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autoCompressPictures="0" defaultThemeVersion="124226"/>
  <bookViews>
    <workbookView xWindow="165" yWindow="0" windowWidth="19320" windowHeight="11760" activeTab="2"/>
  </bookViews>
  <sheets>
    <sheet name="Data" sheetId="7" r:id="rId1"/>
    <sheet name="CalculationsforGraph" sheetId="1" r:id="rId2"/>
    <sheet name="Graph" sheetId="3" r:id="rId3"/>
  </sheets>
  <externalReferences>
    <externalReference r:id="rId4"/>
  </externalReferences>
  <definedNames>
    <definedName name="_LT1000">'[1]Live Table 1000'!$A$1</definedName>
    <definedName name="ftbi_lwi_data">'[1]LCHO APS FTBI &amp; LWI'!$W$1</definedName>
    <definedName name="HCA_locn10">'[1]Housing Corp Data'!$O$2482:$Y$2840</definedName>
    <definedName name="HCA_locn11">'[1]Housing Corp Data'!$O$2851:$W$3176</definedName>
    <definedName name="HCA_locn9">'[1]Housing Corp Data'!$O$2124:$Y$2475</definedName>
    <definedName name="HCA_spon10">'[1]Housing Corp Data'!$B$2482:$M$2840</definedName>
    <definedName name="HCA_spon9">'[1]Housing Corp Data'!$B$2124:$M$2475</definedName>
    <definedName name="hssa_J">'[1]LCHO APS CIS'!$W$1</definedName>
    <definedName name="hssa_N_lcho">'[1]LCHO S106 only (HSSA)'!$W$1</definedName>
    <definedName name="hssa_N_SR">'[1]SR S106 only (HSSA)'!$W$1</definedName>
    <definedName name="LT1000_unrnd">'[1]Affordable - England (location)'!$S$3</definedName>
    <definedName name="new_build_locn">'[1]All affordable by LA (NB) locat'!$W$3</definedName>
    <definedName name="new_UAs">[1]Notes!#REF!</definedName>
    <definedName name="new_unitaries">[1]Notes!$A$51</definedName>
    <definedName name="other_spon10">'[1]Housing Corp Data'!$AI$2482:$AM$2840</definedName>
    <definedName name="other_spon11">'[1]Housing Corp Data'!$AI$2851:$AK$3176</definedName>
    <definedName name="other_spon9">'[1]Housing Corp Data'!$AI$2124:$AM$2475</definedName>
    <definedName name="p1b_data">'[1]LCHO APS LA SHB'!$W$3</definedName>
    <definedName name="P2_data">'[1]SR LA (All NB)'!$W$1</definedName>
    <definedName name="PCS_10">'[1]PCS data'!$A$6:$E$13</definedName>
    <definedName name="PCS_nb11">'[1]PCS data'!$A$18:$E$37</definedName>
    <definedName name="pfi_data">'[1]SR PFI (All)'!$W$1</definedName>
    <definedName name="s106_nil_spon10">'[1]Housing Corp Data'!$AA$2482:$AG$2840</definedName>
    <definedName name="S106_nil_spon11">'[1]Housing Corp Data'!$AA$2851:$AG$3176</definedName>
    <definedName name="s106_nil_spon9">'[1]Housing Corp Data'!$AA$2124:$AG$2475</definedName>
    <definedName name="t1000_unr">'[1]Affordable - England (location)'!$S$3</definedName>
  </definedNames>
  <calcPr calcId="145621" concurrentCalc="0"/>
</workbook>
</file>

<file path=xl/calcChain.xml><?xml version="1.0" encoding="utf-8"?>
<calcChain xmlns="http://schemas.openxmlformats.org/spreadsheetml/2006/main">
  <c r="BN9" i="7" l="1"/>
  <c r="BN10" i="7"/>
  <c r="BN11" i="7"/>
  <c r="BN12" i="7"/>
  <c r="BN13" i="7"/>
  <c r="BN14" i="7"/>
  <c r="BN15" i="7"/>
  <c r="BN16" i="7"/>
  <c r="BN17" i="7"/>
  <c r="BN18" i="7"/>
  <c r="BN19" i="7"/>
  <c r="BN20" i="7"/>
  <c r="BN21" i="7"/>
  <c r="BN22" i="7"/>
  <c r="BN23" i="7"/>
  <c r="BN24" i="7"/>
  <c r="BN25" i="7"/>
  <c r="BN26" i="7"/>
  <c r="BN27" i="7"/>
  <c r="BN28" i="7"/>
  <c r="BN29" i="7"/>
  <c r="BN30" i="7"/>
  <c r="BN31" i="7"/>
  <c r="BN32" i="7"/>
  <c r="BN33" i="7"/>
  <c r="BN34" i="7"/>
  <c r="BN35" i="7"/>
  <c r="BN36" i="7"/>
  <c r="BN37" i="7"/>
  <c r="BN38" i="7"/>
  <c r="BN39" i="7"/>
  <c r="BN40" i="7"/>
  <c r="BN41" i="7"/>
  <c r="BN42" i="7"/>
  <c r="BN43" i="7"/>
  <c r="BN44" i="7"/>
  <c r="BN45" i="7"/>
  <c r="BN46" i="7"/>
  <c r="BN47" i="7"/>
  <c r="BN48" i="7"/>
  <c r="BN49" i="7"/>
  <c r="BN50" i="7"/>
  <c r="BN51" i="7"/>
  <c r="BN52" i="7"/>
  <c r="BN53" i="7"/>
  <c r="BN54" i="7"/>
  <c r="BN55" i="7"/>
  <c r="BN56" i="7"/>
  <c r="BN57" i="7"/>
  <c r="BN58" i="7"/>
  <c r="BN59" i="7"/>
  <c r="BN60" i="7"/>
  <c r="BN61" i="7"/>
  <c r="BN62" i="7"/>
  <c r="BN63" i="7"/>
  <c r="BN64" i="7"/>
  <c r="BN65" i="7"/>
  <c r="BN66" i="7"/>
  <c r="BN67" i="7"/>
  <c r="BN68" i="7"/>
  <c r="BN69" i="7"/>
  <c r="BN70" i="7"/>
  <c r="BN71" i="7"/>
  <c r="BN72" i="7"/>
  <c r="BN73" i="7"/>
  <c r="BN74" i="7"/>
  <c r="BN75" i="7"/>
  <c r="BN76" i="7"/>
  <c r="BN77" i="7"/>
  <c r="BN78" i="7"/>
  <c r="BN79" i="7"/>
  <c r="BN80" i="7"/>
  <c r="BN81" i="7"/>
  <c r="BN82" i="7"/>
  <c r="BN83" i="7"/>
  <c r="BN84" i="7"/>
  <c r="BN85" i="7"/>
  <c r="BN86" i="7"/>
  <c r="BN87" i="7"/>
  <c r="BN88" i="7"/>
  <c r="BN89" i="7"/>
  <c r="BN90" i="7"/>
  <c r="BN91" i="7"/>
  <c r="BN92" i="7"/>
  <c r="BN93" i="7"/>
  <c r="BN94" i="7"/>
  <c r="BN95" i="7"/>
  <c r="BN96" i="7"/>
  <c r="BN97" i="7"/>
  <c r="BN98" i="7"/>
  <c r="BN99" i="7"/>
  <c r="BN100" i="7"/>
  <c r="BN101" i="7"/>
  <c r="BN102" i="7"/>
  <c r="BN103" i="7"/>
  <c r="BN104" i="7"/>
  <c r="BN105" i="7"/>
  <c r="BN106" i="7"/>
  <c r="BN107" i="7"/>
  <c r="BN108" i="7"/>
  <c r="BN109" i="7"/>
  <c r="BN110" i="7"/>
  <c r="BN111" i="7"/>
  <c r="BN112" i="7"/>
  <c r="BN113" i="7"/>
  <c r="BN114" i="7"/>
  <c r="BN115" i="7"/>
  <c r="BN116" i="7"/>
  <c r="BN117" i="7"/>
  <c r="BN118" i="7"/>
  <c r="BN119" i="7"/>
  <c r="BN120" i="7"/>
  <c r="BN121" i="7"/>
  <c r="BN122" i="7"/>
  <c r="BN123" i="7"/>
  <c r="BN124" i="7"/>
  <c r="BN125" i="7"/>
  <c r="BN126" i="7"/>
  <c r="BN127" i="7"/>
  <c r="BN128" i="7"/>
  <c r="BN129" i="7"/>
  <c r="BN130" i="7"/>
  <c r="BN131" i="7"/>
  <c r="BN132" i="7"/>
  <c r="BN133" i="7"/>
  <c r="BN134" i="7"/>
  <c r="BN135" i="7"/>
  <c r="BN136" i="7"/>
  <c r="BN137" i="7"/>
  <c r="BN138" i="7"/>
  <c r="BN139" i="7"/>
  <c r="BN140" i="7"/>
  <c r="BN141" i="7"/>
  <c r="BN142" i="7"/>
  <c r="BN143" i="7"/>
  <c r="BN144" i="7"/>
  <c r="BN145" i="7"/>
  <c r="BN146" i="7"/>
  <c r="BN147" i="7"/>
  <c r="BN148" i="7"/>
  <c r="BN149" i="7"/>
  <c r="BN150" i="7"/>
  <c r="BN151" i="7"/>
  <c r="BN152" i="7"/>
  <c r="BN153" i="7"/>
  <c r="BN154" i="7"/>
  <c r="BN155" i="7"/>
  <c r="BN156" i="7"/>
  <c r="BN157" i="7"/>
  <c r="BN158" i="7"/>
  <c r="BN159" i="7"/>
  <c r="BN160" i="7"/>
  <c r="BN161" i="7"/>
  <c r="BN162" i="7"/>
  <c r="BN163" i="7"/>
  <c r="BN164" i="7"/>
  <c r="BN165" i="7"/>
  <c r="BN166" i="7"/>
  <c r="BN167" i="7"/>
  <c r="BN168" i="7"/>
  <c r="BN169" i="7"/>
  <c r="BN170" i="7"/>
  <c r="BN171" i="7"/>
  <c r="BN172" i="7"/>
  <c r="BN173" i="7"/>
  <c r="BN174" i="7"/>
  <c r="BN175" i="7"/>
  <c r="BN176" i="7"/>
  <c r="BN177" i="7"/>
  <c r="BN178" i="7"/>
  <c r="BN179" i="7"/>
  <c r="BN180" i="7"/>
  <c r="BN181" i="7"/>
  <c r="BN182" i="7"/>
  <c r="BN183" i="7"/>
  <c r="BN184" i="7"/>
  <c r="BN185" i="7"/>
  <c r="BN186" i="7"/>
  <c r="BN187" i="7"/>
  <c r="BN188" i="7"/>
  <c r="BN189" i="7"/>
  <c r="BN190" i="7"/>
  <c r="BN191" i="7"/>
  <c r="BN192" i="7"/>
  <c r="BN193" i="7"/>
  <c r="BN194" i="7"/>
  <c r="BN195" i="7"/>
  <c r="BN196" i="7"/>
  <c r="BN197" i="7"/>
  <c r="BN198" i="7"/>
  <c r="BN199" i="7"/>
  <c r="BN200" i="7"/>
  <c r="BN201" i="7"/>
  <c r="BN202" i="7"/>
  <c r="BN203" i="7"/>
  <c r="BN204" i="7"/>
  <c r="BN205" i="7"/>
  <c r="BN206" i="7"/>
  <c r="BN207" i="7"/>
  <c r="BN208" i="7"/>
  <c r="BN209" i="7"/>
  <c r="BN210" i="7"/>
  <c r="BN211" i="7"/>
  <c r="BN212" i="7"/>
  <c r="BN213" i="7"/>
  <c r="BN214" i="7"/>
  <c r="BN215" i="7"/>
  <c r="BN216" i="7"/>
  <c r="BN217" i="7"/>
  <c r="BN218" i="7"/>
  <c r="BN219" i="7"/>
  <c r="BN220" i="7"/>
  <c r="BN221" i="7"/>
  <c r="BN222" i="7"/>
  <c r="BN223" i="7"/>
  <c r="BN224" i="7"/>
  <c r="BN225" i="7"/>
  <c r="BN226" i="7"/>
  <c r="BN227" i="7"/>
  <c r="BN228" i="7"/>
  <c r="BN229" i="7"/>
  <c r="BN230" i="7"/>
  <c r="BN231" i="7"/>
  <c r="BN232" i="7"/>
  <c r="BN233" i="7"/>
  <c r="BN234" i="7"/>
  <c r="BN235" i="7"/>
  <c r="BN236" i="7"/>
  <c r="BN237" i="7"/>
  <c r="BN238" i="7"/>
  <c r="BN239" i="7"/>
  <c r="BN240" i="7"/>
  <c r="BN241" i="7"/>
  <c r="BN242" i="7"/>
  <c r="BN243" i="7"/>
  <c r="BN244" i="7"/>
  <c r="BN245" i="7"/>
  <c r="BN246" i="7"/>
  <c r="BN247" i="7"/>
  <c r="BN248" i="7"/>
  <c r="BN249" i="7"/>
  <c r="BN250" i="7"/>
  <c r="BN251" i="7"/>
  <c r="BN252" i="7"/>
  <c r="BN253" i="7"/>
  <c r="BN254" i="7"/>
  <c r="BN255" i="7"/>
  <c r="BN256" i="7"/>
  <c r="BN257" i="7"/>
  <c r="BN258" i="7"/>
  <c r="BN259" i="7"/>
  <c r="BN260" i="7"/>
  <c r="BN261" i="7"/>
  <c r="BN262" i="7"/>
  <c r="BN263" i="7"/>
  <c r="BN264" i="7"/>
  <c r="BN265" i="7"/>
  <c r="BN266" i="7"/>
  <c r="BN267" i="7"/>
  <c r="BN268" i="7"/>
  <c r="BN269" i="7"/>
  <c r="BN270" i="7"/>
  <c r="BN271" i="7"/>
  <c r="BN272" i="7"/>
  <c r="BN273" i="7"/>
  <c r="BN274" i="7"/>
  <c r="BN275" i="7"/>
  <c r="BN276" i="7"/>
  <c r="BN277" i="7"/>
  <c r="BN278" i="7"/>
  <c r="BN279" i="7"/>
  <c r="BN280" i="7"/>
  <c r="BN281" i="7"/>
  <c r="BN282" i="7"/>
  <c r="BN283" i="7"/>
  <c r="BN284" i="7"/>
  <c r="BN285" i="7"/>
  <c r="BN286" i="7"/>
  <c r="BN287" i="7"/>
  <c r="BN288" i="7"/>
  <c r="BN289" i="7"/>
  <c r="BN290" i="7"/>
  <c r="BN291" i="7"/>
  <c r="BN292" i="7"/>
  <c r="BN293" i="7"/>
  <c r="BN294" i="7"/>
  <c r="BN295" i="7"/>
  <c r="BN296" i="7"/>
  <c r="BN297" i="7"/>
  <c r="BN298" i="7"/>
  <c r="BN299" i="7"/>
  <c r="BN300" i="7"/>
  <c r="BN301" i="7"/>
  <c r="BN302" i="7"/>
  <c r="BN303" i="7"/>
  <c r="BN304" i="7"/>
  <c r="BN305" i="7"/>
  <c r="BN306" i="7"/>
  <c r="BN307" i="7"/>
  <c r="BN308" i="7"/>
  <c r="BN309" i="7"/>
  <c r="BN310" i="7"/>
  <c r="BN311" i="7"/>
  <c r="BN312" i="7"/>
  <c r="BN313" i="7"/>
  <c r="BN314" i="7"/>
  <c r="BN315" i="7"/>
  <c r="BN316" i="7"/>
  <c r="BN317" i="7"/>
  <c r="BN318" i="7"/>
  <c r="BN319" i="7"/>
  <c r="BN320" i="7"/>
  <c r="BN321" i="7"/>
  <c r="BN322" i="7"/>
  <c r="BN323" i="7"/>
  <c r="BN324" i="7"/>
  <c r="BN325" i="7"/>
  <c r="BN326" i="7"/>
  <c r="BN327" i="7"/>
  <c r="BN328" i="7"/>
  <c r="BN329" i="7"/>
  <c r="BN330" i="7"/>
  <c r="BN331" i="7"/>
  <c r="BN332" i="7"/>
  <c r="BN333" i="7"/>
  <c r="BN334" i="7"/>
  <c r="BN335" i="7"/>
  <c r="BN336" i="7"/>
  <c r="BN337" i="7"/>
  <c r="BN338" i="7"/>
  <c r="BN339" i="7"/>
  <c r="BN340" i="7"/>
  <c r="BN341" i="7"/>
  <c r="BN342" i="7"/>
  <c r="BN343" i="7"/>
  <c r="BN344" i="7"/>
  <c r="BN345" i="7"/>
  <c r="BN346" i="7"/>
  <c r="BN347" i="7"/>
  <c r="BN348" i="7"/>
  <c r="BN349" i="7"/>
  <c r="BN350" i="7"/>
  <c r="BN351" i="7"/>
  <c r="BN352" i="7"/>
  <c r="BN353" i="7"/>
  <c r="BN354" i="7"/>
  <c r="BN355" i="7"/>
  <c r="BN356" i="7"/>
  <c r="BN357" i="7"/>
  <c r="BN358" i="7"/>
  <c r="BN359" i="7"/>
  <c r="BN360" i="7"/>
  <c r="BN361" i="7"/>
  <c r="BN362" i="7"/>
  <c r="BN363" i="7"/>
  <c r="BN364" i="7"/>
  <c r="BN365" i="7"/>
  <c r="BN366" i="7"/>
  <c r="BN367" i="7"/>
  <c r="BN368" i="7"/>
  <c r="BN369" i="7"/>
  <c r="BN370" i="7"/>
  <c r="BN371" i="7"/>
  <c r="BN372" i="7"/>
  <c r="BN373" i="7"/>
  <c r="BN374" i="7"/>
  <c r="BN375" i="7"/>
  <c r="BN376" i="7"/>
  <c r="BN377" i="7"/>
  <c r="BN378" i="7"/>
  <c r="BN379" i="7"/>
  <c r="BN380" i="7"/>
  <c r="BN381" i="7"/>
  <c r="BN382" i="7"/>
  <c r="BN383" i="7"/>
  <c r="BN384" i="7"/>
  <c r="BN385" i="7"/>
  <c r="BN386" i="7"/>
  <c r="BN387" i="7"/>
  <c r="BN388" i="7"/>
  <c r="BN389" i="7"/>
  <c r="BN390" i="7"/>
  <c r="BN391" i="7"/>
  <c r="BN392" i="7"/>
  <c r="BN393" i="7"/>
  <c r="BN394" i="7"/>
  <c r="BN395" i="7"/>
  <c r="BN396" i="7"/>
  <c r="BN397" i="7"/>
  <c r="BN398" i="7"/>
  <c r="BN399" i="7"/>
  <c r="BN400" i="7"/>
  <c r="BN401" i="7"/>
  <c r="BN402" i="7"/>
  <c r="BN403" i="7"/>
  <c r="BN404" i="7"/>
  <c r="BN405" i="7"/>
  <c r="BN406" i="7"/>
  <c r="BN407" i="7"/>
  <c r="BN408" i="7"/>
  <c r="BN409" i="7"/>
  <c r="BN410" i="7"/>
  <c r="BN411" i="7"/>
  <c r="BN412" i="7"/>
  <c r="BN413" i="7"/>
  <c r="BN415" i="7"/>
  <c r="BO9" i="7"/>
  <c r="BO10" i="7"/>
  <c r="BO11" i="7"/>
  <c r="BO12" i="7"/>
  <c r="BO13" i="7"/>
  <c r="BO14" i="7"/>
  <c r="BO15" i="7"/>
  <c r="BO16" i="7"/>
  <c r="BO17" i="7"/>
  <c r="BO18" i="7"/>
  <c r="BO19" i="7"/>
  <c r="BO20" i="7"/>
  <c r="BO21" i="7"/>
  <c r="BO22" i="7"/>
  <c r="BO23" i="7"/>
  <c r="BO24" i="7"/>
  <c r="BO25" i="7"/>
  <c r="BO26" i="7"/>
  <c r="BO27" i="7"/>
  <c r="BO28" i="7"/>
  <c r="BO29" i="7"/>
  <c r="BO30" i="7"/>
  <c r="BO31" i="7"/>
  <c r="BO32" i="7"/>
  <c r="BO33" i="7"/>
  <c r="BO34" i="7"/>
  <c r="BO35" i="7"/>
  <c r="BO36" i="7"/>
  <c r="BO37" i="7"/>
  <c r="BO38" i="7"/>
  <c r="BO39" i="7"/>
  <c r="BO40" i="7"/>
  <c r="BO41" i="7"/>
  <c r="BO42" i="7"/>
  <c r="BO43" i="7"/>
  <c r="BO44" i="7"/>
  <c r="BO45" i="7"/>
  <c r="BO46" i="7"/>
  <c r="BO47" i="7"/>
  <c r="BO48" i="7"/>
  <c r="BO49" i="7"/>
  <c r="BO50" i="7"/>
  <c r="BO51" i="7"/>
  <c r="BO52" i="7"/>
  <c r="BO53" i="7"/>
  <c r="BO54" i="7"/>
  <c r="BO55" i="7"/>
  <c r="BO56" i="7"/>
  <c r="BO57" i="7"/>
  <c r="BO58" i="7"/>
  <c r="BO59" i="7"/>
  <c r="BO60" i="7"/>
  <c r="BO61" i="7"/>
  <c r="BO62" i="7"/>
  <c r="BO63" i="7"/>
  <c r="BO64" i="7"/>
  <c r="BO65" i="7"/>
  <c r="BO66" i="7"/>
  <c r="BO67" i="7"/>
  <c r="BO68" i="7"/>
  <c r="BO69" i="7"/>
  <c r="BO70" i="7"/>
  <c r="BO71" i="7"/>
  <c r="BO72" i="7"/>
  <c r="BO73" i="7"/>
  <c r="BO74" i="7"/>
  <c r="BO75" i="7"/>
  <c r="BO76" i="7"/>
  <c r="BO77" i="7"/>
  <c r="BO78" i="7"/>
  <c r="BO79" i="7"/>
  <c r="BO80" i="7"/>
  <c r="BO81" i="7"/>
  <c r="BO82" i="7"/>
  <c r="BO83" i="7"/>
  <c r="BO84" i="7"/>
  <c r="BO85" i="7"/>
  <c r="BO86" i="7"/>
  <c r="BO87" i="7"/>
  <c r="BO88" i="7"/>
  <c r="BO89" i="7"/>
  <c r="BO90" i="7"/>
  <c r="BO91" i="7"/>
  <c r="BO92" i="7"/>
  <c r="BO93" i="7"/>
  <c r="BO94" i="7"/>
  <c r="BO95" i="7"/>
  <c r="BO96" i="7"/>
  <c r="BO97" i="7"/>
  <c r="BO98" i="7"/>
  <c r="BO99" i="7"/>
  <c r="BO100" i="7"/>
  <c r="BO101" i="7"/>
  <c r="BO102" i="7"/>
  <c r="BO103" i="7"/>
  <c r="BO104" i="7"/>
  <c r="BO105" i="7"/>
  <c r="BO106" i="7"/>
  <c r="BO107" i="7"/>
  <c r="BO108" i="7"/>
  <c r="BO109" i="7"/>
  <c r="BO110" i="7"/>
  <c r="BO111" i="7"/>
  <c r="BO112" i="7"/>
  <c r="BO113" i="7"/>
  <c r="BO114" i="7"/>
  <c r="BO115" i="7"/>
  <c r="BO116" i="7"/>
  <c r="BO117" i="7"/>
  <c r="BO118" i="7"/>
  <c r="BO119" i="7"/>
  <c r="BO120" i="7"/>
  <c r="BO121" i="7"/>
  <c r="BO122" i="7"/>
  <c r="BO123" i="7"/>
  <c r="BO124" i="7"/>
  <c r="BO125" i="7"/>
  <c r="BO126" i="7"/>
  <c r="BO127" i="7"/>
  <c r="BO128" i="7"/>
  <c r="BO129" i="7"/>
  <c r="BO130" i="7"/>
  <c r="BO131" i="7"/>
  <c r="BO132" i="7"/>
  <c r="BO133" i="7"/>
  <c r="BO134" i="7"/>
  <c r="BO135" i="7"/>
  <c r="BO136" i="7"/>
  <c r="BO137" i="7"/>
  <c r="BO138" i="7"/>
  <c r="BO139" i="7"/>
  <c r="BO140" i="7"/>
  <c r="BO141" i="7"/>
  <c r="BO142" i="7"/>
  <c r="BO143" i="7"/>
  <c r="BO144" i="7"/>
  <c r="BO145" i="7"/>
  <c r="BO146" i="7"/>
  <c r="BO147" i="7"/>
  <c r="BO148" i="7"/>
  <c r="BO149" i="7"/>
  <c r="BO150" i="7"/>
  <c r="BO151" i="7"/>
  <c r="BO152" i="7"/>
  <c r="BO153" i="7"/>
  <c r="BO154" i="7"/>
  <c r="BO155" i="7"/>
  <c r="BO156" i="7"/>
  <c r="BO157" i="7"/>
  <c r="BO158" i="7"/>
  <c r="BO159" i="7"/>
  <c r="BO160" i="7"/>
  <c r="BO161" i="7"/>
  <c r="BO162" i="7"/>
  <c r="BO163" i="7"/>
  <c r="BO164" i="7"/>
  <c r="BO165" i="7"/>
  <c r="BO166" i="7"/>
  <c r="BO167" i="7"/>
  <c r="BO168" i="7"/>
  <c r="BO169" i="7"/>
  <c r="BO170" i="7"/>
  <c r="BO171" i="7"/>
  <c r="BO172" i="7"/>
  <c r="BO173" i="7"/>
  <c r="BO174" i="7"/>
  <c r="BO175" i="7"/>
  <c r="BO176" i="7"/>
  <c r="BO177" i="7"/>
  <c r="BO178" i="7"/>
  <c r="BO179" i="7"/>
  <c r="BO180" i="7"/>
  <c r="BO181" i="7"/>
  <c r="BO182" i="7"/>
  <c r="BO183" i="7"/>
  <c r="BO184" i="7"/>
  <c r="BO185" i="7"/>
  <c r="BO186" i="7"/>
  <c r="BO187" i="7"/>
  <c r="BO188" i="7"/>
  <c r="BO189" i="7"/>
  <c r="BO190" i="7"/>
  <c r="BO191" i="7"/>
  <c r="BO192" i="7"/>
  <c r="BO193" i="7"/>
  <c r="BO194" i="7"/>
  <c r="BO195" i="7"/>
  <c r="BO196" i="7"/>
  <c r="BO197" i="7"/>
  <c r="BO198" i="7"/>
  <c r="BO199" i="7"/>
  <c r="BO200" i="7"/>
  <c r="BO201" i="7"/>
  <c r="BO202" i="7"/>
  <c r="BO203" i="7"/>
  <c r="BO204" i="7"/>
  <c r="BO205" i="7"/>
  <c r="BO206" i="7"/>
  <c r="BO207" i="7"/>
  <c r="BO208" i="7"/>
  <c r="BO209" i="7"/>
  <c r="BO210" i="7"/>
  <c r="BO211" i="7"/>
  <c r="BO212" i="7"/>
  <c r="BO213" i="7"/>
  <c r="BO214" i="7"/>
  <c r="BO215" i="7"/>
  <c r="BO216" i="7"/>
  <c r="BO217" i="7"/>
  <c r="BO218" i="7"/>
  <c r="BO219" i="7"/>
  <c r="BO220" i="7"/>
  <c r="BO221" i="7"/>
  <c r="BO222" i="7"/>
  <c r="BO223" i="7"/>
  <c r="BO224" i="7"/>
  <c r="BO225" i="7"/>
  <c r="BO226" i="7"/>
  <c r="BO227" i="7"/>
  <c r="BO228" i="7"/>
  <c r="BO229" i="7"/>
  <c r="BO230" i="7"/>
  <c r="BO231" i="7"/>
  <c r="BO232" i="7"/>
  <c r="BO233" i="7"/>
  <c r="BO234" i="7"/>
  <c r="BO235" i="7"/>
  <c r="BO236" i="7"/>
  <c r="BO237" i="7"/>
  <c r="BO238" i="7"/>
  <c r="BO239" i="7"/>
  <c r="BO240" i="7"/>
  <c r="BO241" i="7"/>
  <c r="BO242" i="7"/>
  <c r="BO243" i="7"/>
  <c r="BO244" i="7"/>
  <c r="BO245" i="7"/>
  <c r="BO246" i="7"/>
  <c r="BO247" i="7"/>
  <c r="BO248" i="7"/>
  <c r="BO249" i="7"/>
  <c r="BO250" i="7"/>
  <c r="BO251" i="7"/>
  <c r="BO252" i="7"/>
  <c r="BO253" i="7"/>
  <c r="BO254" i="7"/>
  <c r="BO255" i="7"/>
  <c r="BO256" i="7"/>
  <c r="BO257" i="7"/>
  <c r="BO258" i="7"/>
  <c r="BO259" i="7"/>
  <c r="BO260" i="7"/>
  <c r="BO261" i="7"/>
  <c r="BO262" i="7"/>
  <c r="BO263" i="7"/>
  <c r="BO264" i="7"/>
  <c r="BO265" i="7"/>
  <c r="BO266" i="7"/>
  <c r="BO267" i="7"/>
  <c r="BO268" i="7"/>
  <c r="BO269" i="7"/>
  <c r="BO270" i="7"/>
  <c r="BO271" i="7"/>
  <c r="BO272" i="7"/>
  <c r="BO273" i="7"/>
  <c r="BO274" i="7"/>
  <c r="BO275" i="7"/>
  <c r="BO276" i="7"/>
  <c r="BO277" i="7"/>
  <c r="BO278" i="7"/>
  <c r="BO279" i="7"/>
  <c r="BO280" i="7"/>
  <c r="BO281" i="7"/>
  <c r="BO282" i="7"/>
  <c r="BO283" i="7"/>
  <c r="BO284" i="7"/>
  <c r="BO285" i="7"/>
  <c r="BO286" i="7"/>
  <c r="BO287" i="7"/>
  <c r="BO288" i="7"/>
  <c r="BO289" i="7"/>
  <c r="BO290" i="7"/>
  <c r="BO291" i="7"/>
  <c r="BO292" i="7"/>
  <c r="BO293" i="7"/>
  <c r="BO294" i="7"/>
  <c r="BO295" i="7"/>
  <c r="BO296" i="7"/>
  <c r="BO297" i="7"/>
  <c r="BO298" i="7"/>
  <c r="BO299" i="7"/>
  <c r="BO300" i="7"/>
  <c r="BO301" i="7"/>
  <c r="BO302" i="7"/>
  <c r="BO303" i="7"/>
  <c r="BO304" i="7"/>
  <c r="BO305" i="7"/>
  <c r="BO306" i="7"/>
  <c r="BO307" i="7"/>
  <c r="BO308" i="7"/>
  <c r="BO309" i="7"/>
  <c r="BO310" i="7"/>
  <c r="BO311" i="7"/>
  <c r="BO312" i="7"/>
  <c r="BO313" i="7"/>
  <c r="BO314" i="7"/>
  <c r="BO315" i="7"/>
  <c r="BO316" i="7"/>
  <c r="BO317" i="7"/>
  <c r="BO318" i="7"/>
  <c r="BO319" i="7"/>
  <c r="BO320" i="7"/>
  <c r="BO321" i="7"/>
  <c r="BO322" i="7"/>
  <c r="BO323" i="7"/>
  <c r="BO324" i="7"/>
  <c r="BO325" i="7"/>
  <c r="BO326" i="7"/>
  <c r="BO327" i="7"/>
  <c r="BO328" i="7"/>
  <c r="BO329" i="7"/>
  <c r="BO330" i="7"/>
  <c r="BO331" i="7"/>
  <c r="BO332" i="7"/>
  <c r="BO333" i="7"/>
  <c r="BO334" i="7"/>
  <c r="BO335" i="7"/>
  <c r="BO336" i="7"/>
  <c r="BO337" i="7"/>
  <c r="BO338" i="7"/>
  <c r="BO339" i="7"/>
  <c r="BO340" i="7"/>
  <c r="BO341" i="7"/>
  <c r="BO342" i="7"/>
  <c r="BO343" i="7"/>
  <c r="BO344" i="7"/>
  <c r="BO345" i="7"/>
  <c r="BO346" i="7"/>
  <c r="BO347" i="7"/>
  <c r="BO348" i="7"/>
  <c r="BO349" i="7"/>
  <c r="BO350" i="7"/>
  <c r="BO351" i="7"/>
  <c r="BO352" i="7"/>
  <c r="BO353" i="7"/>
  <c r="BO354" i="7"/>
  <c r="BO355" i="7"/>
  <c r="BO356" i="7"/>
  <c r="BO357" i="7"/>
  <c r="BO358" i="7"/>
  <c r="BO359" i="7"/>
  <c r="BO360" i="7"/>
  <c r="BO361" i="7"/>
  <c r="BO362" i="7"/>
  <c r="BO363" i="7"/>
  <c r="BO364" i="7"/>
  <c r="BO365" i="7"/>
  <c r="BO366" i="7"/>
  <c r="BO367" i="7"/>
  <c r="BO368" i="7"/>
  <c r="BO369" i="7"/>
  <c r="BO370" i="7"/>
  <c r="BO371" i="7"/>
  <c r="BO372" i="7"/>
  <c r="BO373" i="7"/>
  <c r="BO374" i="7"/>
  <c r="BO375" i="7"/>
  <c r="BO376" i="7"/>
  <c r="BO377" i="7"/>
  <c r="BO378" i="7"/>
  <c r="BO379" i="7"/>
  <c r="BO380" i="7"/>
  <c r="BO381" i="7"/>
  <c r="BO382" i="7"/>
  <c r="BO383" i="7"/>
  <c r="BO384" i="7"/>
  <c r="BO385" i="7"/>
  <c r="BO386" i="7"/>
  <c r="BO387" i="7"/>
  <c r="BO388" i="7"/>
  <c r="BO389" i="7"/>
  <c r="BO390" i="7"/>
  <c r="BO391" i="7"/>
  <c r="BO392" i="7"/>
  <c r="BO393" i="7"/>
  <c r="BO394" i="7"/>
  <c r="BO395" i="7"/>
  <c r="BO396" i="7"/>
  <c r="BO397" i="7"/>
  <c r="BO398" i="7"/>
  <c r="BO399" i="7"/>
  <c r="BO400" i="7"/>
  <c r="BO401" i="7"/>
  <c r="BO402" i="7"/>
  <c r="BO403" i="7"/>
  <c r="BO404" i="7"/>
  <c r="BO405" i="7"/>
  <c r="BO406" i="7"/>
  <c r="BO407" i="7"/>
  <c r="BO408" i="7"/>
  <c r="BO409" i="7"/>
  <c r="BO410" i="7"/>
  <c r="BO411" i="7"/>
  <c r="BO412" i="7"/>
  <c r="BO413" i="7"/>
  <c r="BO415" i="7"/>
  <c r="BP9" i="7"/>
  <c r="BP10" i="7"/>
  <c r="BP11" i="7"/>
  <c r="BP12" i="7"/>
  <c r="BP13" i="7"/>
  <c r="BP14" i="7"/>
  <c r="BP15" i="7"/>
  <c r="BP16" i="7"/>
  <c r="BP17" i="7"/>
  <c r="BP18" i="7"/>
  <c r="BP19" i="7"/>
  <c r="BP20" i="7"/>
  <c r="BP21" i="7"/>
  <c r="BP22" i="7"/>
  <c r="BP23" i="7"/>
  <c r="BP24" i="7"/>
  <c r="BP25" i="7"/>
  <c r="BP26" i="7"/>
  <c r="BP27" i="7"/>
  <c r="BP28" i="7"/>
  <c r="BP29" i="7"/>
  <c r="BP30" i="7"/>
  <c r="BP31" i="7"/>
  <c r="BP32" i="7"/>
  <c r="BP33" i="7"/>
  <c r="BP34" i="7"/>
  <c r="BP35" i="7"/>
  <c r="BP36" i="7"/>
  <c r="BP37" i="7"/>
  <c r="BP38" i="7"/>
  <c r="BP39" i="7"/>
  <c r="BP40" i="7"/>
  <c r="BP41" i="7"/>
  <c r="BP42" i="7"/>
  <c r="BP43" i="7"/>
  <c r="BP44" i="7"/>
  <c r="BP45" i="7"/>
  <c r="BP46" i="7"/>
  <c r="BP47" i="7"/>
  <c r="BP48" i="7"/>
  <c r="BP49" i="7"/>
  <c r="BP50" i="7"/>
  <c r="BP51" i="7"/>
  <c r="BP52" i="7"/>
  <c r="BP53" i="7"/>
  <c r="BP54" i="7"/>
  <c r="BP55" i="7"/>
  <c r="BP56" i="7"/>
  <c r="BP57" i="7"/>
  <c r="BP58" i="7"/>
  <c r="BP59" i="7"/>
  <c r="BP60" i="7"/>
  <c r="BP61" i="7"/>
  <c r="BP62" i="7"/>
  <c r="BP63" i="7"/>
  <c r="BP64" i="7"/>
  <c r="BP65" i="7"/>
  <c r="BP66" i="7"/>
  <c r="BP67" i="7"/>
  <c r="BP68" i="7"/>
  <c r="BP69" i="7"/>
  <c r="BP70" i="7"/>
  <c r="BP71" i="7"/>
  <c r="BP72" i="7"/>
  <c r="BP73" i="7"/>
  <c r="BP74" i="7"/>
  <c r="BP75" i="7"/>
  <c r="BP76" i="7"/>
  <c r="BP77" i="7"/>
  <c r="BP78" i="7"/>
  <c r="BP79" i="7"/>
  <c r="BP80" i="7"/>
  <c r="BP81" i="7"/>
  <c r="BP82" i="7"/>
  <c r="BP83" i="7"/>
  <c r="BP84" i="7"/>
  <c r="BP85" i="7"/>
  <c r="BP86" i="7"/>
  <c r="BP87" i="7"/>
  <c r="BP88" i="7"/>
  <c r="BP89" i="7"/>
  <c r="BP90" i="7"/>
  <c r="BP91" i="7"/>
  <c r="BP92" i="7"/>
  <c r="BP93" i="7"/>
  <c r="BP94" i="7"/>
  <c r="BP95" i="7"/>
  <c r="BP96" i="7"/>
  <c r="BP97" i="7"/>
  <c r="BP98" i="7"/>
  <c r="BP99" i="7"/>
  <c r="BP100" i="7"/>
  <c r="BP101" i="7"/>
  <c r="BP102" i="7"/>
  <c r="BP103" i="7"/>
  <c r="BP104" i="7"/>
  <c r="BP105" i="7"/>
  <c r="BP106" i="7"/>
  <c r="BP107" i="7"/>
  <c r="BP108" i="7"/>
  <c r="BP109" i="7"/>
  <c r="BP110" i="7"/>
  <c r="BP111" i="7"/>
  <c r="BP112" i="7"/>
  <c r="BP113" i="7"/>
  <c r="BP114" i="7"/>
  <c r="BP115" i="7"/>
  <c r="BP116" i="7"/>
  <c r="BP117" i="7"/>
  <c r="BP118" i="7"/>
  <c r="BP119" i="7"/>
  <c r="BP120" i="7"/>
  <c r="BP121" i="7"/>
  <c r="BP122" i="7"/>
  <c r="BP123" i="7"/>
  <c r="BP124" i="7"/>
  <c r="BP125" i="7"/>
  <c r="BP126" i="7"/>
  <c r="BP127" i="7"/>
  <c r="BP128" i="7"/>
  <c r="BP129" i="7"/>
  <c r="BP130" i="7"/>
  <c r="BP131" i="7"/>
  <c r="BP132" i="7"/>
  <c r="BP133" i="7"/>
  <c r="BP134" i="7"/>
  <c r="BP135" i="7"/>
  <c r="BP136" i="7"/>
  <c r="BP137" i="7"/>
  <c r="BP138" i="7"/>
  <c r="BP139" i="7"/>
  <c r="BP140" i="7"/>
  <c r="BP141" i="7"/>
  <c r="BP142" i="7"/>
  <c r="BP143" i="7"/>
  <c r="BP144" i="7"/>
  <c r="BP145" i="7"/>
  <c r="BP146" i="7"/>
  <c r="BP147" i="7"/>
  <c r="BP148" i="7"/>
  <c r="BP149" i="7"/>
  <c r="BP150" i="7"/>
  <c r="BP151" i="7"/>
  <c r="BP152" i="7"/>
  <c r="BP153" i="7"/>
  <c r="BP154" i="7"/>
  <c r="BP155" i="7"/>
  <c r="BP156" i="7"/>
  <c r="BP157" i="7"/>
  <c r="BP158" i="7"/>
  <c r="BP159" i="7"/>
  <c r="BP160" i="7"/>
  <c r="BP161" i="7"/>
  <c r="BP162" i="7"/>
  <c r="BP163" i="7"/>
  <c r="BP164" i="7"/>
  <c r="BP165" i="7"/>
  <c r="BP166" i="7"/>
  <c r="BP167" i="7"/>
  <c r="BP168" i="7"/>
  <c r="BP169" i="7"/>
  <c r="BP170" i="7"/>
  <c r="BP171" i="7"/>
  <c r="BP172" i="7"/>
  <c r="BP173" i="7"/>
  <c r="BP174" i="7"/>
  <c r="BP175" i="7"/>
  <c r="BP176" i="7"/>
  <c r="BP177" i="7"/>
  <c r="BP178" i="7"/>
  <c r="BP179" i="7"/>
  <c r="BP180" i="7"/>
  <c r="BP181" i="7"/>
  <c r="BP182" i="7"/>
  <c r="BP183" i="7"/>
  <c r="BP184" i="7"/>
  <c r="BP185" i="7"/>
  <c r="BP186" i="7"/>
  <c r="BP187" i="7"/>
  <c r="BP188" i="7"/>
  <c r="BP189" i="7"/>
  <c r="BP190" i="7"/>
  <c r="BP191" i="7"/>
  <c r="BP192" i="7"/>
  <c r="BP193" i="7"/>
  <c r="BP194" i="7"/>
  <c r="BP195" i="7"/>
  <c r="BP196" i="7"/>
  <c r="BP197" i="7"/>
  <c r="BP198" i="7"/>
  <c r="BP199" i="7"/>
  <c r="BP200" i="7"/>
  <c r="BP201" i="7"/>
  <c r="BP202" i="7"/>
  <c r="BP203" i="7"/>
  <c r="BP204" i="7"/>
  <c r="BP205" i="7"/>
  <c r="BP206" i="7"/>
  <c r="BP207" i="7"/>
  <c r="BP208" i="7"/>
  <c r="BP209" i="7"/>
  <c r="BP210" i="7"/>
  <c r="BP211" i="7"/>
  <c r="BP212" i="7"/>
  <c r="BP213" i="7"/>
  <c r="BP214" i="7"/>
  <c r="BP215" i="7"/>
  <c r="BP216" i="7"/>
  <c r="BP217" i="7"/>
  <c r="BP218" i="7"/>
  <c r="BP219" i="7"/>
  <c r="BP220" i="7"/>
  <c r="BP221" i="7"/>
  <c r="BP222" i="7"/>
  <c r="BP223" i="7"/>
  <c r="BP224" i="7"/>
  <c r="BP225" i="7"/>
  <c r="BP226" i="7"/>
  <c r="BP227" i="7"/>
  <c r="BP228" i="7"/>
  <c r="BP229" i="7"/>
  <c r="BP230" i="7"/>
  <c r="BP231" i="7"/>
  <c r="BP232" i="7"/>
  <c r="BP233" i="7"/>
  <c r="BP234" i="7"/>
  <c r="BP235" i="7"/>
  <c r="BP236" i="7"/>
  <c r="BP237" i="7"/>
  <c r="BP238" i="7"/>
  <c r="BP239" i="7"/>
  <c r="BP240" i="7"/>
  <c r="BP241" i="7"/>
  <c r="BP242" i="7"/>
  <c r="BP243" i="7"/>
  <c r="BP244" i="7"/>
  <c r="BP245" i="7"/>
  <c r="BP246" i="7"/>
  <c r="BP247" i="7"/>
  <c r="BP248" i="7"/>
  <c r="BP249" i="7"/>
  <c r="BP250" i="7"/>
  <c r="BP251" i="7"/>
  <c r="BP252" i="7"/>
  <c r="BP253" i="7"/>
  <c r="BP254" i="7"/>
  <c r="BP255" i="7"/>
  <c r="BP256" i="7"/>
  <c r="BP257" i="7"/>
  <c r="BP258" i="7"/>
  <c r="BP259" i="7"/>
  <c r="BP260" i="7"/>
  <c r="BP261" i="7"/>
  <c r="BP262" i="7"/>
  <c r="BP263" i="7"/>
  <c r="BP264" i="7"/>
  <c r="BP265" i="7"/>
  <c r="BP266" i="7"/>
  <c r="BP267" i="7"/>
  <c r="BP268" i="7"/>
  <c r="BP269" i="7"/>
  <c r="BP270" i="7"/>
  <c r="BP271" i="7"/>
  <c r="BP272" i="7"/>
  <c r="BP273" i="7"/>
  <c r="BP274" i="7"/>
  <c r="BP275" i="7"/>
  <c r="BP276" i="7"/>
  <c r="BP277" i="7"/>
  <c r="BP278" i="7"/>
  <c r="BP279" i="7"/>
  <c r="BP280" i="7"/>
  <c r="BP281" i="7"/>
  <c r="BP282" i="7"/>
  <c r="BP283" i="7"/>
  <c r="BP284" i="7"/>
  <c r="BP285" i="7"/>
  <c r="BP286" i="7"/>
  <c r="BP287" i="7"/>
  <c r="BP288" i="7"/>
  <c r="BP289" i="7"/>
  <c r="BP290" i="7"/>
  <c r="BP291" i="7"/>
  <c r="BP292" i="7"/>
  <c r="BP293" i="7"/>
  <c r="BP294" i="7"/>
  <c r="BP295" i="7"/>
  <c r="BP296" i="7"/>
  <c r="BP297" i="7"/>
  <c r="BP298" i="7"/>
  <c r="BP299" i="7"/>
  <c r="BP300" i="7"/>
  <c r="BP301" i="7"/>
  <c r="BP302" i="7"/>
  <c r="BP303" i="7"/>
  <c r="BP304" i="7"/>
  <c r="BP305" i="7"/>
  <c r="BP306" i="7"/>
  <c r="BP307" i="7"/>
  <c r="BP308" i="7"/>
  <c r="BP309" i="7"/>
  <c r="BP310" i="7"/>
  <c r="BP311" i="7"/>
  <c r="BP312" i="7"/>
  <c r="BP313" i="7"/>
  <c r="BP314" i="7"/>
  <c r="BP315" i="7"/>
  <c r="BP316" i="7"/>
  <c r="BP317" i="7"/>
  <c r="BP318" i="7"/>
  <c r="BP319" i="7"/>
  <c r="BP320" i="7"/>
  <c r="BP321" i="7"/>
  <c r="BP322" i="7"/>
  <c r="BP323" i="7"/>
  <c r="BP324" i="7"/>
  <c r="BP325" i="7"/>
  <c r="BP326" i="7"/>
  <c r="BP327" i="7"/>
  <c r="BP328" i="7"/>
  <c r="BP329" i="7"/>
  <c r="BP330" i="7"/>
  <c r="BP331" i="7"/>
  <c r="BP332" i="7"/>
  <c r="BP333" i="7"/>
  <c r="BP334" i="7"/>
  <c r="BP335" i="7"/>
  <c r="BP336" i="7"/>
  <c r="BP337" i="7"/>
  <c r="BP338" i="7"/>
  <c r="BP339" i="7"/>
  <c r="BP340" i="7"/>
  <c r="BP341" i="7"/>
  <c r="BP342" i="7"/>
  <c r="BP343" i="7"/>
  <c r="BP344" i="7"/>
  <c r="BP345" i="7"/>
  <c r="BP346" i="7"/>
  <c r="BP347" i="7"/>
  <c r="BP348" i="7"/>
  <c r="BP349" i="7"/>
  <c r="BP350" i="7"/>
  <c r="BP351" i="7"/>
  <c r="BP352" i="7"/>
  <c r="BP353" i="7"/>
  <c r="BP354" i="7"/>
  <c r="BP355" i="7"/>
  <c r="BP356" i="7"/>
  <c r="BP357" i="7"/>
  <c r="BP358" i="7"/>
  <c r="BP359" i="7"/>
  <c r="BP360" i="7"/>
  <c r="BP361" i="7"/>
  <c r="BP362" i="7"/>
  <c r="BP363" i="7"/>
  <c r="BP364" i="7"/>
  <c r="BP365" i="7"/>
  <c r="BP366" i="7"/>
  <c r="BP367" i="7"/>
  <c r="BP368" i="7"/>
  <c r="BP369" i="7"/>
  <c r="BP370" i="7"/>
  <c r="BP371" i="7"/>
  <c r="BP372" i="7"/>
  <c r="BP373" i="7"/>
  <c r="BP374" i="7"/>
  <c r="BP375" i="7"/>
  <c r="BP376" i="7"/>
  <c r="BP377" i="7"/>
  <c r="BP378" i="7"/>
  <c r="BP379" i="7"/>
  <c r="BP380" i="7"/>
  <c r="BP381" i="7"/>
  <c r="BP382" i="7"/>
  <c r="BP383" i="7"/>
  <c r="BP384" i="7"/>
  <c r="BP385" i="7"/>
  <c r="BP386" i="7"/>
  <c r="BP387" i="7"/>
  <c r="BP388" i="7"/>
  <c r="BP389" i="7"/>
  <c r="BP390" i="7"/>
  <c r="BP391" i="7"/>
  <c r="BP392" i="7"/>
  <c r="BP393" i="7"/>
  <c r="BP394" i="7"/>
  <c r="BP395" i="7"/>
  <c r="BP396" i="7"/>
  <c r="BP397" i="7"/>
  <c r="BP398" i="7"/>
  <c r="BP399" i="7"/>
  <c r="BP400" i="7"/>
  <c r="BP401" i="7"/>
  <c r="BP402" i="7"/>
  <c r="BP403" i="7"/>
  <c r="BP404" i="7"/>
  <c r="BP405" i="7"/>
  <c r="BP406" i="7"/>
  <c r="BP407" i="7"/>
  <c r="BP408" i="7"/>
  <c r="BP409" i="7"/>
  <c r="BP410" i="7"/>
  <c r="BP411" i="7"/>
  <c r="BP412" i="7"/>
  <c r="BP413" i="7"/>
  <c r="BP415" i="7"/>
  <c r="BN416" i="7"/>
  <c r="BO416" i="7"/>
  <c r="BP416" i="7"/>
  <c r="AA371" i="7"/>
  <c r="AA372" i="7"/>
  <c r="AA373" i="7"/>
  <c r="AA374" i="7"/>
  <c r="AA375" i="7"/>
  <c r="AA376" i="7"/>
  <c r="AA377" i="7"/>
  <c r="AA378" i="7"/>
  <c r="AA379" i="7"/>
  <c r="AA380" i="7"/>
  <c r="AA381" i="7"/>
  <c r="AA382" i="7"/>
  <c r="AA383" i="7"/>
  <c r="AA384" i="7"/>
  <c r="AA385" i="7"/>
  <c r="AA386" i="7"/>
  <c r="AA387" i="7"/>
  <c r="AA388" i="7"/>
  <c r="AA389" i="7"/>
  <c r="AA390" i="7"/>
  <c r="AA391" i="7"/>
  <c r="AA392" i="7"/>
  <c r="AA393" i="7"/>
  <c r="AA394" i="7"/>
  <c r="AA395" i="7"/>
  <c r="AA396" i="7"/>
  <c r="AA397" i="7"/>
  <c r="AA398" i="7"/>
  <c r="AA399" i="7"/>
  <c r="AA400" i="7"/>
  <c r="AA401" i="7"/>
  <c r="AA402" i="7"/>
  <c r="AA403" i="7"/>
  <c r="AA404" i="7"/>
  <c r="AA405" i="7"/>
  <c r="AA406" i="7"/>
  <c r="AA407" i="7"/>
  <c r="AA408" i="7"/>
  <c r="AA409" i="7"/>
  <c r="AA410" i="7"/>
  <c r="AA411" i="7"/>
  <c r="AA412" i="7"/>
  <c r="AA413" i="7"/>
  <c r="AA332" i="7"/>
  <c r="AA333" i="7"/>
  <c r="AA334" i="7"/>
  <c r="AA335" i="7"/>
  <c r="AA336" i="7"/>
  <c r="AA337" i="7"/>
  <c r="AA338" i="7"/>
  <c r="AA339" i="7"/>
  <c r="AA340" i="7"/>
  <c r="AA341" i="7"/>
  <c r="AA342" i="7"/>
  <c r="AA343" i="7"/>
  <c r="AA344" i="7"/>
  <c r="AA345" i="7"/>
  <c r="AA346" i="7"/>
  <c r="AA347" i="7"/>
  <c r="AA348" i="7"/>
  <c r="AA349" i="7"/>
  <c r="AA350" i="7"/>
  <c r="AA351" i="7"/>
  <c r="AA352" i="7"/>
  <c r="AA353" i="7"/>
  <c r="AA354" i="7"/>
  <c r="AA355" i="7"/>
  <c r="AA356" i="7"/>
  <c r="AA357" i="7"/>
  <c r="AA358" i="7"/>
  <c r="AA359" i="7"/>
  <c r="AA360" i="7"/>
  <c r="AA361" i="7"/>
  <c r="AA362" i="7"/>
  <c r="AA363" i="7"/>
  <c r="AA364" i="7"/>
  <c r="AA365" i="7"/>
  <c r="AA366" i="7"/>
  <c r="AA367" i="7"/>
  <c r="AA368" i="7"/>
  <c r="AA369" i="7"/>
  <c r="AA370" i="7"/>
  <c r="AA307" i="7"/>
  <c r="AA308" i="7"/>
  <c r="AA309" i="7"/>
  <c r="AA310" i="7"/>
  <c r="AA311" i="7"/>
  <c r="AA312" i="7"/>
  <c r="AA313" i="7"/>
  <c r="AA314" i="7"/>
  <c r="AA315" i="7"/>
  <c r="AA316" i="7"/>
  <c r="AA317" i="7"/>
  <c r="AA318" i="7"/>
  <c r="AA319" i="7"/>
  <c r="AA320" i="7"/>
  <c r="AA321" i="7"/>
  <c r="AA322" i="7"/>
  <c r="AA323" i="7"/>
  <c r="AA324" i="7"/>
  <c r="AA325" i="7"/>
  <c r="AA326" i="7"/>
  <c r="AA327" i="7"/>
  <c r="AA328" i="7"/>
  <c r="AA329" i="7"/>
  <c r="AA330" i="7"/>
  <c r="AA331" i="7"/>
  <c r="AA289" i="7"/>
  <c r="AA290" i="7"/>
  <c r="AA291" i="7"/>
  <c r="AA292" i="7"/>
  <c r="AA293" i="7"/>
  <c r="AA294" i="7"/>
  <c r="AA295" i="7"/>
  <c r="AA296" i="7"/>
  <c r="AA297" i="7"/>
  <c r="AA298" i="7"/>
  <c r="AA299" i="7"/>
  <c r="AA300" i="7"/>
  <c r="AA301" i="7"/>
  <c r="AA302" i="7"/>
  <c r="AA303" i="7"/>
  <c r="AA304" i="7"/>
  <c r="AA305" i="7"/>
  <c r="AA306" i="7"/>
  <c r="AA227" i="7"/>
  <c r="AA228" i="7"/>
  <c r="AA229" i="7"/>
  <c r="AA230" i="7"/>
  <c r="AA231" i="7"/>
  <c r="AA232" i="7"/>
  <c r="AA233" i="7"/>
  <c r="AA234" i="7"/>
  <c r="AA235" i="7"/>
  <c r="AA236" i="7"/>
  <c r="AA237" i="7"/>
  <c r="AA238" i="7"/>
  <c r="AA239" i="7"/>
  <c r="AA240" i="7"/>
  <c r="AA241" i="7"/>
  <c r="AA242" i="7"/>
  <c r="AA243" i="7"/>
  <c r="AA244" i="7"/>
  <c r="AA245" i="7"/>
  <c r="AA246" i="7"/>
  <c r="AA247" i="7"/>
  <c r="AA248" i="7"/>
  <c r="AA249" i="7"/>
  <c r="AA250" i="7"/>
  <c r="AA251" i="7"/>
  <c r="AA252" i="7"/>
  <c r="AA253" i="7"/>
  <c r="AA254" i="7"/>
  <c r="AA255" i="7"/>
  <c r="AA256" i="7"/>
  <c r="AA257" i="7"/>
  <c r="AA258" i="7"/>
  <c r="AA259" i="7"/>
  <c r="AA260" i="7"/>
  <c r="AA261" i="7"/>
  <c r="AA262" i="7"/>
  <c r="AA263" i="7"/>
  <c r="AA264" i="7"/>
  <c r="AA265" i="7"/>
  <c r="AA266" i="7"/>
  <c r="AA267" i="7"/>
  <c r="AA268" i="7"/>
  <c r="AA269" i="7"/>
  <c r="AA270" i="7"/>
  <c r="AA271" i="7"/>
  <c r="AA272" i="7"/>
  <c r="AA273" i="7"/>
  <c r="AA274" i="7"/>
  <c r="AA275" i="7"/>
  <c r="AA276" i="7"/>
  <c r="AA277" i="7"/>
  <c r="AA278" i="7"/>
  <c r="AA279" i="7"/>
  <c r="AA280" i="7"/>
  <c r="AA281" i="7"/>
  <c r="AA282" i="7"/>
  <c r="AA283" i="7"/>
  <c r="AA284" i="7"/>
  <c r="AA285" i="7"/>
  <c r="AA286" i="7"/>
  <c r="AA287" i="7"/>
  <c r="AA288" i="7"/>
  <c r="AA133" i="7"/>
  <c r="AA134" i="7"/>
  <c r="AA135" i="7"/>
  <c r="AA136" i="7"/>
  <c r="AA137" i="7"/>
  <c r="AA138" i="7"/>
  <c r="AA139" i="7"/>
  <c r="AA140" i="7"/>
  <c r="AA141" i="7"/>
  <c r="AA142" i="7"/>
  <c r="AA143" i="7"/>
  <c r="AA144" i="7"/>
  <c r="AA145" i="7"/>
  <c r="AA146" i="7"/>
  <c r="AA147" i="7"/>
  <c r="AA148" i="7"/>
  <c r="AA149" i="7"/>
  <c r="AA150" i="7"/>
  <c r="AA151" i="7"/>
  <c r="AA152" i="7"/>
  <c r="AA153" i="7"/>
  <c r="AA154" i="7"/>
  <c r="AA155" i="7"/>
  <c r="AA156" i="7"/>
  <c r="AA157" i="7"/>
  <c r="AA158" i="7"/>
  <c r="AA159" i="7"/>
  <c r="AA160" i="7"/>
  <c r="AA161" i="7"/>
  <c r="AA162" i="7"/>
  <c r="AA163" i="7"/>
  <c r="AA164" i="7"/>
  <c r="AA165" i="7"/>
  <c r="AA166" i="7"/>
  <c r="AA167" i="7"/>
  <c r="AA168" i="7"/>
  <c r="AA169" i="7"/>
  <c r="AA170" i="7"/>
  <c r="AA171" i="7"/>
  <c r="AA172" i="7"/>
  <c r="AA173" i="7"/>
  <c r="AA174" i="7"/>
  <c r="AA175" i="7"/>
  <c r="AA176" i="7"/>
  <c r="AA177" i="7"/>
  <c r="AA178" i="7"/>
  <c r="AA179" i="7"/>
  <c r="AA180" i="7"/>
  <c r="AA181" i="7"/>
  <c r="AA182" i="7"/>
  <c r="AA183" i="7"/>
  <c r="AA184" i="7"/>
  <c r="AA185" i="7"/>
  <c r="AA186" i="7"/>
  <c r="AA187" i="7"/>
  <c r="AA188" i="7"/>
  <c r="AA189" i="7"/>
  <c r="AA190" i="7"/>
  <c r="AA191" i="7"/>
  <c r="AA192" i="7"/>
  <c r="AA193" i="7"/>
  <c r="AA194" i="7"/>
  <c r="AA195" i="7"/>
  <c r="AA196" i="7"/>
  <c r="AA197" i="7"/>
  <c r="AA198" i="7"/>
  <c r="AA199" i="7"/>
  <c r="AA200" i="7"/>
  <c r="AA201" i="7"/>
  <c r="AA202" i="7"/>
  <c r="AA203" i="7"/>
  <c r="AA204" i="7"/>
  <c r="AA205" i="7"/>
  <c r="AA206" i="7"/>
  <c r="AA207" i="7"/>
  <c r="AA208" i="7"/>
  <c r="AA209" i="7"/>
  <c r="AA210" i="7"/>
  <c r="AA211" i="7"/>
  <c r="AA212" i="7"/>
  <c r="AA213" i="7"/>
  <c r="AA214" i="7"/>
  <c r="AA215" i="7"/>
  <c r="AA216" i="7"/>
  <c r="AA217" i="7"/>
  <c r="AA218" i="7"/>
  <c r="AA219" i="7"/>
  <c r="AA220" i="7"/>
  <c r="AA221" i="7"/>
  <c r="AA222" i="7"/>
  <c r="AA223" i="7"/>
  <c r="AA224" i="7"/>
  <c r="AA225" i="7"/>
  <c r="AA226" i="7"/>
  <c r="AA10" i="7"/>
  <c r="AA11" i="7"/>
  <c r="AA12" i="7"/>
  <c r="AA13" i="7"/>
  <c r="AA14" i="7"/>
  <c r="AA15" i="7"/>
  <c r="AA16" i="7"/>
  <c r="AA17" i="7"/>
  <c r="AA18" i="7"/>
  <c r="AA19" i="7"/>
  <c r="AA20" i="7"/>
  <c r="AA21" i="7"/>
  <c r="AA22" i="7"/>
  <c r="AA23" i="7"/>
  <c r="AA24" i="7"/>
  <c r="AA25" i="7"/>
  <c r="AA26" i="7"/>
  <c r="AA27" i="7"/>
  <c r="AA28" i="7"/>
  <c r="AA29" i="7"/>
  <c r="AA30" i="7"/>
  <c r="AA31" i="7"/>
  <c r="AA32" i="7"/>
  <c r="AA33" i="7"/>
  <c r="AA34" i="7"/>
  <c r="AA35" i="7"/>
  <c r="AA36" i="7"/>
  <c r="AA37" i="7"/>
  <c r="AA38" i="7"/>
  <c r="AA39" i="7"/>
  <c r="AA40" i="7"/>
  <c r="AA41" i="7"/>
  <c r="AA42" i="7"/>
  <c r="AA43" i="7"/>
  <c r="AA44" i="7"/>
  <c r="AA45" i="7"/>
  <c r="AA46" i="7"/>
  <c r="AA47" i="7"/>
  <c r="AA48" i="7"/>
  <c r="AA49" i="7"/>
  <c r="AA50" i="7"/>
  <c r="AA51" i="7"/>
  <c r="AA52" i="7"/>
  <c r="AA53" i="7"/>
  <c r="AA54" i="7"/>
  <c r="AA55" i="7"/>
  <c r="AA56" i="7"/>
  <c r="AA57" i="7"/>
  <c r="AA58" i="7"/>
  <c r="AA59" i="7"/>
  <c r="AA60" i="7"/>
  <c r="AA61" i="7"/>
  <c r="AA62" i="7"/>
  <c r="AA63" i="7"/>
  <c r="AA64" i="7"/>
  <c r="AA65" i="7"/>
  <c r="AA66" i="7"/>
  <c r="AA67" i="7"/>
  <c r="AA68" i="7"/>
  <c r="AA69" i="7"/>
  <c r="AA70" i="7"/>
  <c r="AA71" i="7"/>
  <c r="AA72" i="7"/>
  <c r="AA73" i="7"/>
  <c r="AA74" i="7"/>
  <c r="AA75" i="7"/>
  <c r="AA76" i="7"/>
  <c r="AA77" i="7"/>
  <c r="AA78" i="7"/>
  <c r="AA79" i="7"/>
  <c r="AA80" i="7"/>
  <c r="AA81" i="7"/>
  <c r="AA82" i="7"/>
  <c r="AA83" i="7"/>
  <c r="AA84" i="7"/>
  <c r="AA85" i="7"/>
  <c r="AA86" i="7"/>
  <c r="AA87" i="7"/>
  <c r="AA88" i="7"/>
  <c r="AA89" i="7"/>
  <c r="AA90" i="7"/>
  <c r="AA91" i="7"/>
  <c r="AA92" i="7"/>
  <c r="AA93" i="7"/>
  <c r="AA94" i="7"/>
  <c r="AA95" i="7"/>
  <c r="AA96" i="7"/>
  <c r="AA97" i="7"/>
  <c r="AA98" i="7"/>
  <c r="AA99" i="7"/>
  <c r="AA100" i="7"/>
  <c r="AA101" i="7"/>
  <c r="AA102" i="7"/>
  <c r="AA103" i="7"/>
  <c r="AA104" i="7"/>
  <c r="AA105" i="7"/>
  <c r="AA106" i="7"/>
  <c r="AA107" i="7"/>
  <c r="AA108" i="7"/>
  <c r="AA109" i="7"/>
  <c r="AA110" i="7"/>
  <c r="AA111" i="7"/>
  <c r="AA112" i="7"/>
  <c r="AA113" i="7"/>
  <c r="AA114" i="7"/>
  <c r="AA115" i="7"/>
  <c r="AA116" i="7"/>
  <c r="AA117" i="7"/>
  <c r="AA118" i="7"/>
  <c r="AA119" i="7"/>
  <c r="AA120" i="7"/>
  <c r="AA121" i="7"/>
  <c r="AA122" i="7"/>
  <c r="AA123" i="7"/>
  <c r="AA124" i="7"/>
  <c r="AA125" i="7"/>
  <c r="AA126" i="7"/>
  <c r="AA127" i="7"/>
  <c r="AA128" i="7"/>
  <c r="AA129" i="7"/>
  <c r="AA130" i="7"/>
  <c r="AA131" i="7"/>
  <c r="AA132" i="7"/>
  <c r="AA9" i="7"/>
  <c r="AB3" i="1"/>
  <c r="AB4" i="1"/>
  <c r="AB5" i="1"/>
  <c r="AB6" i="1"/>
  <c r="AB7" i="1"/>
  <c r="AB8" i="1"/>
  <c r="AB9" i="1"/>
  <c r="AB10" i="1"/>
  <c r="AB11" i="1"/>
  <c r="AB12" i="1"/>
  <c r="AB13" i="1"/>
  <c r="AB14" i="1"/>
  <c r="AB15" i="1"/>
  <c r="AB16" i="1"/>
  <c r="AB17" i="1"/>
  <c r="AB18" i="1"/>
  <c r="AB19" i="1"/>
  <c r="AB20" i="1"/>
  <c r="AB21" i="1"/>
  <c r="AB22" i="1"/>
  <c r="AB23" i="1"/>
  <c r="AB24" i="1"/>
  <c r="AB25" i="1"/>
  <c r="AB26" i="1"/>
  <c r="AB27" i="1"/>
  <c r="AB28" i="1"/>
  <c r="AB29" i="1"/>
  <c r="AB30" i="1"/>
  <c r="AB31" i="1"/>
  <c r="AB32" i="1"/>
  <c r="AB33" i="1"/>
  <c r="AB34" i="1"/>
  <c r="AB35" i="1"/>
  <c r="AB36" i="1"/>
  <c r="AB37" i="1"/>
  <c r="AB38" i="1"/>
  <c r="AB39" i="1"/>
  <c r="AB40" i="1"/>
  <c r="AB41" i="1"/>
  <c r="AB42" i="1"/>
  <c r="AB43" i="1"/>
  <c r="AB44" i="1"/>
  <c r="AB45" i="1"/>
  <c r="AB46" i="1"/>
  <c r="AB47" i="1"/>
  <c r="AB48" i="1"/>
  <c r="AB49" i="1"/>
  <c r="AB50" i="1"/>
  <c r="AB51" i="1"/>
  <c r="AB52" i="1"/>
  <c r="AB53" i="1"/>
  <c r="AB54" i="1"/>
  <c r="AB55" i="1"/>
  <c r="AB56" i="1"/>
  <c r="AB57" i="1"/>
  <c r="AB58" i="1"/>
  <c r="AB59" i="1"/>
  <c r="AB60" i="1"/>
  <c r="AB61" i="1"/>
  <c r="AB62" i="1"/>
  <c r="AB63" i="1"/>
  <c r="AB64" i="1"/>
  <c r="AB65" i="1"/>
  <c r="AB66" i="1"/>
  <c r="AB67" i="1"/>
  <c r="AB68" i="1"/>
  <c r="AB69" i="1"/>
  <c r="AB70" i="1"/>
  <c r="AB71" i="1"/>
  <c r="AB72" i="1"/>
  <c r="AB73" i="1"/>
  <c r="AB74" i="1"/>
  <c r="AB75" i="1"/>
  <c r="AB76" i="1"/>
  <c r="AB77" i="1"/>
  <c r="AB78" i="1"/>
  <c r="AB79" i="1"/>
  <c r="AB80" i="1"/>
  <c r="AB81" i="1"/>
  <c r="AB82" i="1"/>
  <c r="AB83" i="1"/>
  <c r="AB84" i="1"/>
  <c r="AB85" i="1"/>
  <c r="AB86" i="1"/>
  <c r="AB87" i="1"/>
  <c r="AB88" i="1"/>
  <c r="AB89" i="1"/>
  <c r="AB90" i="1"/>
  <c r="AB91" i="1"/>
  <c r="AB92" i="1"/>
  <c r="AB93" i="1"/>
  <c r="AB94" i="1"/>
  <c r="AB95" i="1"/>
  <c r="AB96" i="1"/>
  <c r="AB97" i="1"/>
  <c r="AB98" i="1"/>
  <c r="AB99" i="1"/>
  <c r="AB100" i="1"/>
  <c r="AB101" i="1"/>
  <c r="AB102" i="1"/>
  <c r="AB103" i="1"/>
  <c r="AB104" i="1"/>
  <c r="AB105" i="1"/>
  <c r="AB106" i="1"/>
  <c r="AB107" i="1"/>
  <c r="AB108" i="1"/>
  <c r="AB109" i="1"/>
  <c r="AB110" i="1"/>
  <c r="AB111" i="1"/>
  <c r="AB112" i="1"/>
  <c r="AB113" i="1"/>
  <c r="AB114" i="1"/>
  <c r="AB115" i="1"/>
  <c r="AB116" i="1"/>
  <c r="AB117" i="1"/>
  <c r="AB118" i="1"/>
  <c r="AB119" i="1"/>
  <c r="AB120" i="1"/>
  <c r="AB121" i="1"/>
  <c r="AB122" i="1"/>
  <c r="AB123" i="1"/>
  <c r="AB124" i="1"/>
  <c r="AB125" i="1"/>
  <c r="AB126" i="1"/>
  <c r="AB127" i="1"/>
  <c r="AB128" i="1"/>
  <c r="AB129" i="1"/>
  <c r="AB130" i="1"/>
  <c r="AB131" i="1"/>
  <c r="AB132" i="1"/>
  <c r="AB133" i="1"/>
  <c r="AB134" i="1"/>
  <c r="AB135" i="1"/>
  <c r="AB136" i="1"/>
  <c r="AB137" i="1"/>
  <c r="AB138" i="1"/>
  <c r="AB139" i="1"/>
  <c r="AB140" i="1"/>
  <c r="AB141" i="1"/>
  <c r="AB142" i="1"/>
  <c r="AB143" i="1"/>
  <c r="AB144" i="1"/>
  <c r="AB145" i="1"/>
  <c r="AB146" i="1"/>
  <c r="AB147" i="1"/>
  <c r="AB148" i="1"/>
  <c r="AB149" i="1"/>
  <c r="AB150" i="1"/>
  <c r="AB151" i="1"/>
  <c r="AB152" i="1"/>
  <c r="AB153" i="1"/>
  <c r="AB154" i="1"/>
  <c r="AB155" i="1"/>
  <c r="AB156" i="1"/>
  <c r="AB157" i="1"/>
  <c r="AB158" i="1"/>
  <c r="AB159" i="1"/>
  <c r="AB160" i="1"/>
  <c r="AB161" i="1"/>
  <c r="AB162" i="1"/>
  <c r="AB163" i="1"/>
  <c r="AB164" i="1"/>
  <c r="AB165" i="1"/>
  <c r="AB166" i="1"/>
  <c r="AB167" i="1"/>
  <c r="AB168" i="1"/>
  <c r="AB169" i="1"/>
  <c r="AB170" i="1"/>
  <c r="AB171" i="1"/>
  <c r="AB172" i="1"/>
  <c r="AB173" i="1"/>
  <c r="AB174" i="1"/>
  <c r="AB175" i="1"/>
  <c r="AB176" i="1"/>
  <c r="AB177" i="1"/>
  <c r="AB178" i="1"/>
  <c r="AB179" i="1"/>
  <c r="AB180" i="1"/>
  <c r="AB181" i="1"/>
  <c r="AB182" i="1"/>
  <c r="AB183" i="1"/>
  <c r="AB184" i="1"/>
  <c r="AB185" i="1"/>
  <c r="AB186" i="1"/>
  <c r="AB187" i="1"/>
  <c r="AB188" i="1"/>
  <c r="AB189" i="1"/>
  <c r="AB190" i="1"/>
  <c r="AB191" i="1"/>
  <c r="AB192" i="1"/>
  <c r="AB193" i="1"/>
  <c r="AB194" i="1"/>
  <c r="AB195" i="1"/>
  <c r="AB196" i="1"/>
  <c r="AB197" i="1"/>
  <c r="AB198" i="1"/>
  <c r="AB199" i="1"/>
  <c r="AB200" i="1"/>
  <c r="AB201" i="1"/>
  <c r="AB202" i="1"/>
  <c r="AB203" i="1"/>
  <c r="AB204" i="1"/>
  <c r="E211" i="1"/>
  <c r="AB211" i="1"/>
  <c r="AA3" i="1"/>
  <c r="AA4" i="1"/>
  <c r="AA5" i="1"/>
  <c r="AA6" i="1"/>
  <c r="AA7" i="1"/>
  <c r="AA8" i="1"/>
  <c r="AA9" i="1"/>
  <c r="AA10" i="1"/>
  <c r="AA11" i="1"/>
  <c r="AA12" i="1"/>
  <c r="AA13" i="1"/>
  <c r="AA14" i="1"/>
  <c r="AA15" i="1"/>
  <c r="AA16" i="1"/>
  <c r="AA17" i="1"/>
  <c r="AA18" i="1"/>
  <c r="AA19" i="1"/>
  <c r="AA20" i="1"/>
  <c r="AA21" i="1"/>
  <c r="AA22" i="1"/>
  <c r="AA23" i="1"/>
  <c r="AA24" i="1"/>
  <c r="AA25" i="1"/>
  <c r="AA26" i="1"/>
  <c r="AA27" i="1"/>
  <c r="AA28" i="1"/>
  <c r="AA29" i="1"/>
  <c r="AA30" i="1"/>
  <c r="AA31" i="1"/>
  <c r="AA32" i="1"/>
  <c r="AA33" i="1"/>
  <c r="AA34" i="1"/>
  <c r="AA35" i="1"/>
  <c r="AA36" i="1"/>
  <c r="AA37" i="1"/>
  <c r="AA38" i="1"/>
  <c r="AA39" i="1"/>
  <c r="AA40" i="1"/>
  <c r="AA41" i="1"/>
  <c r="AA42" i="1"/>
  <c r="AA43" i="1"/>
  <c r="AA44" i="1"/>
  <c r="AA45" i="1"/>
  <c r="AA46" i="1"/>
  <c r="AA47" i="1"/>
  <c r="AA48" i="1"/>
  <c r="AA49" i="1"/>
  <c r="AA50" i="1"/>
  <c r="AA51" i="1"/>
  <c r="AA52" i="1"/>
  <c r="AA53" i="1"/>
  <c r="AA54" i="1"/>
  <c r="AA55" i="1"/>
  <c r="AA56" i="1"/>
  <c r="AA57" i="1"/>
  <c r="AA58" i="1"/>
  <c r="AA59" i="1"/>
  <c r="AA60" i="1"/>
  <c r="AA61" i="1"/>
  <c r="AA62" i="1"/>
  <c r="AA63" i="1"/>
  <c r="AA64" i="1"/>
  <c r="AA65" i="1"/>
  <c r="AA66" i="1"/>
  <c r="AA67" i="1"/>
  <c r="AA68" i="1"/>
  <c r="AA69" i="1"/>
  <c r="AA70" i="1"/>
  <c r="AA71" i="1"/>
  <c r="AA72" i="1"/>
  <c r="AA73" i="1"/>
  <c r="AA74" i="1"/>
  <c r="AA75" i="1"/>
  <c r="AA76" i="1"/>
  <c r="AA77" i="1"/>
  <c r="AA78" i="1"/>
  <c r="AA79" i="1"/>
  <c r="AA80" i="1"/>
  <c r="AA81" i="1"/>
  <c r="AA82" i="1"/>
  <c r="AA83" i="1"/>
  <c r="AA84" i="1"/>
  <c r="AA85" i="1"/>
  <c r="AA86" i="1"/>
  <c r="AA87" i="1"/>
  <c r="AA88" i="1"/>
  <c r="AA89" i="1"/>
  <c r="AA90" i="1"/>
  <c r="AA91" i="1"/>
  <c r="AA92" i="1"/>
  <c r="AA93" i="1"/>
  <c r="AA94" i="1"/>
  <c r="AA95" i="1"/>
  <c r="AA96" i="1"/>
  <c r="AA97" i="1"/>
  <c r="AA98" i="1"/>
  <c r="AA99" i="1"/>
  <c r="AA100" i="1"/>
  <c r="AA101" i="1"/>
  <c r="AA102" i="1"/>
  <c r="AA103" i="1"/>
  <c r="AA104" i="1"/>
  <c r="AA105" i="1"/>
  <c r="AA106" i="1"/>
  <c r="AA107" i="1"/>
  <c r="AA108" i="1"/>
  <c r="AA109" i="1"/>
  <c r="AA110" i="1"/>
  <c r="AA111" i="1"/>
  <c r="AA112" i="1"/>
  <c r="AA113" i="1"/>
  <c r="AA114" i="1"/>
  <c r="AA115" i="1"/>
  <c r="AA116" i="1"/>
  <c r="AA117" i="1"/>
  <c r="AA118" i="1"/>
  <c r="AA119" i="1"/>
  <c r="AA120" i="1"/>
  <c r="AA121" i="1"/>
  <c r="AA122" i="1"/>
  <c r="AA123" i="1"/>
  <c r="AA124" i="1"/>
  <c r="AA125" i="1"/>
  <c r="AA126" i="1"/>
  <c r="AA127" i="1"/>
  <c r="AA128" i="1"/>
  <c r="AA129" i="1"/>
  <c r="AA130" i="1"/>
  <c r="AA131" i="1"/>
  <c r="AA132" i="1"/>
  <c r="AA133" i="1"/>
  <c r="AA134" i="1"/>
  <c r="AA135" i="1"/>
  <c r="AA136" i="1"/>
  <c r="AA137" i="1"/>
  <c r="AA138" i="1"/>
  <c r="AA139" i="1"/>
  <c r="AA140" i="1"/>
  <c r="AA141" i="1"/>
  <c r="AA142" i="1"/>
  <c r="AA143" i="1"/>
  <c r="AA144" i="1"/>
  <c r="AA145" i="1"/>
  <c r="AA146" i="1"/>
  <c r="AA147" i="1"/>
  <c r="AA148" i="1"/>
  <c r="AA149" i="1"/>
  <c r="AA150" i="1"/>
  <c r="AA151" i="1"/>
  <c r="AA152" i="1"/>
  <c r="AA153" i="1"/>
  <c r="AA154" i="1"/>
  <c r="AA155" i="1"/>
  <c r="AA156" i="1"/>
  <c r="AA157" i="1"/>
  <c r="AA158" i="1"/>
  <c r="AA159" i="1"/>
  <c r="AA160" i="1"/>
  <c r="AA161" i="1"/>
  <c r="AA162" i="1"/>
  <c r="AA163" i="1"/>
  <c r="AA164" i="1"/>
  <c r="AA165" i="1"/>
  <c r="AA166" i="1"/>
  <c r="AA167" i="1"/>
  <c r="AA168" i="1"/>
  <c r="AA169" i="1"/>
  <c r="AA170" i="1"/>
  <c r="AA171" i="1"/>
  <c r="AA172" i="1"/>
  <c r="AA173" i="1"/>
  <c r="AA174" i="1"/>
  <c r="AA175" i="1"/>
  <c r="AA176" i="1"/>
  <c r="AA177" i="1"/>
  <c r="AA178" i="1"/>
  <c r="AA179" i="1"/>
  <c r="AA180" i="1"/>
  <c r="AA181" i="1"/>
  <c r="AA182" i="1"/>
  <c r="AA183" i="1"/>
  <c r="AA184" i="1"/>
  <c r="AA185" i="1"/>
  <c r="AA186" i="1"/>
  <c r="AA187" i="1"/>
  <c r="AA188" i="1"/>
  <c r="AA189" i="1"/>
  <c r="AA190" i="1"/>
  <c r="AA191" i="1"/>
  <c r="AA192" i="1"/>
  <c r="AA193" i="1"/>
  <c r="AA194" i="1"/>
  <c r="AA195" i="1"/>
  <c r="AA196" i="1"/>
  <c r="AA197" i="1"/>
  <c r="AA198" i="1"/>
  <c r="AA199" i="1"/>
  <c r="AA200" i="1"/>
  <c r="AA201" i="1"/>
  <c r="AA202" i="1"/>
  <c r="AA203" i="1"/>
  <c r="AA204" i="1"/>
  <c r="AA211" i="1"/>
  <c r="Z3" i="1"/>
  <c r="Z4" i="1"/>
  <c r="Z5" i="1"/>
  <c r="Z6" i="1"/>
  <c r="Z7" i="1"/>
  <c r="Z8" i="1"/>
  <c r="Z9" i="1"/>
  <c r="Z10" i="1"/>
  <c r="Z11" i="1"/>
  <c r="Z12" i="1"/>
  <c r="Z13" i="1"/>
  <c r="Z14" i="1"/>
  <c r="Z15" i="1"/>
  <c r="Z16" i="1"/>
  <c r="Z17" i="1"/>
  <c r="Z18" i="1"/>
  <c r="Z19" i="1"/>
  <c r="Z20" i="1"/>
  <c r="Z21" i="1"/>
  <c r="Z22" i="1"/>
  <c r="Z23" i="1"/>
  <c r="Z24" i="1"/>
  <c r="Z25" i="1"/>
  <c r="Z26" i="1"/>
  <c r="Z27" i="1"/>
  <c r="Z28" i="1"/>
  <c r="Z29" i="1"/>
  <c r="Z30" i="1"/>
  <c r="Z31" i="1"/>
  <c r="Z32" i="1"/>
  <c r="Z33" i="1"/>
  <c r="Z34" i="1"/>
  <c r="Z35" i="1"/>
  <c r="Z36" i="1"/>
  <c r="Z37" i="1"/>
  <c r="Z38" i="1"/>
  <c r="Z39" i="1"/>
  <c r="Z40" i="1"/>
  <c r="Z41" i="1"/>
  <c r="Z42" i="1"/>
  <c r="Z43" i="1"/>
  <c r="Z44" i="1"/>
  <c r="Z45" i="1"/>
  <c r="Z46" i="1"/>
  <c r="Z47" i="1"/>
  <c r="Z48" i="1"/>
  <c r="Z49" i="1"/>
  <c r="Z50" i="1"/>
  <c r="Z51" i="1"/>
  <c r="Z52" i="1"/>
  <c r="Z53" i="1"/>
  <c r="Z54" i="1"/>
  <c r="Z55" i="1"/>
  <c r="Z56" i="1"/>
  <c r="Z57" i="1"/>
  <c r="Z58" i="1"/>
  <c r="Z59" i="1"/>
  <c r="Z60" i="1"/>
  <c r="Z61" i="1"/>
  <c r="Z62" i="1"/>
  <c r="Z63" i="1"/>
  <c r="Z64" i="1"/>
  <c r="Z65" i="1"/>
  <c r="Z66" i="1"/>
  <c r="Z67" i="1"/>
  <c r="Z68" i="1"/>
  <c r="Z69" i="1"/>
  <c r="Z70" i="1"/>
  <c r="Z71" i="1"/>
  <c r="Z72" i="1"/>
  <c r="Z73" i="1"/>
  <c r="Z74" i="1"/>
  <c r="Z75" i="1"/>
  <c r="Z76" i="1"/>
  <c r="Z77" i="1"/>
  <c r="Z78" i="1"/>
  <c r="Z79" i="1"/>
  <c r="Z80" i="1"/>
  <c r="Z81" i="1"/>
  <c r="Z82" i="1"/>
  <c r="Z83" i="1"/>
  <c r="Z84" i="1"/>
  <c r="Z85" i="1"/>
  <c r="Z86" i="1"/>
  <c r="Z87" i="1"/>
  <c r="Z88" i="1"/>
  <c r="Z89" i="1"/>
  <c r="Z90" i="1"/>
  <c r="Z91" i="1"/>
  <c r="Z92" i="1"/>
  <c r="Z93" i="1"/>
  <c r="Z94" i="1"/>
  <c r="Z95" i="1"/>
  <c r="Z96" i="1"/>
  <c r="Z97" i="1"/>
  <c r="Z98" i="1"/>
  <c r="Z99" i="1"/>
  <c r="Z100" i="1"/>
  <c r="Z101" i="1"/>
  <c r="Z102" i="1"/>
  <c r="Z103" i="1"/>
  <c r="Z104" i="1"/>
  <c r="Z105" i="1"/>
  <c r="Z106" i="1"/>
  <c r="Z107" i="1"/>
  <c r="Z108" i="1"/>
  <c r="Z109" i="1"/>
  <c r="Z110" i="1"/>
  <c r="Z111" i="1"/>
  <c r="Z112" i="1"/>
  <c r="Z113" i="1"/>
  <c r="Z114" i="1"/>
  <c r="Z115" i="1"/>
  <c r="Z116" i="1"/>
  <c r="Z117" i="1"/>
  <c r="Z118" i="1"/>
  <c r="Z119" i="1"/>
  <c r="Z120" i="1"/>
  <c r="Z121" i="1"/>
  <c r="Z122" i="1"/>
  <c r="Z123" i="1"/>
  <c r="Z124" i="1"/>
  <c r="Z125" i="1"/>
  <c r="Z126" i="1"/>
  <c r="Z127" i="1"/>
  <c r="Z128" i="1"/>
  <c r="Z129" i="1"/>
  <c r="Z130" i="1"/>
  <c r="Z131" i="1"/>
  <c r="Z132" i="1"/>
  <c r="Z133" i="1"/>
  <c r="Z134" i="1"/>
  <c r="Z135" i="1"/>
  <c r="Z136" i="1"/>
  <c r="Z137" i="1"/>
  <c r="Z138" i="1"/>
  <c r="Z139" i="1"/>
  <c r="Z140" i="1"/>
  <c r="Z141" i="1"/>
  <c r="Z142" i="1"/>
  <c r="Z143" i="1"/>
  <c r="Z144" i="1"/>
  <c r="Z145" i="1"/>
  <c r="Z146" i="1"/>
  <c r="Z147" i="1"/>
  <c r="Z148" i="1"/>
  <c r="Z149" i="1"/>
  <c r="Z150" i="1"/>
  <c r="Z151" i="1"/>
  <c r="Z152" i="1"/>
  <c r="Z153" i="1"/>
  <c r="Z154" i="1"/>
  <c r="Z155" i="1"/>
  <c r="Z156" i="1"/>
  <c r="Z157" i="1"/>
  <c r="Z158" i="1"/>
  <c r="Z159" i="1"/>
  <c r="Z160" i="1"/>
  <c r="Z161" i="1"/>
  <c r="Z162" i="1"/>
  <c r="Z163" i="1"/>
  <c r="Z164" i="1"/>
  <c r="Z165" i="1"/>
  <c r="Z166" i="1"/>
  <c r="Z167" i="1"/>
  <c r="Z168" i="1"/>
  <c r="Z169" i="1"/>
  <c r="Z170" i="1"/>
  <c r="Z171" i="1"/>
  <c r="Z172" i="1"/>
  <c r="Z173" i="1"/>
  <c r="Z174" i="1"/>
  <c r="Z175" i="1"/>
  <c r="Z176" i="1"/>
  <c r="Z177" i="1"/>
  <c r="Z178" i="1"/>
  <c r="Z179" i="1"/>
  <c r="Z180" i="1"/>
  <c r="Z181" i="1"/>
  <c r="Z182" i="1"/>
  <c r="Z183" i="1"/>
  <c r="Z184" i="1"/>
  <c r="Z185" i="1"/>
  <c r="Z186" i="1"/>
  <c r="Z187" i="1"/>
  <c r="Z188" i="1"/>
  <c r="Z189" i="1"/>
  <c r="Z190" i="1"/>
  <c r="Z191" i="1"/>
  <c r="Z192" i="1"/>
  <c r="Z193" i="1"/>
  <c r="Z194" i="1"/>
  <c r="Z195" i="1"/>
  <c r="Z196" i="1"/>
  <c r="Z197" i="1"/>
  <c r="Z198" i="1"/>
  <c r="Z199" i="1"/>
  <c r="Z200" i="1"/>
  <c r="Z201" i="1"/>
  <c r="Z202" i="1"/>
  <c r="Z203" i="1"/>
  <c r="Z204" i="1"/>
  <c r="Z211" i="1"/>
  <c r="BM382" i="7"/>
  <c r="Y3" i="1"/>
  <c r="BM213" i="7"/>
  <c r="Y4" i="1"/>
  <c r="BM238" i="7"/>
  <c r="Y5" i="1"/>
  <c r="BM383" i="7"/>
  <c r="Y6" i="1"/>
  <c r="BM267" i="7"/>
  <c r="Y7" i="1"/>
  <c r="BM354" i="7"/>
  <c r="Y8" i="1"/>
  <c r="BM334" i="7"/>
  <c r="Y9" i="1"/>
  <c r="BM327" i="7"/>
  <c r="Y10" i="1"/>
  <c r="BM214" i="7"/>
  <c r="Y11" i="1"/>
  <c r="BM298" i="7"/>
  <c r="Y12" i="1"/>
  <c r="BM343" i="7"/>
  <c r="Y13" i="1"/>
  <c r="BM268" i="7"/>
  <c r="Y14" i="1"/>
  <c r="BM246" i="7"/>
  <c r="Y15" i="1"/>
  <c r="BM239" i="7"/>
  <c r="Y16" i="1"/>
  <c r="BM253" i="7"/>
  <c r="Y17" i="1"/>
  <c r="BM299" i="7"/>
  <c r="Y18" i="1"/>
  <c r="BM320" i="7"/>
  <c r="Y19" i="1"/>
  <c r="BM300" i="7"/>
  <c r="Y20" i="1"/>
  <c r="BM321" i="7"/>
  <c r="Y21" i="1"/>
  <c r="BM287" i="7"/>
  <c r="Y22" i="1"/>
  <c r="BM310" i="7"/>
  <c r="Y23" i="1"/>
  <c r="BM269" i="7"/>
  <c r="Y24" i="1"/>
  <c r="BM219" i="7"/>
  <c r="Y25" i="1"/>
  <c r="BM293" i="7"/>
  <c r="Y26" i="1"/>
  <c r="BM274" i="7"/>
  <c r="Y27" i="1"/>
  <c r="BM355" i="7"/>
  <c r="Y28" i="1"/>
  <c r="BM215" i="7"/>
  <c r="Y29" i="1"/>
  <c r="BM301" i="7"/>
  <c r="Y30" i="1"/>
  <c r="BM247" i="7"/>
  <c r="Y31" i="1"/>
  <c r="BM302" i="7"/>
  <c r="Y32" i="1"/>
  <c r="BM403" i="7"/>
  <c r="Y33" i="1"/>
  <c r="BM366" i="7"/>
  <c r="Y34" i="1"/>
  <c r="BM240" i="7"/>
  <c r="Y35" i="1"/>
  <c r="BM384" i="7"/>
  <c r="Y36" i="1"/>
  <c r="BM335" i="7"/>
  <c r="Y37" i="1"/>
  <c r="BM220" i="7"/>
  <c r="Y38" i="1"/>
  <c r="BM397" i="7"/>
  <c r="Y39" i="1"/>
  <c r="BM303" i="7"/>
  <c r="Y40" i="1"/>
  <c r="BM216" i="7"/>
  <c r="Y41" i="1"/>
  <c r="BM260" i="7"/>
  <c r="Y42" i="1"/>
  <c r="BM404" i="7"/>
  <c r="Y43" i="1"/>
  <c r="BM231" i="7"/>
  <c r="Y44" i="1"/>
  <c r="BM385" i="7"/>
  <c r="Y45" i="1"/>
  <c r="BM311" i="7"/>
  <c r="Y46" i="1"/>
  <c r="BM356" i="7"/>
  <c r="Y47" i="1"/>
  <c r="BM261" i="7"/>
  <c r="Y48" i="1"/>
  <c r="BM241" i="7"/>
  <c r="Y49" i="1"/>
  <c r="BM357" i="7"/>
  <c r="Y50" i="1"/>
  <c r="BM294" i="7"/>
  <c r="Y51" i="1"/>
  <c r="BM389" i="7"/>
  <c r="Y52" i="1"/>
  <c r="BM398" i="7"/>
  <c r="Y53" i="1"/>
  <c r="BM344" i="7"/>
  <c r="Y54" i="1"/>
  <c r="BM312" i="7"/>
  <c r="Y55" i="1"/>
  <c r="BM254" i="7"/>
  <c r="Y56" i="1"/>
  <c r="BM262" i="7"/>
  <c r="Y57" i="1"/>
  <c r="BM275" i="7"/>
  <c r="Y58" i="1"/>
  <c r="BM338" i="7"/>
  <c r="Y59" i="1"/>
  <c r="BM345" i="7"/>
  <c r="Y60" i="1"/>
  <c r="BM217" i="7"/>
  <c r="Y61" i="1"/>
  <c r="BM371" i="7"/>
  <c r="Y62" i="1"/>
  <c r="BM304" i="7"/>
  <c r="Y63" i="1"/>
  <c r="BM372" i="7"/>
  <c r="Y64" i="1"/>
  <c r="BM242" i="7"/>
  <c r="Y65" i="1"/>
  <c r="BM390" i="7"/>
  <c r="Y66" i="1"/>
  <c r="BM346" i="7"/>
  <c r="Y67" i="1"/>
  <c r="BM295" i="7"/>
  <c r="Y68" i="1"/>
  <c r="BM328" i="7"/>
  <c r="Y69" i="1"/>
  <c r="BM405" i="7"/>
  <c r="Y70" i="1"/>
  <c r="BM221" i="7"/>
  <c r="Y71" i="1"/>
  <c r="BM270" i="7"/>
  <c r="Y72" i="1"/>
  <c r="BM406" i="7"/>
  <c r="Y73" i="1"/>
  <c r="BM347" i="7"/>
  <c r="Y74" i="1"/>
  <c r="BM358" i="7"/>
  <c r="Y75" i="1"/>
  <c r="BM322" i="7"/>
  <c r="Y76" i="1"/>
  <c r="BM373" i="7"/>
  <c r="Y77" i="1"/>
  <c r="BM232" i="7"/>
  <c r="Y78" i="1"/>
  <c r="BM248" i="7"/>
  <c r="Y79" i="1"/>
  <c r="BM305" i="7"/>
  <c r="Y80" i="1"/>
  <c r="BM233" i="7"/>
  <c r="Y81" i="1"/>
  <c r="BM348" i="7"/>
  <c r="Y82" i="1"/>
  <c r="BM339" i="7"/>
  <c r="Y83" i="1"/>
  <c r="BM349" i="7"/>
  <c r="Y84" i="1"/>
  <c r="BM313" i="7"/>
  <c r="Y85" i="1"/>
  <c r="BM243" i="7"/>
  <c r="Y86" i="1"/>
  <c r="BM249" i="7"/>
  <c r="Y87" i="1"/>
  <c r="BM386" i="7"/>
  <c r="Y88" i="1"/>
  <c r="BM296" i="7"/>
  <c r="Y89" i="1"/>
  <c r="BM222" i="7"/>
  <c r="Y90" i="1"/>
  <c r="BM329" i="7"/>
  <c r="Y91" i="1"/>
  <c r="BM263" i="7"/>
  <c r="Y92" i="1"/>
  <c r="BM323" i="7"/>
  <c r="Y93" i="1"/>
  <c r="BM223" i="7"/>
  <c r="Y94" i="1"/>
  <c r="BM340" i="7"/>
  <c r="Y95" i="1"/>
  <c r="BM276" i="7"/>
  <c r="Y96" i="1"/>
  <c r="BM255" i="7"/>
  <c r="Y97" i="1"/>
  <c r="BM359" i="7"/>
  <c r="Y98" i="1"/>
  <c r="BM306" i="7"/>
  <c r="Y99" i="1"/>
  <c r="BM288" i="7"/>
  <c r="Y100" i="1"/>
  <c r="BM271" i="7"/>
  <c r="Y101" i="1"/>
  <c r="BM250" i="7"/>
  <c r="Y102" i="1"/>
  <c r="BM409" i="7"/>
  <c r="Y103" i="1"/>
  <c r="BM391" i="7"/>
  <c r="Y104" i="1"/>
  <c r="BM330" i="7"/>
  <c r="Y105" i="1"/>
  <c r="BM387" i="7"/>
  <c r="Y106" i="1"/>
  <c r="BM374" i="7"/>
  <c r="Y107" i="1"/>
  <c r="BM350" i="7"/>
  <c r="Y108" i="1"/>
  <c r="BM272" i="7"/>
  <c r="Y109" i="1"/>
  <c r="BM277" i="7"/>
  <c r="Y110" i="1"/>
  <c r="BM392" i="7"/>
  <c r="Y111" i="1"/>
  <c r="BM399" i="7"/>
  <c r="Y112" i="1"/>
  <c r="BM244" i="7"/>
  <c r="Y113" i="1"/>
  <c r="BM314" i="7"/>
  <c r="Y114" i="1"/>
  <c r="BM256" i="7"/>
  <c r="Y115" i="1"/>
  <c r="BM324" i="7"/>
  <c r="Y116" i="1"/>
  <c r="BM282" i="7"/>
  <c r="Y117" i="1"/>
  <c r="BM251" i="7"/>
  <c r="Y118" i="1"/>
  <c r="BM264" i="7"/>
  <c r="Y119" i="1"/>
  <c r="BM325" i="7"/>
  <c r="Y120" i="1"/>
  <c r="BM283" i="7"/>
  <c r="Y121" i="1"/>
  <c r="BM252" i="7"/>
  <c r="Y122" i="1"/>
  <c r="BM367" i="7"/>
  <c r="Y123" i="1"/>
  <c r="BM224" i="7"/>
  <c r="Y124" i="1"/>
  <c r="BM225" i="7"/>
  <c r="Y125" i="1"/>
  <c r="BM400" i="7"/>
  <c r="Y126" i="1"/>
  <c r="BM289" i="7"/>
  <c r="Y127" i="1"/>
  <c r="BM375" i="7"/>
  <c r="Y128" i="1"/>
  <c r="BM226" i="7"/>
  <c r="Y129" i="1"/>
  <c r="BM234" i="7"/>
  <c r="Y130" i="1"/>
  <c r="BM307" i="7"/>
  <c r="Y131" i="1"/>
  <c r="BM227" i="7"/>
  <c r="Y132" i="1"/>
  <c r="BM341" i="7"/>
  <c r="Y133" i="1"/>
  <c r="BM284" i="7"/>
  <c r="Y134" i="1"/>
  <c r="BM376" i="7"/>
  <c r="Y135" i="1"/>
  <c r="BM273" i="7"/>
  <c r="Y136" i="1"/>
  <c r="BM351" i="7"/>
  <c r="Y137" i="1"/>
  <c r="BM235" i="7"/>
  <c r="Y138" i="1"/>
  <c r="BM236" i="7"/>
  <c r="Y139" i="1"/>
  <c r="BM410" i="7"/>
  <c r="Y140" i="1"/>
  <c r="BM237" i="7"/>
  <c r="Y141" i="1"/>
  <c r="BM360" i="7"/>
  <c r="Y142" i="1"/>
  <c r="BM361" i="7"/>
  <c r="Y143" i="1"/>
  <c r="BM336" i="7"/>
  <c r="Y144" i="1"/>
  <c r="BM297" i="7"/>
  <c r="Y145" i="1"/>
  <c r="BM245" i="7"/>
  <c r="Y146" i="1"/>
  <c r="BM393" i="7"/>
  <c r="Y147" i="1"/>
  <c r="BM257" i="7"/>
  <c r="Y148" i="1"/>
  <c r="BM258" i="7"/>
  <c r="Y149" i="1"/>
  <c r="BM218" i="7"/>
  <c r="Y150" i="1"/>
  <c r="BM326" i="7"/>
  <c r="Y151" i="1"/>
  <c r="BM265" i="7"/>
  <c r="Y152" i="1"/>
  <c r="BM368" i="7"/>
  <c r="Y153" i="1"/>
  <c r="BM228" i="7"/>
  <c r="Y154" i="1"/>
  <c r="BM411" i="7"/>
  <c r="Y155" i="1"/>
  <c r="BM278" i="7"/>
  <c r="Y156" i="1"/>
  <c r="BM377" i="7"/>
  <c r="Y157" i="1"/>
  <c r="BM315" i="7"/>
  <c r="Y158" i="1"/>
  <c r="BM331" i="7"/>
  <c r="Y159" i="1"/>
  <c r="BM279" i="7"/>
  <c r="Y160" i="1"/>
  <c r="BM280" i="7"/>
  <c r="Y161" i="1"/>
  <c r="BM316" i="7"/>
  <c r="Y162" i="1"/>
  <c r="BM285" i="7"/>
  <c r="Y163" i="1"/>
  <c r="BM407" i="7"/>
  <c r="Y164" i="1"/>
  <c r="BM332" i="7"/>
  <c r="Y165" i="1"/>
  <c r="BM378" i="7"/>
  <c r="Y166" i="1"/>
  <c r="BM362" i="7"/>
  <c r="Y167" i="1"/>
  <c r="BM281" i="7"/>
  <c r="Y168" i="1"/>
  <c r="BM379" i="7"/>
  <c r="Y169" i="1"/>
  <c r="BM412" i="7"/>
  <c r="Y170" i="1"/>
  <c r="BM394" i="7"/>
  <c r="Y171" i="1"/>
  <c r="BM308" i="7"/>
  <c r="Y172" i="1"/>
  <c r="BM352" i="7"/>
  <c r="Y173" i="1"/>
  <c r="BM408" i="7"/>
  <c r="Y174" i="1"/>
  <c r="BM363" i="7"/>
  <c r="Y175" i="1"/>
  <c r="BM317" i="7"/>
  <c r="Y176" i="1"/>
  <c r="BM364" i="7"/>
  <c r="Y177" i="1"/>
  <c r="BM395" i="7"/>
  <c r="Y178" i="1"/>
  <c r="BM365" i="7"/>
  <c r="Y179" i="1"/>
  <c r="BM309" i="7"/>
  <c r="Y180" i="1"/>
  <c r="BM369" i="7"/>
  <c r="Y181" i="1"/>
  <c r="BM286" i="7"/>
  <c r="Y182" i="1"/>
  <c r="BM318" i="7"/>
  <c r="Y183" i="1"/>
  <c r="BM333" i="7"/>
  <c r="Y184" i="1"/>
  <c r="BM380" i="7"/>
  <c r="Y185" i="1"/>
  <c r="BM342" i="7"/>
  <c r="Y186" i="1"/>
  <c r="BM266" i="7"/>
  <c r="Y187" i="1"/>
  <c r="BM319" i="7"/>
  <c r="Y188" i="1"/>
  <c r="BM396" i="7"/>
  <c r="Y189" i="1"/>
  <c r="BM401" i="7"/>
  <c r="Y190" i="1"/>
  <c r="BM229" i="7"/>
  <c r="Y191" i="1"/>
  <c r="BM259" i="7"/>
  <c r="Y192" i="1"/>
  <c r="BM370" i="7"/>
  <c r="Y193" i="1"/>
  <c r="BM413" i="7"/>
  <c r="Y194" i="1"/>
  <c r="BM402" i="7"/>
  <c r="Y195" i="1"/>
  <c r="BM353" i="7"/>
  <c r="Y196" i="1"/>
  <c r="BM381" i="7"/>
  <c r="Y197" i="1"/>
  <c r="BM290" i="7"/>
  <c r="Y198" i="1"/>
  <c r="BM388" i="7"/>
  <c r="Y199" i="1"/>
  <c r="BM291" i="7"/>
  <c r="Y200" i="1"/>
  <c r="BM337" i="7"/>
  <c r="Y201" i="1"/>
  <c r="BM230" i="7"/>
  <c r="Y202" i="1"/>
  <c r="BM292" i="7"/>
  <c r="Y203" i="1"/>
  <c r="Y204" i="1"/>
  <c r="Y211" i="1"/>
  <c r="BL382" i="7"/>
  <c r="X3" i="1"/>
  <c r="BL213" i="7"/>
  <c r="X4" i="1"/>
  <c r="BL238" i="7"/>
  <c r="X5" i="1"/>
  <c r="BL383" i="7"/>
  <c r="X6" i="1"/>
  <c r="BL267" i="7"/>
  <c r="X7" i="1"/>
  <c r="BL354" i="7"/>
  <c r="X8" i="1"/>
  <c r="BL334" i="7"/>
  <c r="X9" i="1"/>
  <c r="BL327" i="7"/>
  <c r="X10" i="1"/>
  <c r="BL214" i="7"/>
  <c r="X11" i="1"/>
  <c r="BL298" i="7"/>
  <c r="X12" i="1"/>
  <c r="BL343" i="7"/>
  <c r="X13" i="1"/>
  <c r="BL268" i="7"/>
  <c r="X14" i="1"/>
  <c r="BL246" i="7"/>
  <c r="X15" i="1"/>
  <c r="BL239" i="7"/>
  <c r="X16" i="1"/>
  <c r="BL253" i="7"/>
  <c r="X17" i="1"/>
  <c r="BL299" i="7"/>
  <c r="X18" i="1"/>
  <c r="BL320" i="7"/>
  <c r="X19" i="1"/>
  <c r="BL300" i="7"/>
  <c r="X20" i="1"/>
  <c r="BL321" i="7"/>
  <c r="X21" i="1"/>
  <c r="BL287" i="7"/>
  <c r="X22" i="1"/>
  <c r="BL310" i="7"/>
  <c r="X23" i="1"/>
  <c r="BL269" i="7"/>
  <c r="X24" i="1"/>
  <c r="BL219" i="7"/>
  <c r="X25" i="1"/>
  <c r="BL293" i="7"/>
  <c r="X26" i="1"/>
  <c r="BL274" i="7"/>
  <c r="X27" i="1"/>
  <c r="BL355" i="7"/>
  <c r="X28" i="1"/>
  <c r="BL215" i="7"/>
  <c r="X29" i="1"/>
  <c r="BL301" i="7"/>
  <c r="X30" i="1"/>
  <c r="BL247" i="7"/>
  <c r="X31" i="1"/>
  <c r="BL302" i="7"/>
  <c r="X32" i="1"/>
  <c r="BL403" i="7"/>
  <c r="X33" i="1"/>
  <c r="BL366" i="7"/>
  <c r="X34" i="1"/>
  <c r="BL240" i="7"/>
  <c r="X35" i="1"/>
  <c r="BL384" i="7"/>
  <c r="X36" i="1"/>
  <c r="BL335" i="7"/>
  <c r="X37" i="1"/>
  <c r="BL220" i="7"/>
  <c r="X38" i="1"/>
  <c r="BL397" i="7"/>
  <c r="X39" i="1"/>
  <c r="BL303" i="7"/>
  <c r="X40" i="1"/>
  <c r="BL216" i="7"/>
  <c r="X41" i="1"/>
  <c r="BL260" i="7"/>
  <c r="X42" i="1"/>
  <c r="BL404" i="7"/>
  <c r="X43" i="1"/>
  <c r="BL231" i="7"/>
  <c r="X44" i="1"/>
  <c r="BL385" i="7"/>
  <c r="X45" i="1"/>
  <c r="BL311" i="7"/>
  <c r="X46" i="1"/>
  <c r="BL356" i="7"/>
  <c r="X47" i="1"/>
  <c r="BL261" i="7"/>
  <c r="X48" i="1"/>
  <c r="BL241" i="7"/>
  <c r="X49" i="1"/>
  <c r="BL357" i="7"/>
  <c r="X50" i="1"/>
  <c r="BL294" i="7"/>
  <c r="X51" i="1"/>
  <c r="BL389" i="7"/>
  <c r="X52" i="1"/>
  <c r="BL398" i="7"/>
  <c r="X53" i="1"/>
  <c r="BL344" i="7"/>
  <c r="X54" i="1"/>
  <c r="BL312" i="7"/>
  <c r="X55" i="1"/>
  <c r="BL254" i="7"/>
  <c r="X56" i="1"/>
  <c r="BL262" i="7"/>
  <c r="X57" i="1"/>
  <c r="BL275" i="7"/>
  <c r="X58" i="1"/>
  <c r="BL338" i="7"/>
  <c r="X59" i="1"/>
  <c r="BL345" i="7"/>
  <c r="X60" i="1"/>
  <c r="BL217" i="7"/>
  <c r="X61" i="1"/>
  <c r="BL371" i="7"/>
  <c r="X62" i="1"/>
  <c r="BL304" i="7"/>
  <c r="X63" i="1"/>
  <c r="BL372" i="7"/>
  <c r="X64" i="1"/>
  <c r="BL242" i="7"/>
  <c r="X65" i="1"/>
  <c r="BL390" i="7"/>
  <c r="X66" i="1"/>
  <c r="BL346" i="7"/>
  <c r="X67" i="1"/>
  <c r="BL295" i="7"/>
  <c r="X68" i="1"/>
  <c r="BL328" i="7"/>
  <c r="X69" i="1"/>
  <c r="BL405" i="7"/>
  <c r="X70" i="1"/>
  <c r="BL221" i="7"/>
  <c r="X71" i="1"/>
  <c r="BL270" i="7"/>
  <c r="X72" i="1"/>
  <c r="BL406" i="7"/>
  <c r="X73" i="1"/>
  <c r="BL347" i="7"/>
  <c r="X74" i="1"/>
  <c r="BL358" i="7"/>
  <c r="X75" i="1"/>
  <c r="BL322" i="7"/>
  <c r="X76" i="1"/>
  <c r="BL373" i="7"/>
  <c r="X77" i="1"/>
  <c r="BL232" i="7"/>
  <c r="X78" i="1"/>
  <c r="BL248" i="7"/>
  <c r="X79" i="1"/>
  <c r="BL305" i="7"/>
  <c r="X80" i="1"/>
  <c r="BL233" i="7"/>
  <c r="X81" i="1"/>
  <c r="BL348" i="7"/>
  <c r="X82" i="1"/>
  <c r="BL339" i="7"/>
  <c r="X83" i="1"/>
  <c r="BL349" i="7"/>
  <c r="X84" i="1"/>
  <c r="BL313" i="7"/>
  <c r="X85" i="1"/>
  <c r="BL243" i="7"/>
  <c r="X86" i="1"/>
  <c r="BL249" i="7"/>
  <c r="X87" i="1"/>
  <c r="BL386" i="7"/>
  <c r="X88" i="1"/>
  <c r="BL296" i="7"/>
  <c r="X89" i="1"/>
  <c r="BL222" i="7"/>
  <c r="X90" i="1"/>
  <c r="BL329" i="7"/>
  <c r="X91" i="1"/>
  <c r="BL263" i="7"/>
  <c r="X92" i="1"/>
  <c r="BL323" i="7"/>
  <c r="X93" i="1"/>
  <c r="BL223" i="7"/>
  <c r="X94" i="1"/>
  <c r="BL340" i="7"/>
  <c r="X95" i="1"/>
  <c r="BL276" i="7"/>
  <c r="X96" i="1"/>
  <c r="BL255" i="7"/>
  <c r="X97" i="1"/>
  <c r="BL359" i="7"/>
  <c r="X98" i="1"/>
  <c r="BL306" i="7"/>
  <c r="X99" i="1"/>
  <c r="BL288" i="7"/>
  <c r="X100" i="1"/>
  <c r="BL271" i="7"/>
  <c r="X101" i="1"/>
  <c r="BL250" i="7"/>
  <c r="X102" i="1"/>
  <c r="BL409" i="7"/>
  <c r="X103" i="1"/>
  <c r="BL391" i="7"/>
  <c r="X104" i="1"/>
  <c r="BL330" i="7"/>
  <c r="X105" i="1"/>
  <c r="BL387" i="7"/>
  <c r="X106" i="1"/>
  <c r="BL374" i="7"/>
  <c r="X107" i="1"/>
  <c r="BL350" i="7"/>
  <c r="X108" i="1"/>
  <c r="BL272" i="7"/>
  <c r="X109" i="1"/>
  <c r="BL277" i="7"/>
  <c r="X110" i="1"/>
  <c r="BL392" i="7"/>
  <c r="X111" i="1"/>
  <c r="BL399" i="7"/>
  <c r="X112" i="1"/>
  <c r="BL244" i="7"/>
  <c r="X113" i="1"/>
  <c r="BL314" i="7"/>
  <c r="X114" i="1"/>
  <c r="BL256" i="7"/>
  <c r="X115" i="1"/>
  <c r="BL324" i="7"/>
  <c r="X116" i="1"/>
  <c r="BL282" i="7"/>
  <c r="X117" i="1"/>
  <c r="BL251" i="7"/>
  <c r="X118" i="1"/>
  <c r="BL264" i="7"/>
  <c r="X119" i="1"/>
  <c r="BL325" i="7"/>
  <c r="X120" i="1"/>
  <c r="BL283" i="7"/>
  <c r="X121" i="1"/>
  <c r="BL252" i="7"/>
  <c r="X122" i="1"/>
  <c r="BL367" i="7"/>
  <c r="X123" i="1"/>
  <c r="BL224" i="7"/>
  <c r="X124" i="1"/>
  <c r="BL225" i="7"/>
  <c r="X125" i="1"/>
  <c r="BL400" i="7"/>
  <c r="X126" i="1"/>
  <c r="BL289" i="7"/>
  <c r="X127" i="1"/>
  <c r="BL375" i="7"/>
  <c r="X128" i="1"/>
  <c r="BL226" i="7"/>
  <c r="X129" i="1"/>
  <c r="BL234" i="7"/>
  <c r="X130" i="1"/>
  <c r="BL307" i="7"/>
  <c r="X131" i="1"/>
  <c r="BL227" i="7"/>
  <c r="X132" i="1"/>
  <c r="BL341" i="7"/>
  <c r="X133" i="1"/>
  <c r="BL284" i="7"/>
  <c r="X134" i="1"/>
  <c r="BL376" i="7"/>
  <c r="X135" i="1"/>
  <c r="BL273" i="7"/>
  <c r="X136" i="1"/>
  <c r="BL351" i="7"/>
  <c r="X137" i="1"/>
  <c r="BL235" i="7"/>
  <c r="X138" i="1"/>
  <c r="BL236" i="7"/>
  <c r="X139" i="1"/>
  <c r="BL410" i="7"/>
  <c r="X140" i="1"/>
  <c r="BL237" i="7"/>
  <c r="X141" i="1"/>
  <c r="BL360" i="7"/>
  <c r="X142" i="1"/>
  <c r="BL361" i="7"/>
  <c r="X143" i="1"/>
  <c r="BL336" i="7"/>
  <c r="X144" i="1"/>
  <c r="BL297" i="7"/>
  <c r="X145" i="1"/>
  <c r="BL245" i="7"/>
  <c r="X146" i="1"/>
  <c r="BL393" i="7"/>
  <c r="X147" i="1"/>
  <c r="BL257" i="7"/>
  <c r="X148" i="1"/>
  <c r="BL258" i="7"/>
  <c r="X149" i="1"/>
  <c r="BL218" i="7"/>
  <c r="X150" i="1"/>
  <c r="BL326" i="7"/>
  <c r="X151" i="1"/>
  <c r="BL265" i="7"/>
  <c r="X152" i="1"/>
  <c r="BL368" i="7"/>
  <c r="X153" i="1"/>
  <c r="BL228" i="7"/>
  <c r="X154" i="1"/>
  <c r="BL411" i="7"/>
  <c r="X155" i="1"/>
  <c r="BL278" i="7"/>
  <c r="X156" i="1"/>
  <c r="BL377" i="7"/>
  <c r="X157" i="1"/>
  <c r="BL315" i="7"/>
  <c r="X158" i="1"/>
  <c r="BL331" i="7"/>
  <c r="X159" i="1"/>
  <c r="BL279" i="7"/>
  <c r="X160" i="1"/>
  <c r="BL280" i="7"/>
  <c r="X161" i="1"/>
  <c r="BL316" i="7"/>
  <c r="X162" i="1"/>
  <c r="BL285" i="7"/>
  <c r="X163" i="1"/>
  <c r="BL407" i="7"/>
  <c r="X164" i="1"/>
  <c r="BL332" i="7"/>
  <c r="X165" i="1"/>
  <c r="BL378" i="7"/>
  <c r="X166" i="1"/>
  <c r="BL362" i="7"/>
  <c r="X167" i="1"/>
  <c r="BL281" i="7"/>
  <c r="X168" i="1"/>
  <c r="BL379" i="7"/>
  <c r="X169" i="1"/>
  <c r="BL412" i="7"/>
  <c r="X170" i="1"/>
  <c r="BL394" i="7"/>
  <c r="X171" i="1"/>
  <c r="BL308" i="7"/>
  <c r="X172" i="1"/>
  <c r="BL352" i="7"/>
  <c r="X173" i="1"/>
  <c r="BL408" i="7"/>
  <c r="X174" i="1"/>
  <c r="BL363" i="7"/>
  <c r="X175" i="1"/>
  <c r="BL317" i="7"/>
  <c r="X176" i="1"/>
  <c r="BL364" i="7"/>
  <c r="X177" i="1"/>
  <c r="BL395" i="7"/>
  <c r="X178" i="1"/>
  <c r="BL365" i="7"/>
  <c r="X179" i="1"/>
  <c r="BL309" i="7"/>
  <c r="X180" i="1"/>
  <c r="BL369" i="7"/>
  <c r="X181" i="1"/>
  <c r="BL286" i="7"/>
  <c r="X182" i="1"/>
  <c r="BL318" i="7"/>
  <c r="X183" i="1"/>
  <c r="BL333" i="7"/>
  <c r="X184" i="1"/>
  <c r="BL380" i="7"/>
  <c r="X185" i="1"/>
  <c r="BL342" i="7"/>
  <c r="X186" i="1"/>
  <c r="BL266" i="7"/>
  <c r="X187" i="1"/>
  <c r="BL319" i="7"/>
  <c r="X188" i="1"/>
  <c r="BL396" i="7"/>
  <c r="X189" i="1"/>
  <c r="BL401" i="7"/>
  <c r="X190" i="1"/>
  <c r="BL229" i="7"/>
  <c r="X191" i="1"/>
  <c r="BL259" i="7"/>
  <c r="X192" i="1"/>
  <c r="BL370" i="7"/>
  <c r="X193" i="1"/>
  <c r="BL413" i="7"/>
  <c r="X194" i="1"/>
  <c r="BL402" i="7"/>
  <c r="X195" i="1"/>
  <c r="BL353" i="7"/>
  <c r="X196" i="1"/>
  <c r="BL381" i="7"/>
  <c r="X197" i="1"/>
  <c r="BL290" i="7"/>
  <c r="X198" i="1"/>
  <c r="BL388" i="7"/>
  <c r="X199" i="1"/>
  <c r="BL291" i="7"/>
  <c r="X200" i="1"/>
  <c r="BL337" i="7"/>
  <c r="X201" i="1"/>
  <c r="BL230" i="7"/>
  <c r="X202" i="1"/>
  <c r="BL292" i="7"/>
  <c r="X203" i="1"/>
  <c r="X204" i="1"/>
  <c r="X211" i="1"/>
  <c r="BK382" i="7"/>
  <c r="W3" i="1"/>
  <c r="BK213" i="7"/>
  <c r="W4" i="1"/>
  <c r="BK238" i="7"/>
  <c r="W5" i="1"/>
  <c r="BK383" i="7"/>
  <c r="W6" i="1"/>
  <c r="BK267" i="7"/>
  <c r="W7" i="1"/>
  <c r="BK354" i="7"/>
  <c r="W8" i="1"/>
  <c r="BK334" i="7"/>
  <c r="W9" i="1"/>
  <c r="BK327" i="7"/>
  <c r="W10" i="1"/>
  <c r="BK214" i="7"/>
  <c r="W11" i="1"/>
  <c r="BK298" i="7"/>
  <c r="W12" i="1"/>
  <c r="BK343" i="7"/>
  <c r="W13" i="1"/>
  <c r="BK268" i="7"/>
  <c r="W14" i="1"/>
  <c r="BK246" i="7"/>
  <c r="W15" i="1"/>
  <c r="BK239" i="7"/>
  <c r="W16" i="1"/>
  <c r="BK253" i="7"/>
  <c r="W17" i="1"/>
  <c r="BK299" i="7"/>
  <c r="W18" i="1"/>
  <c r="BK320" i="7"/>
  <c r="W19" i="1"/>
  <c r="BK300" i="7"/>
  <c r="W20" i="1"/>
  <c r="BK321" i="7"/>
  <c r="W21" i="1"/>
  <c r="BK287" i="7"/>
  <c r="W22" i="1"/>
  <c r="BK310" i="7"/>
  <c r="W23" i="1"/>
  <c r="BK269" i="7"/>
  <c r="W24" i="1"/>
  <c r="BK219" i="7"/>
  <c r="W25" i="1"/>
  <c r="BK293" i="7"/>
  <c r="W26" i="1"/>
  <c r="BK274" i="7"/>
  <c r="W27" i="1"/>
  <c r="BK355" i="7"/>
  <c r="W28" i="1"/>
  <c r="BK215" i="7"/>
  <c r="W29" i="1"/>
  <c r="BK301" i="7"/>
  <c r="W30" i="1"/>
  <c r="BK247" i="7"/>
  <c r="W31" i="1"/>
  <c r="BK302" i="7"/>
  <c r="W32" i="1"/>
  <c r="BK403" i="7"/>
  <c r="W33" i="1"/>
  <c r="BK366" i="7"/>
  <c r="W34" i="1"/>
  <c r="BK240" i="7"/>
  <c r="W35" i="1"/>
  <c r="BK384" i="7"/>
  <c r="W36" i="1"/>
  <c r="BK335" i="7"/>
  <c r="W37" i="1"/>
  <c r="BK220" i="7"/>
  <c r="W38" i="1"/>
  <c r="BK397" i="7"/>
  <c r="W39" i="1"/>
  <c r="BK303" i="7"/>
  <c r="W40" i="1"/>
  <c r="BK216" i="7"/>
  <c r="W41" i="1"/>
  <c r="BK260" i="7"/>
  <c r="W42" i="1"/>
  <c r="BK404" i="7"/>
  <c r="W43" i="1"/>
  <c r="BK231" i="7"/>
  <c r="W44" i="1"/>
  <c r="BK385" i="7"/>
  <c r="W45" i="1"/>
  <c r="BK311" i="7"/>
  <c r="W46" i="1"/>
  <c r="BK356" i="7"/>
  <c r="W47" i="1"/>
  <c r="BK261" i="7"/>
  <c r="W48" i="1"/>
  <c r="BK241" i="7"/>
  <c r="W49" i="1"/>
  <c r="BK357" i="7"/>
  <c r="W50" i="1"/>
  <c r="BK294" i="7"/>
  <c r="W51" i="1"/>
  <c r="BK389" i="7"/>
  <c r="W52" i="1"/>
  <c r="BK398" i="7"/>
  <c r="W53" i="1"/>
  <c r="BK344" i="7"/>
  <c r="W54" i="1"/>
  <c r="BK312" i="7"/>
  <c r="W55" i="1"/>
  <c r="BK254" i="7"/>
  <c r="W56" i="1"/>
  <c r="BK262" i="7"/>
  <c r="W57" i="1"/>
  <c r="BK275" i="7"/>
  <c r="W58" i="1"/>
  <c r="BK338" i="7"/>
  <c r="W59" i="1"/>
  <c r="BK345" i="7"/>
  <c r="W60" i="1"/>
  <c r="BK217" i="7"/>
  <c r="W61" i="1"/>
  <c r="BK371" i="7"/>
  <c r="W62" i="1"/>
  <c r="BK304" i="7"/>
  <c r="W63" i="1"/>
  <c r="BK372" i="7"/>
  <c r="W64" i="1"/>
  <c r="BK242" i="7"/>
  <c r="W65" i="1"/>
  <c r="BK390" i="7"/>
  <c r="W66" i="1"/>
  <c r="BK346" i="7"/>
  <c r="W67" i="1"/>
  <c r="BK295" i="7"/>
  <c r="W68" i="1"/>
  <c r="BK328" i="7"/>
  <c r="W69" i="1"/>
  <c r="BK405" i="7"/>
  <c r="W70" i="1"/>
  <c r="BK221" i="7"/>
  <c r="W71" i="1"/>
  <c r="BK270" i="7"/>
  <c r="W72" i="1"/>
  <c r="BK406" i="7"/>
  <c r="W73" i="1"/>
  <c r="BK347" i="7"/>
  <c r="W74" i="1"/>
  <c r="BK358" i="7"/>
  <c r="W75" i="1"/>
  <c r="BK322" i="7"/>
  <c r="W76" i="1"/>
  <c r="BK373" i="7"/>
  <c r="W77" i="1"/>
  <c r="BK232" i="7"/>
  <c r="W78" i="1"/>
  <c r="BK248" i="7"/>
  <c r="W79" i="1"/>
  <c r="BK305" i="7"/>
  <c r="W80" i="1"/>
  <c r="BK233" i="7"/>
  <c r="W81" i="1"/>
  <c r="BK348" i="7"/>
  <c r="W82" i="1"/>
  <c r="BK339" i="7"/>
  <c r="W83" i="1"/>
  <c r="BK349" i="7"/>
  <c r="W84" i="1"/>
  <c r="BK313" i="7"/>
  <c r="W85" i="1"/>
  <c r="BK243" i="7"/>
  <c r="W86" i="1"/>
  <c r="BK249" i="7"/>
  <c r="W87" i="1"/>
  <c r="BK386" i="7"/>
  <c r="W88" i="1"/>
  <c r="BK296" i="7"/>
  <c r="W89" i="1"/>
  <c r="BK222" i="7"/>
  <c r="W90" i="1"/>
  <c r="BK329" i="7"/>
  <c r="W91" i="1"/>
  <c r="BK263" i="7"/>
  <c r="W92" i="1"/>
  <c r="BK323" i="7"/>
  <c r="W93" i="1"/>
  <c r="BK223" i="7"/>
  <c r="W94" i="1"/>
  <c r="BK340" i="7"/>
  <c r="W95" i="1"/>
  <c r="BK276" i="7"/>
  <c r="W96" i="1"/>
  <c r="BK255" i="7"/>
  <c r="W97" i="1"/>
  <c r="BK359" i="7"/>
  <c r="W98" i="1"/>
  <c r="BK306" i="7"/>
  <c r="W99" i="1"/>
  <c r="BK288" i="7"/>
  <c r="W100" i="1"/>
  <c r="BK271" i="7"/>
  <c r="W101" i="1"/>
  <c r="BK250" i="7"/>
  <c r="W102" i="1"/>
  <c r="BK409" i="7"/>
  <c r="W103" i="1"/>
  <c r="BK391" i="7"/>
  <c r="W104" i="1"/>
  <c r="BK330" i="7"/>
  <c r="W105" i="1"/>
  <c r="BK387" i="7"/>
  <c r="W106" i="1"/>
  <c r="BK374" i="7"/>
  <c r="W107" i="1"/>
  <c r="BK350" i="7"/>
  <c r="W108" i="1"/>
  <c r="BK272" i="7"/>
  <c r="W109" i="1"/>
  <c r="BK277" i="7"/>
  <c r="W110" i="1"/>
  <c r="BK392" i="7"/>
  <c r="W111" i="1"/>
  <c r="BK399" i="7"/>
  <c r="W112" i="1"/>
  <c r="BK244" i="7"/>
  <c r="W113" i="1"/>
  <c r="BK314" i="7"/>
  <c r="W114" i="1"/>
  <c r="BK256" i="7"/>
  <c r="W115" i="1"/>
  <c r="BK324" i="7"/>
  <c r="W116" i="1"/>
  <c r="BK282" i="7"/>
  <c r="W117" i="1"/>
  <c r="BK251" i="7"/>
  <c r="W118" i="1"/>
  <c r="BK264" i="7"/>
  <c r="W119" i="1"/>
  <c r="BK325" i="7"/>
  <c r="W120" i="1"/>
  <c r="BK283" i="7"/>
  <c r="W121" i="1"/>
  <c r="BK252" i="7"/>
  <c r="W122" i="1"/>
  <c r="BK367" i="7"/>
  <c r="W123" i="1"/>
  <c r="BK224" i="7"/>
  <c r="W124" i="1"/>
  <c r="BK225" i="7"/>
  <c r="W125" i="1"/>
  <c r="BK400" i="7"/>
  <c r="W126" i="1"/>
  <c r="BK289" i="7"/>
  <c r="W127" i="1"/>
  <c r="BK375" i="7"/>
  <c r="W128" i="1"/>
  <c r="BK226" i="7"/>
  <c r="W129" i="1"/>
  <c r="BK234" i="7"/>
  <c r="W130" i="1"/>
  <c r="BK307" i="7"/>
  <c r="W131" i="1"/>
  <c r="BK227" i="7"/>
  <c r="W132" i="1"/>
  <c r="BK341" i="7"/>
  <c r="W133" i="1"/>
  <c r="BK284" i="7"/>
  <c r="W134" i="1"/>
  <c r="BK376" i="7"/>
  <c r="W135" i="1"/>
  <c r="BK273" i="7"/>
  <c r="W136" i="1"/>
  <c r="BK351" i="7"/>
  <c r="W137" i="1"/>
  <c r="BK235" i="7"/>
  <c r="W138" i="1"/>
  <c r="BK236" i="7"/>
  <c r="W139" i="1"/>
  <c r="BK410" i="7"/>
  <c r="W140" i="1"/>
  <c r="BK237" i="7"/>
  <c r="W141" i="1"/>
  <c r="BK360" i="7"/>
  <c r="W142" i="1"/>
  <c r="BK361" i="7"/>
  <c r="W143" i="1"/>
  <c r="BK336" i="7"/>
  <c r="W144" i="1"/>
  <c r="BK297" i="7"/>
  <c r="W145" i="1"/>
  <c r="BK245" i="7"/>
  <c r="W146" i="1"/>
  <c r="BK393" i="7"/>
  <c r="W147" i="1"/>
  <c r="BK257" i="7"/>
  <c r="W148" i="1"/>
  <c r="BK258" i="7"/>
  <c r="W149" i="1"/>
  <c r="BK218" i="7"/>
  <c r="W150" i="1"/>
  <c r="BK326" i="7"/>
  <c r="W151" i="1"/>
  <c r="BK265" i="7"/>
  <c r="W152" i="1"/>
  <c r="BK368" i="7"/>
  <c r="W153" i="1"/>
  <c r="BK228" i="7"/>
  <c r="W154" i="1"/>
  <c r="BK411" i="7"/>
  <c r="W155" i="1"/>
  <c r="BK278" i="7"/>
  <c r="W156" i="1"/>
  <c r="BK377" i="7"/>
  <c r="W157" i="1"/>
  <c r="BK315" i="7"/>
  <c r="W158" i="1"/>
  <c r="BK331" i="7"/>
  <c r="W159" i="1"/>
  <c r="BK279" i="7"/>
  <c r="W160" i="1"/>
  <c r="BK280" i="7"/>
  <c r="W161" i="1"/>
  <c r="BK316" i="7"/>
  <c r="W162" i="1"/>
  <c r="BK285" i="7"/>
  <c r="W163" i="1"/>
  <c r="BK407" i="7"/>
  <c r="W164" i="1"/>
  <c r="BK332" i="7"/>
  <c r="W165" i="1"/>
  <c r="BK378" i="7"/>
  <c r="W166" i="1"/>
  <c r="BK362" i="7"/>
  <c r="W167" i="1"/>
  <c r="BK281" i="7"/>
  <c r="W168" i="1"/>
  <c r="BK379" i="7"/>
  <c r="W169" i="1"/>
  <c r="BK412" i="7"/>
  <c r="W170" i="1"/>
  <c r="BK394" i="7"/>
  <c r="W171" i="1"/>
  <c r="BK308" i="7"/>
  <c r="W172" i="1"/>
  <c r="BK352" i="7"/>
  <c r="W173" i="1"/>
  <c r="BK408" i="7"/>
  <c r="W174" i="1"/>
  <c r="BK363" i="7"/>
  <c r="W175" i="1"/>
  <c r="BK317" i="7"/>
  <c r="W176" i="1"/>
  <c r="BK364" i="7"/>
  <c r="W177" i="1"/>
  <c r="BK395" i="7"/>
  <c r="W178" i="1"/>
  <c r="BK365" i="7"/>
  <c r="W179" i="1"/>
  <c r="BK309" i="7"/>
  <c r="W180" i="1"/>
  <c r="BK369" i="7"/>
  <c r="W181" i="1"/>
  <c r="BK286" i="7"/>
  <c r="W182" i="1"/>
  <c r="BK318" i="7"/>
  <c r="W183" i="1"/>
  <c r="BK333" i="7"/>
  <c r="W184" i="1"/>
  <c r="BK380" i="7"/>
  <c r="W185" i="1"/>
  <c r="BK342" i="7"/>
  <c r="W186" i="1"/>
  <c r="BK266" i="7"/>
  <c r="W187" i="1"/>
  <c r="BK319" i="7"/>
  <c r="W188" i="1"/>
  <c r="BK396" i="7"/>
  <c r="W189" i="1"/>
  <c r="BK401" i="7"/>
  <c r="W190" i="1"/>
  <c r="BK229" i="7"/>
  <c r="W191" i="1"/>
  <c r="BK259" i="7"/>
  <c r="W192" i="1"/>
  <c r="BK370" i="7"/>
  <c r="W193" i="1"/>
  <c r="BK413" i="7"/>
  <c r="W194" i="1"/>
  <c r="BK402" i="7"/>
  <c r="W195" i="1"/>
  <c r="BK353" i="7"/>
  <c r="W196" i="1"/>
  <c r="BK381" i="7"/>
  <c r="W197" i="1"/>
  <c r="BK290" i="7"/>
  <c r="W198" i="1"/>
  <c r="BK388" i="7"/>
  <c r="W199" i="1"/>
  <c r="BK291" i="7"/>
  <c r="W200" i="1"/>
  <c r="BK337" i="7"/>
  <c r="W201" i="1"/>
  <c r="BK230" i="7"/>
  <c r="W202" i="1"/>
  <c r="BK292" i="7"/>
  <c r="W203" i="1"/>
  <c r="W204" i="1"/>
  <c r="W211" i="1"/>
  <c r="BJ382" i="7"/>
  <c r="V3" i="1"/>
  <c r="BJ213" i="7"/>
  <c r="V4" i="1"/>
  <c r="BJ238" i="7"/>
  <c r="V5" i="1"/>
  <c r="BJ383" i="7"/>
  <c r="V6" i="1"/>
  <c r="BJ267" i="7"/>
  <c r="V7" i="1"/>
  <c r="BJ354" i="7"/>
  <c r="V8" i="1"/>
  <c r="BJ334" i="7"/>
  <c r="V9" i="1"/>
  <c r="BJ327" i="7"/>
  <c r="V10" i="1"/>
  <c r="BJ214" i="7"/>
  <c r="V11" i="1"/>
  <c r="BJ298" i="7"/>
  <c r="V12" i="1"/>
  <c r="BJ343" i="7"/>
  <c r="V13" i="1"/>
  <c r="BJ268" i="7"/>
  <c r="V14" i="1"/>
  <c r="BJ246" i="7"/>
  <c r="V15" i="1"/>
  <c r="BJ239" i="7"/>
  <c r="V16" i="1"/>
  <c r="BJ253" i="7"/>
  <c r="V17" i="1"/>
  <c r="BJ299" i="7"/>
  <c r="V18" i="1"/>
  <c r="BJ320" i="7"/>
  <c r="V19" i="1"/>
  <c r="BJ300" i="7"/>
  <c r="V20" i="1"/>
  <c r="BJ321" i="7"/>
  <c r="V21" i="1"/>
  <c r="BJ287" i="7"/>
  <c r="V22" i="1"/>
  <c r="BJ310" i="7"/>
  <c r="V23" i="1"/>
  <c r="BJ269" i="7"/>
  <c r="V24" i="1"/>
  <c r="BJ219" i="7"/>
  <c r="V25" i="1"/>
  <c r="BJ293" i="7"/>
  <c r="V26" i="1"/>
  <c r="BJ274" i="7"/>
  <c r="V27" i="1"/>
  <c r="BJ355" i="7"/>
  <c r="V28" i="1"/>
  <c r="BJ215" i="7"/>
  <c r="V29" i="1"/>
  <c r="BJ301" i="7"/>
  <c r="V30" i="1"/>
  <c r="BJ247" i="7"/>
  <c r="V31" i="1"/>
  <c r="BJ302" i="7"/>
  <c r="V32" i="1"/>
  <c r="BJ403" i="7"/>
  <c r="V33" i="1"/>
  <c r="BJ366" i="7"/>
  <c r="V34" i="1"/>
  <c r="BJ240" i="7"/>
  <c r="V35" i="1"/>
  <c r="BJ384" i="7"/>
  <c r="V36" i="1"/>
  <c r="BJ335" i="7"/>
  <c r="V37" i="1"/>
  <c r="BJ220" i="7"/>
  <c r="V38" i="1"/>
  <c r="BJ397" i="7"/>
  <c r="V39" i="1"/>
  <c r="BJ303" i="7"/>
  <c r="V40" i="1"/>
  <c r="BJ216" i="7"/>
  <c r="V41" i="1"/>
  <c r="BJ260" i="7"/>
  <c r="V42" i="1"/>
  <c r="BJ404" i="7"/>
  <c r="V43" i="1"/>
  <c r="BJ231" i="7"/>
  <c r="V44" i="1"/>
  <c r="BJ385" i="7"/>
  <c r="V45" i="1"/>
  <c r="BJ311" i="7"/>
  <c r="V46" i="1"/>
  <c r="BJ356" i="7"/>
  <c r="V47" i="1"/>
  <c r="BJ261" i="7"/>
  <c r="V48" i="1"/>
  <c r="BJ241" i="7"/>
  <c r="V49" i="1"/>
  <c r="BJ357" i="7"/>
  <c r="V50" i="1"/>
  <c r="BJ294" i="7"/>
  <c r="V51" i="1"/>
  <c r="BJ389" i="7"/>
  <c r="V52" i="1"/>
  <c r="BJ398" i="7"/>
  <c r="V53" i="1"/>
  <c r="BJ344" i="7"/>
  <c r="V54" i="1"/>
  <c r="BJ312" i="7"/>
  <c r="V55" i="1"/>
  <c r="BJ254" i="7"/>
  <c r="V56" i="1"/>
  <c r="BJ262" i="7"/>
  <c r="V57" i="1"/>
  <c r="BJ275" i="7"/>
  <c r="V58" i="1"/>
  <c r="BJ338" i="7"/>
  <c r="V59" i="1"/>
  <c r="BJ345" i="7"/>
  <c r="V60" i="1"/>
  <c r="BJ217" i="7"/>
  <c r="V61" i="1"/>
  <c r="BJ371" i="7"/>
  <c r="V62" i="1"/>
  <c r="BJ304" i="7"/>
  <c r="V63" i="1"/>
  <c r="BJ372" i="7"/>
  <c r="V64" i="1"/>
  <c r="BJ242" i="7"/>
  <c r="V65" i="1"/>
  <c r="BJ390" i="7"/>
  <c r="V66" i="1"/>
  <c r="BJ346" i="7"/>
  <c r="V67" i="1"/>
  <c r="BJ295" i="7"/>
  <c r="V68" i="1"/>
  <c r="BJ328" i="7"/>
  <c r="V69" i="1"/>
  <c r="BJ405" i="7"/>
  <c r="V70" i="1"/>
  <c r="BJ221" i="7"/>
  <c r="V71" i="1"/>
  <c r="BJ270" i="7"/>
  <c r="V72" i="1"/>
  <c r="BJ406" i="7"/>
  <c r="V73" i="1"/>
  <c r="BJ347" i="7"/>
  <c r="V74" i="1"/>
  <c r="BJ358" i="7"/>
  <c r="V75" i="1"/>
  <c r="BJ322" i="7"/>
  <c r="V76" i="1"/>
  <c r="BJ373" i="7"/>
  <c r="V77" i="1"/>
  <c r="BJ232" i="7"/>
  <c r="V78" i="1"/>
  <c r="BJ248" i="7"/>
  <c r="V79" i="1"/>
  <c r="BJ305" i="7"/>
  <c r="V80" i="1"/>
  <c r="BJ233" i="7"/>
  <c r="V81" i="1"/>
  <c r="BJ348" i="7"/>
  <c r="V82" i="1"/>
  <c r="BJ339" i="7"/>
  <c r="V83" i="1"/>
  <c r="BJ349" i="7"/>
  <c r="V84" i="1"/>
  <c r="BJ313" i="7"/>
  <c r="V85" i="1"/>
  <c r="BJ243" i="7"/>
  <c r="V86" i="1"/>
  <c r="BJ249" i="7"/>
  <c r="V87" i="1"/>
  <c r="BJ386" i="7"/>
  <c r="V88" i="1"/>
  <c r="BJ296" i="7"/>
  <c r="V89" i="1"/>
  <c r="BJ222" i="7"/>
  <c r="V90" i="1"/>
  <c r="BJ329" i="7"/>
  <c r="V91" i="1"/>
  <c r="BJ263" i="7"/>
  <c r="V92" i="1"/>
  <c r="BJ323" i="7"/>
  <c r="V93" i="1"/>
  <c r="BJ223" i="7"/>
  <c r="V94" i="1"/>
  <c r="BJ340" i="7"/>
  <c r="V95" i="1"/>
  <c r="BJ276" i="7"/>
  <c r="V96" i="1"/>
  <c r="BJ255" i="7"/>
  <c r="V97" i="1"/>
  <c r="BJ359" i="7"/>
  <c r="V98" i="1"/>
  <c r="BJ306" i="7"/>
  <c r="V99" i="1"/>
  <c r="BJ288" i="7"/>
  <c r="V100" i="1"/>
  <c r="BJ271" i="7"/>
  <c r="V101" i="1"/>
  <c r="BJ250" i="7"/>
  <c r="V102" i="1"/>
  <c r="BJ409" i="7"/>
  <c r="V103" i="1"/>
  <c r="BJ391" i="7"/>
  <c r="V104" i="1"/>
  <c r="BJ330" i="7"/>
  <c r="V105" i="1"/>
  <c r="BJ387" i="7"/>
  <c r="V106" i="1"/>
  <c r="BJ374" i="7"/>
  <c r="V107" i="1"/>
  <c r="BJ350" i="7"/>
  <c r="V108" i="1"/>
  <c r="BJ272" i="7"/>
  <c r="V109" i="1"/>
  <c r="BJ277" i="7"/>
  <c r="V110" i="1"/>
  <c r="BJ392" i="7"/>
  <c r="V111" i="1"/>
  <c r="BJ399" i="7"/>
  <c r="V112" i="1"/>
  <c r="BJ244" i="7"/>
  <c r="V113" i="1"/>
  <c r="BJ314" i="7"/>
  <c r="V114" i="1"/>
  <c r="BJ256" i="7"/>
  <c r="V115" i="1"/>
  <c r="BJ324" i="7"/>
  <c r="V116" i="1"/>
  <c r="BJ282" i="7"/>
  <c r="V117" i="1"/>
  <c r="BJ251" i="7"/>
  <c r="V118" i="1"/>
  <c r="BJ264" i="7"/>
  <c r="V119" i="1"/>
  <c r="BJ325" i="7"/>
  <c r="V120" i="1"/>
  <c r="BJ283" i="7"/>
  <c r="V121" i="1"/>
  <c r="BJ252" i="7"/>
  <c r="V122" i="1"/>
  <c r="BJ367" i="7"/>
  <c r="V123" i="1"/>
  <c r="BJ224" i="7"/>
  <c r="V124" i="1"/>
  <c r="BJ225" i="7"/>
  <c r="V125" i="1"/>
  <c r="BJ400" i="7"/>
  <c r="V126" i="1"/>
  <c r="BJ289" i="7"/>
  <c r="V127" i="1"/>
  <c r="BJ375" i="7"/>
  <c r="V128" i="1"/>
  <c r="BJ226" i="7"/>
  <c r="V129" i="1"/>
  <c r="BJ234" i="7"/>
  <c r="V130" i="1"/>
  <c r="BJ307" i="7"/>
  <c r="V131" i="1"/>
  <c r="BJ227" i="7"/>
  <c r="V132" i="1"/>
  <c r="BJ341" i="7"/>
  <c r="V133" i="1"/>
  <c r="BJ284" i="7"/>
  <c r="V134" i="1"/>
  <c r="BJ376" i="7"/>
  <c r="V135" i="1"/>
  <c r="BJ273" i="7"/>
  <c r="V136" i="1"/>
  <c r="BJ351" i="7"/>
  <c r="V137" i="1"/>
  <c r="BJ235" i="7"/>
  <c r="V138" i="1"/>
  <c r="BJ236" i="7"/>
  <c r="V139" i="1"/>
  <c r="BJ410" i="7"/>
  <c r="V140" i="1"/>
  <c r="BJ237" i="7"/>
  <c r="V141" i="1"/>
  <c r="BJ360" i="7"/>
  <c r="V142" i="1"/>
  <c r="BJ361" i="7"/>
  <c r="V143" i="1"/>
  <c r="BJ336" i="7"/>
  <c r="V144" i="1"/>
  <c r="BJ297" i="7"/>
  <c r="V145" i="1"/>
  <c r="BJ245" i="7"/>
  <c r="V146" i="1"/>
  <c r="BJ393" i="7"/>
  <c r="V147" i="1"/>
  <c r="BJ257" i="7"/>
  <c r="V148" i="1"/>
  <c r="BJ258" i="7"/>
  <c r="V149" i="1"/>
  <c r="BJ218" i="7"/>
  <c r="V150" i="1"/>
  <c r="BJ326" i="7"/>
  <c r="V151" i="1"/>
  <c r="BJ265" i="7"/>
  <c r="V152" i="1"/>
  <c r="BJ368" i="7"/>
  <c r="V153" i="1"/>
  <c r="BJ228" i="7"/>
  <c r="V154" i="1"/>
  <c r="BJ411" i="7"/>
  <c r="V155" i="1"/>
  <c r="BJ278" i="7"/>
  <c r="V156" i="1"/>
  <c r="BJ377" i="7"/>
  <c r="V157" i="1"/>
  <c r="BJ315" i="7"/>
  <c r="V158" i="1"/>
  <c r="BJ331" i="7"/>
  <c r="V159" i="1"/>
  <c r="BJ279" i="7"/>
  <c r="V160" i="1"/>
  <c r="BJ280" i="7"/>
  <c r="V161" i="1"/>
  <c r="BJ316" i="7"/>
  <c r="V162" i="1"/>
  <c r="BJ285" i="7"/>
  <c r="V163" i="1"/>
  <c r="BJ407" i="7"/>
  <c r="V164" i="1"/>
  <c r="BJ332" i="7"/>
  <c r="V165" i="1"/>
  <c r="BJ378" i="7"/>
  <c r="V166" i="1"/>
  <c r="BJ362" i="7"/>
  <c r="V167" i="1"/>
  <c r="BJ281" i="7"/>
  <c r="V168" i="1"/>
  <c r="BJ379" i="7"/>
  <c r="V169" i="1"/>
  <c r="BJ412" i="7"/>
  <c r="V170" i="1"/>
  <c r="BJ394" i="7"/>
  <c r="V171" i="1"/>
  <c r="BJ308" i="7"/>
  <c r="V172" i="1"/>
  <c r="BJ352" i="7"/>
  <c r="V173" i="1"/>
  <c r="BJ408" i="7"/>
  <c r="V174" i="1"/>
  <c r="BJ363" i="7"/>
  <c r="V175" i="1"/>
  <c r="BJ317" i="7"/>
  <c r="V176" i="1"/>
  <c r="BJ364" i="7"/>
  <c r="V177" i="1"/>
  <c r="BJ395" i="7"/>
  <c r="V178" i="1"/>
  <c r="BJ365" i="7"/>
  <c r="V179" i="1"/>
  <c r="BJ309" i="7"/>
  <c r="V180" i="1"/>
  <c r="BJ369" i="7"/>
  <c r="V181" i="1"/>
  <c r="BJ286" i="7"/>
  <c r="V182" i="1"/>
  <c r="BJ318" i="7"/>
  <c r="V183" i="1"/>
  <c r="BJ333" i="7"/>
  <c r="V184" i="1"/>
  <c r="BJ380" i="7"/>
  <c r="V185" i="1"/>
  <c r="BJ342" i="7"/>
  <c r="V186" i="1"/>
  <c r="BJ266" i="7"/>
  <c r="V187" i="1"/>
  <c r="BJ319" i="7"/>
  <c r="V188" i="1"/>
  <c r="BJ396" i="7"/>
  <c r="V189" i="1"/>
  <c r="BJ401" i="7"/>
  <c r="V190" i="1"/>
  <c r="BJ229" i="7"/>
  <c r="V191" i="1"/>
  <c r="BJ259" i="7"/>
  <c r="V192" i="1"/>
  <c r="BJ370" i="7"/>
  <c r="V193" i="1"/>
  <c r="BJ413" i="7"/>
  <c r="V194" i="1"/>
  <c r="BJ402" i="7"/>
  <c r="V195" i="1"/>
  <c r="BJ353" i="7"/>
  <c r="V196" i="1"/>
  <c r="BJ381" i="7"/>
  <c r="V197" i="1"/>
  <c r="BJ290" i="7"/>
  <c r="V198" i="1"/>
  <c r="BJ388" i="7"/>
  <c r="V199" i="1"/>
  <c r="BJ291" i="7"/>
  <c r="V200" i="1"/>
  <c r="BJ337" i="7"/>
  <c r="V201" i="1"/>
  <c r="BJ230" i="7"/>
  <c r="V202" i="1"/>
  <c r="BJ292" i="7"/>
  <c r="V203" i="1"/>
  <c r="V204" i="1"/>
  <c r="V211" i="1"/>
  <c r="BI382" i="7"/>
  <c r="U3" i="1"/>
  <c r="BI213" i="7"/>
  <c r="U4" i="1"/>
  <c r="BI238" i="7"/>
  <c r="U5" i="1"/>
  <c r="BI383" i="7"/>
  <c r="U6" i="1"/>
  <c r="BI267" i="7"/>
  <c r="U7" i="1"/>
  <c r="BI354" i="7"/>
  <c r="U8" i="1"/>
  <c r="BI334" i="7"/>
  <c r="U9" i="1"/>
  <c r="BI327" i="7"/>
  <c r="U10" i="1"/>
  <c r="BI214" i="7"/>
  <c r="U11" i="1"/>
  <c r="BI298" i="7"/>
  <c r="U12" i="1"/>
  <c r="BI343" i="7"/>
  <c r="U13" i="1"/>
  <c r="BI268" i="7"/>
  <c r="U14" i="1"/>
  <c r="BI246" i="7"/>
  <c r="U15" i="1"/>
  <c r="BI239" i="7"/>
  <c r="U16" i="1"/>
  <c r="BI253" i="7"/>
  <c r="U17" i="1"/>
  <c r="BI299" i="7"/>
  <c r="U18" i="1"/>
  <c r="BI320" i="7"/>
  <c r="U19" i="1"/>
  <c r="BI300" i="7"/>
  <c r="U20" i="1"/>
  <c r="BI321" i="7"/>
  <c r="U21" i="1"/>
  <c r="BI287" i="7"/>
  <c r="U22" i="1"/>
  <c r="BI310" i="7"/>
  <c r="U23" i="1"/>
  <c r="BI269" i="7"/>
  <c r="U24" i="1"/>
  <c r="BI219" i="7"/>
  <c r="U25" i="1"/>
  <c r="BI293" i="7"/>
  <c r="U26" i="1"/>
  <c r="BI274" i="7"/>
  <c r="U27" i="1"/>
  <c r="BI355" i="7"/>
  <c r="U28" i="1"/>
  <c r="BI215" i="7"/>
  <c r="U29" i="1"/>
  <c r="BI301" i="7"/>
  <c r="U30" i="1"/>
  <c r="BI247" i="7"/>
  <c r="U31" i="1"/>
  <c r="BI302" i="7"/>
  <c r="U32" i="1"/>
  <c r="BI403" i="7"/>
  <c r="U33" i="1"/>
  <c r="BI366" i="7"/>
  <c r="U34" i="1"/>
  <c r="BI240" i="7"/>
  <c r="U35" i="1"/>
  <c r="BI384" i="7"/>
  <c r="U36" i="1"/>
  <c r="BI335" i="7"/>
  <c r="U37" i="1"/>
  <c r="BI220" i="7"/>
  <c r="U38" i="1"/>
  <c r="BI397" i="7"/>
  <c r="U39" i="1"/>
  <c r="BI303" i="7"/>
  <c r="U40" i="1"/>
  <c r="BI216" i="7"/>
  <c r="U41" i="1"/>
  <c r="BI260" i="7"/>
  <c r="U42" i="1"/>
  <c r="BI404" i="7"/>
  <c r="U43" i="1"/>
  <c r="BI231" i="7"/>
  <c r="U44" i="1"/>
  <c r="BI385" i="7"/>
  <c r="U45" i="1"/>
  <c r="BI311" i="7"/>
  <c r="U46" i="1"/>
  <c r="BI356" i="7"/>
  <c r="U47" i="1"/>
  <c r="BI261" i="7"/>
  <c r="U48" i="1"/>
  <c r="BI241" i="7"/>
  <c r="U49" i="1"/>
  <c r="BI357" i="7"/>
  <c r="U50" i="1"/>
  <c r="BI294" i="7"/>
  <c r="U51" i="1"/>
  <c r="BI389" i="7"/>
  <c r="U52" i="1"/>
  <c r="BI398" i="7"/>
  <c r="U53" i="1"/>
  <c r="BI344" i="7"/>
  <c r="U54" i="1"/>
  <c r="BI312" i="7"/>
  <c r="U55" i="1"/>
  <c r="BI254" i="7"/>
  <c r="U56" i="1"/>
  <c r="BI262" i="7"/>
  <c r="U57" i="1"/>
  <c r="BI275" i="7"/>
  <c r="U58" i="1"/>
  <c r="BI338" i="7"/>
  <c r="U59" i="1"/>
  <c r="BI345" i="7"/>
  <c r="U60" i="1"/>
  <c r="BI217" i="7"/>
  <c r="U61" i="1"/>
  <c r="BI371" i="7"/>
  <c r="U62" i="1"/>
  <c r="BI304" i="7"/>
  <c r="U63" i="1"/>
  <c r="BI372" i="7"/>
  <c r="U64" i="1"/>
  <c r="BI242" i="7"/>
  <c r="U65" i="1"/>
  <c r="BI390" i="7"/>
  <c r="U66" i="1"/>
  <c r="BI346" i="7"/>
  <c r="U67" i="1"/>
  <c r="BI295" i="7"/>
  <c r="U68" i="1"/>
  <c r="BI328" i="7"/>
  <c r="U69" i="1"/>
  <c r="BI405" i="7"/>
  <c r="U70" i="1"/>
  <c r="BI221" i="7"/>
  <c r="U71" i="1"/>
  <c r="BI270" i="7"/>
  <c r="U72" i="1"/>
  <c r="BI406" i="7"/>
  <c r="U73" i="1"/>
  <c r="BI347" i="7"/>
  <c r="U74" i="1"/>
  <c r="BI358" i="7"/>
  <c r="U75" i="1"/>
  <c r="BI322" i="7"/>
  <c r="U76" i="1"/>
  <c r="BI373" i="7"/>
  <c r="U77" i="1"/>
  <c r="BI232" i="7"/>
  <c r="U78" i="1"/>
  <c r="BI248" i="7"/>
  <c r="U79" i="1"/>
  <c r="BI305" i="7"/>
  <c r="U80" i="1"/>
  <c r="BI233" i="7"/>
  <c r="U81" i="1"/>
  <c r="BI348" i="7"/>
  <c r="U82" i="1"/>
  <c r="BI339" i="7"/>
  <c r="U83" i="1"/>
  <c r="BI349" i="7"/>
  <c r="U84" i="1"/>
  <c r="BI313" i="7"/>
  <c r="U85" i="1"/>
  <c r="BI243" i="7"/>
  <c r="U86" i="1"/>
  <c r="BI249" i="7"/>
  <c r="U87" i="1"/>
  <c r="BI386" i="7"/>
  <c r="U88" i="1"/>
  <c r="BI296" i="7"/>
  <c r="U89" i="1"/>
  <c r="BI222" i="7"/>
  <c r="U90" i="1"/>
  <c r="BI329" i="7"/>
  <c r="U91" i="1"/>
  <c r="BI263" i="7"/>
  <c r="U92" i="1"/>
  <c r="BI323" i="7"/>
  <c r="U93" i="1"/>
  <c r="BI223" i="7"/>
  <c r="U94" i="1"/>
  <c r="BI340" i="7"/>
  <c r="U95" i="1"/>
  <c r="BI276" i="7"/>
  <c r="U96" i="1"/>
  <c r="BI255" i="7"/>
  <c r="U97" i="1"/>
  <c r="BI359" i="7"/>
  <c r="U98" i="1"/>
  <c r="BI306" i="7"/>
  <c r="U99" i="1"/>
  <c r="BI288" i="7"/>
  <c r="U100" i="1"/>
  <c r="BI271" i="7"/>
  <c r="U101" i="1"/>
  <c r="BI250" i="7"/>
  <c r="U102" i="1"/>
  <c r="BI409" i="7"/>
  <c r="U103" i="1"/>
  <c r="BI391" i="7"/>
  <c r="U104" i="1"/>
  <c r="BI330" i="7"/>
  <c r="U105" i="1"/>
  <c r="BI387" i="7"/>
  <c r="U106" i="1"/>
  <c r="BI374" i="7"/>
  <c r="U107" i="1"/>
  <c r="BI350" i="7"/>
  <c r="U108" i="1"/>
  <c r="BI272" i="7"/>
  <c r="U109" i="1"/>
  <c r="BI277" i="7"/>
  <c r="U110" i="1"/>
  <c r="BI392" i="7"/>
  <c r="U111" i="1"/>
  <c r="BI399" i="7"/>
  <c r="U112" i="1"/>
  <c r="BI244" i="7"/>
  <c r="U113" i="1"/>
  <c r="BI314" i="7"/>
  <c r="U114" i="1"/>
  <c r="BI256" i="7"/>
  <c r="U115" i="1"/>
  <c r="BI324" i="7"/>
  <c r="U116" i="1"/>
  <c r="BI282" i="7"/>
  <c r="U117" i="1"/>
  <c r="BI251" i="7"/>
  <c r="U118" i="1"/>
  <c r="BI264" i="7"/>
  <c r="U119" i="1"/>
  <c r="BI325" i="7"/>
  <c r="U120" i="1"/>
  <c r="BI283" i="7"/>
  <c r="U121" i="1"/>
  <c r="BI252" i="7"/>
  <c r="U122" i="1"/>
  <c r="BI367" i="7"/>
  <c r="U123" i="1"/>
  <c r="BI224" i="7"/>
  <c r="U124" i="1"/>
  <c r="BI225" i="7"/>
  <c r="U125" i="1"/>
  <c r="BI400" i="7"/>
  <c r="U126" i="1"/>
  <c r="BI289" i="7"/>
  <c r="U127" i="1"/>
  <c r="BI375" i="7"/>
  <c r="U128" i="1"/>
  <c r="BI226" i="7"/>
  <c r="U129" i="1"/>
  <c r="BI234" i="7"/>
  <c r="U130" i="1"/>
  <c r="BI307" i="7"/>
  <c r="U131" i="1"/>
  <c r="BI227" i="7"/>
  <c r="U132" i="1"/>
  <c r="BI341" i="7"/>
  <c r="U133" i="1"/>
  <c r="BI284" i="7"/>
  <c r="U134" i="1"/>
  <c r="BI376" i="7"/>
  <c r="U135" i="1"/>
  <c r="BI273" i="7"/>
  <c r="U136" i="1"/>
  <c r="BI351" i="7"/>
  <c r="U137" i="1"/>
  <c r="BI235" i="7"/>
  <c r="U138" i="1"/>
  <c r="BI236" i="7"/>
  <c r="U139" i="1"/>
  <c r="BI410" i="7"/>
  <c r="U140" i="1"/>
  <c r="BI237" i="7"/>
  <c r="U141" i="1"/>
  <c r="BI360" i="7"/>
  <c r="U142" i="1"/>
  <c r="BI361" i="7"/>
  <c r="U143" i="1"/>
  <c r="BI336" i="7"/>
  <c r="U144" i="1"/>
  <c r="BI297" i="7"/>
  <c r="U145" i="1"/>
  <c r="BI245" i="7"/>
  <c r="U146" i="1"/>
  <c r="BI393" i="7"/>
  <c r="U147" i="1"/>
  <c r="BI257" i="7"/>
  <c r="U148" i="1"/>
  <c r="BI258" i="7"/>
  <c r="U149" i="1"/>
  <c r="BI218" i="7"/>
  <c r="U150" i="1"/>
  <c r="BI326" i="7"/>
  <c r="U151" i="1"/>
  <c r="BI265" i="7"/>
  <c r="U152" i="1"/>
  <c r="BI368" i="7"/>
  <c r="U153" i="1"/>
  <c r="BI228" i="7"/>
  <c r="U154" i="1"/>
  <c r="BI411" i="7"/>
  <c r="U155" i="1"/>
  <c r="BI278" i="7"/>
  <c r="U156" i="1"/>
  <c r="BI377" i="7"/>
  <c r="U157" i="1"/>
  <c r="BI315" i="7"/>
  <c r="U158" i="1"/>
  <c r="BI331" i="7"/>
  <c r="U159" i="1"/>
  <c r="BI279" i="7"/>
  <c r="U160" i="1"/>
  <c r="BI280" i="7"/>
  <c r="U161" i="1"/>
  <c r="BI316" i="7"/>
  <c r="U162" i="1"/>
  <c r="BI285" i="7"/>
  <c r="U163" i="1"/>
  <c r="BI407" i="7"/>
  <c r="U164" i="1"/>
  <c r="BI332" i="7"/>
  <c r="U165" i="1"/>
  <c r="BI378" i="7"/>
  <c r="U166" i="1"/>
  <c r="BI362" i="7"/>
  <c r="U167" i="1"/>
  <c r="BI281" i="7"/>
  <c r="U168" i="1"/>
  <c r="BI379" i="7"/>
  <c r="U169" i="1"/>
  <c r="BI412" i="7"/>
  <c r="U170" i="1"/>
  <c r="BI394" i="7"/>
  <c r="U171" i="1"/>
  <c r="BI308" i="7"/>
  <c r="U172" i="1"/>
  <c r="BI352" i="7"/>
  <c r="U173" i="1"/>
  <c r="BI408" i="7"/>
  <c r="U174" i="1"/>
  <c r="BI363" i="7"/>
  <c r="U175" i="1"/>
  <c r="BI317" i="7"/>
  <c r="U176" i="1"/>
  <c r="BI364" i="7"/>
  <c r="U177" i="1"/>
  <c r="BI395" i="7"/>
  <c r="U178" i="1"/>
  <c r="BI365" i="7"/>
  <c r="U179" i="1"/>
  <c r="BI309" i="7"/>
  <c r="U180" i="1"/>
  <c r="BI369" i="7"/>
  <c r="U181" i="1"/>
  <c r="BI286" i="7"/>
  <c r="U182" i="1"/>
  <c r="BI318" i="7"/>
  <c r="U183" i="1"/>
  <c r="BI333" i="7"/>
  <c r="U184" i="1"/>
  <c r="BI380" i="7"/>
  <c r="U185" i="1"/>
  <c r="BI342" i="7"/>
  <c r="U186" i="1"/>
  <c r="BI266" i="7"/>
  <c r="U187" i="1"/>
  <c r="BI319" i="7"/>
  <c r="U188" i="1"/>
  <c r="BI396" i="7"/>
  <c r="U189" i="1"/>
  <c r="BI401" i="7"/>
  <c r="U190" i="1"/>
  <c r="BI229" i="7"/>
  <c r="U191" i="1"/>
  <c r="BI259" i="7"/>
  <c r="U192" i="1"/>
  <c r="BI370" i="7"/>
  <c r="U193" i="1"/>
  <c r="BI413" i="7"/>
  <c r="U194" i="1"/>
  <c r="BI402" i="7"/>
  <c r="U195" i="1"/>
  <c r="BI353" i="7"/>
  <c r="U196" i="1"/>
  <c r="BI381" i="7"/>
  <c r="U197" i="1"/>
  <c r="BI290" i="7"/>
  <c r="U198" i="1"/>
  <c r="BI388" i="7"/>
  <c r="U199" i="1"/>
  <c r="BI291" i="7"/>
  <c r="U200" i="1"/>
  <c r="BI337" i="7"/>
  <c r="U201" i="1"/>
  <c r="BI230" i="7"/>
  <c r="U202" i="1"/>
  <c r="BI292" i="7"/>
  <c r="U203" i="1"/>
  <c r="U204" i="1"/>
  <c r="U211" i="1"/>
  <c r="BH382" i="7"/>
  <c r="T3" i="1"/>
  <c r="BH213" i="7"/>
  <c r="T4" i="1"/>
  <c r="BH238" i="7"/>
  <c r="T5" i="1"/>
  <c r="BH383" i="7"/>
  <c r="T6" i="1"/>
  <c r="BH267" i="7"/>
  <c r="T7" i="1"/>
  <c r="BH354" i="7"/>
  <c r="T8" i="1"/>
  <c r="BH334" i="7"/>
  <c r="T9" i="1"/>
  <c r="BH327" i="7"/>
  <c r="T10" i="1"/>
  <c r="BH214" i="7"/>
  <c r="T11" i="1"/>
  <c r="BH298" i="7"/>
  <c r="T12" i="1"/>
  <c r="BH343" i="7"/>
  <c r="T13" i="1"/>
  <c r="BH268" i="7"/>
  <c r="T14" i="1"/>
  <c r="BH246" i="7"/>
  <c r="T15" i="1"/>
  <c r="BH239" i="7"/>
  <c r="T16" i="1"/>
  <c r="BH253" i="7"/>
  <c r="T17" i="1"/>
  <c r="BH299" i="7"/>
  <c r="T18" i="1"/>
  <c r="BH320" i="7"/>
  <c r="T19" i="1"/>
  <c r="BH300" i="7"/>
  <c r="T20" i="1"/>
  <c r="BH321" i="7"/>
  <c r="T21" i="1"/>
  <c r="BH287" i="7"/>
  <c r="T22" i="1"/>
  <c r="BH310" i="7"/>
  <c r="T23" i="1"/>
  <c r="BH269" i="7"/>
  <c r="T24" i="1"/>
  <c r="BH219" i="7"/>
  <c r="T25" i="1"/>
  <c r="BH293" i="7"/>
  <c r="T26" i="1"/>
  <c r="BH274" i="7"/>
  <c r="T27" i="1"/>
  <c r="BH355" i="7"/>
  <c r="T28" i="1"/>
  <c r="BH215" i="7"/>
  <c r="T29" i="1"/>
  <c r="BH301" i="7"/>
  <c r="T30" i="1"/>
  <c r="BH247" i="7"/>
  <c r="T31" i="1"/>
  <c r="BH302" i="7"/>
  <c r="T32" i="1"/>
  <c r="BH403" i="7"/>
  <c r="T33" i="1"/>
  <c r="BH366" i="7"/>
  <c r="T34" i="1"/>
  <c r="BH240" i="7"/>
  <c r="T35" i="1"/>
  <c r="BH384" i="7"/>
  <c r="T36" i="1"/>
  <c r="BH335" i="7"/>
  <c r="T37" i="1"/>
  <c r="BH220" i="7"/>
  <c r="T38" i="1"/>
  <c r="BH397" i="7"/>
  <c r="T39" i="1"/>
  <c r="BH303" i="7"/>
  <c r="T40" i="1"/>
  <c r="BH216" i="7"/>
  <c r="T41" i="1"/>
  <c r="BH260" i="7"/>
  <c r="T42" i="1"/>
  <c r="BH404" i="7"/>
  <c r="T43" i="1"/>
  <c r="BH231" i="7"/>
  <c r="T44" i="1"/>
  <c r="BH385" i="7"/>
  <c r="T45" i="1"/>
  <c r="BH311" i="7"/>
  <c r="T46" i="1"/>
  <c r="BH356" i="7"/>
  <c r="T47" i="1"/>
  <c r="BH261" i="7"/>
  <c r="T48" i="1"/>
  <c r="BH241" i="7"/>
  <c r="T49" i="1"/>
  <c r="BH357" i="7"/>
  <c r="T50" i="1"/>
  <c r="BH294" i="7"/>
  <c r="T51" i="1"/>
  <c r="BH389" i="7"/>
  <c r="T52" i="1"/>
  <c r="BH398" i="7"/>
  <c r="T53" i="1"/>
  <c r="BH344" i="7"/>
  <c r="T54" i="1"/>
  <c r="BH312" i="7"/>
  <c r="T55" i="1"/>
  <c r="BH254" i="7"/>
  <c r="T56" i="1"/>
  <c r="BH262" i="7"/>
  <c r="T57" i="1"/>
  <c r="BH275" i="7"/>
  <c r="T58" i="1"/>
  <c r="BH338" i="7"/>
  <c r="T59" i="1"/>
  <c r="BH345" i="7"/>
  <c r="T60" i="1"/>
  <c r="BH217" i="7"/>
  <c r="T61" i="1"/>
  <c r="BH371" i="7"/>
  <c r="T62" i="1"/>
  <c r="BH304" i="7"/>
  <c r="T63" i="1"/>
  <c r="BH372" i="7"/>
  <c r="T64" i="1"/>
  <c r="BH242" i="7"/>
  <c r="T65" i="1"/>
  <c r="BH390" i="7"/>
  <c r="T66" i="1"/>
  <c r="BH346" i="7"/>
  <c r="T67" i="1"/>
  <c r="BH295" i="7"/>
  <c r="T68" i="1"/>
  <c r="BH328" i="7"/>
  <c r="T69" i="1"/>
  <c r="BH405" i="7"/>
  <c r="T70" i="1"/>
  <c r="BH221" i="7"/>
  <c r="T71" i="1"/>
  <c r="BH270" i="7"/>
  <c r="T72" i="1"/>
  <c r="BH406" i="7"/>
  <c r="T73" i="1"/>
  <c r="BH347" i="7"/>
  <c r="T74" i="1"/>
  <c r="BH358" i="7"/>
  <c r="T75" i="1"/>
  <c r="BH322" i="7"/>
  <c r="T76" i="1"/>
  <c r="BH373" i="7"/>
  <c r="T77" i="1"/>
  <c r="BH232" i="7"/>
  <c r="T78" i="1"/>
  <c r="BH248" i="7"/>
  <c r="T79" i="1"/>
  <c r="BH305" i="7"/>
  <c r="T80" i="1"/>
  <c r="BH233" i="7"/>
  <c r="T81" i="1"/>
  <c r="BH348" i="7"/>
  <c r="T82" i="1"/>
  <c r="BH339" i="7"/>
  <c r="T83" i="1"/>
  <c r="BH349" i="7"/>
  <c r="T84" i="1"/>
  <c r="BH313" i="7"/>
  <c r="T85" i="1"/>
  <c r="BH243" i="7"/>
  <c r="T86" i="1"/>
  <c r="BH249" i="7"/>
  <c r="T87" i="1"/>
  <c r="BH386" i="7"/>
  <c r="T88" i="1"/>
  <c r="BH296" i="7"/>
  <c r="T89" i="1"/>
  <c r="BH222" i="7"/>
  <c r="T90" i="1"/>
  <c r="BH329" i="7"/>
  <c r="T91" i="1"/>
  <c r="BH263" i="7"/>
  <c r="T92" i="1"/>
  <c r="BH323" i="7"/>
  <c r="T93" i="1"/>
  <c r="BH223" i="7"/>
  <c r="T94" i="1"/>
  <c r="BH340" i="7"/>
  <c r="T95" i="1"/>
  <c r="BH276" i="7"/>
  <c r="T96" i="1"/>
  <c r="BH255" i="7"/>
  <c r="T97" i="1"/>
  <c r="BH359" i="7"/>
  <c r="T98" i="1"/>
  <c r="BH306" i="7"/>
  <c r="T99" i="1"/>
  <c r="BH288" i="7"/>
  <c r="T100" i="1"/>
  <c r="BH271" i="7"/>
  <c r="T101" i="1"/>
  <c r="BH250" i="7"/>
  <c r="T102" i="1"/>
  <c r="BH409" i="7"/>
  <c r="T103" i="1"/>
  <c r="BH391" i="7"/>
  <c r="T104" i="1"/>
  <c r="BH330" i="7"/>
  <c r="T105" i="1"/>
  <c r="BH387" i="7"/>
  <c r="T106" i="1"/>
  <c r="BH374" i="7"/>
  <c r="T107" i="1"/>
  <c r="BH350" i="7"/>
  <c r="T108" i="1"/>
  <c r="BH272" i="7"/>
  <c r="T109" i="1"/>
  <c r="BH277" i="7"/>
  <c r="T110" i="1"/>
  <c r="BH392" i="7"/>
  <c r="T111" i="1"/>
  <c r="BH399" i="7"/>
  <c r="T112" i="1"/>
  <c r="BH244" i="7"/>
  <c r="T113" i="1"/>
  <c r="BH314" i="7"/>
  <c r="T114" i="1"/>
  <c r="BH256" i="7"/>
  <c r="T115" i="1"/>
  <c r="BH324" i="7"/>
  <c r="T116" i="1"/>
  <c r="BH282" i="7"/>
  <c r="T117" i="1"/>
  <c r="BH251" i="7"/>
  <c r="T118" i="1"/>
  <c r="BH264" i="7"/>
  <c r="T119" i="1"/>
  <c r="BH325" i="7"/>
  <c r="T120" i="1"/>
  <c r="BH283" i="7"/>
  <c r="T121" i="1"/>
  <c r="BH252" i="7"/>
  <c r="T122" i="1"/>
  <c r="BH367" i="7"/>
  <c r="T123" i="1"/>
  <c r="BH224" i="7"/>
  <c r="T124" i="1"/>
  <c r="BH225" i="7"/>
  <c r="T125" i="1"/>
  <c r="BH400" i="7"/>
  <c r="T126" i="1"/>
  <c r="BH289" i="7"/>
  <c r="T127" i="1"/>
  <c r="BH375" i="7"/>
  <c r="T128" i="1"/>
  <c r="BH226" i="7"/>
  <c r="T129" i="1"/>
  <c r="BH234" i="7"/>
  <c r="T130" i="1"/>
  <c r="BH307" i="7"/>
  <c r="T131" i="1"/>
  <c r="BH227" i="7"/>
  <c r="T132" i="1"/>
  <c r="BH341" i="7"/>
  <c r="T133" i="1"/>
  <c r="BH284" i="7"/>
  <c r="T134" i="1"/>
  <c r="BH376" i="7"/>
  <c r="T135" i="1"/>
  <c r="BH273" i="7"/>
  <c r="T136" i="1"/>
  <c r="BH351" i="7"/>
  <c r="T137" i="1"/>
  <c r="BH235" i="7"/>
  <c r="T138" i="1"/>
  <c r="BH236" i="7"/>
  <c r="T139" i="1"/>
  <c r="BH410" i="7"/>
  <c r="T140" i="1"/>
  <c r="BH237" i="7"/>
  <c r="T141" i="1"/>
  <c r="BH360" i="7"/>
  <c r="T142" i="1"/>
  <c r="BH361" i="7"/>
  <c r="T143" i="1"/>
  <c r="BH336" i="7"/>
  <c r="T144" i="1"/>
  <c r="BH297" i="7"/>
  <c r="T145" i="1"/>
  <c r="BH245" i="7"/>
  <c r="T146" i="1"/>
  <c r="BH393" i="7"/>
  <c r="T147" i="1"/>
  <c r="BH257" i="7"/>
  <c r="T148" i="1"/>
  <c r="BH258" i="7"/>
  <c r="T149" i="1"/>
  <c r="BH218" i="7"/>
  <c r="T150" i="1"/>
  <c r="BH326" i="7"/>
  <c r="T151" i="1"/>
  <c r="BH265" i="7"/>
  <c r="T152" i="1"/>
  <c r="BH368" i="7"/>
  <c r="T153" i="1"/>
  <c r="BH228" i="7"/>
  <c r="T154" i="1"/>
  <c r="BH411" i="7"/>
  <c r="T155" i="1"/>
  <c r="BH278" i="7"/>
  <c r="T156" i="1"/>
  <c r="BH377" i="7"/>
  <c r="T157" i="1"/>
  <c r="BH315" i="7"/>
  <c r="T158" i="1"/>
  <c r="BH331" i="7"/>
  <c r="T159" i="1"/>
  <c r="BH279" i="7"/>
  <c r="T160" i="1"/>
  <c r="BH280" i="7"/>
  <c r="T161" i="1"/>
  <c r="BH316" i="7"/>
  <c r="T162" i="1"/>
  <c r="BH285" i="7"/>
  <c r="T163" i="1"/>
  <c r="BH407" i="7"/>
  <c r="T164" i="1"/>
  <c r="BH332" i="7"/>
  <c r="T165" i="1"/>
  <c r="BH378" i="7"/>
  <c r="T166" i="1"/>
  <c r="BH362" i="7"/>
  <c r="T167" i="1"/>
  <c r="BH281" i="7"/>
  <c r="T168" i="1"/>
  <c r="BH379" i="7"/>
  <c r="T169" i="1"/>
  <c r="BH412" i="7"/>
  <c r="T170" i="1"/>
  <c r="BH394" i="7"/>
  <c r="T171" i="1"/>
  <c r="BH308" i="7"/>
  <c r="T172" i="1"/>
  <c r="BH352" i="7"/>
  <c r="T173" i="1"/>
  <c r="BH408" i="7"/>
  <c r="T174" i="1"/>
  <c r="BH363" i="7"/>
  <c r="T175" i="1"/>
  <c r="BH317" i="7"/>
  <c r="T176" i="1"/>
  <c r="BH364" i="7"/>
  <c r="T177" i="1"/>
  <c r="BH395" i="7"/>
  <c r="T178" i="1"/>
  <c r="BH365" i="7"/>
  <c r="T179" i="1"/>
  <c r="BH309" i="7"/>
  <c r="T180" i="1"/>
  <c r="BH369" i="7"/>
  <c r="T181" i="1"/>
  <c r="BH286" i="7"/>
  <c r="T182" i="1"/>
  <c r="BH318" i="7"/>
  <c r="T183" i="1"/>
  <c r="BH333" i="7"/>
  <c r="T184" i="1"/>
  <c r="BH380" i="7"/>
  <c r="T185" i="1"/>
  <c r="BH342" i="7"/>
  <c r="T186" i="1"/>
  <c r="BH266" i="7"/>
  <c r="T187" i="1"/>
  <c r="BH319" i="7"/>
  <c r="T188" i="1"/>
  <c r="BH396" i="7"/>
  <c r="T189" i="1"/>
  <c r="BH401" i="7"/>
  <c r="T190" i="1"/>
  <c r="BH229" i="7"/>
  <c r="T191" i="1"/>
  <c r="BH259" i="7"/>
  <c r="T192" i="1"/>
  <c r="BH370" i="7"/>
  <c r="T193" i="1"/>
  <c r="BH413" i="7"/>
  <c r="T194" i="1"/>
  <c r="BH402" i="7"/>
  <c r="T195" i="1"/>
  <c r="BH353" i="7"/>
  <c r="T196" i="1"/>
  <c r="BH381" i="7"/>
  <c r="T197" i="1"/>
  <c r="BH290" i="7"/>
  <c r="T198" i="1"/>
  <c r="BH388" i="7"/>
  <c r="T199" i="1"/>
  <c r="BH291" i="7"/>
  <c r="T200" i="1"/>
  <c r="BH337" i="7"/>
  <c r="T201" i="1"/>
  <c r="BH230" i="7"/>
  <c r="T202" i="1"/>
  <c r="BH292" i="7"/>
  <c r="T203" i="1"/>
  <c r="T204" i="1"/>
  <c r="T211" i="1"/>
  <c r="BG382" i="7"/>
  <c r="S3" i="1"/>
  <c r="BG213" i="7"/>
  <c r="S4" i="1"/>
  <c r="BG238" i="7"/>
  <c r="S5" i="1"/>
  <c r="BG383" i="7"/>
  <c r="S6" i="1"/>
  <c r="BG267" i="7"/>
  <c r="S7" i="1"/>
  <c r="BG354" i="7"/>
  <c r="S8" i="1"/>
  <c r="BG334" i="7"/>
  <c r="S9" i="1"/>
  <c r="BG327" i="7"/>
  <c r="S10" i="1"/>
  <c r="BG214" i="7"/>
  <c r="S11" i="1"/>
  <c r="BG298" i="7"/>
  <c r="S12" i="1"/>
  <c r="BG343" i="7"/>
  <c r="S13" i="1"/>
  <c r="BG268" i="7"/>
  <c r="S14" i="1"/>
  <c r="BG246" i="7"/>
  <c r="S15" i="1"/>
  <c r="BG239" i="7"/>
  <c r="S16" i="1"/>
  <c r="BG253" i="7"/>
  <c r="S17" i="1"/>
  <c r="BG299" i="7"/>
  <c r="S18" i="1"/>
  <c r="BG320" i="7"/>
  <c r="S19" i="1"/>
  <c r="BG300" i="7"/>
  <c r="S20" i="1"/>
  <c r="BG321" i="7"/>
  <c r="S21" i="1"/>
  <c r="BG287" i="7"/>
  <c r="S22" i="1"/>
  <c r="BG310" i="7"/>
  <c r="S23" i="1"/>
  <c r="BG269" i="7"/>
  <c r="S24" i="1"/>
  <c r="BG219" i="7"/>
  <c r="S25" i="1"/>
  <c r="BG293" i="7"/>
  <c r="S26" i="1"/>
  <c r="BG274" i="7"/>
  <c r="S27" i="1"/>
  <c r="BG355" i="7"/>
  <c r="S28" i="1"/>
  <c r="BG215" i="7"/>
  <c r="S29" i="1"/>
  <c r="BG301" i="7"/>
  <c r="S30" i="1"/>
  <c r="BG247" i="7"/>
  <c r="S31" i="1"/>
  <c r="BG302" i="7"/>
  <c r="S32" i="1"/>
  <c r="BG403" i="7"/>
  <c r="S33" i="1"/>
  <c r="BG366" i="7"/>
  <c r="S34" i="1"/>
  <c r="BG240" i="7"/>
  <c r="S35" i="1"/>
  <c r="BG384" i="7"/>
  <c r="S36" i="1"/>
  <c r="BG335" i="7"/>
  <c r="S37" i="1"/>
  <c r="BG220" i="7"/>
  <c r="S38" i="1"/>
  <c r="BG397" i="7"/>
  <c r="S39" i="1"/>
  <c r="BG303" i="7"/>
  <c r="S40" i="1"/>
  <c r="BG216" i="7"/>
  <c r="S41" i="1"/>
  <c r="BG260" i="7"/>
  <c r="S42" i="1"/>
  <c r="BG404" i="7"/>
  <c r="S43" i="1"/>
  <c r="BG231" i="7"/>
  <c r="S44" i="1"/>
  <c r="BG385" i="7"/>
  <c r="S45" i="1"/>
  <c r="BG311" i="7"/>
  <c r="S46" i="1"/>
  <c r="BG356" i="7"/>
  <c r="S47" i="1"/>
  <c r="BG261" i="7"/>
  <c r="S48" i="1"/>
  <c r="BG241" i="7"/>
  <c r="S49" i="1"/>
  <c r="BG357" i="7"/>
  <c r="S50" i="1"/>
  <c r="BG294" i="7"/>
  <c r="S51" i="1"/>
  <c r="BG389" i="7"/>
  <c r="S52" i="1"/>
  <c r="BG398" i="7"/>
  <c r="S53" i="1"/>
  <c r="BG344" i="7"/>
  <c r="S54" i="1"/>
  <c r="BG312" i="7"/>
  <c r="S55" i="1"/>
  <c r="BG254" i="7"/>
  <c r="S56" i="1"/>
  <c r="BG262" i="7"/>
  <c r="S57" i="1"/>
  <c r="BG275" i="7"/>
  <c r="S58" i="1"/>
  <c r="BG338" i="7"/>
  <c r="S59" i="1"/>
  <c r="BG345" i="7"/>
  <c r="S60" i="1"/>
  <c r="BG217" i="7"/>
  <c r="S61" i="1"/>
  <c r="BG371" i="7"/>
  <c r="S62" i="1"/>
  <c r="BG304" i="7"/>
  <c r="S63" i="1"/>
  <c r="BG372" i="7"/>
  <c r="S64" i="1"/>
  <c r="BG242" i="7"/>
  <c r="S65" i="1"/>
  <c r="BG390" i="7"/>
  <c r="S66" i="1"/>
  <c r="BG346" i="7"/>
  <c r="S67" i="1"/>
  <c r="BG295" i="7"/>
  <c r="S68" i="1"/>
  <c r="BG328" i="7"/>
  <c r="S69" i="1"/>
  <c r="BG405" i="7"/>
  <c r="S70" i="1"/>
  <c r="BG221" i="7"/>
  <c r="S71" i="1"/>
  <c r="BG270" i="7"/>
  <c r="S72" i="1"/>
  <c r="BG406" i="7"/>
  <c r="S73" i="1"/>
  <c r="BG347" i="7"/>
  <c r="S74" i="1"/>
  <c r="BG358" i="7"/>
  <c r="S75" i="1"/>
  <c r="BG322" i="7"/>
  <c r="S76" i="1"/>
  <c r="BG373" i="7"/>
  <c r="S77" i="1"/>
  <c r="BG232" i="7"/>
  <c r="S78" i="1"/>
  <c r="BG248" i="7"/>
  <c r="S79" i="1"/>
  <c r="BG305" i="7"/>
  <c r="S80" i="1"/>
  <c r="BG233" i="7"/>
  <c r="S81" i="1"/>
  <c r="BG348" i="7"/>
  <c r="S82" i="1"/>
  <c r="BG339" i="7"/>
  <c r="S83" i="1"/>
  <c r="BG349" i="7"/>
  <c r="S84" i="1"/>
  <c r="BG313" i="7"/>
  <c r="S85" i="1"/>
  <c r="BG243" i="7"/>
  <c r="S86" i="1"/>
  <c r="BG249" i="7"/>
  <c r="S87" i="1"/>
  <c r="BG386" i="7"/>
  <c r="S88" i="1"/>
  <c r="BG296" i="7"/>
  <c r="S89" i="1"/>
  <c r="BG222" i="7"/>
  <c r="S90" i="1"/>
  <c r="BG329" i="7"/>
  <c r="S91" i="1"/>
  <c r="BG263" i="7"/>
  <c r="S92" i="1"/>
  <c r="BG323" i="7"/>
  <c r="S93" i="1"/>
  <c r="BG223" i="7"/>
  <c r="S94" i="1"/>
  <c r="BG340" i="7"/>
  <c r="S95" i="1"/>
  <c r="BG276" i="7"/>
  <c r="S96" i="1"/>
  <c r="BG255" i="7"/>
  <c r="S97" i="1"/>
  <c r="BG359" i="7"/>
  <c r="S98" i="1"/>
  <c r="BG306" i="7"/>
  <c r="S99" i="1"/>
  <c r="BG288" i="7"/>
  <c r="S100" i="1"/>
  <c r="BG271" i="7"/>
  <c r="S101" i="1"/>
  <c r="BG250" i="7"/>
  <c r="S102" i="1"/>
  <c r="BG409" i="7"/>
  <c r="S103" i="1"/>
  <c r="BG391" i="7"/>
  <c r="S104" i="1"/>
  <c r="BG330" i="7"/>
  <c r="S105" i="1"/>
  <c r="BG387" i="7"/>
  <c r="S106" i="1"/>
  <c r="BG374" i="7"/>
  <c r="S107" i="1"/>
  <c r="BG350" i="7"/>
  <c r="S108" i="1"/>
  <c r="BG272" i="7"/>
  <c r="S109" i="1"/>
  <c r="BG277" i="7"/>
  <c r="S110" i="1"/>
  <c r="BG392" i="7"/>
  <c r="S111" i="1"/>
  <c r="BG399" i="7"/>
  <c r="S112" i="1"/>
  <c r="BG244" i="7"/>
  <c r="S113" i="1"/>
  <c r="BG314" i="7"/>
  <c r="S114" i="1"/>
  <c r="BG256" i="7"/>
  <c r="S115" i="1"/>
  <c r="BG324" i="7"/>
  <c r="S116" i="1"/>
  <c r="BG282" i="7"/>
  <c r="S117" i="1"/>
  <c r="BG251" i="7"/>
  <c r="S118" i="1"/>
  <c r="BG264" i="7"/>
  <c r="S119" i="1"/>
  <c r="BG325" i="7"/>
  <c r="S120" i="1"/>
  <c r="BG283" i="7"/>
  <c r="S121" i="1"/>
  <c r="BG252" i="7"/>
  <c r="S122" i="1"/>
  <c r="BG367" i="7"/>
  <c r="S123" i="1"/>
  <c r="BG224" i="7"/>
  <c r="S124" i="1"/>
  <c r="BG225" i="7"/>
  <c r="S125" i="1"/>
  <c r="BG400" i="7"/>
  <c r="S126" i="1"/>
  <c r="BG289" i="7"/>
  <c r="S127" i="1"/>
  <c r="BG375" i="7"/>
  <c r="S128" i="1"/>
  <c r="BG226" i="7"/>
  <c r="S129" i="1"/>
  <c r="BG234" i="7"/>
  <c r="S130" i="1"/>
  <c r="BG307" i="7"/>
  <c r="S131" i="1"/>
  <c r="BG227" i="7"/>
  <c r="S132" i="1"/>
  <c r="BG341" i="7"/>
  <c r="S133" i="1"/>
  <c r="BG284" i="7"/>
  <c r="S134" i="1"/>
  <c r="BG376" i="7"/>
  <c r="S135" i="1"/>
  <c r="BG273" i="7"/>
  <c r="S136" i="1"/>
  <c r="BG351" i="7"/>
  <c r="S137" i="1"/>
  <c r="BG235" i="7"/>
  <c r="S138" i="1"/>
  <c r="BG236" i="7"/>
  <c r="S139" i="1"/>
  <c r="BG410" i="7"/>
  <c r="S140" i="1"/>
  <c r="BG237" i="7"/>
  <c r="S141" i="1"/>
  <c r="BG360" i="7"/>
  <c r="S142" i="1"/>
  <c r="BG361" i="7"/>
  <c r="S143" i="1"/>
  <c r="BG336" i="7"/>
  <c r="S144" i="1"/>
  <c r="BG297" i="7"/>
  <c r="S145" i="1"/>
  <c r="BG245" i="7"/>
  <c r="S146" i="1"/>
  <c r="BG393" i="7"/>
  <c r="S147" i="1"/>
  <c r="BG257" i="7"/>
  <c r="S148" i="1"/>
  <c r="BG258" i="7"/>
  <c r="S149" i="1"/>
  <c r="BG218" i="7"/>
  <c r="S150" i="1"/>
  <c r="BG326" i="7"/>
  <c r="S151" i="1"/>
  <c r="BG265" i="7"/>
  <c r="S152" i="1"/>
  <c r="BG368" i="7"/>
  <c r="S153" i="1"/>
  <c r="BG228" i="7"/>
  <c r="S154" i="1"/>
  <c r="BG411" i="7"/>
  <c r="S155" i="1"/>
  <c r="BG278" i="7"/>
  <c r="S156" i="1"/>
  <c r="BG377" i="7"/>
  <c r="S157" i="1"/>
  <c r="BG315" i="7"/>
  <c r="S158" i="1"/>
  <c r="BG331" i="7"/>
  <c r="S159" i="1"/>
  <c r="BG279" i="7"/>
  <c r="S160" i="1"/>
  <c r="BG280" i="7"/>
  <c r="S161" i="1"/>
  <c r="BG316" i="7"/>
  <c r="S162" i="1"/>
  <c r="BG285" i="7"/>
  <c r="S163" i="1"/>
  <c r="BG407" i="7"/>
  <c r="S164" i="1"/>
  <c r="BG332" i="7"/>
  <c r="S165" i="1"/>
  <c r="BG378" i="7"/>
  <c r="S166" i="1"/>
  <c r="BG362" i="7"/>
  <c r="S167" i="1"/>
  <c r="BG281" i="7"/>
  <c r="S168" i="1"/>
  <c r="BG379" i="7"/>
  <c r="S169" i="1"/>
  <c r="BG412" i="7"/>
  <c r="S170" i="1"/>
  <c r="BG394" i="7"/>
  <c r="S171" i="1"/>
  <c r="BG308" i="7"/>
  <c r="S172" i="1"/>
  <c r="BG352" i="7"/>
  <c r="S173" i="1"/>
  <c r="BG408" i="7"/>
  <c r="S174" i="1"/>
  <c r="BG363" i="7"/>
  <c r="S175" i="1"/>
  <c r="BG317" i="7"/>
  <c r="S176" i="1"/>
  <c r="BG364" i="7"/>
  <c r="S177" i="1"/>
  <c r="BG395" i="7"/>
  <c r="S178" i="1"/>
  <c r="BG365" i="7"/>
  <c r="S179" i="1"/>
  <c r="BG309" i="7"/>
  <c r="S180" i="1"/>
  <c r="BG369" i="7"/>
  <c r="S181" i="1"/>
  <c r="BG286" i="7"/>
  <c r="S182" i="1"/>
  <c r="BG318" i="7"/>
  <c r="S183" i="1"/>
  <c r="BG333" i="7"/>
  <c r="S184" i="1"/>
  <c r="BG380" i="7"/>
  <c r="S185" i="1"/>
  <c r="BG342" i="7"/>
  <c r="S186" i="1"/>
  <c r="BG266" i="7"/>
  <c r="S187" i="1"/>
  <c r="BG319" i="7"/>
  <c r="S188" i="1"/>
  <c r="BG396" i="7"/>
  <c r="S189" i="1"/>
  <c r="BG401" i="7"/>
  <c r="S190" i="1"/>
  <c r="BG229" i="7"/>
  <c r="S191" i="1"/>
  <c r="BG259" i="7"/>
  <c r="S192" i="1"/>
  <c r="BG370" i="7"/>
  <c r="S193" i="1"/>
  <c r="BG413" i="7"/>
  <c r="S194" i="1"/>
  <c r="BG402" i="7"/>
  <c r="S195" i="1"/>
  <c r="BG353" i="7"/>
  <c r="S196" i="1"/>
  <c r="BG381" i="7"/>
  <c r="S197" i="1"/>
  <c r="BG290" i="7"/>
  <c r="S198" i="1"/>
  <c r="BG388" i="7"/>
  <c r="S199" i="1"/>
  <c r="BG291" i="7"/>
  <c r="S200" i="1"/>
  <c r="BG337" i="7"/>
  <c r="S201" i="1"/>
  <c r="BG230" i="7"/>
  <c r="S202" i="1"/>
  <c r="BG292" i="7"/>
  <c r="S203" i="1"/>
  <c r="S204" i="1"/>
  <c r="S211" i="1"/>
  <c r="BF382" i="7"/>
  <c r="R3" i="1"/>
  <c r="BF213" i="7"/>
  <c r="R4" i="1"/>
  <c r="BF238" i="7"/>
  <c r="R5" i="1"/>
  <c r="BF383" i="7"/>
  <c r="R6" i="1"/>
  <c r="BF267" i="7"/>
  <c r="R7" i="1"/>
  <c r="BF354" i="7"/>
  <c r="R8" i="1"/>
  <c r="BF334" i="7"/>
  <c r="R9" i="1"/>
  <c r="BF327" i="7"/>
  <c r="R10" i="1"/>
  <c r="BF214" i="7"/>
  <c r="R11" i="1"/>
  <c r="BF298" i="7"/>
  <c r="R12" i="1"/>
  <c r="BF343" i="7"/>
  <c r="R13" i="1"/>
  <c r="BF268" i="7"/>
  <c r="R14" i="1"/>
  <c r="BF246" i="7"/>
  <c r="R15" i="1"/>
  <c r="BF239" i="7"/>
  <c r="R16" i="1"/>
  <c r="BF253" i="7"/>
  <c r="R17" i="1"/>
  <c r="BF299" i="7"/>
  <c r="R18" i="1"/>
  <c r="BF320" i="7"/>
  <c r="R19" i="1"/>
  <c r="BF300" i="7"/>
  <c r="R20" i="1"/>
  <c r="BF321" i="7"/>
  <c r="R21" i="1"/>
  <c r="BF287" i="7"/>
  <c r="R22" i="1"/>
  <c r="BF310" i="7"/>
  <c r="R23" i="1"/>
  <c r="BF269" i="7"/>
  <c r="R24" i="1"/>
  <c r="BF219" i="7"/>
  <c r="R25" i="1"/>
  <c r="BF293" i="7"/>
  <c r="R26" i="1"/>
  <c r="BF274" i="7"/>
  <c r="R27" i="1"/>
  <c r="BF355" i="7"/>
  <c r="R28" i="1"/>
  <c r="BF215" i="7"/>
  <c r="R29" i="1"/>
  <c r="BF301" i="7"/>
  <c r="R30" i="1"/>
  <c r="BF247" i="7"/>
  <c r="R31" i="1"/>
  <c r="BF302" i="7"/>
  <c r="R32" i="1"/>
  <c r="BF403" i="7"/>
  <c r="R33" i="1"/>
  <c r="BF366" i="7"/>
  <c r="R34" i="1"/>
  <c r="BF240" i="7"/>
  <c r="R35" i="1"/>
  <c r="BF384" i="7"/>
  <c r="R36" i="1"/>
  <c r="BF335" i="7"/>
  <c r="R37" i="1"/>
  <c r="BF220" i="7"/>
  <c r="R38" i="1"/>
  <c r="BF397" i="7"/>
  <c r="R39" i="1"/>
  <c r="BF303" i="7"/>
  <c r="R40" i="1"/>
  <c r="BF216" i="7"/>
  <c r="R41" i="1"/>
  <c r="BF260" i="7"/>
  <c r="R42" i="1"/>
  <c r="BF404" i="7"/>
  <c r="R43" i="1"/>
  <c r="BF231" i="7"/>
  <c r="R44" i="1"/>
  <c r="BF385" i="7"/>
  <c r="R45" i="1"/>
  <c r="BF311" i="7"/>
  <c r="R46" i="1"/>
  <c r="BF356" i="7"/>
  <c r="R47" i="1"/>
  <c r="BF261" i="7"/>
  <c r="R48" i="1"/>
  <c r="BF241" i="7"/>
  <c r="R49" i="1"/>
  <c r="BF357" i="7"/>
  <c r="R50" i="1"/>
  <c r="BF294" i="7"/>
  <c r="R51" i="1"/>
  <c r="BF389" i="7"/>
  <c r="R52" i="1"/>
  <c r="BF398" i="7"/>
  <c r="R53" i="1"/>
  <c r="BF344" i="7"/>
  <c r="R54" i="1"/>
  <c r="BF312" i="7"/>
  <c r="R55" i="1"/>
  <c r="BF254" i="7"/>
  <c r="R56" i="1"/>
  <c r="BF262" i="7"/>
  <c r="R57" i="1"/>
  <c r="BF275" i="7"/>
  <c r="R58" i="1"/>
  <c r="BF338" i="7"/>
  <c r="R59" i="1"/>
  <c r="BF345" i="7"/>
  <c r="R60" i="1"/>
  <c r="BF217" i="7"/>
  <c r="R61" i="1"/>
  <c r="BF371" i="7"/>
  <c r="R62" i="1"/>
  <c r="BF304" i="7"/>
  <c r="R63" i="1"/>
  <c r="BF372" i="7"/>
  <c r="R64" i="1"/>
  <c r="BF242" i="7"/>
  <c r="R65" i="1"/>
  <c r="BF390" i="7"/>
  <c r="R66" i="1"/>
  <c r="BF346" i="7"/>
  <c r="R67" i="1"/>
  <c r="BF295" i="7"/>
  <c r="R68" i="1"/>
  <c r="BF328" i="7"/>
  <c r="R69" i="1"/>
  <c r="BF405" i="7"/>
  <c r="R70" i="1"/>
  <c r="BF221" i="7"/>
  <c r="R71" i="1"/>
  <c r="BF270" i="7"/>
  <c r="R72" i="1"/>
  <c r="BF406" i="7"/>
  <c r="R73" i="1"/>
  <c r="BF347" i="7"/>
  <c r="R74" i="1"/>
  <c r="BF358" i="7"/>
  <c r="R75" i="1"/>
  <c r="BF322" i="7"/>
  <c r="R76" i="1"/>
  <c r="BF373" i="7"/>
  <c r="R77" i="1"/>
  <c r="BF232" i="7"/>
  <c r="R78" i="1"/>
  <c r="BF248" i="7"/>
  <c r="R79" i="1"/>
  <c r="BF305" i="7"/>
  <c r="R80" i="1"/>
  <c r="BF233" i="7"/>
  <c r="R81" i="1"/>
  <c r="BF348" i="7"/>
  <c r="R82" i="1"/>
  <c r="BF339" i="7"/>
  <c r="R83" i="1"/>
  <c r="BF349" i="7"/>
  <c r="R84" i="1"/>
  <c r="BF313" i="7"/>
  <c r="R85" i="1"/>
  <c r="BF243" i="7"/>
  <c r="R86" i="1"/>
  <c r="BF249" i="7"/>
  <c r="R87" i="1"/>
  <c r="BF386" i="7"/>
  <c r="R88" i="1"/>
  <c r="BF296" i="7"/>
  <c r="R89" i="1"/>
  <c r="BF222" i="7"/>
  <c r="R90" i="1"/>
  <c r="BF329" i="7"/>
  <c r="R91" i="1"/>
  <c r="BF263" i="7"/>
  <c r="R92" i="1"/>
  <c r="BF323" i="7"/>
  <c r="R93" i="1"/>
  <c r="BF223" i="7"/>
  <c r="R94" i="1"/>
  <c r="BF340" i="7"/>
  <c r="R95" i="1"/>
  <c r="BF276" i="7"/>
  <c r="R96" i="1"/>
  <c r="BF255" i="7"/>
  <c r="R97" i="1"/>
  <c r="BF359" i="7"/>
  <c r="R98" i="1"/>
  <c r="BF306" i="7"/>
  <c r="R99" i="1"/>
  <c r="BF288" i="7"/>
  <c r="R100" i="1"/>
  <c r="BF271" i="7"/>
  <c r="R101" i="1"/>
  <c r="BF250" i="7"/>
  <c r="R102" i="1"/>
  <c r="BF409" i="7"/>
  <c r="R103" i="1"/>
  <c r="BF391" i="7"/>
  <c r="R104" i="1"/>
  <c r="BF330" i="7"/>
  <c r="R105" i="1"/>
  <c r="BF387" i="7"/>
  <c r="R106" i="1"/>
  <c r="BF374" i="7"/>
  <c r="R107" i="1"/>
  <c r="BF350" i="7"/>
  <c r="R108" i="1"/>
  <c r="BF272" i="7"/>
  <c r="R109" i="1"/>
  <c r="BF277" i="7"/>
  <c r="R110" i="1"/>
  <c r="BF392" i="7"/>
  <c r="R111" i="1"/>
  <c r="BF399" i="7"/>
  <c r="R112" i="1"/>
  <c r="BF244" i="7"/>
  <c r="R113" i="1"/>
  <c r="BF314" i="7"/>
  <c r="R114" i="1"/>
  <c r="BF256" i="7"/>
  <c r="R115" i="1"/>
  <c r="BF324" i="7"/>
  <c r="R116" i="1"/>
  <c r="BF282" i="7"/>
  <c r="R117" i="1"/>
  <c r="BF251" i="7"/>
  <c r="R118" i="1"/>
  <c r="BF264" i="7"/>
  <c r="R119" i="1"/>
  <c r="BF325" i="7"/>
  <c r="R120" i="1"/>
  <c r="BF283" i="7"/>
  <c r="R121" i="1"/>
  <c r="BF252" i="7"/>
  <c r="R122" i="1"/>
  <c r="BF367" i="7"/>
  <c r="R123" i="1"/>
  <c r="BF224" i="7"/>
  <c r="R124" i="1"/>
  <c r="BF225" i="7"/>
  <c r="R125" i="1"/>
  <c r="BF400" i="7"/>
  <c r="R126" i="1"/>
  <c r="BF289" i="7"/>
  <c r="R127" i="1"/>
  <c r="BF375" i="7"/>
  <c r="R128" i="1"/>
  <c r="BF226" i="7"/>
  <c r="R129" i="1"/>
  <c r="BF234" i="7"/>
  <c r="R130" i="1"/>
  <c r="BF307" i="7"/>
  <c r="R131" i="1"/>
  <c r="BF227" i="7"/>
  <c r="R132" i="1"/>
  <c r="BF341" i="7"/>
  <c r="R133" i="1"/>
  <c r="BF284" i="7"/>
  <c r="R134" i="1"/>
  <c r="BF376" i="7"/>
  <c r="R135" i="1"/>
  <c r="BF273" i="7"/>
  <c r="R136" i="1"/>
  <c r="BF351" i="7"/>
  <c r="R137" i="1"/>
  <c r="BF235" i="7"/>
  <c r="R138" i="1"/>
  <c r="BF236" i="7"/>
  <c r="R139" i="1"/>
  <c r="BF410" i="7"/>
  <c r="R140" i="1"/>
  <c r="BF237" i="7"/>
  <c r="R141" i="1"/>
  <c r="BF360" i="7"/>
  <c r="R142" i="1"/>
  <c r="BF361" i="7"/>
  <c r="R143" i="1"/>
  <c r="BF336" i="7"/>
  <c r="R144" i="1"/>
  <c r="BF297" i="7"/>
  <c r="R145" i="1"/>
  <c r="BF245" i="7"/>
  <c r="R146" i="1"/>
  <c r="BF393" i="7"/>
  <c r="R147" i="1"/>
  <c r="BF257" i="7"/>
  <c r="R148" i="1"/>
  <c r="BF258" i="7"/>
  <c r="R149" i="1"/>
  <c r="BF218" i="7"/>
  <c r="R150" i="1"/>
  <c r="BF326" i="7"/>
  <c r="R151" i="1"/>
  <c r="BF265" i="7"/>
  <c r="R152" i="1"/>
  <c r="BF368" i="7"/>
  <c r="R153" i="1"/>
  <c r="BF228" i="7"/>
  <c r="R154" i="1"/>
  <c r="BF411" i="7"/>
  <c r="R155" i="1"/>
  <c r="BF278" i="7"/>
  <c r="R156" i="1"/>
  <c r="BF377" i="7"/>
  <c r="R157" i="1"/>
  <c r="BF315" i="7"/>
  <c r="R158" i="1"/>
  <c r="BF331" i="7"/>
  <c r="R159" i="1"/>
  <c r="BF279" i="7"/>
  <c r="R160" i="1"/>
  <c r="BF280" i="7"/>
  <c r="R161" i="1"/>
  <c r="BF316" i="7"/>
  <c r="R162" i="1"/>
  <c r="BF285" i="7"/>
  <c r="R163" i="1"/>
  <c r="BF407" i="7"/>
  <c r="R164" i="1"/>
  <c r="BF332" i="7"/>
  <c r="R165" i="1"/>
  <c r="BF378" i="7"/>
  <c r="R166" i="1"/>
  <c r="BF362" i="7"/>
  <c r="R167" i="1"/>
  <c r="BF281" i="7"/>
  <c r="R168" i="1"/>
  <c r="BF379" i="7"/>
  <c r="R169" i="1"/>
  <c r="BF412" i="7"/>
  <c r="R170" i="1"/>
  <c r="BF394" i="7"/>
  <c r="R171" i="1"/>
  <c r="BF308" i="7"/>
  <c r="R172" i="1"/>
  <c r="BF352" i="7"/>
  <c r="R173" i="1"/>
  <c r="BF408" i="7"/>
  <c r="R174" i="1"/>
  <c r="BF363" i="7"/>
  <c r="R175" i="1"/>
  <c r="BF317" i="7"/>
  <c r="R176" i="1"/>
  <c r="BF364" i="7"/>
  <c r="R177" i="1"/>
  <c r="BF395" i="7"/>
  <c r="R178" i="1"/>
  <c r="BF365" i="7"/>
  <c r="R179" i="1"/>
  <c r="BF309" i="7"/>
  <c r="R180" i="1"/>
  <c r="BF369" i="7"/>
  <c r="R181" i="1"/>
  <c r="BF286" i="7"/>
  <c r="R182" i="1"/>
  <c r="BF318" i="7"/>
  <c r="R183" i="1"/>
  <c r="BF333" i="7"/>
  <c r="R184" i="1"/>
  <c r="BF380" i="7"/>
  <c r="R185" i="1"/>
  <c r="BF342" i="7"/>
  <c r="R186" i="1"/>
  <c r="BF266" i="7"/>
  <c r="R187" i="1"/>
  <c r="BF319" i="7"/>
  <c r="R188" i="1"/>
  <c r="BF396" i="7"/>
  <c r="R189" i="1"/>
  <c r="BF401" i="7"/>
  <c r="R190" i="1"/>
  <c r="BF229" i="7"/>
  <c r="R191" i="1"/>
  <c r="BF259" i="7"/>
  <c r="R192" i="1"/>
  <c r="BF370" i="7"/>
  <c r="R193" i="1"/>
  <c r="BF413" i="7"/>
  <c r="R194" i="1"/>
  <c r="BF402" i="7"/>
  <c r="R195" i="1"/>
  <c r="BF353" i="7"/>
  <c r="R196" i="1"/>
  <c r="BF381" i="7"/>
  <c r="R197" i="1"/>
  <c r="BF290" i="7"/>
  <c r="R198" i="1"/>
  <c r="BF388" i="7"/>
  <c r="R199" i="1"/>
  <c r="BF291" i="7"/>
  <c r="R200" i="1"/>
  <c r="BF337" i="7"/>
  <c r="R201" i="1"/>
  <c r="BF230" i="7"/>
  <c r="R202" i="1"/>
  <c r="BF292" i="7"/>
  <c r="R203" i="1"/>
  <c r="R204" i="1"/>
  <c r="R211" i="1"/>
  <c r="BE382" i="7"/>
  <c r="Q3" i="1"/>
  <c r="BE213" i="7"/>
  <c r="Q4" i="1"/>
  <c r="BE238" i="7"/>
  <c r="Q5" i="1"/>
  <c r="BE383" i="7"/>
  <c r="Q6" i="1"/>
  <c r="BE267" i="7"/>
  <c r="Q7" i="1"/>
  <c r="BE354" i="7"/>
  <c r="Q8" i="1"/>
  <c r="BE334" i="7"/>
  <c r="Q9" i="1"/>
  <c r="BE327" i="7"/>
  <c r="Q10" i="1"/>
  <c r="BE214" i="7"/>
  <c r="Q11" i="1"/>
  <c r="BE298" i="7"/>
  <c r="Q12" i="1"/>
  <c r="BE343" i="7"/>
  <c r="Q13" i="1"/>
  <c r="BE268" i="7"/>
  <c r="Q14" i="1"/>
  <c r="BE246" i="7"/>
  <c r="Q15" i="1"/>
  <c r="BE239" i="7"/>
  <c r="Q16" i="1"/>
  <c r="BE253" i="7"/>
  <c r="Q17" i="1"/>
  <c r="BE299" i="7"/>
  <c r="Q18" i="1"/>
  <c r="BE320" i="7"/>
  <c r="Q19" i="1"/>
  <c r="BE300" i="7"/>
  <c r="Q20" i="1"/>
  <c r="BE321" i="7"/>
  <c r="Q21" i="1"/>
  <c r="BE287" i="7"/>
  <c r="Q22" i="1"/>
  <c r="BE310" i="7"/>
  <c r="Q23" i="1"/>
  <c r="BE269" i="7"/>
  <c r="Q24" i="1"/>
  <c r="BE219" i="7"/>
  <c r="Q25" i="1"/>
  <c r="BE293" i="7"/>
  <c r="Q26" i="1"/>
  <c r="BE274" i="7"/>
  <c r="Q27" i="1"/>
  <c r="BE355" i="7"/>
  <c r="Q28" i="1"/>
  <c r="BE215" i="7"/>
  <c r="Q29" i="1"/>
  <c r="BE301" i="7"/>
  <c r="Q30" i="1"/>
  <c r="BE247" i="7"/>
  <c r="Q31" i="1"/>
  <c r="BE302" i="7"/>
  <c r="Q32" i="1"/>
  <c r="BE403" i="7"/>
  <c r="Q33" i="1"/>
  <c r="BE366" i="7"/>
  <c r="Q34" i="1"/>
  <c r="BE240" i="7"/>
  <c r="Q35" i="1"/>
  <c r="BE384" i="7"/>
  <c r="Q36" i="1"/>
  <c r="BE335" i="7"/>
  <c r="Q37" i="1"/>
  <c r="BE220" i="7"/>
  <c r="Q38" i="1"/>
  <c r="BE397" i="7"/>
  <c r="Q39" i="1"/>
  <c r="BE303" i="7"/>
  <c r="Q40" i="1"/>
  <c r="BE216" i="7"/>
  <c r="Q41" i="1"/>
  <c r="BE260" i="7"/>
  <c r="Q42" i="1"/>
  <c r="BE404" i="7"/>
  <c r="Q43" i="1"/>
  <c r="BE231" i="7"/>
  <c r="Q44" i="1"/>
  <c r="BE385" i="7"/>
  <c r="Q45" i="1"/>
  <c r="BE311" i="7"/>
  <c r="Q46" i="1"/>
  <c r="BE356" i="7"/>
  <c r="Q47" i="1"/>
  <c r="BE261" i="7"/>
  <c r="Q48" i="1"/>
  <c r="BE241" i="7"/>
  <c r="Q49" i="1"/>
  <c r="BE357" i="7"/>
  <c r="Q50" i="1"/>
  <c r="BE294" i="7"/>
  <c r="Q51" i="1"/>
  <c r="BE389" i="7"/>
  <c r="Q52" i="1"/>
  <c r="BE398" i="7"/>
  <c r="Q53" i="1"/>
  <c r="BE344" i="7"/>
  <c r="Q54" i="1"/>
  <c r="BE312" i="7"/>
  <c r="Q55" i="1"/>
  <c r="BE254" i="7"/>
  <c r="Q56" i="1"/>
  <c r="BE262" i="7"/>
  <c r="Q57" i="1"/>
  <c r="BE275" i="7"/>
  <c r="Q58" i="1"/>
  <c r="BE338" i="7"/>
  <c r="Q59" i="1"/>
  <c r="BE345" i="7"/>
  <c r="Q60" i="1"/>
  <c r="BE217" i="7"/>
  <c r="Q61" i="1"/>
  <c r="BE371" i="7"/>
  <c r="Q62" i="1"/>
  <c r="BE304" i="7"/>
  <c r="Q63" i="1"/>
  <c r="BE372" i="7"/>
  <c r="Q64" i="1"/>
  <c r="BE242" i="7"/>
  <c r="Q65" i="1"/>
  <c r="BE390" i="7"/>
  <c r="Q66" i="1"/>
  <c r="BE346" i="7"/>
  <c r="Q67" i="1"/>
  <c r="BE295" i="7"/>
  <c r="Q68" i="1"/>
  <c r="BE328" i="7"/>
  <c r="Q69" i="1"/>
  <c r="BE405" i="7"/>
  <c r="Q70" i="1"/>
  <c r="BE221" i="7"/>
  <c r="Q71" i="1"/>
  <c r="BE270" i="7"/>
  <c r="Q72" i="1"/>
  <c r="BE406" i="7"/>
  <c r="Q73" i="1"/>
  <c r="BE347" i="7"/>
  <c r="Q74" i="1"/>
  <c r="BE358" i="7"/>
  <c r="Q75" i="1"/>
  <c r="BE322" i="7"/>
  <c r="Q76" i="1"/>
  <c r="BE373" i="7"/>
  <c r="Q77" i="1"/>
  <c r="BE232" i="7"/>
  <c r="Q78" i="1"/>
  <c r="BE248" i="7"/>
  <c r="Q79" i="1"/>
  <c r="BE305" i="7"/>
  <c r="Q80" i="1"/>
  <c r="BE233" i="7"/>
  <c r="Q81" i="1"/>
  <c r="BE348" i="7"/>
  <c r="Q82" i="1"/>
  <c r="BE339" i="7"/>
  <c r="Q83" i="1"/>
  <c r="BE349" i="7"/>
  <c r="Q84" i="1"/>
  <c r="BE313" i="7"/>
  <c r="Q85" i="1"/>
  <c r="BE243" i="7"/>
  <c r="Q86" i="1"/>
  <c r="BE249" i="7"/>
  <c r="Q87" i="1"/>
  <c r="BE386" i="7"/>
  <c r="Q88" i="1"/>
  <c r="BE296" i="7"/>
  <c r="Q89" i="1"/>
  <c r="BE222" i="7"/>
  <c r="Q90" i="1"/>
  <c r="BE329" i="7"/>
  <c r="Q91" i="1"/>
  <c r="BE263" i="7"/>
  <c r="Q92" i="1"/>
  <c r="BE323" i="7"/>
  <c r="Q93" i="1"/>
  <c r="BE223" i="7"/>
  <c r="Q94" i="1"/>
  <c r="BE340" i="7"/>
  <c r="Q95" i="1"/>
  <c r="BE276" i="7"/>
  <c r="Q96" i="1"/>
  <c r="BE255" i="7"/>
  <c r="Q97" i="1"/>
  <c r="BE359" i="7"/>
  <c r="Q98" i="1"/>
  <c r="BE306" i="7"/>
  <c r="Q99" i="1"/>
  <c r="BE288" i="7"/>
  <c r="Q100" i="1"/>
  <c r="BE271" i="7"/>
  <c r="Q101" i="1"/>
  <c r="BE250" i="7"/>
  <c r="Q102" i="1"/>
  <c r="BE409" i="7"/>
  <c r="Q103" i="1"/>
  <c r="BE391" i="7"/>
  <c r="Q104" i="1"/>
  <c r="BE330" i="7"/>
  <c r="Q105" i="1"/>
  <c r="BE387" i="7"/>
  <c r="Q106" i="1"/>
  <c r="BE374" i="7"/>
  <c r="Q107" i="1"/>
  <c r="BE350" i="7"/>
  <c r="Q108" i="1"/>
  <c r="BE272" i="7"/>
  <c r="Q109" i="1"/>
  <c r="BE277" i="7"/>
  <c r="Q110" i="1"/>
  <c r="BE392" i="7"/>
  <c r="Q111" i="1"/>
  <c r="BE399" i="7"/>
  <c r="Q112" i="1"/>
  <c r="BE244" i="7"/>
  <c r="Q113" i="1"/>
  <c r="BE314" i="7"/>
  <c r="Q114" i="1"/>
  <c r="BE256" i="7"/>
  <c r="Q115" i="1"/>
  <c r="BE324" i="7"/>
  <c r="Q116" i="1"/>
  <c r="BE282" i="7"/>
  <c r="Q117" i="1"/>
  <c r="BE251" i="7"/>
  <c r="Q118" i="1"/>
  <c r="BE264" i="7"/>
  <c r="Q119" i="1"/>
  <c r="BE325" i="7"/>
  <c r="Q120" i="1"/>
  <c r="BE283" i="7"/>
  <c r="Q121" i="1"/>
  <c r="BE252" i="7"/>
  <c r="Q122" i="1"/>
  <c r="BE367" i="7"/>
  <c r="Q123" i="1"/>
  <c r="BE224" i="7"/>
  <c r="Q124" i="1"/>
  <c r="BE225" i="7"/>
  <c r="Q125" i="1"/>
  <c r="BE400" i="7"/>
  <c r="Q126" i="1"/>
  <c r="BE289" i="7"/>
  <c r="Q127" i="1"/>
  <c r="BE375" i="7"/>
  <c r="Q128" i="1"/>
  <c r="BE226" i="7"/>
  <c r="Q129" i="1"/>
  <c r="BE234" i="7"/>
  <c r="Q130" i="1"/>
  <c r="BE307" i="7"/>
  <c r="Q131" i="1"/>
  <c r="BE227" i="7"/>
  <c r="Q132" i="1"/>
  <c r="BE341" i="7"/>
  <c r="Q133" i="1"/>
  <c r="BE284" i="7"/>
  <c r="Q134" i="1"/>
  <c r="BE376" i="7"/>
  <c r="Q135" i="1"/>
  <c r="BE273" i="7"/>
  <c r="Q136" i="1"/>
  <c r="BE351" i="7"/>
  <c r="Q137" i="1"/>
  <c r="BE235" i="7"/>
  <c r="Q138" i="1"/>
  <c r="BE236" i="7"/>
  <c r="Q139" i="1"/>
  <c r="BE410" i="7"/>
  <c r="Q140" i="1"/>
  <c r="BE237" i="7"/>
  <c r="Q141" i="1"/>
  <c r="BE360" i="7"/>
  <c r="Q142" i="1"/>
  <c r="BE361" i="7"/>
  <c r="Q143" i="1"/>
  <c r="BE336" i="7"/>
  <c r="Q144" i="1"/>
  <c r="BE297" i="7"/>
  <c r="Q145" i="1"/>
  <c r="BE245" i="7"/>
  <c r="Q146" i="1"/>
  <c r="BE393" i="7"/>
  <c r="Q147" i="1"/>
  <c r="BE257" i="7"/>
  <c r="Q148" i="1"/>
  <c r="BE258" i="7"/>
  <c r="Q149" i="1"/>
  <c r="BE218" i="7"/>
  <c r="Q150" i="1"/>
  <c r="BE326" i="7"/>
  <c r="Q151" i="1"/>
  <c r="BE265" i="7"/>
  <c r="Q152" i="1"/>
  <c r="BE368" i="7"/>
  <c r="Q153" i="1"/>
  <c r="BE228" i="7"/>
  <c r="Q154" i="1"/>
  <c r="BE411" i="7"/>
  <c r="Q155" i="1"/>
  <c r="BE278" i="7"/>
  <c r="Q156" i="1"/>
  <c r="BE377" i="7"/>
  <c r="Q157" i="1"/>
  <c r="BE315" i="7"/>
  <c r="Q158" i="1"/>
  <c r="BE331" i="7"/>
  <c r="Q159" i="1"/>
  <c r="BE279" i="7"/>
  <c r="Q160" i="1"/>
  <c r="BE280" i="7"/>
  <c r="Q161" i="1"/>
  <c r="BE316" i="7"/>
  <c r="Q162" i="1"/>
  <c r="BE285" i="7"/>
  <c r="Q163" i="1"/>
  <c r="BE407" i="7"/>
  <c r="Q164" i="1"/>
  <c r="BE332" i="7"/>
  <c r="Q165" i="1"/>
  <c r="BE378" i="7"/>
  <c r="Q166" i="1"/>
  <c r="BE362" i="7"/>
  <c r="Q167" i="1"/>
  <c r="BE281" i="7"/>
  <c r="Q168" i="1"/>
  <c r="BE379" i="7"/>
  <c r="Q169" i="1"/>
  <c r="BE412" i="7"/>
  <c r="Q170" i="1"/>
  <c r="BE394" i="7"/>
  <c r="Q171" i="1"/>
  <c r="BE308" i="7"/>
  <c r="Q172" i="1"/>
  <c r="BE352" i="7"/>
  <c r="Q173" i="1"/>
  <c r="BE408" i="7"/>
  <c r="Q174" i="1"/>
  <c r="BE363" i="7"/>
  <c r="Q175" i="1"/>
  <c r="BE317" i="7"/>
  <c r="Q176" i="1"/>
  <c r="BE364" i="7"/>
  <c r="Q177" i="1"/>
  <c r="BE395" i="7"/>
  <c r="Q178" i="1"/>
  <c r="BE365" i="7"/>
  <c r="Q179" i="1"/>
  <c r="BE309" i="7"/>
  <c r="Q180" i="1"/>
  <c r="BE369" i="7"/>
  <c r="Q181" i="1"/>
  <c r="BE286" i="7"/>
  <c r="Q182" i="1"/>
  <c r="BE318" i="7"/>
  <c r="Q183" i="1"/>
  <c r="BE333" i="7"/>
  <c r="Q184" i="1"/>
  <c r="BE380" i="7"/>
  <c r="Q185" i="1"/>
  <c r="BE342" i="7"/>
  <c r="Q186" i="1"/>
  <c r="BE266" i="7"/>
  <c r="Q187" i="1"/>
  <c r="BE319" i="7"/>
  <c r="Q188" i="1"/>
  <c r="BE396" i="7"/>
  <c r="Q189" i="1"/>
  <c r="BE401" i="7"/>
  <c r="Q190" i="1"/>
  <c r="BE229" i="7"/>
  <c r="Q191" i="1"/>
  <c r="BE259" i="7"/>
  <c r="Q192" i="1"/>
  <c r="BE370" i="7"/>
  <c r="Q193" i="1"/>
  <c r="BE413" i="7"/>
  <c r="Q194" i="1"/>
  <c r="BE402" i="7"/>
  <c r="Q195" i="1"/>
  <c r="BE353" i="7"/>
  <c r="Q196" i="1"/>
  <c r="BE381" i="7"/>
  <c r="Q197" i="1"/>
  <c r="BE290" i="7"/>
  <c r="Q198" i="1"/>
  <c r="BE388" i="7"/>
  <c r="Q199" i="1"/>
  <c r="BE291" i="7"/>
  <c r="Q200" i="1"/>
  <c r="BE337" i="7"/>
  <c r="Q201" i="1"/>
  <c r="BE230" i="7"/>
  <c r="Q202" i="1"/>
  <c r="BE292" i="7"/>
  <c r="Q203" i="1"/>
  <c r="Q204" i="1"/>
  <c r="Q211" i="1"/>
  <c r="BD382" i="7"/>
  <c r="P3" i="1"/>
  <c r="BD213" i="7"/>
  <c r="P4" i="1"/>
  <c r="BD238" i="7"/>
  <c r="P5" i="1"/>
  <c r="BD383" i="7"/>
  <c r="P6" i="1"/>
  <c r="BD267" i="7"/>
  <c r="P7" i="1"/>
  <c r="BD354" i="7"/>
  <c r="P8" i="1"/>
  <c r="BD334" i="7"/>
  <c r="P9" i="1"/>
  <c r="BD327" i="7"/>
  <c r="P10" i="1"/>
  <c r="BD214" i="7"/>
  <c r="P11" i="1"/>
  <c r="BD298" i="7"/>
  <c r="P12" i="1"/>
  <c r="BD343" i="7"/>
  <c r="P13" i="1"/>
  <c r="BD268" i="7"/>
  <c r="P14" i="1"/>
  <c r="BD246" i="7"/>
  <c r="P15" i="1"/>
  <c r="BD239" i="7"/>
  <c r="P16" i="1"/>
  <c r="BD253" i="7"/>
  <c r="P17" i="1"/>
  <c r="BD299" i="7"/>
  <c r="P18" i="1"/>
  <c r="BD320" i="7"/>
  <c r="P19" i="1"/>
  <c r="BD300" i="7"/>
  <c r="P20" i="1"/>
  <c r="BD321" i="7"/>
  <c r="P21" i="1"/>
  <c r="BD287" i="7"/>
  <c r="P22" i="1"/>
  <c r="BD310" i="7"/>
  <c r="P23" i="1"/>
  <c r="BD269" i="7"/>
  <c r="P24" i="1"/>
  <c r="BD219" i="7"/>
  <c r="P25" i="1"/>
  <c r="BD293" i="7"/>
  <c r="P26" i="1"/>
  <c r="BD274" i="7"/>
  <c r="P27" i="1"/>
  <c r="BD355" i="7"/>
  <c r="P28" i="1"/>
  <c r="BD215" i="7"/>
  <c r="P29" i="1"/>
  <c r="BD301" i="7"/>
  <c r="P30" i="1"/>
  <c r="BD247" i="7"/>
  <c r="P31" i="1"/>
  <c r="BD302" i="7"/>
  <c r="P32" i="1"/>
  <c r="BD403" i="7"/>
  <c r="P33" i="1"/>
  <c r="BD366" i="7"/>
  <c r="P34" i="1"/>
  <c r="BD240" i="7"/>
  <c r="P35" i="1"/>
  <c r="BD384" i="7"/>
  <c r="P36" i="1"/>
  <c r="BD335" i="7"/>
  <c r="P37" i="1"/>
  <c r="BD220" i="7"/>
  <c r="P38" i="1"/>
  <c r="BD397" i="7"/>
  <c r="P39" i="1"/>
  <c r="BD303" i="7"/>
  <c r="P40" i="1"/>
  <c r="BD216" i="7"/>
  <c r="P41" i="1"/>
  <c r="BD260" i="7"/>
  <c r="P42" i="1"/>
  <c r="BD404" i="7"/>
  <c r="P43" i="1"/>
  <c r="BD231" i="7"/>
  <c r="P44" i="1"/>
  <c r="BD385" i="7"/>
  <c r="P45" i="1"/>
  <c r="BD311" i="7"/>
  <c r="P46" i="1"/>
  <c r="BD356" i="7"/>
  <c r="P47" i="1"/>
  <c r="BD261" i="7"/>
  <c r="P48" i="1"/>
  <c r="BD241" i="7"/>
  <c r="P49" i="1"/>
  <c r="BD357" i="7"/>
  <c r="P50" i="1"/>
  <c r="BD294" i="7"/>
  <c r="P51" i="1"/>
  <c r="BD389" i="7"/>
  <c r="P52" i="1"/>
  <c r="BD398" i="7"/>
  <c r="P53" i="1"/>
  <c r="BD344" i="7"/>
  <c r="P54" i="1"/>
  <c r="BD312" i="7"/>
  <c r="P55" i="1"/>
  <c r="BD254" i="7"/>
  <c r="P56" i="1"/>
  <c r="BD262" i="7"/>
  <c r="P57" i="1"/>
  <c r="BD275" i="7"/>
  <c r="P58" i="1"/>
  <c r="BD338" i="7"/>
  <c r="P59" i="1"/>
  <c r="BD345" i="7"/>
  <c r="P60" i="1"/>
  <c r="BD217" i="7"/>
  <c r="P61" i="1"/>
  <c r="BD371" i="7"/>
  <c r="P62" i="1"/>
  <c r="BD304" i="7"/>
  <c r="P63" i="1"/>
  <c r="BD372" i="7"/>
  <c r="P64" i="1"/>
  <c r="BD242" i="7"/>
  <c r="P65" i="1"/>
  <c r="BD390" i="7"/>
  <c r="P66" i="1"/>
  <c r="BD346" i="7"/>
  <c r="P67" i="1"/>
  <c r="BD295" i="7"/>
  <c r="P68" i="1"/>
  <c r="BD328" i="7"/>
  <c r="P69" i="1"/>
  <c r="BD405" i="7"/>
  <c r="P70" i="1"/>
  <c r="BD221" i="7"/>
  <c r="P71" i="1"/>
  <c r="BD270" i="7"/>
  <c r="P72" i="1"/>
  <c r="BD406" i="7"/>
  <c r="P73" i="1"/>
  <c r="BD347" i="7"/>
  <c r="P74" i="1"/>
  <c r="BD358" i="7"/>
  <c r="P75" i="1"/>
  <c r="BD322" i="7"/>
  <c r="P76" i="1"/>
  <c r="BD373" i="7"/>
  <c r="P77" i="1"/>
  <c r="BD232" i="7"/>
  <c r="P78" i="1"/>
  <c r="BD248" i="7"/>
  <c r="P79" i="1"/>
  <c r="BD305" i="7"/>
  <c r="P80" i="1"/>
  <c r="BD233" i="7"/>
  <c r="P81" i="1"/>
  <c r="BD348" i="7"/>
  <c r="P82" i="1"/>
  <c r="BD339" i="7"/>
  <c r="P83" i="1"/>
  <c r="BD349" i="7"/>
  <c r="P84" i="1"/>
  <c r="BD313" i="7"/>
  <c r="P85" i="1"/>
  <c r="BD243" i="7"/>
  <c r="P86" i="1"/>
  <c r="BD249" i="7"/>
  <c r="P87" i="1"/>
  <c r="BD386" i="7"/>
  <c r="P88" i="1"/>
  <c r="BD296" i="7"/>
  <c r="P89" i="1"/>
  <c r="BD222" i="7"/>
  <c r="P90" i="1"/>
  <c r="BD329" i="7"/>
  <c r="P91" i="1"/>
  <c r="BD263" i="7"/>
  <c r="P92" i="1"/>
  <c r="BD323" i="7"/>
  <c r="P93" i="1"/>
  <c r="BD223" i="7"/>
  <c r="P94" i="1"/>
  <c r="BD340" i="7"/>
  <c r="P95" i="1"/>
  <c r="BD276" i="7"/>
  <c r="P96" i="1"/>
  <c r="BD255" i="7"/>
  <c r="P97" i="1"/>
  <c r="BD359" i="7"/>
  <c r="P98" i="1"/>
  <c r="BD306" i="7"/>
  <c r="P99" i="1"/>
  <c r="BD288" i="7"/>
  <c r="P100" i="1"/>
  <c r="BD271" i="7"/>
  <c r="P101" i="1"/>
  <c r="BD250" i="7"/>
  <c r="P102" i="1"/>
  <c r="BD409" i="7"/>
  <c r="P103" i="1"/>
  <c r="BD391" i="7"/>
  <c r="P104" i="1"/>
  <c r="BD330" i="7"/>
  <c r="P105" i="1"/>
  <c r="BD387" i="7"/>
  <c r="P106" i="1"/>
  <c r="BD374" i="7"/>
  <c r="P107" i="1"/>
  <c r="BD350" i="7"/>
  <c r="P108" i="1"/>
  <c r="BD272" i="7"/>
  <c r="P109" i="1"/>
  <c r="BD277" i="7"/>
  <c r="P110" i="1"/>
  <c r="BD392" i="7"/>
  <c r="P111" i="1"/>
  <c r="BD399" i="7"/>
  <c r="P112" i="1"/>
  <c r="BD244" i="7"/>
  <c r="P113" i="1"/>
  <c r="BD314" i="7"/>
  <c r="P114" i="1"/>
  <c r="BD256" i="7"/>
  <c r="P115" i="1"/>
  <c r="BD324" i="7"/>
  <c r="P116" i="1"/>
  <c r="BD282" i="7"/>
  <c r="P117" i="1"/>
  <c r="BD251" i="7"/>
  <c r="P118" i="1"/>
  <c r="BD264" i="7"/>
  <c r="P119" i="1"/>
  <c r="BD325" i="7"/>
  <c r="P120" i="1"/>
  <c r="BD283" i="7"/>
  <c r="P121" i="1"/>
  <c r="BD252" i="7"/>
  <c r="P122" i="1"/>
  <c r="BD367" i="7"/>
  <c r="P123" i="1"/>
  <c r="BD224" i="7"/>
  <c r="P124" i="1"/>
  <c r="BD225" i="7"/>
  <c r="P125" i="1"/>
  <c r="BD400" i="7"/>
  <c r="P126" i="1"/>
  <c r="BD289" i="7"/>
  <c r="P127" i="1"/>
  <c r="BD375" i="7"/>
  <c r="P128" i="1"/>
  <c r="BD226" i="7"/>
  <c r="P129" i="1"/>
  <c r="BD234" i="7"/>
  <c r="P130" i="1"/>
  <c r="BD307" i="7"/>
  <c r="P131" i="1"/>
  <c r="BD227" i="7"/>
  <c r="P132" i="1"/>
  <c r="BD341" i="7"/>
  <c r="P133" i="1"/>
  <c r="BD284" i="7"/>
  <c r="P134" i="1"/>
  <c r="BD376" i="7"/>
  <c r="P135" i="1"/>
  <c r="BD273" i="7"/>
  <c r="P136" i="1"/>
  <c r="BD351" i="7"/>
  <c r="P137" i="1"/>
  <c r="BD235" i="7"/>
  <c r="P138" i="1"/>
  <c r="BD236" i="7"/>
  <c r="P139" i="1"/>
  <c r="BD410" i="7"/>
  <c r="P140" i="1"/>
  <c r="BD237" i="7"/>
  <c r="P141" i="1"/>
  <c r="BD360" i="7"/>
  <c r="P142" i="1"/>
  <c r="BD361" i="7"/>
  <c r="P143" i="1"/>
  <c r="BD336" i="7"/>
  <c r="P144" i="1"/>
  <c r="BD297" i="7"/>
  <c r="P145" i="1"/>
  <c r="BD245" i="7"/>
  <c r="P146" i="1"/>
  <c r="BD393" i="7"/>
  <c r="P147" i="1"/>
  <c r="BD257" i="7"/>
  <c r="P148" i="1"/>
  <c r="BD258" i="7"/>
  <c r="P149" i="1"/>
  <c r="BD218" i="7"/>
  <c r="P150" i="1"/>
  <c r="BD326" i="7"/>
  <c r="P151" i="1"/>
  <c r="BD265" i="7"/>
  <c r="P152" i="1"/>
  <c r="BD368" i="7"/>
  <c r="P153" i="1"/>
  <c r="BD228" i="7"/>
  <c r="P154" i="1"/>
  <c r="BD411" i="7"/>
  <c r="P155" i="1"/>
  <c r="BD278" i="7"/>
  <c r="P156" i="1"/>
  <c r="BD377" i="7"/>
  <c r="P157" i="1"/>
  <c r="BD315" i="7"/>
  <c r="P158" i="1"/>
  <c r="BD331" i="7"/>
  <c r="P159" i="1"/>
  <c r="BD279" i="7"/>
  <c r="P160" i="1"/>
  <c r="BD280" i="7"/>
  <c r="P161" i="1"/>
  <c r="BD316" i="7"/>
  <c r="P162" i="1"/>
  <c r="BD285" i="7"/>
  <c r="P163" i="1"/>
  <c r="BD407" i="7"/>
  <c r="P164" i="1"/>
  <c r="BD332" i="7"/>
  <c r="P165" i="1"/>
  <c r="BD378" i="7"/>
  <c r="P166" i="1"/>
  <c r="BD362" i="7"/>
  <c r="P167" i="1"/>
  <c r="BD281" i="7"/>
  <c r="P168" i="1"/>
  <c r="BD379" i="7"/>
  <c r="P169" i="1"/>
  <c r="BD412" i="7"/>
  <c r="P170" i="1"/>
  <c r="BD394" i="7"/>
  <c r="P171" i="1"/>
  <c r="BD308" i="7"/>
  <c r="P172" i="1"/>
  <c r="BD352" i="7"/>
  <c r="P173" i="1"/>
  <c r="BD408" i="7"/>
  <c r="P174" i="1"/>
  <c r="BD363" i="7"/>
  <c r="P175" i="1"/>
  <c r="BD317" i="7"/>
  <c r="P176" i="1"/>
  <c r="BD364" i="7"/>
  <c r="P177" i="1"/>
  <c r="BD395" i="7"/>
  <c r="P178" i="1"/>
  <c r="BD365" i="7"/>
  <c r="P179" i="1"/>
  <c r="BD309" i="7"/>
  <c r="P180" i="1"/>
  <c r="BD369" i="7"/>
  <c r="P181" i="1"/>
  <c r="BD286" i="7"/>
  <c r="P182" i="1"/>
  <c r="BD318" i="7"/>
  <c r="P183" i="1"/>
  <c r="BD333" i="7"/>
  <c r="P184" i="1"/>
  <c r="BD380" i="7"/>
  <c r="P185" i="1"/>
  <c r="BD342" i="7"/>
  <c r="P186" i="1"/>
  <c r="BD266" i="7"/>
  <c r="P187" i="1"/>
  <c r="BD319" i="7"/>
  <c r="P188" i="1"/>
  <c r="BD396" i="7"/>
  <c r="P189" i="1"/>
  <c r="BD401" i="7"/>
  <c r="P190" i="1"/>
  <c r="BD229" i="7"/>
  <c r="P191" i="1"/>
  <c r="BD259" i="7"/>
  <c r="P192" i="1"/>
  <c r="BD370" i="7"/>
  <c r="P193" i="1"/>
  <c r="BD413" i="7"/>
  <c r="P194" i="1"/>
  <c r="BD402" i="7"/>
  <c r="P195" i="1"/>
  <c r="BD353" i="7"/>
  <c r="P196" i="1"/>
  <c r="BD381" i="7"/>
  <c r="P197" i="1"/>
  <c r="BD290" i="7"/>
  <c r="P198" i="1"/>
  <c r="BD388" i="7"/>
  <c r="P199" i="1"/>
  <c r="BD291" i="7"/>
  <c r="P200" i="1"/>
  <c r="BD337" i="7"/>
  <c r="P201" i="1"/>
  <c r="BD230" i="7"/>
  <c r="P202" i="1"/>
  <c r="BD292" i="7"/>
  <c r="P203" i="1"/>
  <c r="P204" i="1"/>
  <c r="P211" i="1"/>
  <c r="BC382" i="7"/>
  <c r="O3" i="1"/>
  <c r="BC213" i="7"/>
  <c r="O4" i="1"/>
  <c r="BC238" i="7"/>
  <c r="O5" i="1"/>
  <c r="BC383" i="7"/>
  <c r="O6" i="1"/>
  <c r="BC267" i="7"/>
  <c r="O7" i="1"/>
  <c r="BC354" i="7"/>
  <c r="O8" i="1"/>
  <c r="BC334" i="7"/>
  <c r="O9" i="1"/>
  <c r="BC327" i="7"/>
  <c r="O10" i="1"/>
  <c r="BC214" i="7"/>
  <c r="O11" i="1"/>
  <c r="BC298" i="7"/>
  <c r="O12" i="1"/>
  <c r="BC343" i="7"/>
  <c r="O13" i="1"/>
  <c r="BC268" i="7"/>
  <c r="O14" i="1"/>
  <c r="BC246" i="7"/>
  <c r="O15" i="1"/>
  <c r="BC239" i="7"/>
  <c r="O16" i="1"/>
  <c r="BC253" i="7"/>
  <c r="O17" i="1"/>
  <c r="BC299" i="7"/>
  <c r="O18" i="1"/>
  <c r="BC320" i="7"/>
  <c r="O19" i="1"/>
  <c r="BC300" i="7"/>
  <c r="O20" i="1"/>
  <c r="BC321" i="7"/>
  <c r="O21" i="1"/>
  <c r="BC287" i="7"/>
  <c r="O22" i="1"/>
  <c r="BC310" i="7"/>
  <c r="O23" i="1"/>
  <c r="BC269" i="7"/>
  <c r="O24" i="1"/>
  <c r="BC219" i="7"/>
  <c r="O25" i="1"/>
  <c r="BC293" i="7"/>
  <c r="O26" i="1"/>
  <c r="BC274" i="7"/>
  <c r="O27" i="1"/>
  <c r="BC355" i="7"/>
  <c r="O28" i="1"/>
  <c r="BC215" i="7"/>
  <c r="O29" i="1"/>
  <c r="BC301" i="7"/>
  <c r="O30" i="1"/>
  <c r="BC247" i="7"/>
  <c r="O31" i="1"/>
  <c r="BC302" i="7"/>
  <c r="O32" i="1"/>
  <c r="BC403" i="7"/>
  <c r="O33" i="1"/>
  <c r="BC366" i="7"/>
  <c r="O34" i="1"/>
  <c r="BC240" i="7"/>
  <c r="O35" i="1"/>
  <c r="BC384" i="7"/>
  <c r="O36" i="1"/>
  <c r="BC335" i="7"/>
  <c r="O37" i="1"/>
  <c r="BC220" i="7"/>
  <c r="O38" i="1"/>
  <c r="BC397" i="7"/>
  <c r="O39" i="1"/>
  <c r="BC303" i="7"/>
  <c r="O40" i="1"/>
  <c r="BC216" i="7"/>
  <c r="O41" i="1"/>
  <c r="BC260" i="7"/>
  <c r="O42" i="1"/>
  <c r="BC404" i="7"/>
  <c r="O43" i="1"/>
  <c r="BC231" i="7"/>
  <c r="O44" i="1"/>
  <c r="BC385" i="7"/>
  <c r="O45" i="1"/>
  <c r="BC311" i="7"/>
  <c r="O46" i="1"/>
  <c r="BC356" i="7"/>
  <c r="O47" i="1"/>
  <c r="BC261" i="7"/>
  <c r="O48" i="1"/>
  <c r="BC241" i="7"/>
  <c r="O49" i="1"/>
  <c r="BC357" i="7"/>
  <c r="O50" i="1"/>
  <c r="BC294" i="7"/>
  <c r="O51" i="1"/>
  <c r="BC389" i="7"/>
  <c r="O52" i="1"/>
  <c r="BC398" i="7"/>
  <c r="O53" i="1"/>
  <c r="BC344" i="7"/>
  <c r="O54" i="1"/>
  <c r="BC312" i="7"/>
  <c r="O55" i="1"/>
  <c r="BC254" i="7"/>
  <c r="O56" i="1"/>
  <c r="BC262" i="7"/>
  <c r="O57" i="1"/>
  <c r="BC275" i="7"/>
  <c r="O58" i="1"/>
  <c r="BC338" i="7"/>
  <c r="O59" i="1"/>
  <c r="BC345" i="7"/>
  <c r="O60" i="1"/>
  <c r="BC217" i="7"/>
  <c r="O61" i="1"/>
  <c r="BC371" i="7"/>
  <c r="O62" i="1"/>
  <c r="BC304" i="7"/>
  <c r="O63" i="1"/>
  <c r="BC372" i="7"/>
  <c r="O64" i="1"/>
  <c r="BC242" i="7"/>
  <c r="O65" i="1"/>
  <c r="BC390" i="7"/>
  <c r="O66" i="1"/>
  <c r="BC346" i="7"/>
  <c r="O67" i="1"/>
  <c r="BC295" i="7"/>
  <c r="O68" i="1"/>
  <c r="BC328" i="7"/>
  <c r="O69" i="1"/>
  <c r="BC405" i="7"/>
  <c r="O70" i="1"/>
  <c r="BC221" i="7"/>
  <c r="O71" i="1"/>
  <c r="BC270" i="7"/>
  <c r="O72" i="1"/>
  <c r="BC406" i="7"/>
  <c r="O73" i="1"/>
  <c r="BC347" i="7"/>
  <c r="O74" i="1"/>
  <c r="BC358" i="7"/>
  <c r="O75" i="1"/>
  <c r="BC322" i="7"/>
  <c r="O76" i="1"/>
  <c r="BC373" i="7"/>
  <c r="O77" i="1"/>
  <c r="BC232" i="7"/>
  <c r="O78" i="1"/>
  <c r="BC248" i="7"/>
  <c r="O79" i="1"/>
  <c r="BC305" i="7"/>
  <c r="O80" i="1"/>
  <c r="BC233" i="7"/>
  <c r="O81" i="1"/>
  <c r="BC348" i="7"/>
  <c r="O82" i="1"/>
  <c r="BC339" i="7"/>
  <c r="O83" i="1"/>
  <c r="BC349" i="7"/>
  <c r="O84" i="1"/>
  <c r="BC313" i="7"/>
  <c r="O85" i="1"/>
  <c r="BC243" i="7"/>
  <c r="O86" i="1"/>
  <c r="BC249" i="7"/>
  <c r="O87" i="1"/>
  <c r="BC386" i="7"/>
  <c r="O88" i="1"/>
  <c r="BC296" i="7"/>
  <c r="O89" i="1"/>
  <c r="BC222" i="7"/>
  <c r="O90" i="1"/>
  <c r="BC329" i="7"/>
  <c r="O91" i="1"/>
  <c r="BC263" i="7"/>
  <c r="O92" i="1"/>
  <c r="BC323" i="7"/>
  <c r="O93" i="1"/>
  <c r="BC223" i="7"/>
  <c r="O94" i="1"/>
  <c r="BC340" i="7"/>
  <c r="O95" i="1"/>
  <c r="BC276" i="7"/>
  <c r="O96" i="1"/>
  <c r="BC255" i="7"/>
  <c r="O97" i="1"/>
  <c r="BC359" i="7"/>
  <c r="O98" i="1"/>
  <c r="BC306" i="7"/>
  <c r="O99" i="1"/>
  <c r="BC288" i="7"/>
  <c r="O100" i="1"/>
  <c r="BC271" i="7"/>
  <c r="O101" i="1"/>
  <c r="BC250" i="7"/>
  <c r="O102" i="1"/>
  <c r="BC409" i="7"/>
  <c r="O103" i="1"/>
  <c r="BC391" i="7"/>
  <c r="O104" i="1"/>
  <c r="BC330" i="7"/>
  <c r="O105" i="1"/>
  <c r="BC387" i="7"/>
  <c r="O106" i="1"/>
  <c r="BC374" i="7"/>
  <c r="O107" i="1"/>
  <c r="BC350" i="7"/>
  <c r="O108" i="1"/>
  <c r="BC272" i="7"/>
  <c r="O109" i="1"/>
  <c r="BC277" i="7"/>
  <c r="O110" i="1"/>
  <c r="BC392" i="7"/>
  <c r="O111" i="1"/>
  <c r="BC399" i="7"/>
  <c r="O112" i="1"/>
  <c r="BC244" i="7"/>
  <c r="O113" i="1"/>
  <c r="BC314" i="7"/>
  <c r="O114" i="1"/>
  <c r="BC256" i="7"/>
  <c r="O115" i="1"/>
  <c r="BC324" i="7"/>
  <c r="O116" i="1"/>
  <c r="BC282" i="7"/>
  <c r="O117" i="1"/>
  <c r="BC251" i="7"/>
  <c r="O118" i="1"/>
  <c r="BC264" i="7"/>
  <c r="O119" i="1"/>
  <c r="BC325" i="7"/>
  <c r="O120" i="1"/>
  <c r="BC283" i="7"/>
  <c r="O121" i="1"/>
  <c r="BC252" i="7"/>
  <c r="O122" i="1"/>
  <c r="BC367" i="7"/>
  <c r="O123" i="1"/>
  <c r="BC224" i="7"/>
  <c r="O124" i="1"/>
  <c r="BC225" i="7"/>
  <c r="O125" i="1"/>
  <c r="BC400" i="7"/>
  <c r="O126" i="1"/>
  <c r="BC289" i="7"/>
  <c r="O127" i="1"/>
  <c r="BC375" i="7"/>
  <c r="O128" i="1"/>
  <c r="BC226" i="7"/>
  <c r="O129" i="1"/>
  <c r="BC234" i="7"/>
  <c r="O130" i="1"/>
  <c r="BC307" i="7"/>
  <c r="O131" i="1"/>
  <c r="BC227" i="7"/>
  <c r="O132" i="1"/>
  <c r="BC341" i="7"/>
  <c r="O133" i="1"/>
  <c r="BC284" i="7"/>
  <c r="O134" i="1"/>
  <c r="BC376" i="7"/>
  <c r="O135" i="1"/>
  <c r="BC273" i="7"/>
  <c r="O136" i="1"/>
  <c r="BC351" i="7"/>
  <c r="O137" i="1"/>
  <c r="BC235" i="7"/>
  <c r="O138" i="1"/>
  <c r="BC236" i="7"/>
  <c r="O139" i="1"/>
  <c r="BC410" i="7"/>
  <c r="O140" i="1"/>
  <c r="BC237" i="7"/>
  <c r="O141" i="1"/>
  <c r="BC360" i="7"/>
  <c r="O142" i="1"/>
  <c r="BC361" i="7"/>
  <c r="O143" i="1"/>
  <c r="BC336" i="7"/>
  <c r="O144" i="1"/>
  <c r="BC297" i="7"/>
  <c r="O145" i="1"/>
  <c r="BC245" i="7"/>
  <c r="O146" i="1"/>
  <c r="BC393" i="7"/>
  <c r="O147" i="1"/>
  <c r="BC257" i="7"/>
  <c r="O148" i="1"/>
  <c r="BC258" i="7"/>
  <c r="O149" i="1"/>
  <c r="BC218" i="7"/>
  <c r="O150" i="1"/>
  <c r="BC326" i="7"/>
  <c r="O151" i="1"/>
  <c r="BC265" i="7"/>
  <c r="O152" i="1"/>
  <c r="BC368" i="7"/>
  <c r="O153" i="1"/>
  <c r="BC228" i="7"/>
  <c r="O154" i="1"/>
  <c r="BC411" i="7"/>
  <c r="O155" i="1"/>
  <c r="BC278" i="7"/>
  <c r="O156" i="1"/>
  <c r="BC377" i="7"/>
  <c r="O157" i="1"/>
  <c r="BC315" i="7"/>
  <c r="O158" i="1"/>
  <c r="BC331" i="7"/>
  <c r="O159" i="1"/>
  <c r="BC279" i="7"/>
  <c r="O160" i="1"/>
  <c r="BC280" i="7"/>
  <c r="O161" i="1"/>
  <c r="BC316" i="7"/>
  <c r="O162" i="1"/>
  <c r="BC285" i="7"/>
  <c r="O163" i="1"/>
  <c r="BC407" i="7"/>
  <c r="O164" i="1"/>
  <c r="BC332" i="7"/>
  <c r="O165" i="1"/>
  <c r="BC378" i="7"/>
  <c r="O166" i="1"/>
  <c r="BC362" i="7"/>
  <c r="O167" i="1"/>
  <c r="BC281" i="7"/>
  <c r="O168" i="1"/>
  <c r="BC379" i="7"/>
  <c r="O169" i="1"/>
  <c r="BC412" i="7"/>
  <c r="O170" i="1"/>
  <c r="BC394" i="7"/>
  <c r="O171" i="1"/>
  <c r="BC308" i="7"/>
  <c r="O172" i="1"/>
  <c r="BC352" i="7"/>
  <c r="O173" i="1"/>
  <c r="BC408" i="7"/>
  <c r="O174" i="1"/>
  <c r="BC363" i="7"/>
  <c r="O175" i="1"/>
  <c r="BC317" i="7"/>
  <c r="O176" i="1"/>
  <c r="BC364" i="7"/>
  <c r="O177" i="1"/>
  <c r="BC395" i="7"/>
  <c r="O178" i="1"/>
  <c r="BC365" i="7"/>
  <c r="O179" i="1"/>
  <c r="BC309" i="7"/>
  <c r="O180" i="1"/>
  <c r="BC369" i="7"/>
  <c r="O181" i="1"/>
  <c r="BC286" i="7"/>
  <c r="O182" i="1"/>
  <c r="BC318" i="7"/>
  <c r="O183" i="1"/>
  <c r="BC333" i="7"/>
  <c r="O184" i="1"/>
  <c r="BC380" i="7"/>
  <c r="O185" i="1"/>
  <c r="BC342" i="7"/>
  <c r="O186" i="1"/>
  <c r="BC266" i="7"/>
  <c r="O187" i="1"/>
  <c r="BC319" i="7"/>
  <c r="O188" i="1"/>
  <c r="BC396" i="7"/>
  <c r="O189" i="1"/>
  <c r="BC401" i="7"/>
  <c r="O190" i="1"/>
  <c r="BC229" i="7"/>
  <c r="O191" i="1"/>
  <c r="BC259" i="7"/>
  <c r="O192" i="1"/>
  <c r="BC370" i="7"/>
  <c r="O193" i="1"/>
  <c r="BC413" i="7"/>
  <c r="O194" i="1"/>
  <c r="BC402" i="7"/>
  <c r="O195" i="1"/>
  <c r="BC353" i="7"/>
  <c r="O196" i="1"/>
  <c r="BC381" i="7"/>
  <c r="O197" i="1"/>
  <c r="BC290" i="7"/>
  <c r="O198" i="1"/>
  <c r="BC388" i="7"/>
  <c r="O199" i="1"/>
  <c r="BC291" i="7"/>
  <c r="O200" i="1"/>
  <c r="BC337" i="7"/>
  <c r="O201" i="1"/>
  <c r="BC230" i="7"/>
  <c r="O202" i="1"/>
  <c r="BC292" i="7"/>
  <c r="O203" i="1"/>
  <c r="O204" i="1"/>
  <c r="O211" i="1"/>
  <c r="BB382" i="7"/>
  <c r="N3" i="1"/>
  <c r="BB213" i="7"/>
  <c r="N4" i="1"/>
  <c r="BB238" i="7"/>
  <c r="N5" i="1"/>
  <c r="BB383" i="7"/>
  <c r="N6" i="1"/>
  <c r="BB267" i="7"/>
  <c r="N7" i="1"/>
  <c r="BB354" i="7"/>
  <c r="N8" i="1"/>
  <c r="BB334" i="7"/>
  <c r="N9" i="1"/>
  <c r="BB327" i="7"/>
  <c r="N10" i="1"/>
  <c r="BB214" i="7"/>
  <c r="N11" i="1"/>
  <c r="BB298" i="7"/>
  <c r="N12" i="1"/>
  <c r="BB343" i="7"/>
  <c r="N13" i="1"/>
  <c r="BB268" i="7"/>
  <c r="N14" i="1"/>
  <c r="BB246" i="7"/>
  <c r="N15" i="1"/>
  <c r="BB239" i="7"/>
  <c r="N16" i="1"/>
  <c r="BB253" i="7"/>
  <c r="N17" i="1"/>
  <c r="BB299" i="7"/>
  <c r="N18" i="1"/>
  <c r="BB320" i="7"/>
  <c r="N19" i="1"/>
  <c r="BB300" i="7"/>
  <c r="N20" i="1"/>
  <c r="BB321" i="7"/>
  <c r="N21" i="1"/>
  <c r="BB287" i="7"/>
  <c r="N22" i="1"/>
  <c r="BB310" i="7"/>
  <c r="N23" i="1"/>
  <c r="BB269" i="7"/>
  <c r="N24" i="1"/>
  <c r="BB219" i="7"/>
  <c r="N25" i="1"/>
  <c r="BB293" i="7"/>
  <c r="N26" i="1"/>
  <c r="BB274" i="7"/>
  <c r="N27" i="1"/>
  <c r="BB355" i="7"/>
  <c r="N28" i="1"/>
  <c r="BB215" i="7"/>
  <c r="N29" i="1"/>
  <c r="BB301" i="7"/>
  <c r="N30" i="1"/>
  <c r="BB247" i="7"/>
  <c r="N31" i="1"/>
  <c r="BB302" i="7"/>
  <c r="N32" i="1"/>
  <c r="BB403" i="7"/>
  <c r="N33" i="1"/>
  <c r="BB366" i="7"/>
  <c r="N34" i="1"/>
  <c r="BB240" i="7"/>
  <c r="N35" i="1"/>
  <c r="BB384" i="7"/>
  <c r="N36" i="1"/>
  <c r="BB335" i="7"/>
  <c r="N37" i="1"/>
  <c r="BB220" i="7"/>
  <c r="N38" i="1"/>
  <c r="BB397" i="7"/>
  <c r="N39" i="1"/>
  <c r="BB303" i="7"/>
  <c r="N40" i="1"/>
  <c r="BB216" i="7"/>
  <c r="N41" i="1"/>
  <c r="BB260" i="7"/>
  <c r="N42" i="1"/>
  <c r="BB404" i="7"/>
  <c r="N43" i="1"/>
  <c r="BB231" i="7"/>
  <c r="N44" i="1"/>
  <c r="BB385" i="7"/>
  <c r="N45" i="1"/>
  <c r="BB311" i="7"/>
  <c r="N46" i="1"/>
  <c r="BB356" i="7"/>
  <c r="N47" i="1"/>
  <c r="BB261" i="7"/>
  <c r="N48" i="1"/>
  <c r="BB241" i="7"/>
  <c r="N49" i="1"/>
  <c r="BB357" i="7"/>
  <c r="N50" i="1"/>
  <c r="BB294" i="7"/>
  <c r="N51" i="1"/>
  <c r="BB389" i="7"/>
  <c r="N52" i="1"/>
  <c r="BB398" i="7"/>
  <c r="N53" i="1"/>
  <c r="BB344" i="7"/>
  <c r="N54" i="1"/>
  <c r="BB312" i="7"/>
  <c r="N55" i="1"/>
  <c r="BB254" i="7"/>
  <c r="N56" i="1"/>
  <c r="BB262" i="7"/>
  <c r="N57" i="1"/>
  <c r="BB275" i="7"/>
  <c r="N58" i="1"/>
  <c r="BB338" i="7"/>
  <c r="N59" i="1"/>
  <c r="BB345" i="7"/>
  <c r="N60" i="1"/>
  <c r="BB217" i="7"/>
  <c r="N61" i="1"/>
  <c r="BB371" i="7"/>
  <c r="N62" i="1"/>
  <c r="BB304" i="7"/>
  <c r="N63" i="1"/>
  <c r="BB372" i="7"/>
  <c r="N64" i="1"/>
  <c r="BB242" i="7"/>
  <c r="N65" i="1"/>
  <c r="BB390" i="7"/>
  <c r="N66" i="1"/>
  <c r="BB346" i="7"/>
  <c r="N67" i="1"/>
  <c r="BB295" i="7"/>
  <c r="N68" i="1"/>
  <c r="BB328" i="7"/>
  <c r="N69" i="1"/>
  <c r="BB405" i="7"/>
  <c r="N70" i="1"/>
  <c r="BB221" i="7"/>
  <c r="N71" i="1"/>
  <c r="BB270" i="7"/>
  <c r="N72" i="1"/>
  <c r="BB406" i="7"/>
  <c r="N73" i="1"/>
  <c r="BB347" i="7"/>
  <c r="N74" i="1"/>
  <c r="BB358" i="7"/>
  <c r="N75" i="1"/>
  <c r="BB322" i="7"/>
  <c r="N76" i="1"/>
  <c r="BB373" i="7"/>
  <c r="N77" i="1"/>
  <c r="BB232" i="7"/>
  <c r="N78" i="1"/>
  <c r="BB248" i="7"/>
  <c r="N79" i="1"/>
  <c r="BB305" i="7"/>
  <c r="N80" i="1"/>
  <c r="BB233" i="7"/>
  <c r="N81" i="1"/>
  <c r="BB348" i="7"/>
  <c r="N82" i="1"/>
  <c r="BB339" i="7"/>
  <c r="N83" i="1"/>
  <c r="BB349" i="7"/>
  <c r="N84" i="1"/>
  <c r="BB313" i="7"/>
  <c r="N85" i="1"/>
  <c r="BB243" i="7"/>
  <c r="N86" i="1"/>
  <c r="BB249" i="7"/>
  <c r="N87" i="1"/>
  <c r="BB386" i="7"/>
  <c r="N88" i="1"/>
  <c r="BB296" i="7"/>
  <c r="N89" i="1"/>
  <c r="BB222" i="7"/>
  <c r="N90" i="1"/>
  <c r="BB329" i="7"/>
  <c r="N91" i="1"/>
  <c r="BB263" i="7"/>
  <c r="N92" i="1"/>
  <c r="BB323" i="7"/>
  <c r="N93" i="1"/>
  <c r="BB223" i="7"/>
  <c r="N94" i="1"/>
  <c r="BB340" i="7"/>
  <c r="N95" i="1"/>
  <c r="BB276" i="7"/>
  <c r="N96" i="1"/>
  <c r="BB255" i="7"/>
  <c r="N97" i="1"/>
  <c r="BB359" i="7"/>
  <c r="N98" i="1"/>
  <c r="BB306" i="7"/>
  <c r="N99" i="1"/>
  <c r="BB288" i="7"/>
  <c r="N100" i="1"/>
  <c r="BB271" i="7"/>
  <c r="N101" i="1"/>
  <c r="BB250" i="7"/>
  <c r="N102" i="1"/>
  <c r="BB409" i="7"/>
  <c r="N103" i="1"/>
  <c r="BB391" i="7"/>
  <c r="N104" i="1"/>
  <c r="BB330" i="7"/>
  <c r="N105" i="1"/>
  <c r="BB387" i="7"/>
  <c r="N106" i="1"/>
  <c r="BB374" i="7"/>
  <c r="N107" i="1"/>
  <c r="BB350" i="7"/>
  <c r="N108" i="1"/>
  <c r="BB272" i="7"/>
  <c r="N109" i="1"/>
  <c r="BB277" i="7"/>
  <c r="N110" i="1"/>
  <c r="BB392" i="7"/>
  <c r="N111" i="1"/>
  <c r="BB399" i="7"/>
  <c r="N112" i="1"/>
  <c r="BB244" i="7"/>
  <c r="N113" i="1"/>
  <c r="BB314" i="7"/>
  <c r="N114" i="1"/>
  <c r="BB256" i="7"/>
  <c r="N115" i="1"/>
  <c r="BB324" i="7"/>
  <c r="N116" i="1"/>
  <c r="BB282" i="7"/>
  <c r="N117" i="1"/>
  <c r="BB251" i="7"/>
  <c r="N118" i="1"/>
  <c r="BB264" i="7"/>
  <c r="N119" i="1"/>
  <c r="BB325" i="7"/>
  <c r="N120" i="1"/>
  <c r="BB283" i="7"/>
  <c r="N121" i="1"/>
  <c r="BB252" i="7"/>
  <c r="N122" i="1"/>
  <c r="BB367" i="7"/>
  <c r="N123" i="1"/>
  <c r="BB224" i="7"/>
  <c r="N124" i="1"/>
  <c r="BB225" i="7"/>
  <c r="N125" i="1"/>
  <c r="BB400" i="7"/>
  <c r="N126" i="1"/>
  <c r="BB289" i="7"/>
  <c r="N127" i="1"/>
  <c r="BB375" i="7"/>
  <c r="N128" i="1"/>
  <c r="BB226" i="7"/>
  <c r="N129" i="1"/>
  <c r="BB234" i="7"/>
  <c r="N130" i="1"/>
  <c r="BB307" i="7"/>
  <c r="N131" i="1"/>
  <c r="BB227" i="7"/>
  <c r="N132" i="1"/>
  <c r="BB341" i="7"/>
  <c r="N133" i="1"/>
  <c r="BB284" i="7"/>
  <c r="N134" i="1"/>
  <c r="BB376" i="7"/>
  <c r="N135" i="1"/>
  <c r="BB273" i="7"/>
  <c r="N136" i="1"/>
  <c r="BB351" i="7"/>
  <c r="N137" i="1"/>
  <c r="BB235" i="7"/>
  <c r="N138" i="1"/>
  <c r="BB236" i="7"/>
  <c r="N139" i="1"/>
  <c r="BB410" i="7"/>
  <c r="N140" i="1"/>
  <c r="BB237" i="7"/>
  <c r="N141" i="1"/>
  <c r="BB360" i="7"/>
  <c r="N142" i="1"/>
  <c r="BB361" i="7"/>
  <c r="N143" i="1"/>
  <c r="BB336" i="7"/>
  <c r="N144" i="1"/>
  <c r="BB297" i="7"/>
  <c r="N145" i="1"/>
  <c r="BB245" i="7"/>
  <c r="N146" i="1"/>
  <c r="BB393" i="7"/>
  <c r="N147" i="1"/>
  <c r="BB257" i="7"/>
  <c r="N148" i="1"/>
  <c r="BB258" i="7"/>
  <c r="N149" i="1"/>
  <c r="BB218" i="7"/>
  <c r="N150" i="1"/>
  <c r="BB326" i="7"/>
  <c r="N151" i="1"/>
  <c r="BB265" i="7"/>
  <c r="N152" i="1"/>
  <c r="BB368" i="7"/>
  <c r="N153" i="1"/>
  <c r="BB228" i="7"/>
  <c r="N154" i="1"/>
  <c r="BB411" i="7"/>
  <c r="N155" i="1"/>
  <c r="BB278" i="7"/>
  <c r="N156" i="1"/>
  <c r="BB377" i="7"/>
  <c r="N157" i="1"/>
  <c r="BB315" i="7"/>
  <c r="N158" i="1"/>
  <c r="BB331" i="7"/>
  <c r="N159" i="1"/>
  <c r="BB279" i="7"/>
  <c r="N160" i="1"/>
  <c r="BB280" i="7"/>
  <c r="N161" i="1"/>
  <c r="BB316" i="7"/>
  <c r="N162" i="1"/>
  <c r="BB285" i="7"/>
  <c r="N163" i="1"/>
  <c r="BB407" i="7"/>
  <c r="N164" i="1"/>
  <c r="BB332" i="7"/>
  <c r="N165" i="1"/>
  <c r="BB378" i="7"/>
  <c r="N166" i="1"/>
  <c r="BB362" i="7"/>
  <c r="N167" i="1"/>
  <c r="BB281" i="7"/>
  <c r="N168" i="1"/>
  <c r="BB379" i="7"/>
  <c r="N169" i="1"/>
  <c r="BB412" i="7"/>
  <c r="N170" i="1"/>
  <c r="BB394" i="7"/>
  <c r="N171" i="1"/>
  <c r="BB308" i="7"/>
  <c r="N172" i="1"/>
  <c r="BB352" i="7"/>
  <c r="N173" i="1"/>
  <c r="BB408" i="7"/>
  <c r="N174" i="1"/>
  <c r="BB363" i="7"/>
  <c r="N175" i="1"/>
  <c r="BB317" i="7"/>
  <c r="N176" i="1"/>
  <c r="BB364" i="7"/>
  <c r="N177" i="1"/>
  <c r="BB395" i="7"/>
  <c r="N178" i="1"/>
  <c r="BB365" i="7"/>
  <c r="N179" i="1"/>
  <c r="BB309" i="7"/>
  <c r="N180" i="1"/>
  <c r="BB369" i="7"/>
  <c r="N181" i="1"/>
  <c r="BB286" i="7"/>
  <c r="N182" i="1"/>
  <c r="BB318" i="7"/>
  <c r="N183" i="1"/>
  <c r="BB333" i="7"/>
  <c r="N184" i="1"/>
  <c r="BB380" i="7"/>
  <c r="N185" i="1"/>
  <c r="BB342" i="7"/>
  <c r="N186" i="1"/>
  <c r="BB266" i="7"/>
  <c r="N187" i="1"/>
  <c r="BB319" i="7"/>
  <c r="N188" i="1"/>
  <c r="BB396" i="7"/>
  <c r="N189" i="1"/>
  <c r="BB401" i="7"/>
  <c r="N190" i="1"/>
  <c r="BB229" i="7"/>
  <c r="N191" i="1"/>
  <c r="BB259" i="7"/>
  <c r="N192" i="1"/>
  <c r="BB370" i="7"/>
  <c r="N193" i="1"/>
  <c r="BB413" i="7"/>
  <c r="N194" i="1"/>
  <c r="BB402" i="7"/>
  <c r="N195" i="1"/>
  <c r="BB353" i="7"/>
  <c r="N196" i="1"/>
  <c r="BB381" i="7"/>
  <c r="N197" i="1"/>
  <c r="BB290" i="7"/>
  <c r="N198" i="1"/>
  <c r="BB388" i="7"/>
  <c r="N199" i="1"/>
  <c r="BB291" i="7"/>
  <c r="N200" i="1"/>
  <c r="BB337" i="7"/>
  <c r="N201" i="1"/>
  <c r="BB230" i="7"/>
  <c r="N202" i="1"/>
  <c r="BB292" i="7"/>
  <c r="N203" i="1"/>
  <c r="N204" i="1"/>
  <c r="N211" i="1"/>
  <c r="BA382" i="7"/>
  <c r="M3" i="1"/>
  <c r="BA213" i="7"/>
  <c r="M4" i="1"/>
  <c r="BA238" i="7"/>
  <c r="M5" i="1"/>
  <c r="BA383" i="7"/>
  <c r="M6" i="1"/>
  <c r="BA267" i="7"/>
  <c r="M7" i="1"/>
  <c r="BA354" i="7"/>
  <c r="M8" i="1"/>
  <c r="BA334" i="7"/>
  <c r="M9" i="1"/>
  <c r="BA327" i="7"/>
  <c r="M10" i="1"/>
  <c r="BA214" i="7"/>
  <c r="M11" i="1"/>
  <c r="BA298" i="7"/>
  <c r="M12" i="1"/>
  <c r="BA343" i="7"/>
  <c r="M13" i="1"/>
  <c r="BA268" i="7"/>
  <c r="M14" i="1"/>
  <c r="BA246" i="7"/>
  <c r="M15" i="1"/>
  <c r="BA239" i="7"/>
  <c r="M16" i="1"/>
  <c r="BA253" i="7"/>
  <c r="M17" i="1"/>
  <c r="BA299" i="7"/>
  <c r="M18" i="1"/>
  <c r="BA320" i="7"/>
  <c r="M19" i="1"/>
  <c r="BA300" i="7"/>
  <c r="M20" i="1"/>
  <c r="BA321" i="7"/>
  <c r="M21" i="1"/>
  <c r="BA287" i="7"/>
  <c r="M22" i="1"/>
  <c r="BA310" i="7"/>
  <c r="M23" i="1"/>
  <c r="BA269" i="7"/>
  <c r="M24" i="1"/>
  <c r="BA219" i="7"/>
  <c r="M25" i="1"/>
  <c r="BA293" i="7"/>
  <c r="M26" i="1"/>
  <c r="BA274" i="7"/>
  <c r="M27" i="1"/>
  <c r="BA355" i="7"/>
  <c r="M28" i="1"/>
  <c r="BA215" i="7"/>
  <c r="M29" i="1"/>
  <c r="BA301" i="7"/>
  <c r="M30" i="1"/>
  <c r="BA247" i="7"/>
  <c r="M31" i="1"/>
  <c r="BA302" i="7"/>
  <c r="M32" i="1"/>
  <c r="BA403" i="7"/>
  <c r="M33" i="1"/>
  <c r="BA366" i="7"/>
  <c r="M34" i="1"/>
  <c r="BA240" i="7"/>
  <c r="M35" i="1"/>
  <c r="BA384" i="7"/>
  <c r="M36" i="1"/>
  <c r="BA335" i="7"/>
  <c r="M37" i="1"/>
  <c r="BA220" i="7"/>
  <c r="M38" i="1"/>
  <c r="BA397" i="7"/>
  <c r="M39" i="1"/>
  <c r="BA303" i="7"/>
  <c r="M40" i="1"/>
  <c r="BA216" i="7"/>
  <c r="M41" i="1"/>
  <c r="BA260" i="7"/>
  <c r="M42" i="1"/>
  <c r="BA404" i="7"/>
  <c r="M43" i="1"/>
  <c r="BA231" i="7"/>
  <c r="M44" i="1"/>
  <c r="BA385" i="7"/>
  <c r="M45" i="1"/>
  <c r="BA311" i="7"/>
  <c r="M46" i="1"/>
  <c r="BA356" i="7"/>
  <c r="M47" i="1"/>
  <c r="BA261" i="7"/>
  <c r="M48" i="1"/>
  <c r="BA241" i="7"/>
  <c r="M49" i="1"/>
  <c r="BA357" i="7"/>
  <c r="M50" i="1"/>
  <c r="BA294" i="7"/>
  <c r="M51" i="1"/>
  <c r="BA389" i="7"/>
  <c r="M52" i="1"/>
  <c r="BA398" i="7"/>
  <c r="M53" i="1"/>
  <c r="BA344" i="7"/>
  <c r="M54" i="1"/>
  <c r="BA312" i="7"/>
  <c r="M55" i="1"/>
  <c r="BA254" i="7"/>
  <c r="M56" i="1"/>
  <c r="BA262" i="7"/>
  <c r="M57" i="1"/>
  <c r="BA275" i="7"/>
  <c r="M58" i="1"/>
  <c r="BA338" i="7"/>
  <c r="M59" i="1"/>
  <c r="BA345" i="7"/>
  <c r="M60" i="1"/>
  <c r="BA217" i="7"/>
  <c r="M61" i="1"/>
  <c r="BA371" i="7"/>
  <c r="M62" i="1"/>
  <c r="BA304" i="7"/>
  <c r="M63" i="1"/>
  <c r="BA372" i="7"/>
  <c r="M64" i="1"/>
  <c r="BA242" i="7"/>
  <c r="M65" i="1"/>
  <c r="BA390" i="7"/>
  <c r="M66" i="1"/>
  <c r="BA346" i="7"/>
  <c r="M67" i="1"/>
  <c r="BA295" i="7"/>
  <c r="M68" i="1"/>
  <c r="BA328" i="7"/>
  <c r="M69" i="1"/>
  <c r="BA405" i="7"/>
  <c r="M70" i="1"/>
  <c r="BA221" i="7"/>
  <c r="M71" i="1"/>
  <c r="BA270" i="7"/>
  <c r="M72" i="1"/>
  <c r="BA406" i="7"/>
  <c r="M73" i="1"/>
  <c r="BA347" i="7"/>
  <c r="M74" i="1"/>
  <c r="BA358" i="7"/>
  <c r="M75" i="1"/>
  <c r="BA322" i="7"/>
  <c r="M76" i="1"/>
  <c r="BA373" i="7"/>
  <c r="M77" i="1"/>
  <c r="BA232" i="7"/>
  <c r="M78" i="1"/>
  <c r="BA248" i="7"/>
  <c r="M79" i="1"/>
  <c r="BA305" i="7"/>
  <c r="M80" i="1"/>
  <c r="BA233" i="7"/>
  <c r="M81" i="1"/>
  <c r="BA348" i="7"/>
  <c r="M82" i="1"/>
  <c r="BA339" i="7"/>
  <c r="M83" i="1"/>
  <c r="BA349" i="7"/>
  <c r="M84" i="1"/>
  <c r="BA313" i="7"/>
  <c r="M85" i="1"/>
  <c r="BA243" i="7"/>
  <c r="M86" i="1"/>
  <c r="BA249" i="7"/>
  <c r="M87" i="1"/>
  <c r="BA386" i="7"/>
  <c r="M88" i="1"/>
  <c r="BA296" i="7"/>
  <c r="M89" i="1"/>
  <c r="BA222" i="7"/>
  <c r="M90" i="1"/>
  <c r="BA329" i="7"/>
  <c r="M91" i="1"/>
  <c r="BA263" i="7"/>
  <c r="M92" i="1"/>
  <c r="BA323" i="7"/>
  <c r="M93" i="1"/>
  <c r="BA223" i="7"/>
  <c r="M94" i="1"/>
  <c r="BA340" i="7"/>
  <c r="M95" i="1"/>
  <c r="BA276" i="7"/>
  <c r="M96" i="1"/>
  <c r="BA255" i="7"/>
  <c r="M97" i="1"/>
  <c r="BA359" i="7"/>
  <c r="M98" i="1"/>
  <c r="BA306" i="7"/>
  <c r="M99" i="1"/>
  <c r="BA288" i="7"/>
  <c r="M100" i="1"/>
  <c r="BA271" i="7"/>
  <c r="M101" i="1"/>
  <c r="BA250" i="7"/>
  <c r="M102" i="1"/>
  <c r="BA409" i="7"/>
  <c r="M103" i="1"/>
  <c r="BA391" i="7"/>
  <c r="M104" i="1"/>
  <c r="BA330" i="7"/>
  <c r="M105" i="1"/>
  <c r="BA387" i="7"/>
  <c r="M106" i="1"/>
  <c r="BA374" i="7"/>
  <c r="M107" i="1"/>
  <c r="BA350" i="7"/>
  <c r="M108" i="1"/>
  <c r="BA272" i="7"/>
  <c r="M109" i="1"/>
  <c r="BA277" i="7"/>
  <c r="M110" i="1"/>
  <c r="BA392" i="7"/>
  <c r="M111" i="1"/>
  <c r="BA399" i="7"/>
  <c r="M112" i="1"/>
  <c r="BA244" i="7"/>
  <c r="M113" i="1"/>
  <c r="BA314" i="7"/>
  <c r="M114" i="1"/>
  <c r="BA256" i="7"/>
  <c r="M115" i="1"/>
  <c r="BA324" i="7"/>
  <c r="M116" i="1"/>
  <c r="BA282" i="7"/>
  <c r="M117" i="1"/>
  <c r="BA251" i="7"/>
  <c r="M118" i="1"/>
  <c r="BA264" i="7"/>
  <c r="M119" i="1"/>
  <c r="BA325" i="7"/>
  <c r="M120" i="1"/>
  <c r="BA283" i="7"/>
  <c r="M121" i="1"/>
  <c r="BA252" i="7"/>
  <c r="M122" i="1"/>
  <c r="BA367" i="7"/>
  <c r="M123" i="1"/>
  <c r="BA224" i="7"/>
  <c r="M124" i="1"/>
  <c r="BA225" i="7"/>
  <c r="M125" i="1"/>
  <c r="BA400" i="7"/>
  <c r="M126" i="1"/>
  <c r="BA289" i="7"/>
  <c r="M127" i="1"/>
  <c r="BA375" i="7"/>
  <c r="M128" i="1"/>
  <c r="BA226" i="7"/>
  <c r="M129" i="1"/>
  <c r="BA234" i="7"/>
  <c r="M130" i="1"/>
  <c r="BA307" i="7"/>
  <c r="M131" i="1"/>
  <c r="BA227" i="7"/>
  <c r="M132" i="1"/>
  <c r="BA341" i="7"/>
  <c r="M133" i="1"/>
  <c r="BA284" i="7"/>
  <c r="M134" i="1"/>
  <c r="BA376" i="7"/>
  <c r="M135" i="1"/>
  <c r="BA273" i="7"/>
  <c r="M136" i="1"/>
  <c r="BA351" i="7"/>
  <c r="M137" i="1"/>
  <c r="BA235" i="7"/>
  <c r="M138" i="1"/>
  <c r="BA236" i="7"/>
  <c r="M139" i="1"/>
  <c r="BA410" i="7"/>
  <c r="M140" i="1"/>
  <c r="BA237" i="7"/>
  <c r="M141" i="1"/>
  <c r="BA360" i="7"/>
  <c r="M142" i="1"/>
  <c r="BA361" i="7"/>
  <c r="M143" i="1"/>
  <c r="BA336" i="7"/>
  <c r="M144" i="1"/>
  <c r="BA297" i="7"/>
  <c r="M145" i="1"/>
  <c r="BA245" i="7"/>
  <c r="M146" i="1"/>
  <c r="BA393" i="7"/>
  <c r="M147" i="1"/>
  <c r="BA257" i="7"/>
  <c r="M148" i="1"/>
  <c r="BA258" i="7"/>
  <c r="M149" i="1"/>
  <c r="BA218" i="7"/>
  <c r="M150" i="1"/>
  <c r="BA326" i="7"/>
  <c r="M151" i="1"/>
  <c r="BA265" i="7"/>
  <c r="M152" i="1"/>
  <c r="BA368" i="7"/>
  <c r="M153" i="1"/>
  <c r="BA228" i="7"/>
  <c r="M154" i="1"/>
  <c r="BA411" i="7"/>
  <c r="M155" i="1"/>
  <c r="BA278" i="7"/>
  <c r="M156" i="1"/>
  <c r="BA377" i="7"/>
  <c r="M157" i="1"/>
  <c r="BA315" i="7"/>
  <c r="M158" i="1"/>
  <c r="BA331" i="7"/>
  <c r="M159" i="1"/>
  <c r="BA279" i="7"/>
  <c r="M160" i="1"/>
  <c r="BA280" i="7"/>
  <c r="M161" i="1"/>
  <c r="BA316" i="7"/>
  <c r="M162" i="1"/>
  <c r="BA285" i="7"/>
  <c r="M163" i="1"/>
  <c r="BA407" i="7"/>
  <c r="M164" i="1"/>
  <c r="BA332" i="7"/>
  <c r="M165" i="1"/>
  <c r="BA378" i="7"/>
  <c r="M166" i="1"/>
  <c r="BA362" i="7"/>
  <c r="M167" i="1"/>
  <c r="BA281" i="7"/>
  <c r="M168" i="1"/>
  <c r="BA379" i="7"/>
  <c r="M169" i="1"/>
  <c r="BA412" i="7"/>
  <c r="M170" i="1"/>
  <c r="BA394" i="7"/>
  <c r="M171" i="1"/>
  <c r="BA308" i="7"/>
  <c r="M172" i="1"/>
  <c r="BA352" i="7"/>
  <c r="M173" i="1"/>
  <c r="BA408" i="7"/>
  <c r="M174" i="1"/>
  <c r="BA363" i="7"/>
  <c r="M175" i="1"/>
  <c r="BA317" i="7"/>
  <c r="M176" i="1"/>
  <c r="BA364" i="7"/>
  <c r="M177" i="1"/>
  <c r="BA395" i="7"/>
  <c r="M178" i="1"/>
  <c r="BA365" i="7"/>
  <c r="M179" i="1"/>
  <c r="BA309" i="7"/>
  <c r="M180" i="1"/>
  <c r="BA369" i="7"/>
  <c r="M181" i="1"/>
  <c r="BA286" i="7"/>
  <c r="M182" i="1"/>
  <c r="BA318" i="7"/>
  <c r="M183" i="1"/>
  <c r="BA333" i="7"/>
  <c r="M184" i="1"/>
  <c r="BA380" i="7"/>
  <c r="M185" i="1"/>
  <c r="BA342" i="7"/>
  <c r="M186" i="1"/>
  <c r="BA266" i="7"/>
  <c r="M187" i="1"/>
  <c r="BA319" i="7"/>
  <c r="M188" i="1"/>
  <c r="BA396" i="7"/>
  <c r="M189" i="1"/>
  <c r="BA401" i="7"/>
  <c r="M190" i="1"/>
  <c r="BA229" i="7"/>
  <c r="M191" i="1"/>
  <c r="BA259" i="7"/>
  <c r="M192" i="1"/>
  <c r="BA370" i="7"/>
  <c r="M193" i="1"/>
  <c r="BA413" i="7"/>
  <c r="M194" i="1"/>
  <c r="BA402" i="7"/>
  <c r="M195" i="1"/>
  <c r="BA353" i="7"/>
  <c r="M196" i="1"/>
  <c r="BA381" i="7"/>
  <c r="M197" i="1"/>
  <c r="BA290" i="7"/>
  <c r="M198" i="1"/>
  <c r="BA388" i="7"/>
  <c r="M199" i="1"/>
  <c r="BA291" i="7"/>
  <c r="M200" i="1"/>
  <c r="BA337" i="7"/>
  <c r="M201" i="1"/>
  <c r="BA230" i="7"/>
  <c r="M202" i="1"/>
  <c r="BA292" i="7"/>
  <c r="M203" i="1"/>
  <c r="M204" i="1"/>
  <c r="M211" i="1"/>
  <c r="AZ382" i="7"/>
  <c r="L3" i="1"/>
  <c r="AZ213" i="7"/>
  <c r="L4" i="1"/>
  <c r="AZ238" i="7"/>
  <c r="L5" i="1"/>
  <c r="AZ383" i="7"/>
  <c r="L6" i="1"/>
  <c r="AZ267" i="7"/>
  <c r="L7" i="1"/>
  <c r="AZ354" i="7"/>
  <c r="L8" i="1"/>
  <c r="AZ334" i="7"/>
  <c r="L9" i="1"/>
  <c r="AZ327" i="7"/>
  <c r="L10" i="1"/>
  <c r="AZ214" i="7"/>
  <c r="L11" i="1"/>
  <c r="AZ298" i="7"/>
  <c r="L12" i="1"/>
  <c r="AZ343" i="7"/>
  <c r="L13" i="1"/>
  <c r="AZ268" i="7"/>
  <c r="L14" i="1"/>
  <c r="AZ246" i="7"/>
  <c r="L15" i="1"/>
  <c r="AZ239" i="7"/>
  <c r="L16" i="1"/>
  <c r="AZ253" i="7"/>
  <c r="L17" i="1"/>
  <c r="AZ299" i="7"/>
  <c r="L18" i="1"/>
  <c r="AZ320" i="7"/>
  <c r="L19" i="1"/>
  <c r="AZ300" i="7"/>
  <c r="L20" i="1"/>
  <c r="AZ321" i="7"/>
  <c r="L21" i="1"/>
  <c r="AZ287" i="7"/>
  <c r="L22" i="1"/>
  <c r="AZ310" i="7"/>
  <c r="L23" i="1"/>
  <c r="AZ269" i="7"/>
  <c r="L24" i="1"/>
  <c r="AZ219" i="7"/>
  <c r="L25" i="1"/>
  <c r="AZ293" i="7"/>
  <c r="L26" i="1"/>
  <c r="AZ274" i="7"/>
  <c r="L27" i="1"/>
  <c r="AZ355" i="7"/>
  <c r="L28" i="1"/>
  <c r="AZ215" i="7"/>
  <c r="L29" i="1"/>
  <c r="AZ301" i="7"/>
  <c r="L30" i="1"/>
  <c r="AZ247" i="7"/>
  <c r="L31" i="1"/>
  <c r="AZ302" i="7"/>
  <c r="L32" i="1"/>
  <c r="AZ403" i="7"/>
  <c r="L33" i="1"/>
  <c r="AZ366" i="7"/>
  <c r="L34" i="1"/>
  <c r="AZ240" i="7"/>
  <c r="L35" i="1"/>
  <c r="AZ384" i="7"/>
  <c r="L36" i="1"/>
  <c r="AZ335" i="7"/>
  <c r="L37" i="1"/>
  <c r="AZ220" i="7"/>
  <c r="L38" i="1"/>
  <c r="AZ397" i="7"/>
  <c r="L39" i="1"/>
  <c r="AZ303" i="7"/>
  <c r="L40" i="1"/>
  <c r="AZ216" i="7"/>
  <c r="L41" i="1"/>
  <c r="AZ260" i="7"/>
  <c r="L42" i="1"/>
  <c r="AZ404" i="7"/>
  <c r="L43" i="1"/>
  <c r="AZ231" i="7"/>
  <c r="L44" i="1"/>
  <c r="AZ385" i="7"/>
  <c r="L45" i="1"/>
  <c r="AZ311" i="7"/>
  <c r="L46" i="1"/>
  <c r="AZ356" i="7"/>
  <c r="L47" i="1"/>
  <c r="AZ261" i="7"/>
  <c r="L48" i="1"/>
  <c r="AZ241" i="7"/>
  <c r="L49" i="1"/>
  <c r="AZ357" i="7"/>
  <c r="L50" i="1"/>
  <c r="AZ294" i="7"/>
  <c r="L51" i="1"/>
  <c r="AZ389" i="7"/>
  <c r="L52" i="1"/>
  <c r="AZ398" i="7"/>
  <c r="L53" i="1"/>
  <c r="AZ344" i="7"/>
  <c r="L54" i="1"/>
  <c r="AZ312" i="7"/>
  <c r="L55" i="1"/>
  <c r="AZ254" i="7"/>
  <c r="L56" i="1"/>
  <c r="AZ262" i="7"/>
  <c r="L57" i="1"/>
  <c r="AZ275" i="7"/>
  <c r="L58" i="1"/>
  <c r="AZ338" i="7"/>
  <c r="L59" i="1"/>
  <c r="AZ345" i="7"/>
  <c r="L60" i="1"/>
  <c r="AZ217" i="7"/>
  <c r="L61" i="1"/>
  <c r="AZ371" i="7"/>
  <c r="L62" i="1"/>
  <c r="AZ304" i="7"/>
  <c r="L63" i="1"/>
  <c r="AZ372" i="7"/>
  <c r="L64" i="1"/>
  <c r="AZ242" i="7"/>
  <c r="L65" i="1"/>
  <c r="AZ390" i="7"/>
  <c r="L66" i="1"/>
  <c r="AZ346" i="7"/>
  <c r="L67" i="1"/>
  <c r="AZ295" i="7"/>
  <c r="L68" i="1"/>
  <c r="AZ328" i="7"/>
  <c r="L69" i="1"/>
  <c r="AZ405" i="7"/>
  <c r="L70" i="1"/>
  <c r="AZ221" i="7"/>
  <c r="L71" i="1"/>
  <c r="AZ270" i="7"/>
  <c r="L72" i="1"/>
  <c r="AZ406" i="7"/>
  <c r="L73" i="1"/>
  <c r="AZ347" i="7"/>
  <c r="L74" i="1"/>
  <c r="AZ358" i="7"/>
  <c r="L75" i="1"/>
  <c r="AZ322" i="7"/>
  <c r="L76" i="1"/>
  <c r="AZ373" i="7"/>
  <c r="L77" i="1"/>
  <c r="AZ232" i="7"/>
  <c r="L78" i="1"/>
  <c r="AZ248" i="7"/>
  <c r="L79" i="1"/>
  <c r="AZ305" i="7"/>
  <c r="L80" i="1"/>
  <c r="AZ233" i="7"/>
  <c r="L81" i="1"/>
  <c r="AZ348" i="7"/>
  <c r="L82" i="1"/>
  <c r="AZ339" i="7"/>
  <c r="L83" i="1"/>
  <c r="AZ349" i="7"/>
  <c r="L84" i="1"/>
  <c r="AZ313" i="7"/>
  <c r="L85" i="1"/>
  <c r="AZ243" i="7"/>
  <c r="L86" i="1"/>
  <c r="AZ249" i="7"/>
  <c r="L87" i="1"/>
  <c r="AZ386" i="7"/>
  <c r="L88" i="1"/>
  <c r="AZ296" i="7"/>
  <c r="L89" i="1"/>
  <c r="AZ222" i="7"/>
  <c r="L90" i="1"/>
  <c r="AZ329" i="7"/>
  <c r="L91" i="1"/>
  <c r="AZ263" i="7"/>
  <c r="L92" i="1"/>
  <c r="AZ323" i="7"/>
  <c r="L93" i="1"/>
  <c r="AZ223" i="7"/>
  <c r="L94" i="1"/>
  <c r="AZ340" i="7"/>
  <c r="L95" i="1"/>
  <c r="AZ276" i="7"/>
  <c r="L96" i="1"/>
  <c r="AZ255" i="7"/>
  <c r="L97" i="1"/>
  <c r="AZ359" i="7"/>
  <c r="L98" i="1"/>
  <c r="AZ306" i="7"/>
  <c r="L99" i="1"/>
  <c r="AZ288" i="7"/>
  <c r="L100" i="1"/>
  <c r="AZ271" i="7"/>
  <c r="L101" i="1"/>
  <c r="AZ250" i="7"/>
  <c r="L102" i="1"/>
  <c r="AZ409" i="7"/>
  <c r="L103" i="1"/>
  <c r="AZ391" i="7"/>
  <c r="L104" i="1"/>
  <c r="AZ330" i="7"/>
  <c r="L105" i="1"/>
  <c r="AZ387" i="7"/>
  <c r="L106" i="1"/>
  <c r="AZ374" i="7"/>
  <c r="L107" i="1"/>
  <c r="AZ350" i="7"/>
  <c r="L108" i="1"/>
  <c r="AZ272" i="7"/>
  <c r="L109" i="1"/>
  <c r="AZ277" i="7"/>
  <c r="L110" i="1"/>
  <c r="AZ392" i="7"/>
  <c r="L111" i="1"/>
  <c r="AZ399" i="7"/>
  <c r="L112" i="1"/>
  <c r="AZ244" i="7"/>
  <c r="L113" i="1"/>
  <c r="AZ314" i="7"/>
  <c r="L114" i="1"/>
  <c r="AZ256" i="7"/>
  <c r="L115" i="1"/>
  <c r="AZ324" i="7"/>
  <c r="L116" i="1"/>
  <c r="AZ282" i="7"/>
  <c r="L117" i="1"/>
  <c r="AZ251" i="7"/>
  <c r="L118" i="1"/>
  <c r="AZ264" i="7"/>
  <c r="L119" i="1"/>
  <c r="AZ325" i="7"/>
  <c r="L120" i="1"/>
  <c r="AZ283" i="7"/>
  <c r="L121" i="1"/>
  <c r="AZ252" i="7"/>
  <c r="L122" i="1"/>
  <c r="AZ367" i="7"/>
  <c r="L123" i="1"/>
  <c r="AZ224" i="7"/>
  <c r="L124" i="1"/>
  <c r="AZ225" i="7"/>
  <c r="L125" i="1"/>
  <c r="AZ400" i="7"/>
  <c r="L126" i="1"/>
  <c r="AZ289" i="7"/>
  <c r="L127" i="1"/>
  <c r="AZ375" i="7"/>
  <c r="L128" i="1"/>
  <c r="AZ226" i="7"/>
  <c r="L129" i="1"/>
  <c r="AZ234" i="7"/>
  <c r="L130" i="1"/>
  <c r="AZ307" i="7"/>
  <c r="L131" i="1"/>
  <c r="AZ227" i="7"/>
  <c r="L132" i="1"/>
  <c r="AZ341" i="7"/>
  <c r="L133" i="1"/>
  <c r="AZ284" i="7"/>
  <c r="L134" i="1"/>
  <c r="AZ376" i="7"/>
  <c r="L135" i="1"/>
  <c r="AZ273" i="7"/>
  <c r="L136" i="1"/>
  <c r="AZ351" i="7"/>
  <c r="L137" i="1"/>
  <c r="AZ235" i="7"/>
  <c r="L138" i="1"/>
  <c r="AZ236" i="7"/>
  <c r="L139" i="1"/>
  <c r="AZ410" i="7"/>
  <c r="L140" i="1"/>
  <c r="AZ237" i="7"/>
  <c r="L141" i="1"/>
  <c r="AZ360" i="7"/>
  <c r="L142" i="1"/>
  <c r="AZ361" i="7"/>
  <c r="L143" i="1"/>
  <c r="AZ336" i="7"/>
  <c r="L144" i="1"/>
  <c r="AZ297" i="7"/>
  <c r="L145" i="1"/>
  <c r="AZ245" i="7"/>
  <c r="L146" i="1"/>
  <c r="AZ393" i="7"/>
  <c r="L147" i="1"/>
  <c r="AZ257" i="7"/>
  <c r="L148" i="1"/>
  <c r="AZ258" i="7"/>
  <c r="L149" i="1"/>
  <c r="AZ218" i="7"/>
  <c r="L150" i="1"/>
  <c r="AZ326" i="7"/>
  <c r="L151" i="1"/>
  <c r="AZ265" i="7"/>
  <c r="L152" i="1"/>
  <c r="AZ368" i="7"/>
  <c r="L153" i="1"/>
  <c r="AZ228" i="7"/>
  <c r="L154" i="1"/>
  <c r="AZ411" i="7"/>
  <c r="L155" i="1"/>
  <c r="AZ278" i="7"/>
  <c r="L156" i="1"/>
  <c r="AZ377" i="7"/>
  <c r="L157" i="1"/>
  <c r="AZ315" i="7"/>
  <c r="L158" i="1"/>
  <c r="AZ331" i="7"/>
  <c r="L159" i="1"/>
  <c r="AZ279" i="7"/>
  <c r="L160" i="1"/>
  <c r="AZ280" i="7"/>
  <c r="L161" i="1"/>
  <c r="AZ316" i="7"/>
  <c r="L162" i="1"/>
  <c r="AZ285" i="7"/>
  <c r="L163" i="1"/>
  <c r="AZ407" i="7"/>
  <c r="L164" i="1"/>
  <c r="AZ332" i="7"/>
  <c r="L165" i="1"/>
  <c r="AZ378" i="7"/>
  <c r="L166" i="1"/>
  <c r="AZ362" i="7"/>
  <c r="L167" i="1"/>
  <c r="AZ281" i="7"/>
  <c r="L168" i="1"/>
  <c r="AZ379" i="7"/>
  <c r="L169" i="1"/>
  <c r="AZ412" i="7"/>
  <c r="L170" i="1"/>
  <c r="AZ394" i="7"/>
  <c r="L171" i="1"/>
  <c r="AZ308" i="7"/>
  <c r="L172" i="1"/>
  <c r="AZ352" i="7"/>
  <c r="L173" i="1"/>
  <c r="AZ408" i="7"/>
  <c r="L174" i="1"/>
  <c r="AZ363" i="7"/>
  <c r="L175" i="1"/>
  <c r="AZ317" i="7"/>
  <c r="L176" i="1"/>
  <c r="AZ364" i="7"/>
  <c r="L177" i="1"/>
  <c r="AZ395" i="7"/>
  <c r="L178" i="1"/>
  <c r="AZ365" i="7"/>
  <c r="L179" i="1"/>
  <c r="AZ309" i="7"/>
  <c r="L180" i="1"/>
  <c r="AZ369" i="7"/>
  <c r="L181" i="1"/>
  <c r="AZ286" i="7"/>
  <c r="L182" i="1"/>
  <c r="AZ318" i="7"/>
  <c r="L183" i="1"/>
  <c r="AZ333" i="7"/>
  <c r="L184" i="1"/>
  <c r="AZ380" i="7"/>
  <c r="L185" i="1"/>
  <c r="AZ342" i="7"/>
  <c r="L186" i="1"/>
  <c r="AZ266" i="7"/>
  <c r="L187" i="1"/>
  <c r="AZ319" i="7"/>
  <c r="L188" i="1"/>
  <c r="AZ396" i="7"/>
  <c r="L189" i="1"/>
  <c r="AZ401" i="7"/>
  <c r="L190" i="1"/>
  <c r="AZ229" i="7"/>
  <c r="L191" i="1"/>
  <c r="AZ259" i="7"/>
  <c r="L192" i="1"/>
  <c r="AZ370" i="7"/>
  <c r="L193" i="1"/>
  <c r="AZ413" i="7"/>
  <c r="L194" i="1"/>
  <c r="AZ402" i="7"/>
  <c r="L195" i="1"/>
  <c r="AZ353" i="7"/>
  <c r="L196" i="1"/>
  <c r="AZ381" i="7"/>
  <c r="L197" i="1"/>
  <c r="AZ290" i="7"/>
  <c r="L198" i="1"/>
  <c r="AZ388" i="7"/>
  <c r="L199" i="1"/>
  <c r="AZ291" i="7"/>
  <c r="L200" i="1"/>
  <c r="AZ337" i="7"/>
  <c r="L201" i="1"/>
  <c r="AZ230" i="7"/>
  <c r="L202" i="1"/>
  <c r="AZ292" i="7"/>
  <c r="L203" i="1"/>
  <c r="L204" i="1"/>
  <c r="L211" i="1"/>
  <c r="AY382" i="7"/>
  <c r="K3" i="1"/>
  <c r="AY213" i="7"/>
  <c r="K4" i="1"/>
  <c r="AY238" i="7"/>
  <c r="K5" i="1"/>
  <c r="AY383" i="7"/>
  <c r="K6" i="1"/>
  <c r="AY267" i="7"/>
  <c r="K7" i="1"/>
  <c r="AY354" i="7"/>
  <c r="K8" i="1"/>
  <c r="AY334" i="7"/>
  <c r="K9" i="1"/>
  <c r="AY327" i="7"/>
  <c r="K10" i="1"/>
  <c r="AY214" i="7"/>
  <c r="K11" i="1"/>
  <c r="AY298" i="7"/>
  <c r="K12" i="1"/>
  <c r="AY343" i="7"/>
  <c r="K13" i="1"/>
  <c r="AY268" i="7"/>
  <c r="K14" i="1"/>
  <c r="AY246" i="7"/>
  <c r="K15" i="1"/>
  <c r="AY239" i="7"/>
  <c r="K16" i="1"/>
  <c r="AY253" i="7"/>
  <c r="K17" i="1"/>
  <c r="AY299" i="7"/>
  <c r="K18" i="1"/>
  <c r="AY320" i="7"/>
  <c r="K19" i="1"/>
  <c r="AY300" i="7"/>
  <c r="K20" i="1"/>
  <c r="AY321" i="7"/>
  <c r="K21" i="1"/>
  <c r="AY287" i="7"/>
  <c r="K22" i="1"/>
  <c r="AY310" i="7"/>
  <c r="K23" i="1"/>
  <c r="AY269" i="7"/>
  <c r="K24" i="1"/>
  <c r="AY219" i="7"/>
  <c r="K25" i="1"/>
  <c r="AY293" i="7"/>
  <c r="K26" i="1"/>
  <c r="AY274" i="7"/>
  <c r="K27" i="1"/>
  <c r="AY355" i="7"/>
  <c r="K28" i="1"/>
  <c r="AY215" i="7"/>
  <c r="K29" i="1"/>
  <c r="AY301" i="7"/>
  <c r="K30" i="1"/>
  <c r="AY247" i="7"/>
  <c r="K31" i="1"/>
  <c r="AY302" i="7"/>
  <c r="K32" i="1"/>
  <c r="AY403" i="7"/>
  <c r="K33" i="1"/>
  <c r="AY366" i="7"/>
  <c r="K34" i="1"/>
  <c r="AY240" i="7"/>
  <c r="K35" i="1"/>
  <c r="AY384" i="7"/>
  <c r="K36" i="1"/>
  <c r="AY335" i="7"/>
  <c r="K37" i="1"/>
  <c r="AY220" i="7"/>
  <c r="K38" i="1"/>
  <c r="AY397" i="7"/>
  <c r="K39" i="1"/>
  <c r="AY303" i="7"/>
  <c r="K40" i="1"/>
  <c r="AY216" i="7"/>
  <c r="K41" i="1"/>
  <c r="AY260" i="7"/>
  <c r="K42" i="1"/>
  <c r="AY404" i="7"/>
  <c r="K43" i="1"/>
  <c r="AY231" i="7"/>
  <c r="K44" i="1"/>
  <c r="AY385" i="7"/>
  <c r="K45" i="1"/>
  <c r="AY311" i="7"/>
  <c r="K46" i="1"/>
  <c r="AY356" i="7"/>
  <c r="K47" i="1"/>
  <c r="AY261" i="7"/>
  <c r="K48" i="1"/>
  <c r="AY241" i="7"/>
  <c r="K49" i="1"/>
  <c r="AY357" i="7"/>
  <c r="K50" i="1"/>
  <c r="AY294" i="7"/>
  <c r="K51" i="1"/>
  <c r="AY389" i="7"/>
  <c r="K52" i="1"/>
  <c r="AY398" i="7"/>
  <c r="K53" i="1"/>
  <c r="AY344" i="7"/>
  <c r="K54" i="1"/>
  <c r="AY312" i="7"/>
  <c r="K55" i="1"/>
  <c r="AY254" i="7"/>
  <c r="K56" i="1"/>
  <c r="AY262" i="7"/>
  <c r="K57" i="1"/>
  <c r="AY275" i="7"/>
  <c r="K58" i="1"/>
  <c r="AY338" i="7"/>
  <c r="K59" i="1"/>
  <c r="AY345" i="7"/>
  <c r="K60" i="1"/>
  <c r="AY217" i="7"/>
  <c r="K61" i="1"/>
  <c r="AY371" i="7"/>
  <c r="K62" i="1"/>
  <c r="AY304" i="7"/>
  <c r="K63" i="1"/>
  <c r="AY372" i="7"/>
  <c r="K64" i="1"/>
  <c r="AY242" i="7"/>
  <c r="K65" i="1"/>
  <c r="AY390" i="7"/>
  <c r="K66" i="1"/>
  <c r="AY346" i="7"/>
  <c r="K67" i="1"/>
  <c r="AY295" i="7"/>
  <c r="K68" i="1"/>
  <c r="AY328" i="7"/>
  <c r="K69" i="1"/>
  <c r="AY405" i="7"/>
  <c r="K70" i="1"/>
  <c r="AY221" i="7"/>
  <c r="K71" i="1"/>
  <c r="AY270" i="7"/>
  <c r="K72" i="1"/>
  <c r="AY406" i="7"/>
  <c r="K73" i="1"/>
  <c r="AY347" i="7"/>
  <c r="K74" i="1"/>
  <c r="AY358" i="7"/>
  <c r="K75" i="1"/>
  <c r="AY322" i="7"/>
  <c r="K76" i="1"/>
  <c r="AY373" i="7"/>
  <c r="K77" i="1"/>
  <c r="AY232" i="7"/>
  <c r="K78" i="1"/>
  <c r="AY248" i="7"/>
  <c r="K79" i="1"/>
  <c r="AY305" i="7"/>
  <c r="K80" i="1"/>
  <c r="AY233" i="7"/>
  <c r="K81" i="1"/>
  <c r="AY348" i="7"/>
  <c r="K82" i="1"/>
  <c r="AY339" i="7"/>
  <c r="K83" i="1"/>
  <c r="AY349" i="7"/>
  <c r="K84" i="1"/>
  <c r="AY313" i="7"/>
  <c r="K85" i="1"/>
  <c r="AY243" i="7"/>
  <c r="K86" i="1"/>
  <c r="AY249" i="7"/>
  <c r="K87" i="1"/>
  <c r="AY386" i="7"/>
  <c r="K88" i="1"/>
  <c r="AY296" i="7"/>
  <c r="K89" i="1"/>
  <c r="AY222" i="7"/>
  <c r="K90" i="1"/>
  <c r="AY329" i="7"/>
  <c r="K91" i="1"/>
  <c r="AY263" i="7"/>
  <c r="K92" i="1"/>
  <c r="AY323" i="7"/>
  <c r="K93" i="1"/>
  <c r="AY223" i="7"/>
  <c r="K94" i="1"/>
  <c r="AY340" i="7"/>
  <c r="K95" i="1"/>
  <c r="AY276" i="7"/>
  <c r="K96" i="1"/>
  <c r="AY255" i="7"/>
  <c r="K97" i="1"/>
  <c r="AY359" i="7"/>
  <c r="K98" i="1"/>
  <c r="AY306" i="7"/>
  <c r="K99" i="1"/>
  <c r="AY288" i="7"/>
  <c r="K100" i="1"/>
  <c r="AY271" i="7"/>
  <c r="K101" i="1"/>
  <c r="AY250" i="7"/>
  <c r="K102" i="1"/>
  <c r="AY409" i="7"/>
  <c r="K103" i="1"/>
  <c r="AY391" i="7"/>
  <c r="K104" i="1"/>
  <c r="AY330" i="7"/>
  <c r="K105" i="1"/>
  <c r="AY387" i="7"/>
  <c r="K106" i="1"/>
  <c r="AY374" i="7"/>
  <c r="K107" i="1"/>
  <c r="AY350" i="7"/>
  <c r="K108" i="1"/>
  <c r="AY272" i="7"/>
  <c r="K109" i="1"/>
  <c r="AY277" i="7"/>
  <c r="K110" i="1"/>
  <c r="AY392" i="7"/>
  <c r="K111" i="1"/>
  <c r="AY399" i="7"/>
  <c r="K112" i="1"/>
  <c r="AY244" i="7"/>
  <c r="K113" i="1"/>
  <c r="AY314" i="7"/>
  <c r="K114" i="1"/>
  <c r="AY256" i="7"/>
  <c r="K115" i="1"/>
  <c r="AY324" i="7"/>
  <c r="K116" i="1"/>
  <c r="AY282" i="7"/>
  <c r="K117" i="1"/>
  <c r="AY251" i="7"/>
  <c r="K118" i="1"/>
  <c r="AY264" i="7"/>
  <c r="K119" i="1"/>
  <c r="AY325" i="7"/>
  <c r="K120" i="1"/>
  <c r="AY283" i="7"/>
  <c r="K121" i="1"/>
  <c r="AY252" i="7"/>
  <c r="K122" i="1"/>
  <c r="AY367" i="7"/>
  <c r="K123" i="1"/>
  <c r="AY224" i="7"/>
  <c r="K124" i="1"/>
  <c r="AY225" i="7"/>
  <c r="K125" i="1"/>
  <c r="AY400" i="7"/>
  <c r="K126" i="1"/>
  <c r="AY289" i="7"/>
  <c r="K127" i="1"/>
  <c r="AY375" i="7"/>
  <c r="K128" i="1"/>
  <c r="AY226" i="7"/>
  <c r="K129" i="1"/>
  <c r="AY234" i="7"/>
  <c r="K130" i="1"/>
  <c r="AY307" i="7"/>
  <c r="K131" i="1"/>
  <c r="AY227" i="7"/>
  <c r="K132" i="1"/>
  <c r="AY341" i="7"/>
  <c r="K133" i="1"/>
  <c r="AY284" i="7"/>
  <c r="K134" i="1"/>
  <c r="AY376" i="7"/>
  <c r="K135" i="1"/>
  <c r="AY273" i="7"/>
  <c r="K136" i="1"/>
  <c r="AY351" i="7"/>
  <c r="K137" i="1"/>
  <c r="AY235" i="7"/>
  <c r="K138" i="1"/>
  <c r="AY236" i="7"/>
  <c r="K139" i="1"/>
  <c r="AY410" i="7"/>
  <c r="K140" i="1"/>
  <c r="AY237" i="7"/>
  <c r="K141" i="1"/>
  <c r="AY360" i="7"/>
  <c r="K142" i="1"/>
  <c r="AY361" i="7"/>
  <c r="K143" i="1"/>
  <c r="AY336" i="7"/>
  <c r="K144" i="1"/>
  <c r="AY297" i="7"/>
  <c r="K145" i="1"/>
  <c r="AY245" i="7"/>
  <c r="K146" i="1"/>
  <c r="AY393" i="7"/>
  <c r="K147" i="1"/>
  <c r="AY257" i="7"/>
  <c r="K148" i="1"/>
  <c r="AY258" i="7"/>
  <c r="K149" i="1"/>
  <c r="AY218" i="7"/>
  <c r="K150" i="1"/>
  <c r="AY326" i="7"/>
  <c r="K151" i="1"/>
  <c r="AY265" i="7"/>
  <c r="K152" i="1"/>
  <c r="AY368" i="7"/>
  <c r="K153" i="1"/>
  <c r="AY228" i="7"/>
  <c r="K154" i="1"/>
  <c r="AY411" i="7"/>
  <c r="K155" i="1"/>
  <c r="AY278" i="7"/>
  <c r="K156" i="1"/>
  <c r="AY377" i="7"/>
  <c r="K157" i="1"/>
  <c r="AY315" i="7"/>
  <c r="K158" i="1"/>
  <c r="AY331" i="7"/>
  <c r="K159" i="1"/>
  <c r="AY279" i="7"/>
  <c r="K160" i="1"/>
  <c r="AY280" i="7"/>
  <c r="K161" i="1"/>
  <c r="AY316" i="7"/>
  <c r="K162" i="1"/>
  <c r="AY285" i="7"/>
  <c r="K163" i="1"/>
  <c r="AY407" i="7"/>
  <c r="K164" i="1"/>
  <c r="AY332" i="7"/>
  <c r="K165" i="1"/>
  <c r="AY378" i="7"/>
  <c r="K166" i="1"/>
  <c r="AY362" i="7"/>
  <c r="K167" i="1"/>
  <c r="AY281" i="7"/>
  <c r="K168" i="1"/>
  <c r="AY379" i="7"/>
  <c r="K169" i="1"/>
  <c r="AY412" i="7"/>
  <c r="K170" i="1"/>
  <c r="AY394" i="7"/>
  <c r="K171" i="1"/>
  <c r="AY308" i="7"/>
  <c r="K172" i="1"/>
  <c r="AY352" i="7"/>
  <c r="K173" i="1"/>
  <c r="AY408" i="7"/>
  <c r="K174" i="1"/>
  <c r="AY363" i="7"/>
  <c r="K175" i="1"/>
  <c r="AY317" i="7"/>
  <c r="K176" i="1"/>
  <c r="AY364" i="7"/>
  <c r="K177" i="1"/>
  <c r="AY395" i="7"/>
  <c r="K178" i="1"/>
  <c r="AY365" i="7"/>
  <c r="K179" i="1"/>
  <c r="AY309" i="7"/>
  <c r="K180" i="1"/>
  <c r="AY369" i="7"/>
  <c r="K181" i="1"/>
  <c r="AY286" i="7"/>
  <c r="K182" i="1"/>
  <c r="AY318" i="7"/>
  <c r="K183" i="1"/>
  <c r="AY333" i="7"/>
  <c r="K184" i="1"/>
  <c r="AY380" i="7"/>
  <c r="K185" i="1"/>
  <c r="AY342" i="7"/>
  <c r="K186" i="1"/>
  <c r="AY266" i="7"/>
  <c r="K187" i="1"/>
  <c r="AY319" i="7"/>
  <c r="K188" i="1"/>
  <c r="AY396" i="7"/>
  <c r="K189" i="1"/>
  <c r="AY401" i="7"/>
  <c r="K190" i="1"/>
  <c r="AY229" i="7"/>
  <c r="K191" i="1"/>
  <c r="AY259" i="7"/>
  <c r="K192" i="1"/>
  <c r="AY370" i="7"/>
  <c r="K193" i="1"/>
  <c r="AY413" i="7"/>
  <c r="K194" i="1"/>
  <c r="AY402" i="7"/>
  <c r="K195" i="1"/>
  <c r="AY353" i="7"/>
  <c r="K196" i="1"/>
  <c r="AY381" i="7"/>
  <c r="K197" i="1"/>
  <c r="AY290" i="7"/>
  <c r="K198" i="1"/>
  <c r="AY388" i="7"/>
  <c r="K199" i="1"/>
  <c r="AY291" i="7"/>
  <c r="K200" i="1"/>
  <c r="AY337" i="7"/>
  <c r="K201" i="1"/>
  <c r="AY230" i="7"/>
  <c r="K202" i="1"/>
  <c r="AY292" i="7"/>
  <c r="K203" i="1"/>
  <c r="K204" i="1"/>
  <c r="K211" i="1"/>
  <c r="AX382" i="7"/>
  <c r="J3" i="1"/>
  <c r="AX213" i="7"/>
  <c r="J4" i="1"/>
  <c r="AX238" i="7"/>
  <c r="J5" i="1"/>
  <c r="AX383" i="7"/>
  <c r="J6" i="1"/>
  <c r="AX267" i="7"/>
  <c r="J7" i="1"/>
  <c r="AX354" i="7"/>
  <c r="J8" i="1"/>
  <c r="AX334" i="7"/>
  <c r="J9" i="1"/>
  <c r="AX327" i="7"/>
  <c r="J10" i="1"/>
  <c r="AX214" i="7"/>
  <c r="J11" i="1"/>
  <c r="AX298" i="7"/>
  <c r="J12" i="1"/>
  <c r="AX343" i="7"/>
  <c r="J13" i="1"/>
  <c r="AX268" i="7"/>
  <c r="J14" i="1"/>
  <c r="AX246" i="7"/>
  <c r="J15" i="1"/>
  <c r="AX239" i="7"/>
  <c r="J16" i="1"/>
  <c r="AX253" i="7"/>
  <c r="J17" i="1"/>
  <c r="AX299" i="7"/>
  <c r="J18" i="1"/>
  <c r="AX320" i="7"/>
  <c r="J19" i="1"/>
  <c r="AX300" i="7"/>
  <c r="J20" i="1"/>
  <c r="AX321" i="7"/>
  <c r="J21" i="1"/>
  <c r="AX287" i="7"/>
  <c r="J22" i="1"/>
  <c r="AX310" i="7"/>
  <c r="J23" i="1"/>
  <c r="AX269" i="7"/>
  <c r="J24" i="1"/>
  <c r="AX219" i="7"/>
  <c r="J25" i="1"/>
  <c r="AX293" i="7"/>
  <c r="J26" i="1"/>
  <c r="AX274" i="7"/>
  <c r="J27" i="1"/>
  <c r="AX355" i="7"/>
  <c r="J28" i="1"/>
  <c r="AX215" i="7"/>
  <c r="J29" i="1"/>
  <c r="AX301" i="7"/>
  <c r="J30" i="1"/>
  <c r="AX247" i="7"/>
  <c r="J31" i="1"/>
  <c r="AX302" i="7"/>
  <c r="J32" i="1"/>
  <c r="AX403" i="7"/>
  <c r="J33" i="1"/>
  <c r="AX366" i="7"/>
  <c r="J34" i="1"/>
  <c r="AX240" i="7"/>
  <c r="J35" i="1"/>
  <c r="AX384" i="7"/>
  <c r="J36" i="1"/>
  <c r="AX335" i="7"/>
  <c r="J37" i="1"/>
  <c r="AX220" i="7"/>
  <c r="J38" i="1"/>
  <c r="AX397" i="7"/>
  <c r="J39" i="1"/>
  <c r="AX303" i="7"/>
  <c r="J40" i="1"/>
  <c r="AX216" i="7"/>
  <c r="J41" i="1"/>
  <c r="AX260" i="7"/>
  <c r="J42" i="1"/>
  <c r="AX404" i="7"/>
  <c r="J43" i="1"/>
  <c r="AX231" i="7"/>
  <c r="J44" i="1"/>
  <c r="AX385" i="7"/>
  <c r="J45" i="1"/>
  <c r="AX311" i="7"/>
  <c r="J46" i="1"/>
  <c r="AX356" i="7"/>
  <c r="J47" i="1"/>
  <c r="AX261" i="7"/>
  <c r="J48" i="1"/>
  <c r="AX241" i="7"/>
  <c r="J49" i="1"/>
  <c r="AX357" i="7"/>
  <c r="J50" i="1"/>
  <c r="AX294" i="7"/>
  <c r="J51" i="1"/>
  <c r="AX389" i="7"/>
  <c r="J52" i="1"/>
  <c r="AX398" i="7"/>
  <c r="J53" i="1"/>
  <c r="AX344" i="7"/>
  <c r="J54" i="1"/>
  <c r="AX312" i="7"/>
  <c r="J55" i="1"/>
  <c r="AX254" i="7"/>
  <c r="J56" i="1"/>
  <c r="AX262" i="7"/>
  <c r="J57" i="1"/>
  <c r="AX275" i="7"/>
  <c r="J58" i="1"/>
  <c r="AX338" i="7"/>
  <c r="J59" i="1"/>
  <c r="AX345" i="7"/>
  <c r="J60" i="1"/>
  <c r="AX217" i="7"/>
  <c r="J61" i="1"/>
  <c r="AX371" i="7"/>
  <c r="J62" i="1"/>
  <c r="AX304" i="7"/>
  <c r="J63" i="1"/>
  <c r="AX372" i="7"/>
  <c r="J64" i="1"/>
  <c r="AX242" i="7"/>
  <c r="J65" i="1"/>
  <c r="AX390" i="7"/>
  <c r="J66" i="1"/>
  <c r="AX346" i="7"/>
  <c r="J67" i="1"/>
  <c r="AX295" i="7"/>
  <c r="J68" i="1"/>
  <c r="AX328" i="7"/>
  <c r="J69" i="1"/>
  <c r="AX405" i="7"/>
  <c r="J70" i="1"/>
  <c r="AX221" i="7"/>
  <c r="J71" i="1"/>
  <c r="AX270" i="7"/>
  <c r="J72" i="1"/>
  <c r="AX406" i="7"/>
  <c r="J73" i="1"/>
  <c r="AX347" i="7"/>
  <c r="J74" i="1"/>
  <c r="AX358" i="7"/>
  <c r="J75" i="1"/>
  <c r="AX322" i="7"/>
  <c r="J76" i="1"/>
  <c r="AX373" i="7"/>
  <c r="J77" i="1"/>
  <c r="AX232" i="7"/>
  <c r="J78" i="1"/>
  <c r="AX248" i="7"/>
  <c r="J79" i="1"/>
  <c r="AX305" i="7"/>
  <c r="J80" i="1"/>
  <c r="AX233" i="7"/>
  <c r="J81" i="1"/>
  <c r="AX348" i="7"/>
  <c r="J82" i="1"/>
  <c r="AX339" i="7"/>
  <c r="J83" i="1"/>
  <c r="AX349" i="7"/>
  <c r="J84" i="1"/>
  <c r="AX313" i="7"/>
  <c r="J85" i="1"/>
  <c r="AX243" i="7"/>
  <c r="J86" i="1"/>
  <c r="AX249" i="7"/>
  <c r="J87" i="1"/>
  <c r="AX386" i="7"/>
  <c r="J88" i="1"/>
  <c r="AX296" i="7"/>
  <c r="J89" i="1"/>
  <c r="AX222" i="7"/>
  <c r="J90" i="1"/>
  <c r="AX329" i="7"/>
  <c r="J91" i="1"/>
  <c r="AX263" i="7"/>
  <c r="J92" i="1"/>
  <c r="AX323" i="7"/>
  <c r="J93" i="1"/>
  <c r="AX223" i="7"/>
  <c r="J94" i="1"/>
  <c r="AX340" i="7"/>
  <c r="J95" i="1"/>
  <c r="AX276" i="7"/>
  <c r="J96" i="1"/>
  <c r="AX255" i="7"/>
  <c r="J97" i="1"/>
  <c r="AX359" i="7"/>
  <c r="J98" i="1"/>
  <c r="AX306" i="7"/>
  <c r="J99" i="1"/>
  <c r="AX288" i="7"/>
  <c r="J100" i="1"/>
  <c r="AX271" i="7"/>
  <c r="J101" i="1"/>
  <c r="AX250" i="7"/>
  <c r="J102" i="1"/>
  <c r="AX409" i="7"/>
  <c r="J103" i="1"/>
  <c r="AX391" i="7"/>
  <c r="J104" i="1"/>
  <c r="AX330" i="7"/>
  <c r="J105" i="1"/>
  <c r="AX387" i="7"/>
  <c r="J106" i="1"/>
  <c r="AX374" i="7"/>
  <c r="J107" i="1"/>
  <c r="AX350" i="7"/>
  <c r="J108" i="1"/>
  <c r="AX272" i="7"/>
  <c r="J109" i="1"/>
  <c r="AX277" i="7"/>
  <c r="J110" i="1"/>
  <c r="AX392" i="7"/>
  <c r="J111" i="1"/>
  <c r="AX399" i="7"/>
  <c r="J112" i="1"/>
  <c r="AX244" i="7"/>
  <c r="J113" i="1"/>
  <c r="AX314" i="7"/>
  <c r="J114" i="1"/>
  <c r="AX256" i="7"/>
  <c r="J115" i="1"/>
  <c r="AX324" i="7"/>
  <c r="J116" i="1"/>
  <c r="AX282" i="7"/>
  <c r="J117" i="1"/>
  <c r="AX251" i="7"/>
  <c r="J118" i="1"/>
  <c r="AX264" i="7"/>
  <c r="J119" i="1"/>
  <c r="AX325" i="7"/>
  <c r="J120" i="1"/>
  <c r="AX283" i="7"/>
  <c r="J121" i="1"/>
  <c r="AX252" i="7"/>
  <c r="J122" i="1"/>
  <c r="AX367" i="7"/>
  <c r="J123" i="1"/>
  <c r="AX224" i="7"/>
  <c r="J124" i="1"/>
  <c r="AX225" i="7"/>
  <c r="J125" i="1"/>
  <c r="AX400" i="7"/>
  <c r="J126" i="1"/>
  <c r="AX289" i="7"/>
  <c r="J127" i="1"/>
  <c r="AX375" i="7"/>
  <c r="J128" i="1"/>
  <c r="AX226" i="7"/>
  <c r="J129" i="1"/>
  <c r="AX234" i="7"/>
  <c r="J130" i="1"/>
  <c r="AX307" i="7"/>
  <c r="J131" i="1"/>
  <c r="AX227" i="7"/>
  <c r="J132" i="1"/>
  <c r="AX341" i="7"/>
  <c r="J133" i="1"/>
  <c r="AX284" i="7"/>
  <c r="J134" i="1"/>
  <c r="AX376" i="7"/>
  <c r="J135" i="1"/>
  <c r="AX273" i="7"/>
  <c r="J136" i="1"/>
  <c r="AX351" i="7"/>
  <c r="J137" i="1"/>
  <c r="AX235" i="7"/>
  <c r="J138" i="1"/>
  <c r="AX236" i="7"/>
  <c r="J139" i="1"/>
  <c r="AX410" i="7"/>
  <c r="J140" i="1"/>
  <c r="AX237" i="7"/>
  <c r="J141" i="1"/>
  <c r="AX360" i="7"/>
  <c r="J142" i="1"/>
  <c r="AX361" i="7"/>
  <c r="J143" i="1"/>
  <c r="AX336" i="7"/>
  <c r="J144" i="1"/>
  <c r="AX297" i="7"/>
  <c r="J145" i="1"/>
  <c r="AX245" i="7"/>
  <c r="J146" i="1"/>
  <c r="AX393" i="7"/>
  <c r="J147" i="1"/>
  <c r="AX257" i="7"/>
  <c r="J148" i="1"/>
  <c r="AX258" i="7"/>
  <c r="J149" i="1"/>
  <c r="AX218" i="7"/>
  <c r="J150" i="1"/>
  <c r="AX326" i="7"/>
  <c r="J151" i="1"/>
  <c r="AX265" i="7"/>
  <c r="J152" i="1"/>
  <c r="AX368" i="7"/>
  <c r="J153" i="1"/>
  <c r="AX228" i="7"/>
  <c r="J154" i="1"/>
  <c r="AX411" i="7"/>
  <c r="J155" i="1"/>
  <c r="AX278" i="7"/>
  <c r="J156" i="1"/>
  <c r="AX377" i="7"/>
  <c r="J157" i="1"/>
  <c r="AX315" i="7"/>
  <c r="J158" i="1"/>
  <c r="AX331" i="7"/>
  <c r="J159" i="1"/>
  <c r="AX279" i="7"/>
  <c r="J160" i="1"/>
  <c r="AX280" i="7"/>
  <c r="J161" i="1"/>
  <c r="AX316" i="7"/>
  <c r="J162" i="1"/>
  <c r="AX285" i="7"/>
  <c r="J163" i="1"/>
  <c r="AX407" i="7"/>
  <c r="J164" i="1"/>
  <c r="AX332" i="7"/>
  <c r="J165" i="1"/>
  <c r="AX378" i="7"/>
  <c r="J166" i="1"/>
  <c r="AX362" i="7"/>
  <c r="J167" i="1"/>
  <c r="AX281" i="7"/>
  <c r="J168" i="1"/>
  <c r="AX379" i="7"/>
  <c r="J169" i="1"/>
  <c r="AX412" i="7"/>
  <c r="J170" i="1"/>
  <c r="AX394" i="7"/>
  <c r="J171" i="1"/>
  <c r="AX308" i="7"/>
  <c r="J172" i="1"/>
  <c r="AX352" i="7"/>
  <c r="J173" i="1"/>
  <c r="AX408" i="7"/>
  <c r="J174" i="1"/>
  <c r="AX363" i="7"/>
  <c r="J175" i="1"/>
  <c r="AX317" i="7"/>
  <c r="J176" i="1"/>
  <c r="AX364" i="7"/>
  <c r="J177" i="1"/>
  <c r="AX395" i="7"/>
  <c r="J178" i="1"/>
  <c r="AX365" i="7"/>
  <c r="J179" i="1"/>
  <c r="AX309" i="7"/>
  <c r="J180" i="1"/>
  <c r="AX369" i="7"/>
  <c r="J181" i="1"/>
  <c r="AX286" i="7"/>
  <c r="J182" i="1"/>
  <c r="AX318" i="7"/>
  <c r="J183" i="1"/>
  <c r="AX333" i="7"/>
  <c r="J184" i="1"/>
  <c r="AX380" i="7"/>
  <c r="J185" i="1"/>
  <c r="AX342" i="7"/>
  <c r="J186" i="1"/>
  <c r="AX266" i="7"/>
  <c r="J187" i="1"/>
  <c r="AX319" i="7"/>
  <c r="J188" i="1"/>
  <c r="AX396" i="7"/>
  <c r="J189" i="1"/>
  <c r="AX401" i="7"/>
  <c r="J190" i="1"/>
  <c r="AX229" i="7"/>
  <c r="J191" i="1"/>
  <c r="AX259" i="7"/>
  <c r="J192" i="1"/>
  <c r="AX370" i="7"/>
  <c r="J193" i="1"/>
  <c r="AX413" i="7"/>
  <c r="J194" i="1"/>
  <c r="AX402" i="7"/>
  <c r="J195" i="1"/>
  <c r="AX353" i="7"/>
  <c r="J196" i="1"/>
  <c r="AX381" i="7"/>
  <c r="J197" i="1"/>
  <c r="AX290" i="7"/>
  <c r="J198" i="1"/>
  <c r="AX388" i="7"/>
  <c r="J199" i="1"/>
  <c r="AX291" i="7"/>
  <c r="J200" i="1"/>
  <c r="AX337" i="7"/>
  <c r="J201" i="1"/>
  <c r="AX230" i="7"/>
  <c r="J202" i="1"/>
  <c r="AX292" i="7"/>
  <c r="J203" i="1"/>
  <c r="J204" i="1"/>
  <c r="J211" i="1"/>
  <c r="AW382" i="7"/>
  <c r="I3" i="1"/>
  <c r="AW213" i="7"/>
  <c r="I4" i="1"/>
  <c r="AW238" i="7"/>
  <c r="I5" i="1"/>
  <c r="AW383" i="7"/>
  <c r="I6" i="1"/>
  <c r="AW267" i="7"/>
  <c r="I7" i="1"/>
  <c r="AW354" i="7"/>
  <c r="I8" i="1"/>
  <c r="AW334" i="7"/>
  <c r="I9" i="1"/>
  <c r="AW327" i="7"/>
  <c r="I10" i="1"/>
  <c r="AW214" i="7"/>
  <c r="I11" i="1"/>
  <c r="AW298" i="7"/>
  <c r="I12" i="1"/>
  <c r="AW343" i="7"/>
  <c r="I13" i="1"/>
  <c r="AW268" i="7"/>
  <c r="I14" i="1"/>
  <c r="AW246" i="7"/>
  <c r="I15" i="1"/>
  <c r="AW239" i="7"/>
  <c r="I16" i="1"/>
  <c r="AW253" i="7"/>
  <c r="I17" i="1"/>
  <c r="AW299" i="7"/>
  <c r="I18" i="1"/>
  <c r="AW320" i="7"/>
  <c r="I19" i="1"/>
  <c r="AW300" i="7"/>
  <c r="I20" i="1"/>
  <c r="AW321" i="7"/>
  <c r="I21" i="1"/>
  <c r="AW287" i="7"/>
  <c r="I22" i="1"/>
  <c r="AW310" i="7"/>
  <c r="I23" i="1"/>
  <c r="AW269" i="7"/>
  <c r="I24" i="1"/>
  <c r="AW219" i="7"/>
  <c r="I25" i="1"/>
  <c r="AW293" i="7"/>
  <c r="I26" i="1"/>
  <c r="AW274" i="7"/>
  <c r="I27" i="1"/>
  <c r="AW355" i="7"/>
  <c r="I28" i="1"/>
  <c r="AW215" i="7"/>
  <c r="I29" i="1"/>
  <c r="AW301" i="7"/>
  <c r="I30" i="1"/>
  <c r="AW247" i="7"/>
  <c r="I31" i="1"/>
  <c r="AW302" i="7"/>
  <c r="I32" i="1"/>
  <c r="AW403" i="7"/>
  <c r="I33" i="1"/>
  <c r="AW366" i="7"/>
  <c r="I34" i="1"/>
  <c r="AW240" i="7"/>
  <c r="I35" i="1"/>
  <c r="AW384" i="7"/>
  <c r="I36" i="1"/>
  <c r="AW335" i="7"/>
  <c r="I37" i="1"/>
  <c r="AW220" i="7"/>
  <c r="I38" i="1"/>
  <c r="AW397" i="7"/>
  <c r="I39" i="1"/>
  <c r="AW303" i="7"/>
  <c r="I40" i="1"/>
  <c r="AW216" i="7"/>
  <c r="I41" i="1"/>
  <c r="AW260" i="7"/>
  <c r="I42" i="1"/>
  <c r="AW404" i="7"/>
  <c r="I43" i="1"/>
  <c r="AW231" i="7"/>
  <c r="I44" i="1"/>
  <c r="AW385" i="7"/>
  <c r="I45" i="1"/>
  <c r="AW311" i="7"/>
  <c r="I46" i="1"/>
  <c r="AW356" i="7"/>
  <c r="I47" i="1"/>
  <c r="AW261" i="7"/>
  <c r="I48" i="1"/>
  <c r="AW241" i="7"/>
  <c r="I49" i="1"/>
  <c r="AW357" i="7"/>
  <c r="I50" i="1"/>
  <c r="AW294" i="7"/>
  <c r="I51" i="1"/>
  <c r="AW389" i="7"/>
  <c r="I52" i="1"/>
  <c r="AW398" i="7"/>
  <c r="I53" i="1"/>
  <c r="AW344" i="7"/>
  <c r="I54" i="1"/>
  <c r="AW312" i="7"/>
  <c r="I55" i="1"/>
  <c r="AW254" i="7"/>
  <c r="I56" i="1"/>
  <c r="AW262" i="7"/>
  <c r="I57" i="1"/>
  <c r="AW275" i="7"/>
  <c r="I58" i="1"/>
  <c r="AW338" i="7"/>
  <c r="I59" i="1"/>
  <c r="AW345" i="7"/>
  <c r="I60" i="1"/>
  <c r="AW217" i="7"/>
  <c r="I61" i="1"/>
  <c r="AW371" i="7"/>
  <c r="I62" i="1"/>
  <c r="AW304" i="7"/>
  <c r="I63" i="1"/>
  <c r="AW372" i="7"/>
  <c r="I64" i="1"/>
  <c r="AW242" i="7"/>
  <c r="I65" i="1"/>
  <c r="AW390" i="7"/>
  <c r="I66" i="1"/>
  <c r="AW346" i="7"/>
  <c r="I67" i="1"/>
  <c r="AW295" i="7"/>
  <c r="I68" i="1"/>
  <c r="AW328" i="7"/>
  <c r="I69" i="1"/>
  <c r="AW405" i="7"/>
  <c r="I70" i="1"/>
  <c r="AW221" i="7"/>
  <c r="I71" i="1"/>
  <c r="AW270" i="7"/>
  <c r="I72" i="1"/>
  <c r="AW406" i="7"/>
  <c r="I73" i="1"/>
  <c r="AW347" i="7"/>
  <c r="I74" i="1"/>
  <c r="AW358" i="7"/>
  <c r="I75" i="1"/>
  <c r="AW322" i="7"/>
  <c r="I76" i="1"/>
  <c r="AW373" i="7"/>
  <c r="I77" i="1"/>
  <c r="AW232" i="7"/>
  <c r="I78" i="1"/>
  <c r="AW248" i="7"/>
  <c r="I79" i="1"/>
  <c r="AW305" i="7"/>
  <c r="I80" i="1"/>
  <c r="AW233" i="7"/>
  <c r="I81" i="1"/>
  <c r="AW348" i="7"/>
  <c r="I82" i="1"/>
  <c r="AW339" i="7"/>
  <c r="I83" i="1"/>
  <c r="AW349" i="7"/>
  <c r="I84" i="1"/>
  <c r="AW313" i="7"/>
  <c r="I85" i="1"/>
  <c r="AW243" i="7"/>
  <c r="I86" i="1"/>
  <c r="AW249" i="7"/>
  <c r="I87" i="1"/>
  <c r="AW386" i="7"/>
  <c r="I88" i="1"/>
  <c r="AW296" i="7"/>
  <c r="I89" i="1"/>
  <c r="AW222" i="7"/>
  <c r="I90" i="1"/>
  <c r="AW329" i="7"/>
  <c r="I91" i="1"/>
  <c r="AW263" i="7"/>
  <c r="I92" i="1"/>
  <c r="AW323" i="7"/>
  <c r="I93" i="1"/>
  <c r="AW223" i="7"/>
  <c r="I94" i="1"/>
  <c r="AW340" i="7"/>
  <c r="I95" i="1"/>
  <c r="AW276" i="7"/>
  <c r="I96" i="1"/>
  <c r="AW255" i="7"/>
  <c r="I97" i="1"/>
  <c r="AW359" i="7"/>
  <c r="I98" i="1"/>
  <c r="AW306" i="7"/>
  <c r="I99" i="1"/>
  <c r="AW288" i="7"/>
  <c r="I100" i="1"/>
  <c r="AW271" i="7"/>
  <c r="I101" i="1"/>
  <c r="AW250" i="7"/>
  <c r="I102" i="1"/>
  <c r="AW409" i="7"/>
  <c r="I103" i="1"/>
  <c r="AW391" i="7"/>
  <c r="I104" i="1"/>
  <c r="AW330" i="7"/>
  <c r="I105" i="1"/>
  <c r="AW387" i="7"/>
  <c r="I106" i="1"/>
  <c r="AW374" i="7"/>
  <c r="I107" i="1"/>
  <c r="AW350" i="7"/>
  <c r="I108" i="1"/>
  <c r="AW272" i="7"/>
  <c r="I109" i="1"/>
  <c r="AW277" i="7"/>
  <c r="I110" i="1"/>
  <c r="AW392" i="7"/>
  <c r="I111" i="1"/>
  <c r="AW399" i="7"/>
  <c r="I112" i="1"/>
  <c r="AW244" i="7"/>
  <c r="I113" i="1"/>
  <c r="AW314" i="7"/>
  <c r="I114" i="1"/>
  <c r="AW256" i="7"/>
  <c r="I115" i="1"/>
  <c r="AW324" i="7"/>
  <c r="I116" i="1"/>
  <c r="AW282" i="7"/>
  <c r="I117" i="1"/>
  <c r="AW251" i="7"/>
  <c r="I118" i="1"/>
  <c r="AW264" i="7"/>
  <c r="I119" i="1"/>
  <c r="AW325" i="7"/>
  <c r="I120" i="1"/>
  <c r="AW283" i="7"/>
  <c r="I121" i="1"/>
  <c r="AW252" i="7"/>
  <c r="I122" i="1"/>
  <c r="AW367" i="7"/>
  <c r="I123" i="1"/>
  <c r="AW224" i="7"/>
  <c r="I124" i="1"/>
  <c r="AW225" i="7"/>
  <c r="I125" i="1"/>
  <c r="AW400" i="7"/>
  <c r="I126" i="1"/>
  <c r="AW289" i="7"/>
  <c r="I127" i="1"/>
  <c r="AW375" i="7"/>
  <c r="I128" i="1"/>
  <c r="AW226" i="7"/>
  <c r="I129" i="1"/>
  <c r="AW234" i="7"/>
  <c r="I130" i="1"/>
  <c r="AW307" i="7"/>
  <c r="I131" i="1"/>
  <c r="AW227" i="7"/>
  <c r="I132" i="1"/>
  <c r="AW341" i="7"/>
  <c r="I133" i="1"/>
  <c r="AW284" i="7"/>
  <c r="I134" i="1"/>
  <c r="AW376" i="7"/>
  <c r="I135" i="1"/>
  <c r="AW273" i="7"/>
  <c r="I136" i="1"/>
  <c r="AW351" i="7"/>
  <c r="I137" i="1"/>
  <c r="AW235" i="7"/>
  <c r="I138" i="1"/>
  <c r="AW236" i="7"/>
  <c r="I139" i="1"/>
  <c r="AW410" i="7"/>
  <c r="I140" i="1"/>
  <c r="AW237" i="7"/>
  <c r="I141" i="1"/>
  <c r="AW360" i="7"/>
  <c r="I142" i="1"/>
  <c r="AW361" i="7"/>
  <c r="I143" i="1"/>
  <c r="AW336" i="7"/>
  <c r="I144" i="1"/>
  <c r="AW297" i="7"/>
  <c r="I145" i="1"/>
  <c r="AW245" i="7"/>
  <c r="I146" i="1"/>
  <c r="AW393" i="7"/>
  <c r="I147" i="1"/>
  <c r="AW257" i="7"/>
  <c r="I148" i="1"/>
  <c r="AW258" i="7"/>
  <c r="I149" i="1"/>
  <c r="AW218" i="7"/>
  <c r="I150" i="1"/>
  <c r="AW326" i="7"/>
  <c r="I151" i="1"/>
  <c r="AW265" i="7"/>
  <c r="I152" i="1"/>
  <c r="AW368" i="7"/>
  <c r="I153" i="1"/>
  <c r="AW228" i="7"/>
  <c r="I154" i="1"/>
  <c r="AW411" i="7"/>
  <c r="I155" i="1"/>
  <c r="AW278" i="7"/>
  <c r="I156" i="1"/>
  <c r="AW377" i="7"/>
  <c r="I157" i="1"/>
  <c r="AW315" i="7"/>
  <c r="I158" i="1"/>
  <c r="AW331" i="7"/>
  <c r="I159" i="1"/>
  <c r="AW279" i="7"/>
  <c r="I160" i="1"/>
  <c r="AW280" i="7"/>
  <c r="I161" i="1"/>
  <c r="AW316" i="7"/>
  <c r="I162" i="1"/>
  <c r="AW285" i="7"/>
  <c r="I163" i="1"/>
  <c r="AW407" i="7"/>
  <c r="I164" i="1"/>
  <c r="AW332" i="7"/>
  <c r="I165" i="1"/>
  <c r="AW378" i="7"/>
  <c r="I166" i="1"/>
  <c r="AW362" i="7"/>
  <c r="I167" i="1"/>
  <c r="AW281" i="7"/>
  <c r="I168" i="1"/>
  <c r="AW379" i="7"/>
  <c r="I169" i="1"/>
  <c r="AW412" i="7"/>
  <c r="I170" i="1"/>
  <c r="AW394" i="7"/>
  <c r="I171" i="1"/>
  <c r="AW308" i="7"/>
  <c r="I172" i="1"/>
  <c r="AW352" i="7"/>
  <c r="I173" i="1"/>
  <c r="AW408" i="7"/>
  <c r="I174" i="1"/>
  <c r="AW363" i="7"/>
  <c r="I175" i="1"/>
  <c r="AW317" i="7"/>
  <c r="I176" i="1"/>
  <c r="AW364" i="7"/>
  <c r="I177" i="1"/>
  <c r="AW395" i="7"/>
  <c r="I178" i="1"/>
  <c r="AW365" i="7"/>
  <c r="I179" i="1"/>
  <c r="AW309" i="7"/>
  <c r="I180" i="1"/>
  <c r="AW369" i="7"/>
  <c r="I181" i="1"/>
  <c r="AW286" i="7"/>
  <c r="I182" i="1"/>
  <c r="AW318" i="7"/>
  <c r="I183" i="1"/>
  <c r="AW333" i="7"/>
  <c r="I184" i="1"/>
  <c r="AW380" i="7"/>
  <c r="I185" i="1"/>
  <c r="AW342" i="7"/>
  <c r="I186" i="1"/>
  <c r="AW266" i="7"/>
  <c r="I187" i="1"/>
  <c r="AW319" i="7"/>
  <c r="I188" i="1"/>
  <c r="AW396" i="7"/>
  <c r="I189" i="1"/>
  <c r="AW401" i="7"/>
  <c r="I190" i="1"/>
  <c r="AW229" i="7"/>
  <c r="I191" i="1"/>
  <c r="AW259" i="7"/>
  <c r="I192" i="1"/>
  <c r="AW370" i="7"/>
  <c r="I193" i="1"/>
  <c r="AW413" i="7"/>
  <c r="I194" i="1"/>
  <c r="AW402" i="7"/>
  <c r="I195" i="1"/>
  <c r="AW353" i="7"/>
  <c r="I196" i="1"/>
  <c r="AW381" i="7"/>
  <c r="I197" i="1"/>
  <c r="AW290" i="7"/>
  <c r="I198" i="1"/>
  <c r="AW388" i="7"/>
  <c r="I199" i="1"/>
  <c r="AW291" i="7"/>
  <c r="I200" i="1"/>
  <c r="AW337" i="7"/>
  <c r="I201" i="1"/>
  <c r="AW230" i="7"/>
  <c r="I202" i="1"/>
  <c r="AW292" i="7"/>
  <c r="I203" i="1"/>
  <c r="I204" i="1"/>
  <c r="I211" i="1"/>
  <c r="AV382" i="7"/>
  <c r="H3" i="1"/>
  <c r="AV213" i="7"/>
  <c r="H4" i="1"/>
  <c r="AV238" i="7"/>
  <c r="H5" i="1"/>
  <c r="AV383" i="7"/>
  <c r="H6" i="1"/>
  <c r="AV267" i="7"/>
  <c r="H7" i="1"/>
  <c r="AV354" i="7"/>
  <c r="H8" i="1"/>
  <c r="AV334" i="7"/>
  <c r="H9" i="1"/>
  <c r="AV327" i="7"/>
  <c r="H10" i="1"/>
  <c r="AV214" i="7"/>
  <c r="H11" i="1"/>
  <c r="AV298" i="7"/>
  <c r="H12" i="1"/>
  <c r="AV343" i="7"/>
  <c r="H13" i="1"/>
  <c r="AV268" i="7"/>
  <c r="H14" i="1"/>
  <c r="AV246" i="7"/>
  <c r="H15" i="1"/>
  <c r="AV239" i="7"/>
  <c r="H16" i="1"/>
  <c r="AV253" i="7"/>
  <c r="H17" i="1"/>
  <c r="AV299" i="7"/>
  <c r="H18" i="1"/>
  <c r="AV320" i="7"/>
  <c r="H19" i="1"/>
  <c r="AV300" i="7"/>
  <c r="H20" i="1"/>
  <c r="AV321" i="7"/>
  <c r="H21" i="1"/>
  <c r="AV287" i="7"/>
  <c r="H22" i="1"/>
  <c r="AV310" i="7"/>
  <c r="H23" i="1"/>
  <c r="AV269" i="7"/>
  <c r="H24" i="1"/>
  <c r="AV219" i="7"/>
  <c r="H25" i="1"/>
  <c r="AV293" i="7"/>
  <c r="H26" i="1"/>
  <c r="AV274" i="7"/>
  <c r="H27" i="1"/>
  <c r="AV355" i="7"/>
  <c r="H28" i="1"/>
  <c r="AV215" i="7"/>
  <c r="H29" i="1"/>
  <c r="AV301" i="7"/>
  <c r="H30" i="1"/>
  <c r="AV247" i="7"/>
  <c r="H31" i="1"/>
  <c r="AV302" i="7"/>
  <c r="H32" i="1"/>
  <c r="AV403" i="7"/>
  <c r="H33" i="1"/>
  <c r="AV366" i="7"/>
  <c r="H34" i="1"/>
  <c r="AV240" i="7"/>
  <c r="H35" i="1"/>
  <c r="AV384" i="7"/>
  <c r="H36" i="1"/>
  <c r="AV335" i="7"/>
  <c r="H37" i="1"/>
  <c r="AV220" i="7"/>
  <c r="H38" i="1"/>
  <c r="AV397" i="7"/>
  <c r="H39" i="1"/>
  <c r="AV303" i="7"/>
  <c r="H40" i="1"/>
  <c r="AV216" i="7"/>
  <c r="H41" i="1"/>
  <c r="AV260" i="7"/>
  <c r="H42" i="1"/>
  <c r="AV404" i="7"/>
  <c r="H43" i="1"/>
  <c r="AV231" i="7"/>
  <c r="H44" i="1"/>
  <c r="AV385" i="7"/>
  <c r="H45" i="1"/>
  <c r="AV311" i="7"/>
  <c r="H46" i="1"/>
  <c r="AV356" i="7"/>
  <c r="H47" i="1"/>
  <c r="AV261" i="7"/>
  <c r="H48" i="1"/>
  <c r="AV241" i="7"/>
  <c r="H49" i="1"/>
  <c r="AV357" i="7"/>
  <c r="H50" i="1"/>
  <c r="AV294" i="7"/>
  <c r="H51" i="1"/>
  <c r="AV389" i="7"/>
  <c r="H52" i="1"/>
  <c r="AV398" i="7"/>
  <c r="H53" i="1"/>
  <c r="AV344" i="7"/>
  <c r="H54" i="1"/>
  <c r="AV312" i="7"/>
  <c r="H55" i="1"/>
  <c r="AV254" i="7"/>
  <c r="H56" i="1"/>
  <c r="AV262" i="7"/>
  <c r="H57" i="1"/>
  <c r="AV275" i="7"/>
  <c r="H58" i="1"/>
  <c r="AV338" i="7"/>
  <c r="H59" i="1"/>
  <c r="AV345" i="7"/>
  <c r="H60" i="1"/>
  <c r="AV217" i="7"/>
  <c r="H61" i="1"/>
  <c r="AV371" i="7"/>
  <c r="H62" i="1"/>
  <c r="AV304" i="7"/>
  <c r="H63" i="1"/>
  <c r="AV372" i="7"/>
  <c r="H64" i="1"/>
  <c r="AV242" i="7"/>
  <c r="H65" i="1"/>
  <c r="AV390" i="7"/>
  <c r="H66" i="1"/>
  <c r="AV346" i="7"/>
  <c r="H67" i="1"/>
  <c r="AV295" i="7"/>
  <c r="H68" i="1"/>
  <c r="AV328" i="7"/>
  <c r="H69" i="1"/>
  <c r="AV405" i="7"/>
  <c r="H70" i="1"/>
  <c r="AV221" i="7"/>
  <c r="H71" i="1"/>
  <c r="AV270" i="7"/>
  <c r="H72" i="1"/>
  <c r="AV406" i="7"/>
  <c r="H73" i="1"/>
  <c r="AV347" i="7"/>
  <c r="H74" i="1"/>
  <c r="AV358" i="7"/>
  <c r="H75" i="1"/>
  <c r="AV322" i="7"/>
  <c r="H76" i="1"/>
  <c r="AV373" i="7"/>
  <c r="H77" i="1"/>
  <c r="AV232" i="7"/>
  <c r="H78" i="1"/>
  <c r="AV248" i="7"/>
  <c r="H79" i="1"/>
  <c r="AV305" i="7"/>
  <c r="H80" i="1"/>
  <c r="AV233" i="7"/>
  <c r="H81" i="1"/>
  <c r="AV348" i="7"/>
  <c r="H82" i="1"/>
  <c r="AV339" i="7"/>
  <c r="H83" i="1"/>
  <c r="AV349" i="7"/>
  <c r="H84" i="1"/>
  <c r="AV313" i="7"/>
  <c r="H85" i="1"/>
  <c r="AV243" i="7"/>
  <c r="H86" i="1"/>
  <c r="AV249" i="7"/>
  <c r="H87" i="1"/>
  <c r="AV386" i="7"/>
  <c r="H88" i="1"/>
  <c r="AV296" i="7"/>
  <c r="H89" i="1"/>
  <c r="AV222" i="7"/>
  <c r="H90" i="1"/>
  <c r="AV329" i="7"/>
  <c r="H91" i="1"/>
  <c r="AV263" i="7"/>
  <c r="H92" i="1"/>
  <c r="AV323" i="7"/>
  <c r="H93" i="1"/>
  <c r="AV223" i="7"/>
  <c r="H94" i="1"/>
  <c r="AV340" i="7"/>
  <c r="H95" i="1"/>
  <c r="AV276" i="7"/>
  <c r="H96" i="1"/>
  <c r="AV255" i="7"/>
  <c r="H97" i="1"/>
  <c r="AV359" i="7"/>
  <c r="H98" i="1"/>
  <c r="AV306" i="7"/>
  <c r="H99" i="1"/>
  <c r="AV288" i="7"/>
  <c r="H100" i="1"/>
  <c r="AV271" i="7"/>
  <c r="H101" i="1"/>
  <c r="AV250" i="7"/>
  <c r="H102" i="1"/>
  <c r="AV409" i="7"/>
  <c r="H103" i="1"/>
  <c r="AV391" i="7"/>
  <c r="H104" i="1"/>
  <c r="AV330" i="7"/>
  <c r="H105" i="1"/>
  <c r="AV387" i="7"/>
  <c r="H106" i="1"/>
  <c r="AV374" i="7"/>
  <c r="H107" i="1"/>
  <c r="AV350" i="7"/>
  <c r="H108" i="1"/>
  <c r="AV272" i="7"/>
  <c r="H109" i="1"/>
  <c r="AV277" i="7"/>
  <c r="H110" i="1"/>
  <c r="AV392" i="7"/>
  <c r="H111" i="1"/>
  <c r="AV399" i="7"/>
  <c r="H112" i="1"/>
  <c r="AV244" i="7"/>
  <c r="H113" i="1"/>
  <c r="AV314" i="7"/>
  <c r="H114" i="1"/>
  <c r="AV256" i="7"/>
  <c r="H115" i="1"/>
  <c r="AV324" i="7"/>
  <c r="H116" i="1"/>
  <c r="AV282" i="7"/>
  <c r="H117" i="1"/>
  <c r="AV251" i="7"/>
  <c r="H118" i="1"/>
  <c r="AV264" i="7"/>
  <c r="H119" i="1"/>
  <c r="AV325" i="7"/>
  <c r="H120" i="1"/>
  <c r="AV283" i="7"/>
  <c r="H121" i="1"/>
  <c r="AV252" i="7"/>
  <c r="H122" i="1"/>
  <c r="AV367" i="7"/>
  <c r="H123" i="1"/>
  <c r="AV224" i="7"/>
  <c r="H124" i="1"/>
  <c r="AV225" i="7"/>
  <c r="H125" i="1"/>
  <c r="AV400" i="7"/>
  <c r="H126" i="1"/>
  <c r="AV289" i="7"/>
  <c r="H127" i="1"/>
  <c r="AV375" i="7"/>
  <c r="H128" i="1"/>
  <c r="AV226" i="7"/>
  <c r="H129" i="1"/>
  <c r="AV234" i="7"/>
  <c r="H130" i="1"/>
  <c r="AV307" i="7"/>
  <c r="H131" i="1"/>
  <c r="AV227" i="7"/>
  <c r="H132" i="1"/>
  <c r="AV341" i="7"/>
  <c r="H133" i="1"/>
  <c r="AV284" i="7"/>
  <c r="H134" i="1"/>
  <c r="AV376" i="7"/>
  <c r="H135" i="1"/>
  <c r="AV273" i="7"/>
  <c r="H136" i="1"/>
  <c r="AV351" i="7"/>
  <c r="H137" i="1"/>
  <c r="AV235" i="7"/>
  <c r="H138" i="1"/>
  <c r="AV236" i="7"/>
  <c r="H139" i="1"/>
  <c r="AV410" i="7"/>
  <c r="H140" i="1"/>
  <c r="AV237" i="7"/>
  <c r="H141" i="1"/>
  <c r="AV360" i="7"/>
  <c r="H142" i="1"/>
  <c r="AV361" i="7"/>
  <c r="H143" i="1"/>
  <c r="AV336" i="7"/>
  <c r="H144" i="1"/>
  <c r="AV297" i="7"/>
  <c r="H145" i="1"/>
  <c r="AV245" i="7"/>
  <c r="H146" i="1"/>
  <c r="AV393" i="7"/>
  <c r="H147" i="1"/>
  <c r="AV257" i="7"/>
  <c r="H148" i="1"/>
  <c r="AV258" i="7"/>
  <c r="H149" i="1"/>
  <c r="AV218" i="7"/>
  <c r="H150" i="1"/>
  <c r="AV326" i="7"/>
  <c r="H151" i="1"/>
  <c r="AV265" i="7"/>
  <c r="H152" i="1"/>
  <c r="AV368" i="7"/>
  <c r="H153" i="1"/>
  <c r="AV228" i="7"/>
  <c r="H154" i="1"/>
  <c r="AV411" i="7"/>
  <c r="H155" i="1"/>
  <c r="AV278" i="7"/>
  <c r="H156" i="1"/>
  <c r="AV377" i="7"/>
  <c r="H157" i="1"/>
  <c r="AV315" i="7"/>
  <c r="H158" i="1"/>
  <c r="AV331" i="7"/>
  <c r="H159" i="1"/>
  <c r="AV279" i="7"/>
  <c r="H160" i="1"/>
  <c r="AV280" i="7"/>
  <c r="H161" i="1"/>
  <c r="AV316" i="7"/>
  <c r="H162" i="1"/>
  <c r="AV285" i="7"/>
  <c r="H163" i="1"/>
  <c r="AV407" i="7"/>
  <c r="H164" i="1"/>
  <c r="AV332" i="7"/>
  <c r="H165" i="1"/>
  <c r="AV378" i="7"/>
  <c r="H166" i="1"/>
  <c r="AV362" i="7"/>
  <c r="H167" i="1"/>
  <c r="AV281" i="7"/>
  <c r="H168" i="1"/>
  <c r="AV379" i="7"/>
  <c r="H169" i="1"/>
  <c r="AV412" i="7"/>
  <c r="H170" i="1"/>
  <c r="AV394" i="7"/>
  <c r="H171" i="1"/>
  <c r="AV308" i="7"/>
  <c r="H172" i="1"/>
  <c r="AV352" i="7"/>
  <c r="H173" i="1"/>
  <c r="AV408" i="7"/>
  <c r="H174" i="1"/>
  <c r="AV363" i="7"/>
  <c r="H175" i="1"/>
  <c r="AV317" i="7"/>
  <c r="H176" i="1"/>
  <c r="AV364" i="7"/>
  <c r="H177" i="1"/>
  <c r="AV395" i="7"/>
  <c r="H178" i="1"/>
  <c r="AV365" i="7"/>
  <c r="H179" i="1"/>
  <c r="AV309" i="7"/>
  <c r="H180" i="1"/>
  <c r="AV369" i="7"/>
  <c r="H181" i="1"/>
  <c r="AV286" i="7"/>
  <c r="H182" i="1"/>
  <c r="AV318" i="7"/>
  <c r="H183" i="1"/>
  <c r="AV333" i="7"/>
  <c r="H184" i="1"/>
  <c r="AV380" i="7"/>
  <c r="H185" i="1"/>
  <c r="AV342" i="7"/>
  <c r="H186" i="1"/>
  <c r="AV266" i="7"/>
  <c r="H187" i="1"/>
  <c r="AV319" i="7"/>
  <c r="H188" i="1"/>
  <c r="AV396" i="7"/>
  <c r="H189" i="1"/>
  <c r="AV401" i="7"/>
  <c r="H190" i="1"/>
  <c r="AV229" i="7"/>
  <c r="H191" i="1"/>
  <c r="AV259" i="7"/>
  <c r="H192" i="1"/>
  <c r="AV370" i="7"/>
  <c r="H193" i="1"/>
  <c r="AV413" i="7"/>
  <c r="H194" i="1"/>
  <c r="AV402" i="7"/>
  <c r="H195" i="1"/>
  <c r="AV353" i="7"/>
  <c r="H196" i="1"/>
  <c r="AV381" i="7"/>
  <c r="H197" i="1"/>
  <c r="AV290" i="7"/>
  <c r="H198" i="1"/>
  <c r="AV388" i="7"/>
  <c r="H199" i="1"/>
  <c r="AV291" i="7"/>
  <c r="H200" i="1"/>
  <c r="AV337" i="7"/>
  <c r="H201" i="1"/>
  <c r="AV230" i="7"/>
  <c r="H202" i="1"/>
  <c r="AV292" i="7"/>
  <c r="H203" i="1"/>
  <c r="H204" i="1"/>
  <c r="H211" i="1"/>
  <c r="AU382" i="7"/>
  <c r="G3" i="1"/>
  <c r="AU213" i="7"/>
  <c r="G4" i="1"/>
  <c r="AU238" i="7"/>
  <c r="G5" i="1"/>
  <c r="AU383" i="7"/>
  <c r="G6" i="1"/>
  <c r="AU267" i="7"/>
  <c r="G7" i="1"/>
  <c r="AU354" i="7"/>
  <c r="G8" i="1"/>
  <c r="AU334" i="7"/>
  <c r="G9" i="1"/>
  <c r="AU327" i="7"/>
  <c r="G10" i="1"/>
  <c r="AU214" i="7"/>
  <c r="G11" i="1"/>
  <c r="AU298" i="7"/>
  <c r="G12" i="1"/>
  <c r="AU343" i="7"/>
  <c r="G13" i="1"/>
  <c r="AU268" i="7"/>
  <c r="G14" i="1"/>
  <c r="AU246" i="7"/>
  <c r="G15" i="1"/>
  <c r="AU239" i="7"/>
  <c r="G16" i="1"/>
  <c r="AU253" i="7"/>
  <c r="G17" i="1"/>
  <c r="AU299" i="7"/>
  <c r="G18" i="1"/>
  <c r="AU320" i="7"/>
  <c r="G19" i="1"/>
  <c r="AU300" i="7"/>
  <c r="G20" i="1"/>
  <c r="AU321" i="7"/>
  <c r="G21" i="1"/>
  <c r="AU287" i="7"/>
  <c r="G22" i="1"/>
  <c r="AU310" i="7"/>
  <c r="G23" i="1"/>
  <c r="AU269" i="7"/>
  <c r="G24" i="1"/>
  <c r="AU219" i="7"/>
  <c r="G25" i="1"/>
  <c r="AU293" i="7"/>
  <c r="G26" i="1"/>
  <c r="AU274" i="7"/>
  <c r="G27" i="1"/>
  <c r="AU355" i="7"/>
  <c r="G28" i="1"/>
  <c r="AU215" i="7"/>
  <c r="G29" i="1"/>
  <c r="AU301" i="7"/>
  <c r="G30" i="1"/>
  <c r="AU247" i="7"/>
  <c r="G31" i="1"/>
  <c r="AU302" i="7"/>
  <c r="G32" i="1"/>
  <c r="AU403" i="7"/>
  <c r="G33" i="1"/>
  <c r="AU366" i="7"/>
  <c r="G34" i="1"/>
  <c r="AU240" i="7"/>
  <c r="G35" i="1"/>
  <c r="AU384" i="7"/>
  <c r="G36" i="1"/>
  <c r="AU335" i="7"/>
  <c r="G37" i="1"/>
  <c r="AU220" i="7"/>
  <c r="G38" i="1"/>
  <c r="AU397" i="7"/>
  <c r="G39" i="1"/>
  <c r="AU303" i="7"/>
  <c r="G40" i="1"/>
  <c r="AU216" i="7"/>
  <c r="G41" i="1"/>
  <c r="AU260" i="7"/>
  <c r="G42" i="1"/>
  <c r="AU404" i="7"/>
  <c r="G43" i="1"/>
  <c r="AU231" i="7"/>
  <c r="G44" i="1"/>
  <c r="AU385" i="7"/>
  <c r="G45" i="1"/>
  <c r="AU311" i="7"/>
  <c r="G46" i="1"/>
  <c r="AU356" i="7"/>
  <c r="G47" i="1"/>
  <c r="AU261" i="7"/>
  <c r="G48" i="1"/>
  <c r="AU241" i="7"/>
  <c r="G49" i="1"/>
  <c r="AU357" i="7"/>
  <c r="G50" i="1"/>
  <c r="AU294" i="7"/>
  <c r="G51" i="1"/>
  <c r="AU389" i="7"/>
  <c r="G52" i="1"/>
  <c r="AU398" i="7"/>
  <c r="G53" i="1"/>
  <c r="AU344" i="7"/>
  <c r="G54" i="1"/>
  <c r="AU312" i="7"/>
  <c r="G55" i="1"/>
  <c r="AU254" i="7"/>
  <c r="G56" i="1"/>
  <c r="AU262" i="7"/>
  <c r="G57" i="1"/>
  <c r="AU275" i="7"/>
  <c r="G58" i="1"/>
  <c r="AU338" i="7"/>
  <c r="G59" i="1"/>
  <c r="AU345" i="7"/>
  <c r="G60" i="1"/>
  <c r="AU217" i="7"/>
  <c r="G61" i="1"/>
  <c r="AU371" i="7"/>
  <c r="G62" i="1"/>
  <c r="AU304" i="7"/>
  <c r="G63" i="1"/>
  <c r="AU372" i="7"/>
  <c r="G64" i="1"/>
  <c r="AU242" i="7"/>
  <c r="G65" i="1"/>
  <c r="AU390" i="7"/>
  <c r="G66" i="1"/>
  <c r="AU346" i="7"/>
  <c r="G67" i="1"/>
  <c r="AU295" i="7"/>
  <c r="G68" i="1"/>
  <c r="AU328" i="7"/>
  <c r="G69" i="1"/>
  <c r="AU405" i="7"/>
  <c r="G70" i="1"/>
  <c r="AU221" i="7"/>
  <c r="G71" i="1"/>
  <c r="AU270" i="7"/>
  <c r="G72" i="1"/>
  <c r="AU406" i="7"/>
  <c r="G73" i="1"/>
  <c r="AU347" i="7"/>
  <c r="G74" i="1"/>
  <c r="AU358" i="7"/>
  <c r="G75" i="1"/>
  <c r="AU322" i="7"/>
  <c r="G76" i="1"/>
  <c r="AU373" i="7"/>
  <c r="G77" i="1"/>
  <c r="AU232" i="7"/>
  <c r="G78" i="1"/>
  <c r="AU248" i="7"/>
  <c r="G79" i="1"/>
  <c r="AU305" i="7"/>
  <c r="G80" i="1"/>
  <c r="AU233" i="7"/>
  <c r="G81" i="1"/>
  <c r="AU348" i="7"/>
  <c r="G82" i="1"/>
  <c r="AU339" i="7"/>
  <c r="G83" i="1"/>
  <c r="AU349" i="7"/>
  <c r="G84" i="1"/>
  <c r="AU313" i="7"/>
  <c r="G85" i="1"/>
  <c r="AU243" i="7"/>
  <c r="G86" i="1"/>
  <c r="AU249" i="7"/>
  <c r="G87" i="1"/>
  <c r="AU386" i="7"/>
  <c r="G88" i="1"/>
  <c r="AU296" i="7"/>
  <c r="G89" i="1"/>
  <c r="AU222" i="7"/>
  <c r="G90" i="1"/>
  <c r="AU329" i="7"/>
  <c r="G91" i="1"/>
  <c r="AU263" i="7"/>
  <c r="G92" i="1"/>
  <c r="AU323" i="7"/>
  <c r="G93" i="1"/>
  <c r="AU223" i="7"/>
  <c r="G94" i="1"/>
  <c r="AU340" i="7"/>
  <c r="G95" i="1"/>
  <c r="AU276" i="7"/>
  <c r="G96" i="1"/>
  <c r="AU255" i="7"/>
  <c r="G97" i="1"/>
  <c r="AU359" i="7"/>
  <c r="G98" i="1"/>
  <c r="AU306" i="7"/>
  <c r="G99" i="1"/>
  <c r="AU288" i="7"/>
  <c r="G100" i="1"/>
  <c r="AU271" i="7"/>
  <c r="G101" i="1"/>
  <c r="AU250" i="7"/>
  <c r="G102" i="1"/>
  <c r="AU409" i="7"/>
  <c r="G103" i="1"/>
  <c r="AU391" i="7"/>
  <c r="G104" i="1"/>
  <c r="AU330" i="7"/>
  <c r="G105" i="1"/>
  <c r="AU387" i="7"/>
  <c r="G106" i="1"/>
  <c r="AU374" i="7"/>
  <c r="G107" i="1"/>
  <c r="AU350" i="7"/>
  <c r="G108" i="1"/>
  <c r="AU272" i="7"/>
  <c r="G109" i="1"/>
  <c r="AU277" i="7"/>
  <c r="G110" i="1"/>
  <c r="AU392" i="7"/>
  <c r="G111" i="1"/>
  <c r="AU399" i="7"/>
  <c r="G112" i="1"/>
  <c r="AU244" i="7"/>
  <c r="G113" i="1"/>
  <c r="AU314" i="7"/>
  <c r="G114" i="1"/>
  <c r="AU256" i="7"/>
  <c r="G115" i="1"/>
  <c r="AU324" i="7"/>
  <c r="G116" i="1"/>
  <c r="AU282" i="7"/>
  <c r="G117" i="1"/>
  <c r="AU251" i="7"/>
  <c r="G118" i="1"/>
  <c r="AU264" i="7"/>
  <c r="G119" i="1"/>
  <c r="AU325" i="7"/>
  <c r="G120" i="1"/>
  <c r="AU283" i="7"/>
  <c r="G121" i="1"/>
  <c r="AU252" i="7"/>
  <c r="G122" i="1"/>
  <c r="AU367" i="7"/>
  <c r="G123" i="1"/>
  <c r="AU224" i="7"/>
  <c r="G124" i="1"/>
  <c r="AU225" i="7"/>
  <c r="G125" i="1"/>
  <c r="AU400" i="7"/>
  <c r="G126" i="1"/>
  <c r="AU289" i="7"/>
  <c r="G127" i="1"/>
  <c r="AU375" i="7"/>
  <c r="G128" i="1"/>
  <c r="AU226" i="7"/>
  <c r="G129" i="1"/>
  <c r="AU234" i="7"/>
  <c r="G130" i="1"/>
  <c r="AU307" i="7"/>
  <c r="G131" i="1"/>
  <c r="AU227" i="7"/>
  <c r="G132" i="1"/>
  <c r="AU341" i="7"/>
  <c r="G133" i="1"/>
  <c r="AU284" i="7"/>
  <c r="G134" i="1"/>
  <c r="AU376" i="7"/>
  <c r="G135" i="1"/>
  <c r="AU273" i="7"/>
  <c r="G136" i="1"/>
  <c r="AU351" i="7"/>
  <c r="G137" i="1"/>
  <c r="AU235" i="7"/>
  <c r="G138" i="1"/>
  <c r="AU236" i="7"/>
  <c r="G139" i="1"/>
  <c r="AU410" i="7"/>
  <c r="G140" i="1"/>
  <c r="AU237" i="7"/>
  <c r="G141" i="1"/>
  <c r="AU360" i="7"/>
  <c r="G142" i="1"/>
  <c r="AU361" i="7"/>
  <c r="G143" i="1"/>
  <c r="AU336" i="7"/>
  <c r="G144" i="1"/>
  <c r="AU297" i="7"/>
  <c r="G145" i="1"/>
  <c r="AU245" i="7"/>
  <c r="G146" i="1"/>
  <c r="AU393" i="7"/>
  <c r="G147" i="1"/>
  <c r="AU257" i="7"/>
  <c r="G148" i="1"/>
  <c r="AU258" i="7"/>
  <c r="G149" i="1"/>
  <c r="AU218" i="7"/>
  <c r="G150" i="1"/>
  <c r="AU326" i="7"/>
  <c r="G151" i="1"/>
  <c r="AU265" i="7"/>
  <c r="G152" i="1"/>
  <c r="AU368" i="7"/>
  <c r="G153" i="1"/>
  <c r="AU228" i="7"/>
  <c r="G154" i="1"/>
  <c r="AU411" i="7"/>
  <c r="G155" i="1"/>
  <c r="AU278" i="7"/>
  <c r="G156" i="1"/>
  <c r="AU377" i="7"/>
  <c r="G157" i="1"/>
  <c r="AU315" i="7"/>
  <c r="G158" i="1"/>
  <c r="AU331" i="7"/>
  <c r="G159" i="1"/>
  <c r="AU279" i="7"/>
  <c r="G160" i="1"/>
  <c r="AU280" i="7"/>
  <c r="G161" i="1"/>
  <c r="AU316" i="7"/>
  <c r="G162" i="1"/>
  <c r="AU285" i="7"/>
  <c r="G163" i="1"/>
  <c r="AU407" i="7"/>
  <c r="G164" i="1"/>
  <c r="AU332" i="7"/>
  <c r="G165" i="1"/>
  <c r="AU378" i="7"/>
  <c r="G166" i="1"/>
  <c r="AU362" i="7"/>
  <c r="G167" i="1"/>
  <c r="AU281" i="7"/>
  <c r="G168" i="1"/>
  <c r="AU379" i="7"/>
  <c r="G169" i="1"/>
  <c r="AU412" i="7"/>
  <c r="G170" i="1"/>
  <c r="AU394" i="7"/>
  <c r="G171" i="1"/>
  <c r="AU308" i="7"/>
  <c r="G172" i="1"/>
  <c r="AU352" i="7"/>
  <c r="G173" i="1"/>
  <c r="AU408" i="7"/>
  <c r="G174" i="1"/>
  <c r="AU363" i="7"/>
  <c r="G175" i="1"/>
  <c r="AU317" i="7"/>
  <c r="G176" i="1"/>
  <c r="AU364" i="7"/>
  <c r="G177" i="1"/>
  <c r="AU395" i="7"/>
  <c r="G178" i="1"/>
  <c r="AU365" i="7"/>
  <c r="G179" i="1"/>
  <c r="AU309" i="7"/>
  <c r="G180" i="1"/>
  <c r="AU369" i="7"/>
  <c r="G181" i="1"/>
  <c r="AU286" i="7"/>
  <c r="G182" i="1"/>
  <c r="AU318" i="7"/>
  <c r="G183" i="1"/>
  <c r="AU333" i="7"/>
  <c r="G184" i="1"/>
  <c r="AU380" i="7"/>
  <c r="G185" i="1"/>
  <c r="AU342" i="7"/>
  <c r="G186" i="1"/>
  <c r="AU266" i="7"/>
  <c r="G187" i="1"/>
  <c r="AU319" i="7"/>
  <c r="G188" i="1"/>
  <c r="AU396" i="7"/>
  <c r="G189" i="1"/>
  <c r="AU401" i="7"/>
  <c r="G190" i="1"/>
  <c r="AU229" i="7"/>
  <c r="G191" i="1"/>
  <c r="AU259" i="7"/>
  <c r="G192" i="1"/>
  <c r="AU370" i="7"/>
  <c r="G193" i="1"/>
  <c r="AU413" i="7"/>
  <c r="G194" i="1"/>
  <c r="AU402" i="7"/>
  <c r="G195" i="1"/>
  <c r="AU353" i="7"/>
  <c r="G196" i="1"/>
  <c r="AU381" i="7"/>
  <c r="G197" i="1"/>
  <c r="AU290" i="7"/>
  <c r="G198" i="1"/>
  <c r="AU388" i="7"/>
  <c r="G199" i="1"/>
  <c r="AU291" i="7"/>
  <c r="G200" i="1"/>
  <c r="AU337" i="7"/>
  <c r="G201" i="1"/>
  <c r="AU230" i="7"/>
  <c r="G202" i="1"/>
  <c r="AU292" i="7"/>
  <c r="G203" i="1"/>
  <c r="G204" i="1"/>
  <c r="G211" i="1"/>
  <c r="AT382" i="7"/>
  <c r="F3" i="1"/>
  <c r="AT213" i="7"/>
  <c r="F4" i="1"/>
  <c r="AT238" i="7"/>
  <c r="F5" i="1"/>
  <c r="AT383" i="7"/>
  <c r="F6" i="1"/>
  <c r="AT267" i="7"/>
  <c r="F7" i="1"/>
  <c r="AT354" i="7"/>
  <c r="F8" i="1"/>
  <c r="AT334" i="7"/>
  <c r="F9" i="1"/>
  <c r="AT327" i="7"/>
  <c r="F10" i="1"/>
  <c r="AT214" i="7"/>
  <c r="F11" i="1"/>
  <c r="AT298" i="7"/>
  <c r="F12" i="1"/>
  <c r="AT343" i="7"/>
  <c r="F13" i="1"/>
  <c r="AT268" i="7"/>
  <c r="F14" i="1"/>
  <c r="AT246" i="7"/>
  <c r="F15" i="1"/>
  <c r="AT239" i="7"/>
  <c r="F16" i="1"/>
  <c r="AT253" i="7"/>
  <c r="F17" i="1"/>
  <c r="AT299" i="7"/>
  <c r="F18" i="1"/>
  <c r="AT320" i="7"/>
  <c r="F19" i="1"/>
  <c r="AT300" i="7"/>
  <c r="F20" i="1"/>
  <c r="AT321" i="7"/>
  <c r="F21" i="1"/>
  <c r="AT287" i="7"/>
  <c r="F22" i="1"/>
  <c r="AT310" i="7"/>
  <c r="F23" i="1"/>
  <c r="AT269" i="7"/>
  <c r="F24" i="1"/>
  <c r="AT219" i="7"/>
  <c r="F25" i="1"/>
  <c r="AT293" i="7"/>
  <c r="F26" i="1"/>
  <c r="AT274" i="7"/>
  <c r="F27" i="1"/>
  <c r="AT355" i="7"/>
  <c r="F28" i="1"/>
  <c r="AT215" i="7"/>
  <c r="F29" i="1"/>
  <c r="AT301" i="7"/>
  <c r="F30" i="1"/>
  <c r="AT247" i="7"/>
  <c r="F31" i="1"/>
  <c r="AT302" i="7"/>
  <c r="F32" i="1"/>
  <c r="AT403" i="7"/>
  <c r="F33" i="1"/>
  <c r="AT366" i="7"/>
  <c r="F34" i="1"/>
  <c r="AT240" i="7"/>
  <c r="F35" i="1"/>
  <c r="AT384" i="7"/>
  <c r="F36" i="1"/>
  <c r="AT335" i="7"/>
  <c r="F37" i="1"/>
  <c r="AT220" i="7"/>
  <c r="F38" i="1"/>
  <c r="AT397" i="7"/>
  <c r="F39" i="1"/>
  <c r="AT303" i="7"/>
  <c r="F40" i="1"/>
  <c r="AT216" i="7"/>
  <c r="F41" i="1"/>
  <c r="AT260" i="7"/>
  <c r="F42" i="1"/>
  <c r="AT404" i="7"/>
  <c r="F43" i="1"/>
  <c r="AT231" i="7"/>
  <c r="F44" i="1"/>
  <c r="AT385" i="7"/>
  <c r="F45" i="1"/>
  <c r="AT311" i="7"/>
  <c r="F46" i="1"/>
  <c r="AT356" i="7"/>
  <c r="F47" i="1"/>
  <c r="AT261" i="7"/>
  <c r="F48" i="1"/>
  <c r="AT241" i="7"/>
  <c r="F49" i="1"/>
  <c r="AT357" i="7"/>
  <c r="F50" i="1"/>
  <c r="AT294" i="7"/>
  <c r="F51" i="1"/>
  <c r="AT389" i="7"/>
  <c r="F52" i="1"/>
  <c r="AT398" i="7"/>
  <c r="F53" i="1"/>
  <c r="AT344" i="7"/>
  <c r="F54" i="1"/>
  <c r="AT312" i="7"/>
  <c r="F55" i="1"/>
  <c r="AT254" i="7"/>
  <c r="F56" i="1"/>
  <c r="AT262" i="7"/>
  <c r="F57" i="1"/>
  <c r="AT275" i="7"/>
  <c r="F58" i="1"/>
  <c r="AT338" i="7"/>
  <c r="F59" i="1"/>
  <c r="AT345" i="7"/>
  <c r="F60" i="1"/>
  <c r="AT217" i="7"/>
  <c r="F61" i="1"/>
  <c r="AT371" i="7"/>
  <c r="F62" i="1"/>
  <c r="AT304" i="7"/>
  <c r="F63" i="1"/>
  <c r="AT372" i="7"/>
  <c r="F64" i="1"/>
  <c r="AT242" i="7"/>
  <c r="F65" i="1"/>
  <c r="AT390" i="7"/>
  <c r="F66" i="1"/>
  <c r="AT346" i="7"/>
  <c r="F67" i="1"/>
  <c r="AT295" i="7"/>
  <c r="F68" i="1"/>
  <c r="AT328" i="7"/>
  <c r="F69" i="1"/>
  <c r="AT405" i="7"/>
  <c r="F70" i="1"/>
  <c r="AT221" i="7"/>
  <c r="F71" i="1"/>
  <c r="AT270" i="7"/>
  <c r="F72" i="1"/>
  <c r="AT406" i="7"/>
  <c r="F73" i="1"/>
  <c r="AT347" i="7"/>
  <c r="F74" i="1"/>
  <c r="AT358" i="7"/>
  <c r="F75" i="1"/>
  <c r="AT322" i="7"/>
  <c r="F76" i="1"/>
  <c r="AT373" i="7"/>
  <c r="F77" i="1"/>
  <c r="AT232" i="7"/>
  <c r="F78" i="1"/>
  <c r="AT248" i="7"/>
  <c r="F79" i="1"/>
  <c r="AT305" i="7"/>
  <c r="F80" i="1"/>
  <c r="AT233" i="7"/>
  <c r="F81" i="1"/>
  <c r="AT348" i="7"/>
  <c r="F82" i="1"/>
  <c r="AT339" i="7"/>
  <c r="F83" i="1"/>
  <c r="AT349" i="7"/>
  <c r="F84" i="1"/>
  <c r="AT313" i="7"/>
  <c r="F85" i="1"/>
  <c r="AT243" i="7"/>
  <c r="F86" i="1"/>
  <c r="AT249" i="7"/>
  <c r="F87" i="1"/>
  <c r="AT386" i="7"/>
  <c r="F88" i="1"/>
  <c r="AT296" i="7"/>
  <c r="F89" i="1"/>
  <c r="AT222" i="7"/>
  <c r="F90" i="1"/>
  <c r="AT329" i="7"/>
  <c r="F91" i="1"/>
  <c r="AT263" i="7"/>
  <c r="F92" i="1"/>
  <c r="AT323" i="7"/>
  <c r="F93" i="1"/>
  <c r="AT223" i="7"/>
  <c r="F94" i="1"/>
  <c r="AT340" i="7"/>
  <c r="F95" i="1"/>
  <c r="AT276" i="7"/>
  <c r="F96" i="1"/>
  <c r="AT255" i="7"/>
  <c r="F97" i="1"/>
  <c r="AT359" i="7"/>
  <c r="F98" i="1"/>
  <c r="AT306" i="7"/>
  <c r="F99" i="1"/>
  <c r="AT288" i="7"/>
  <c r="F100" i="1"/>
  <c r="AT271" i="7"/>
  <c r="F101" i="1"/>
  <c r="AT250" i="7"/>
  <c r="F102" i="1"/>
  <c r="AT409" i="7"/>
  <c r="F103" i="1"/>
  <c r="AT391" i="7"/>
  <c r="F104" i="1"/>
  <c r="AT330" i="7"/>
  <c r="F105" i="1"/>
  <c r="AT387" i="7"/>
  <c r="F106" i="1"/>
  <c r="AT374" i="7"/>
  <c r="F107" i="1"/>
  <c r="AT350" i="7"/>
  <c r="F108" i="1"/>
  <c r="AT272" i="7"/>
  <c r="F109" i="1"/>
  <c r="AT277" i="7"/>
  <c r="F110" i="1"/>
  <c r="AT392" i="7"/>
  <c r="F111" i="1"/>
  <c r="AT399" i="7"/>
  <c r="F112" i="1"/>
  <c r="AT244" i="7"/>
  <c r="F113" i="1"/>
  <c r="AT314" i="7"/>
  <c r="F114" i="1"/>
  <c r="AT256" i="7"/>
  <c r="F115" i="1"/>
  <c r="AT324" i="7"/>
  <c r="F116" i="1"/>
  <c r="AT282" i="7"/>
  <c r="F117" i="1"/>
  <c r="AT251" i="7"/>
  <c r="F118" i="1"/>
  <c r="AT264" i="7"/>
  <c r="F119" i="1"/>
  <c r="AT325" i="7"/>
  <c r="F120" i="1"/>
  <c r="AT283" i="7"/>
  <c r="F121" i="1"/>
  <c r="AT252" i="7"/>
  <c r="F122" i="1"/>
  <c r="AT367" i="7"/>
  <c r="F123" i="1"/>
  <c r="AT224" i="7"/>
  <c r="F124" i="1"/>
  <c r="AT225" i="7"/>
  <c r="F125" i="1"/>
  <c r="AT400" i="7"/>
  <c r="F126" i="1"/>
  <c r="AT289" i="7"/>
  <c r="F127" i="1"/>
  <c r="AT375" i="7"/>
  <c r="F128" i="1"/>
  <c r="AT226" i="7"/>
  <c r="F129" i="1"/>
  <c r="AT234" i="7"/>
  <c r="F130" i="1"/>
  <c r="AT307" i="7"/>
  <c r="F131" i="1"/>
  <c r="AT227" i="7"/>
  <c r="F132" i="1"/>
  <c r="AT341" i="7"/>
  <c r="F133" i="1"/>
  <c r="AT284" i="7"/>
  <c r="F134" i="1"/>
  <c r="AT376" i="7"/>
  <c r="F135" i="1"/>
  <c r="AT273" i="7"/>
  <c r="F136" i="1"/>
  <c r="AT351" i="7"/>
  <c r="F137" i="1"/>
  <c r="AT235" i="7"/>
  <c r="F138" i="1"/>
  <c r="AT236" i="7"/>
  <c r="F139" i="1"/>
  <c r="AT410" i="7"/>
  <c r="F140" i="1"/>
  <c r="AT237" i="7"/>
  <c r="F141" i="1"/>
  <c r="AT360" i="7"/>
  <c r="F142" i="1"/>
  <c r="AT361" i="7"/>
  <c r="F143" i="1"/>
  <c r="AT336" i="7"/>
  <c r="F144" i="1"/>
  <c r="AT297" i="7"/>
  <c r="F145" i="1"/>
  <c r="AT245" i="7"/>
  <c r="F146" i="1"/>
  <c r="AT393" i="7"/>
  <c r="F147" i="1"/>
  <c r="AT257" i="7"/>
  <c r="F148" i="1"/>
  <c r="AT258" i="7"/>
  <c r="F149" i="1"/>
  <c r="AT218" i="7"/>
  <c r="F150" i="1"/>
  <c r="AT326" i="7"/>
  <c r="F151" i="1"/>
  <c r="AT265" i="7"/>
  <c r="F152" i="1"/>
  <c r="AT368" i="7"/>
  <c r="F153" i="1"/>
  <c r="AT228" i="7"/>
  <c r="F154" i="1"/>
  <c r="AT411" i="7"/>
  <c r="F155" i="1"/>
  <c r="AT278" i="7"/>
  <c r="F156" i="1"/>
  <c r="AT377" i="7"/>
  <c r="F157" i="1"/>
  <c r="AT315" i="7"/>
  <c r="F158" i="1"/>
  <c r="AT331" i="7"/>
  <c r="F159" i="1"/>
  <c r="AT279" i="7"/>
  <c r="F160" i="1"/>
  <c r="AT280" i="7"/>
  <c r="F161" i="1"/>
  <c r="AT316" i="7"/>
  <c r="F162" i="1"/>
  <c r="AT285" i="7"/>
  <c r="F163" i="1"/>
  <c r="AT407" i="7"/>
  <c r="F164" i="1"/>
  <c r="AT332" i="7"/>
  <c r="F165" i="1"/>
  <c r="AT378" i="7"/>
  <c r="F166" i="1"/>
  <c r="AT362" i="7"/>
  <c r="F167" i="1"/>
  <c r="AT281" i="7"/>
  <c r="F168" i="1"/>
  <c r="AT379" i="7"/>
  <c r="F169" i="1"/>
  <c r="AT412" i="7"/>
  <c r="F170" i="1"/>
  <c r="AT394" i="7"/>
  <c r="F171" i="1"/>
  <c r="AT308" i="7"/>
  <c r="F172" i="1"/>
  <c r="AT352" i="7"/>
  <c r="F173" i="1"/>
  <c r="AT408" i="7"/>
  <c r="F174" i="1"/>
  <c r="AT363" i="7"/>
  <c r="F175" i="1"/>
  <c r="AT317" i="7"/>
  <c r="F176" i="1"/>
  <c r="AT364" i="7"/>
  <c r="F177" i="1"/>
  <c r="AT395" i="7"/>
  <c r="F178" i="1"/>
  <c r="AT365" i="7"/>
  <c r="F179" i="1"/>
  <c r="AT309" i="7"/>
  <c r="F180" i="1"/>
  <c r="AT369" i="7"/>
  <c r="F181" i="1"/>
  <c r="AT286" i="7"/>
  <c r="F182" i="1"/>
  <c r="AT318" i="7"/>
  <c r="F183" i="1"/>
  <c r="AT333" i="7"/>
  <c r="F184" i="1"/>
  <c r="AT380" i="7"/>
  <c r="F185" i="1"/>
  <c r="AT342" i="7"/>
  <c r="F186" i="1"/>
  <c r="AT266" i="7"/>
  <c r="F187" i="1"/>
  <c r="AT319" i="7"/>
  <c r="F188" i="1"/>
  <c r="AT396" i="7"/>
  <c r="F189" i="1"/>
  <c r="AT401" i="7"/>
  <c r="F190" i="1"/>
  <c r="AT229" i="7"/>
  <c r="F191" i="1"/>
  <c r="AT259" i="7"/>
  <c r="F192" i="1"/>
  <c r="AT370" i="7"/>
  <c r="F193" i="1"/>
  <c r="AT413" i="7"/>
  <c r="F194" i="1"/>
  <c r="AT402" i="7"/>
  <c r="F195" i="1"/>
  <c r="AT353" i="7"/>
  <c r="F196" i="1"/>
  <c r="AT381" i="7"/>
  <c r="F197" i="1"/>
  <c r="AT290" i="7"/>
  <c r="F198" i="1"/>
  <c r="AT388" i="7"/>
  <c r="F199" i="1"/>
  <c r="AT291" i="7"/>
  <c r="F200" i="1"/>
  <c r="AT337" i="7"/>
  <c r="F201" i="1"/>
  <c r="AT230" i="7"/>
  <c r="F202" i="1"/>
  <c r="AT292" i="7"/>
  <c r="F203" i="1"/>
  <c r="F204" i="1"/>
  <c r="F211" i="1"/>
  <c r="E210" i="1"/>
  <c r="AB210" i="1"/>
  <c r="AA210" i="1"/>
  <c r="Y210" i="1"/>
  <c r="X210" i="1"/>
  <c r="W210" i="1"/>
  <c r="V210" i="1"/>
  <c r="U210" i="1"/>
  <c r="T210" i="1"/>
  <c r="S210" i="1"/>
  <c r="R210" i="1"/>
  <c r="Q210" i="1"/>
  <c r="P210" i="1"/>
  <c r="O210" i="1"/>
  <c r="N210" i="1"/>
  <c r="M210" i="1"/>
  <c r="L210" i="1"/>
  <c r="K210" i="1"/>
  <c r="J210" i="1"/>
  <c r="I210" i="1"/>
  <c r="H210" i="1"/>
  <c r="G210" i="1"/>
  <c r="F210" i="1"/>
  <c r="Z210" i="1"/>
  <c r="Z205" i="1"/>
  <c r="AA205" i="1"/>
  <c r="AB205" i="1"/>
  <c r="Z206" i="1"/>
  <c r="AA206" i="1"/>
  <c r="AB206" i="1"/>
  <c r="Z215" i="1"/>
  <c r="AA215" i="1"/>
  <c r="AB215" i="1"/>
  <c r="Z216" i="1"/>
  <c r="AA216" i="1"/>
  <c r="AB216" i="1"/>
  <c r="Z217" i="1"/>
  <c r="AA217" i="1"/>
  <c r="AB217" i="1"/>
  <c r="Z218" i="1"/>
  <c r="AA218" i="1"/>
  <c r="AB218" i="1"/>
  <c r="Z219" i="1"/>
  <c r="AA219" i="1"/>
  <c r="AB219" i="1"/>
  <c r="Z221" i="1"/>
  <c r="AA221" i="1"/>
  <c r="AB221" i="1"/>
  <c r="Z222" i="1"/>
  <c r="AA222" i="1"/>
  <c r="AB222" i="1"/>
  <c r="Z223" i="1"/>
  <c r="AA223" i="1"/>
  <c r="AB223" i="1"/>
  <c r="Z224" i="1"/>
  <c r="AA224" i="1"/>
  <c r="AB224" i="1"/>
  <c r="Z225" i="1"/>
  <c r="AA225" i="1"/>
  <c r="AB225" i="1"/>
  <c r="F205" i="1"/>
  <c r="G205" i="1"/>
  <c r="H205" i="1"/>
  <c r="I205" i="1"/>
  <c r="J205" i="1"/>
  <c r="K205" i="1"/>
  <c r="L205" i="1"/>
  <c r="M205" i="1"/>
  <c r="N205" i="1"/>
  <c r="O205" i="1"/>
  <c r="P205" i="1"/>
  <c r="Q205" i="1"/>
  <c r="R205" i="1"/>
  <c r="S205" i="1"/>
  <c r="T205" i="1"/>
  <c r="U205" i="1"/>
  <c r="V205" i="1"/>
  <c r="W205" i="1"/>
  <c r="X205" i="1"/>
  <c r="Y205" i="1"/>
  <c r="F206" i="1"/>
  <c r="G206" i="1"/>
  <c r="H206" i="1"/>
  <c r="I206" i="1"/>
  <c r="J206" i="1"/>
  <c r="K206" i="1"/>
  <c r="L206" i="1"/>
  <c r="M206" i="1"/>
  <c r="N206" i="1"/>
  <c r="O206" i="1"/>
  <c r="P206" i="1"/>
  <c r="Q206" i="1"/>
  <c r="R206" i="1"/>
  <c r="S206" i="1"/>
  <c r="T206" i="1"/>
  <c r="U206" i="1"/>
  <c r="V206" i="1"/>
  <c r="W206" i="1"/>
  <c r="X206" i="1"/>
  <c r="Y206" i="1"/>
  <c r="W215" i="1"/>
  <c r="X215" i="1"/>
  <c r="Y215" i="1"/>
  <c r="W216" i="1"/>
  <c r="X216" i="1"/>
  <c r="Y216" i="1"/>
  <c r="W217" i="1"/>
  <c r="X217" i="1"/>
  <c r="Y217" i="1"/>
  <c r="W218" i="1"/>
  <c r="X218" i="1"/>
  <c r="Y218" i="1"/>
  <c r="W219" i="1"/>
  <c r="X219" i="1"/>
  <c r="Y219" i="1"/>
  <c r="W221" i="1"/>
  <c r="X221" i="1"/>
  <c r="Y221" i="1"/>
  <c r="W222" i="1"/>
  <c r="X222" i="1"/>
  <c r="Y222" i="1"/>
  <c r="W223" i="1"/>
  <c r="X223" i="1"/>
  <c r="Y223" i="1"/>
  <c r="W224" i="1"/>
  <c r="X224" i="1"/>
  <c r="Y224" i="1"/>
  <c r="W225" i="1"/>
  <c r="X225" i="1"/>
  <c r="Y225" i="1"/>
  <c r="BM9" i="7"/>
  <c r="BM10" i="7"/>
  <c r="BM11" i="7"/>
  <c r="BM12" i="7"/>
  <c r="BM13" i="7"/>
  <c r="BM14" i="7"/>
  <c r="BM15" i="7"/>
  <c r="BM16" i="7"/>
  <c r="BM17" i="7"/>
  <c r="BM18" i="7"/>
  <c r="BM19" i="7"/>
  <c r="BM20" i="7"/>
  <c r="BM21" i="7"/>
  <c r="BM22" i="7"/>
  <c r="BM23" i="7"/>
  <c r="BM24" i="7"/>
  <c r="BM25" i="7"/>
  <c r="BM26" i="7"/>
  <c r="BM27" i="7"/>
  <c r="BM28" i="7"/>
  <c r="BM29" i="7"/>
  <c r="BM30" i="7"/>
  <c r="BM31" i="7"/>
  <c r="BM32" i="7"/>
  <c r="BM33" i="7"/>
  <c r="BM34" i="7"/>
  <c r="BM35" i="7"/>
  <c r="BM36" i="7"/>
  <c r="BM37" i="7"/>
  <c r="BM38" i="7"/>
  <c r="BM39" i="7"/>
  <c r="BM40" i="7"/>
  <c r="BM41" i="7"/>
  <c r="BM42" i="7"/>
  <c r="BM43" i="7"/>
  <c r="BM44" i="7"/>
  <c r="BM45" i="7"/>
  <c r="BM46" i="7"/>
  <c r="BM47" i="7"/>
  <c r="BM48" i="7"/>
  <c r="BM49" i="7"/>
  <c r="BM50" i="7"/>
  <c r="BM51" i="7"/>
  <c r="BM52" i="7"/>
  <c r="BM53" i="7"/>
  <c r="BM54" i="7"/>
  <c r="BM55" i="7"/>
  <c r="BM56" i="7"/>
  <c r="BM57" i="7"/>
  <c r="BM58" i="7"/>
  <c r="BM59" i="7"/>
  <c r="BM60" i="7"/>
  <c r="BM61" i="7"/>
  <c r="BM62" i="7"/>
  <c r="BM63" i="7"/>
  <c r="BM64" i="7"/>
  <c r="BM65" i="7"/>
  <c r="BM66" i="7"/>
  <c r="BM67" i="7"/>
  <c r="BM68" i="7"/>
  <c r="BM69" i="7"/>
  <c r="BM70" i="7"/>
  <c r="BM71" i="7"/>
  <c r="BM72" i="7"/>
  <c r="BM73" i="7"/>
  <c r="BM74" i="7"/>
  <c r="BM75" i="7"/>
  <c r="BM76" i="7"/>
  <c r="BM77" i="7"/>
  <c r="BM78" i="7"/>
  <c r="BM79" i="7"/>
  <c r="BM80" i="7"/>
  <c r="BM81" i="7"/>
  <c r="BM82" i="7"/>
  <c r="BM83" i="7"/>
  <c r="BM84" i="7"/>
  <c r="BM85" i="7"/>
  <c r="BM86" i="7"/>
  <c r="BM87" i="7"/>
  <c r="BM88" i="7"/>
  <c r="BM89" i="7"/>
  <c r="BM90" i="7"/>
  <c r="BM91" i="7"/>
  <c r="BM92" i="7"/>
  <c r="BM93" i="7"/>
  <c r="BM94" i="7"/>
  <c r="BM95" i="7"/>
  <c r="BM96" i="7"/>
  <c r="BM97" i="7"/>
  <c r="BM98" i="7"/>
  <c r="BM99" i="7"/>
  <c r="BM100" i="7"/>
  <c r="BM101" i="7"/>
  <c r="BM102" i="7"/>
  <c r="BM103" i="7"/>
  <c r="BM104" i="7"/>
  <c r="BM105" i="7"/>
  <c r="BM106" i="7"/>
  <c r="BM107" i="7"/>
  <c r="BM108" i="7"/>
  <c r="BM109" i="7"/>
  <c r="BM110" i="7"/>
  <c r="BM111" i="7"/>
  <c r="BM112" i="7"/>
  <c r="BM113" i="7"/>
  <c r="BM114" i="7"/>
  <c r="BM115" i="7"/>
  <c r="BM116" i="7"/>
  <c r="BM117" i="7"/>
  <c r="BM118" i="7"/>
  <c r="BM119" i="7"/>
  <c r="BM120" i="7"/>
  <c r="BM121" i="7"/>
  <c r="BM122" i="7"/>
  <c r="BM123" i="7"/>
  <c r="BM124" i="7"/>
  <c r="BM125" i="7"/>
  <c r="BM126" i="7"/>
  <c r="BM127" i="7"/>
  <c r="BM128" i="7"/>
  <c r="BM129" i="7"/>
  <c r="BM130" i="7"/>
  <c r="BM131" i="7"/>
  <c r="BM132" i="7"/>
  <c r="BM133" i="7"/>
  <c r="BM134" i="7"/>
  <c r="BM135" i="7"/>
  <c r="BM136" i="7"/>
  <c r="BM137" i="7"/>
  <c r="BM138" i="7"/>
  <c r="BM139" i="7"/>
  <c r="BM140" i="7"/>
  <c r="BM141" i="7"/>
  <c r="BM142" i="7"/>
  <c r="BM143" i="7"/>
  <c r="BM144" i="7"/>
  <c r="BM145" i="7"/>
  <c r="BM146" i="7"/>
  <c r="BM147" i="7"/>
  <c r="BM148" i="7"/>
  <c r="BM149" i="7"/>
  <c r="BM150" i="7"/>
  <c r="BM151" i="7"/>
  <c r="BM152" i="7"/>
  <c r="BM153" i="7"/>
  <c r="BM154" i="7"/>
  <c r="BM155" i="7"/>
  <c r="BM156" i="7"/>
  <c r="BM157" i="7"/>
  <c r="BM158" i="7"/>
  <c r="BM159" i="7"/>
  <c r="BM160" i="7"/>
  <c r="BM161" i="7"/>
  <c r="BM162" i="7"/>
  <c r="BM163" i="7"/>
  <c r="BM164" i="7"/>
  <c r="BM165" i="7"/>
  <c r="BM166" i="7"/>
  <c r="BM167" i="7"/>
  <c r="BM168" i="7"/>
  <c r="BM169" i="7"/>
  <c r="BM170" i="7"/>
  <c r="BM171" i="7"/>
  <c r="BM172" i="7"/>
  <c r="BM173" i="7"/>
  <c r="BM174" i="7"/>
  <c r="BM175" i="7"/>
  <c r="BM176" i="7"/>
  <c r="BM177" i="7"/>
  <c r="BM178" i="7"/>
  <c r="BM179" i="7"/>
  <c r="BM180" i="7"/>
  <c r="BM181" i="7"/>
  <c r="BM182" i="7"/>
  <c r="BM183" i="7"/>
  <c r="BM184" i="7"/>
  <c r="BM185" i="7"/>
  <c r="BM186" i="7"/>
  <c r="BM187" i="7"/>
  <c r="BM188" i="7"/>
  <c r="BM189" i="7"/>
  <c r="BM190" i="7"/>
  <c r="BM191" i="7"/>
  <c r="BM192" i="7"/>
  <c r="BM193" i="7"/>
  <c r="BM194" i="7"/>
  <c r="BM195" i="7"/>
  <c r="BM196" i="7"/>
  <c r="BM197" i="7"/>
  <c r="BM198" i="7"/>
  <c r="BM199" i="7"/>
  <c r="BM200" i="7"/>
  <c r="BM201" i="7"/>
  <c r="BM202" i="7"/>
  <c r="BM203" i="7"/>
  <c r="BM204" i="7"/>
  <c r="BM205" i="7"/>
  <c r="BM206" i="7"/>
  <c r="BM207" i="7"/>
  <c r="BM208" i="7"/>
  <c r="BM209" i="7"/>
  <c r="BM210" i="7"/>
  <c r="BM211" i="7"/>
  <c r="BM212" i="7"/>
  <c r="BM416" i="7"/>
  <c r="BL9" i="7"/>
  <c r="BL10" i="7"/>
  <c r="BL11" i="7"/>
  <c r="BL12" i="7"/>
  <c r="BL13" i="7"/>
  <c r="BL14" i="7"/>
  <c r="BL15" i="7"/>
  <c r="BL16" i="7"/>
  <c r="BL17" i="7"/>
  <c r="BL18" i="7"/>
  <c r="BL19" i="7"/>
  <c r="BL20" i="7"/>
  <c r="BL21" i="7"/>
  <c r="BL22" i="7"/>
  <c r="BL23" i="7"/>
  <c r="BL24" i="7"/>
  <c r="BL25" i="7"/>
  <c r="BL26" i="7"/>
  <c r="BL27" i="7"/>
  <c r="BL28" i="7"/>
  <c r="BL29" i="7"/>
  <c r="BL30" i="7"/>
  <c r="BL31" i="7"/>
  <c r="BL32" i="7"/>
  <c r="BL33" i="7"/>
  <c r="BL34" i="7"/>
  <c r="BL35" i="7"/>
  <c r="BL36" i="7"/>
  <c r="BL37" i="7"/>
  <c r="BL38" i="7"/>
  <c r="BL39" i="7"/>
  <c r="BL40" i="7"/>
  <c r="BL41" i="7"/>
  <c r="BL42" i="7"/>
  <c r="BL43" i="7"/>
  <c r="BL44" i="7"/>
  <c r="BL45" i="7"/>
  <c r="BL46" i="7"/>
  <c r="BL47" i="7"/>
  <c r="BL48" i="7"/>
  <c r="BL49" i="7"/>
  <c r="BL50" i="7"/>
  <c r="BL51" i="7"/>
  <c r="BL52" i="7"/>
  <c r="BL53" i="7"/>
  <c r="BL54" i="7"/>
  <c r="BL55" i="7"/>
  <c r="BL56" i="7"/>
  <c r="BL57" i="7"/>
  <c r="BL58" i="7"/>
  <c r="BL59" i="7"/>
  <c r="BL60" i="7"/>
  <c r="BL61" i="7"/>
  <c r="BL62" i="7"/>
  <c r="BL63" i="7"/>
  <c r="BL64" i="7"/>
  <c r="BL65" i="7"/>
  <c r="BL66" i="7"/>
  <c r="BL67" i="7"/>
  <c r="BL68" i="7"/>
  <c r="BL69" i="7"/>
  <c r="BL70" i="7"/>
  <c r="BL71" i="7"/>
  <c r="BL72" i="7"/>
  <c r="BL73" i="7"/>
  <c r="BL74" i="7"/>
  <c r="BL75" i="7"/>
  <c r="BL76" i="7"/>
  <c r="BL77" i="7"/>
  <c r="BL78" i="7"/>
  <c r="BL79" i="7"/>
  <c r="BL80" i="7"/>
  <c r="BL81" i="7"/>
  <c r="BL82" i="7"/>
  <c r="BL83" i="7"/>
  <c r="BL84" i="7"/>
  <c r="BL85" i="7"/>
  <c r="BL86" i="7"/>
  <c r="BL87" i="7"/>
  <c r="BL88" i="7"/>
  <c r="BL89" i="7"/>
  <c r="BL90" i="7"/>
  <c r="BL91" i="7"/>
  <c r="BL92" i="7"/>
  <c r="BL93" i="7"/>
  <c r="BL94" i="7"/>
  <c r="BL95" i="7"/>
  <c r="BL96" i="7"/>
  <c r="BL97" i="7"/>
  <c r="BL98" i="7"/>
  <c r="BL99" i="7"/>
  <c r="BL100" i="7"/>
  <c r="BL101" i="7"/>
  <c r="BL102" i="7"/>
  <c r="BL103" i="7"/>
  <c r="BL104" i="7"/>
  <c r="BL105" i="7"/>
  <c r="BL106" i="7"/>
  <c r="BL107" i="7"/>
  <c r="BL108" i="7"/>
  <c r="BL109" i="7"/>
  <c r="BL110" i="7"/>
  <c r="BL111" i="7"/>
  <c r="BL112" i="7"/>
  <c r="BL113" i="7"/>
  <c r="BL114" i="7"/>
  <c r="BL115" i="7"/>
  <c r="BL116" i="7"/>
  <c r="BL117" i="7"/>
  <c r="BL118" i="7"/>
  <c r="BL119" i="7"/>
  <c r="BL120" i="7"/>
  <c r="BL121" i="7"/>
  <c r="BL122" i="7"/>
  <c r="BL123" i="7"/>
  <c r="BL124" i="7"/>
  <c r="BL125" i="7"/>
  <c r="BL126" i="7"/>
  <c r="BL127" i="7"/>
  <c r="BL128" i="7"/>
  <c r="BL129" i="7"/>
  <c r="BL130" i="7"/>
  <c r="BL131" i="7"/>
  <c r="BL132" i="7"/>
  <c r="BL133" i="7"/>
  <c r="BL134" i="7"/>
  <c r="BL135" i="7"/>
  <c r="BL136" i="7"/>
  <c r="BL137" i="7"/>
  <c r="BL138" i="7"/>
  <c r="BL139" i="7"/>
  <c r="BL140" i="7"/>
  <c r="BL141" i="7"/>
  <c r="BL142" i="7"/>
  <c r="BL143" i="7"/>
  <c r="BL144" i="7"/>
  <c r="BL145" i="7"/>
  <c r="BL146" i="7"/>
  <c r="BL147" i="7"/>
  <c r="BL148" i="7"/>
  <c r="BL149" i="7"/>
  <c r="BL150" i="7"/>
  <c r="BL151" i="7"/>
  <c r="BL152" i="7"/>
  <c r="BL153" i="7"/>
  <c r="BL154" i="7"/>
  <c r="BL155" i="7"/>
  <c r="BL156" i="7"/>
  <c r="BL157" i="7"/>
  <c r="BL158" i="7"/>
  <c r="BL159" i="7"/>
  <c r="BL160" i="7"/>
  <c r="BL161" i="7"/>
  <c r="BL162" i="7"/>
  <c r="BL163" i="7"/>
  <c r="BL164" i="7"/>
  <c r="BL165" i="7"/>
  <c r="BL166" i="7"/>
  <c r="BL167" i="7"/>
  <c r="BL168" i="7"/>
  <c r="BL169" i="7"/>
  <c r="BL170" i="7"/>
  <c r="BL171" i="7"/>
  <c r="BL172" i="7"/>
  <c r="BL173" i="7"/>
  <c r="BL174" i="7"/>
  <c r="BL175" i="7"/>
  <c r="BL176" i="7"/>
  <c r="BL177" i="7"/>
  <c r="BL178" i="7"/>
  <c r="BL179" i="7"/>
  <c r="BL180" i="7"/>
  <c r="BL181" i="7"/>
  <c r="BL182" i="7"/>
  <c r="BL183" i="7"/>
  <c r="BL184" i="7"/>
  <c r="BL185" i="7"/>
  <c r="BL186" i="7"/>
  <c r="BL187" i="7"/>
  <c r="BL188" i="7"/>
  <c r="BL189" i="7"/>
  <c r="BL190" i="7"/>
  <c r="BL191" i="7"/>
  <c r="BL192" i="7"/>
  <c r="BL193" i="7"/>
  <c r="BL194" i="7"/>
  <c r="BL195" i="7"/>
  <c r="BL196" i="7"/>
  <c r="BL197" i="7"/>
  <c r="BL198" i="7"/>
  <c r="BL199" i="7"/>
  <c r="BL200" i="7"/>
  <c r="BL201" i="7"/>
  <c r="BL202" i="7"/>
  <c r="BL203" i="7"/>
  <c r="BL204" i="7"/>
  <c r="BL205" i="7"/>
  <c r="BL206" i="7"/>
  <c r="BL207" i="7"/>
  <c r="BL208" i="7"/>
  <c r="BL209" i="7"/>
  <c r="BL210" i="7"/>
  <c r="BL211" i="7"/>
  <c r="BL212" i="7"/>
  <c r="BL416" i="7"/>
  <c r="BK9" i="7"/>
  <c r="BK10" i="7"/>
  <c r="BK11" i="7"/>
  <c r="BK12" i="7"/>
  <c r="BK13" i="7"/>
  <c r="BK14" i="7"/>
  <c r="BK15" i="7"/>
  <c r="BK16" i="7"/>
  <c r="BK17" i="7"/>
  <c r="BK18" i="7"/>
  <c r="BK19" i="7"/>
  <c r="BK20" i="7"/>
  <c r="BK21" i="7"/>
  <c r="BK22" i="7"/>
  <c r="BK23" i="7"/>
  <c r="BK24" i="7"/>
  <c r="BK25" i="7"/>
  <c r="BK26" i="7"/>
  <c r="BK27" i="7"/>
  <c r="BK28" i="7"/>
  <c r="BK29" i="7"/>
  <c r="BK30" i="7"/>
  <c r="BK31" i="7"/>
  <c r="BK32" i="7"/>
  <c r="BK33" i="7"/>
  <c r="BK34" i="7"/>
  <c r="BK35" i="7"/>
  <c r="BK36" i="7"/>
  <c r="BK37" i="7"/>
  <c r="BK38" i="7"/>
  <c r="BK39" i="7"/>
  <c r="BK40" i="7"/>
  <c r="BK41" i="7"/>
  <c r="BK42" i="7"/>
  <c r="BK43" i="7"/>
  <c r="BK44" i="7"/>
  <c r="BK45" i="7"/>
  <c r="BK46" i="7"/>
  <c r="BK47" i="7"/>
  <c r="BK48" i="7"/>
  <c r="BK49" i="7"/>
  <c r="BK50" i="7"/>
  <c r="BK51" i="7"/>
  <c r="BK52" i="7"/>
  <c r="BK53" i="7"/>
  <c r="BK54" i="7"/>
  <c r="BK55" i="7"/>
  <c r="BK56" i="7"/>
  <c r="BK57" i="7"/>
  <c r="BK58" i="7"/>
  <c r="BK59" i="7"/>
  <c r="BK60" i="7"/>
  <c r="BK61" i="7"/>
  <c r="BK62" i="7"/>
  <c r="BK63" i="7"/>
  <c r="BK64" i="7"/>
  <c r="BK65" i="7"/>
  <c r="BK66" i="7"/>
  <c r="BK67" i="7"/>
  <c r="BK68" i="7"/>
  <c r="BK69" i="7"/>
  <c r="BK70" i="7"/>
  <c r="BK71" i="7"/>
  <c r="BK72" i="7"/>
  <c r="BK73" i="7"/>
  <c r="BK74" i="7"/>
  <c r="BK75" i="7"/>
  <c r="BK76" i="7"/>
  <c r="BK77" i="7"/>
  <c r="BK78" i="7"/>
  <c r="BK79" i="7"/>
  <c r="BK80" i="7"/>
  <c r="BK81" i="7"/>
  <c r="BK82" i="7"/>
  <c r="BK83" i="7"/>
  <c r="BK84" i="7"/>
  <c r="BK85" i="7"/>
  <c r="BK86" i="7"/>
  <c r="BK87" i="7"/>
  <c r="BK88" i="7"/>
  <c r="BK89" i="7"/>
  <c r="BK90" i="7"/>
  <c r="BK91" i="7"/>
  <c r="BK92" i="7"/>
  <c r="BK93" i="7"/>
  <c r="BK94" i="7"/>
  <c r="BK95" i="7"/>
  <c r="BK96" i="7"/>
  <c r="BK97" i="7"/>
  <c r="BK98" i="7"/>
  <c r="BK99" i="7"/>
  <c r="BK100" i="7"/>
  <c r="BK101" i="7"/>
  <c r="BK102" i="7"/>
  <c r="BK103" i="7"/>
  <c r="BK104" i="7"/>
  <c r="BK105" i="7"/>
  <c r="BK106" i="7"/>
  <c r="BK107" i="7"/>
  <c r="BK108" i="7"/>
  <c r="BK109" i="7"/>
  <c r="BK110" i="7"/>
  <c r="BK111" i="7"/>
  <c r="BK112" i="7"/>
  <c r="BK113" i="7"/>
  <c r="BK114" i="7"/>
  <c r="BK115" i="7"/>
  <c r="BK116" i="7"/>
  <c r="BK117" i="7"/>
  <c r="BK118" i="7"/>
  <c r="BK119" i="7"/>
  <c r="BK120" i="7"/>
  <c r="BK121" i="7"/>
  <c r="BK122" i="7"/>
  <c r="BK123" i="7"/>
  <c r="BK124" i="7"/>
  <c r="BK125" i="7"/>
  <c r="BK126" i="7"/>
  <c r="BK127" i="7"/>
  <c r="BK128" i="7"/>
  <c r="BK129" i="7"/>
  <c r="BK130" i="7"/>
  <c r="BK131" i="7"/>
  <c r="BK132" i="7"/>
  <c r="BK133" i="7"/>
  <c r="BK134" i="7"/>
  <c r="BK135" i="7"/>
  <c r="BK136" i="7"/>
  <c r="BK137" i="7"/>
  <c r="BK138" i="7"/>
  <c r="BK139" i="7"/>
  <c r="BK140" i="7"/>
  <c r="BK141" i="7"/>
  <c r="BK142" i="7"/>
  <c r="BK143" i="7"/>
  <c r="BK144" i="7"/>
  <c r="BK145" i="7"/>
  <c r="BK146" i="7"/>
  <c r="BK147" i="7"/>
  <c r="BK148" i="7"/>
  <c r="BK149" i="7"/>
  <c r="BK150" i="7"/>
  <c r="BK151" i="7"/>
  <c r="BK152" i="7"/>
  <c r="BK153" i="7"/>
  <c r="BK154" i="7"/>
  <c r="BK155" i="7"/>
  <c r="BK156" i="7"/>
  <c r="BK157" i="7"/>
  <c r="BK158" i="7"/>
  <c r="BK159" i="7"/>
  <c r="BK160" i="7"/>
  <c r="BK161" i="7"/>
  <c r="BK162" i="7"/>
  <c r="BK163" i="7"/>
  <c r="BK164" i="7"/>
  <c r="BK165" i="7"/>
  <c r="BK166" i="7"/>
  <c r="BK167" i="7"/>
  <c r="BK168" i="7"/>
  <c r="BK169" i="7"/>
  <c r="BK170" i="7"/>
  <c r="BK171" i="7"/>
  <c r="BK172" i="7"/>
  <c r="BK173" i="7"/>
  <c r="BK174" i="7"/>
  <c r="BK175" i="7"/>
  <c r="BK176" i="7"/>
  <c r="BK177" i="7"/>
  <c r="BK178" i="7"/>
  <c r="BK179" i="7"/>
  <c r="BK180" i="7"/>
  <c r="BK181" i="7"/>
  <c r="BK182" i="7"/>
  <c r="BK183" i="7"/>
  <c r="BK184" i="7"/>
  <c r="BK185" i="7"/>
  <c r="BK186" i="7"/>
  <c r="BK187" i="7"/>
  <c r="BK188" i="7"/>
  <c r="BK189" i="7"/>
  <c r="BK190" i="7"/>
  <c r="BK191" i="7"/>
  <c r="BK192" i="7"/>
  <c r="BK193" i="7"/>
  <c r="BK194" i="7"/>
  <c r="BK195" i="7"/>
  <c r="BK196" i="7"/>
  <c r="BK197" i="7"/>
  <c r="BK198" i="7"/>
  <c r="BK199" i="7"/>
  <c r="BK200" i="7"/>
  <c r="BK201" i="7"/>
  <c r="BK202" i="7"/>
  <c r="BK203" i="7"/>
  <c r="BK204" i="7"/>
  <c r="BK205" i="7"/>
  <c r="BK206" i="7"/>
  <c r="BK207" i="7"/>
  <c r="BK208" i="7"/>
  <c r="BK209" i="7"/>
  <c r="BK210" i="7"/>
  <c r="BK211" i="7"/>
  <c r="BK212" i="7"/>
  <c r="BK416" i="7"/>
  <c r="BJ9" i="7"/>
  <c r="BJ10" i="7"/>
  <c r="BJ11" i="7"/>
  <c r="BJ12" i="7"/>
  <c r="BJ13" i="7"/>
  <c r="BJ14" i="7"/>
  <c r="BJ15" i="7"/>
  <c r="BJ16" i="7"/>
  <c r="BJ17" i="7"/>
  <c r="BJ18" i="7"/>
  <c r="BJ19" i="7"/>
  <c r="BJ20" i="7"/>
  <c r="BJ21" i="7"/>
  <c r="BJ22" i="7"/>
  <c r="BJ23" i="7"/>
  <c r="BJ24" i="7"/>
  <c r="BJ25" i="7"/>
  <c r="BJ26" i="7"/>
  <c r="BJ27" i="7"/>
  <c r="BJ28" i="7"/>
  <c r="BJ29" i="7"/>
  <c r="BJ30" i="7"/>
  <c r="BJ31" i="7"/>
  <c r="BJ32" i="7"/>
  <c r="BJ33" i="7"/>
  <c r="BJ34" i="7"/>
  <c r="BJ35" i="7"/>
  <c r="BJ36" i="7"/>
  <c r="BJ37" i="7"/>
  <c r="BJ38" i="7"/>
  <c r="BJ39" i="7"/>
  <c r="BJ40" i="7"/>
  <c r="BJ41" i="7"/>
  <c r="BJ42" i="7"/>
  <c r="BJ43" i="7"/>
  <c r="BJ44" i="7"/>
  <c r="BJ45" i="7"/>
  <c r="BJ46" i="7"/>
  <c r="BJ47" i="7"/>
  <c r="BJ48" i="7"/>
  <c r="BJ49" i="7"/>
  <c r="BJ50" i="7"/>
  <c r="BJ51" i="7"/>
  <c r="BJ52" i="7"/>
  <c r="BJ53" i="7"/>
  <c r="BJ54" i="7"/>
  <c r="BJ55" i="7"/>
  <c r="BJ56" i="7"/>
  <c r="BJ57" i="7"/>
  <c r="BJ58" i="7"/>
  <c r="BJ59" i="7"/>
  <c r="BJ60" i="7"/>
  <c r="BJ61" i="7"/>
  <c r="BJ62" i="7"/>
  <c r="BJ63" i="7"/>
  <c r="BJ64" i="7"/>
  <c r="BJ65" i="7"/>
  <c r="BJ66" i="7"/>
  <c r="BJ67" i="7"/>
  <c r="BJ68" i="7"/>
  <c r="BJ69" i="7"/>
  <c r="BJ70" i="7"/>
  <c r="BJ71" i="7"/>
  <c r="BJ72" i="7"/>
  <c r="BJ73" i="7"/>
  <c r="BJ74" i="7"/>
  <c r="BJ75" i="7"/>
  <c r="BJ76" i="7"/>
  <c r="BJ77" i="7"/>
  <c r="BJ78" i="7"/>
  <c r="BJ79" i="7"/>
  <c r="BJ80" i="7"/>
  <c r="BJ81" i="7"/>
  <c r="BJ82" i="7"/>
  <c r="BJ83" i="7"/>
  <c r="BJ84" i="7"/>
  <c r="BJ85" i="7"/>
  <c r="BJ86" i="7"/>
  <c r="BJ87" i="7"/>
  <c r="BJ88" i="7"/>
  <c r="BJ89" i="7"/>
  <c r="BJ90" i="7"/>
  <c r="BJ91" i="7"/>
  <c r="BJ92" i="7"/>
  <c r="BJ93" i="7"/>
  <c r="BJ94" i="7"/>
  <c r="BJ95" i="7"/>
  <c r="BJ96" i="7"/>
  <c r="BJ97" i="7"/>
  <c r="BJ98" i="7"/>
  <c r="BJ99" i="7"/>
  <c r="BJ100" i="7"/>
  <c r="BJ101" i="7"/>
  <c r="BJ102" i="7"/>
  <c r="BJ103" i="7"/>
  <c r="BJ104" i="7"/>
  <c r="BJ105" i="7"/>
  <c r="BJ106" i="7"/>
  <c r="BJ107" i="7"/>
  <c r="BJ108" i="7"/>
  <c r="BJ109" i="7"/>
  <c r="BJ110" i="7"/>
  <c r="BJ111" i="7"/>
  <c r="BJ112" i="7"/>
  <c r="BJ113" i="7"/>
  <c r="BJ114" i="7"/>
  <c r="BJ115" i="7"/>
  <c r="BJ116" i="7"/>
  <c r="BJ117" i="7"/>
  <c r="BJ118" i="7"/>
  <c r="BJ119" i="7"/>
  <c r="BJ120" i="7"/>
  <c r="BJ121" i="7"/>
  <c r="BJ122" i="7"/>
  <c r="BJ123" i="7"/>
  <c r="BJ124" i="7"/>
  <c r="BJ125" i="7"/>
  <c r="BJ126" i="7"/>
  <c r="BJ127" i="7"/>
  <c r="BJ128" i="7"/>
  <c r="BJ129" i="7"/>
  <c r="BJ130" i="7"/>
  <c r="BJ131" i="7"/>
  <c r="BJ132" i="7"/>
  <c r="BJ133" i="7"/>
  <c r="BJ134" i="7"/>
  <c r="BJ135" i="7"/>
  <c r="BJ136" i="7"/>
  <c r="BJ137" i="7"/>
  <c r="BJ138" i="7"/>
  <c r="BJ139" i="7"/>
  <c r="BJ140" i="7"/>
  <c r="BJ141" i="7"/>
  <c r="BJ142" i="7"/>
  <c r="BJ143" i="7"/>
  <c r="BJ144" i="7"/>
  <c r="BJ145" i="7"/>
  <c r="BJ146" i="7"/>
  <c r="BJ147" i="7"/>
  <c r="BJ148" i="7"/>
  <c r="BJ149" i="7"/>
  <c r="BJ150" i="7"/>
  <c r="BJ151" i="7"/>
  <c r="BJ152" i="7"/>
  <c r="BJ153" i="7"/>
  <c r="BJ154" i="7"/>
  <c r="BJ155" i="7"/>
  <c r="BJ156" i="7"/>
  <c r="BJ157" i="7"/>
  <c r="BJ158" i="7"/>
  <c r="BJ159" i="7"/>
  <c r="BJ160" i="7"/>
  <c r="BJ161" i="7"/>
  <c r="BJ162" i="7"/>
  <c r="BJ163" i="7"/>
  <c r="BJ164" i="7"/>
  <c r="BJ165" i="7"/>
  <c r="BJ166" i="7"/>
  <c r="BJ167" i="7"/>
  <c r="BJ168" i="7"/>
  <c r="BJ169" i="7"/>
  <c r="BJ170" i="7"/>
  <c r="BJ171" i="7"/>
  <c r="BJ172" i="7"/>
  <c r="BJ173" i="7"/>
  <c r="BJ174" i="7"/>
  <c r="BJ175" i="7"/>
  <c r="BJ176" i="7"/>
  <c r="BJ177" i="7"/>
  <c r="BJ178" i="7"/>
  <c r="BJ179" i="7"/>
  <c r="BJ180" i="7"/>
  <c r="BJ181" i="7"/>
  <c r="BJ182" i="7"/>
  <c r="BJ183" i="7"/>
  <c r="BJ184" i="7"/>
  <c r="BJ185" i="7"/>
  <c r="BJ186" i="7"/>
  <c r="BJ187" i="7"/>
  <c r="BJ188" i="7"/>
  <c r="BJ189" i="7"/>
  <c r="BJ190" i="7"/>
  <c r="BJ191" i="7"/>
  <c r="BJ192" i="7"/>
  <c r="BJ193" i="7"/>
  <c r="BJ194" i="7"/>
  <c r="BJ195" i="7"/>
  <c r="BJ196" i="7"/>
  <c r="BJ197" i="7"/>
  <c r="BJ198" i="7"/>
  <c r="BJ199" i="7"/>
  <c r="BJ200" i="7"/>
  <c r="BJ201" i="7"/>
  <c r="BJ202" i="7"/>
  <c r="BJ203" i="7"/>
  <c r="BJ204" i="7"/>
  <c r="BJ205" i="7"/>
  <c r="BJ206" i="7"/>
  <c r="BJ207" i="7"/>
  <c r="BJ208" i="7"/>
  <c r="BJ209" i="7"/>
  <c r="BJ210" i="7"/>
  <c r="BJ211" i="7"/>
  <c r="BJ212" i="7"/>
  <c r="BJ416" i="7"/>
  <c r="BI9" i="7"/>
  <c r="BI10" i="7"/>
  <c r="BI11" i="7"/>
  <c r="BI12" i="7"/>
  <c r="BI13" i="7"/>
  <c r="BI14" i="7"/>
  <c r="BI15" i="7"/>
  <c r="BI16" i="7"/>
  <c r="BI17" i="7"/>
  <c r="BI18" i="7"/>
  <c r="BI19" i="7"/>
  <c r="BI20" i="7"/>
  <c r="BI21" i="7"/>
  <c r="BI22" i="7"/>
  <c r="BI23" i="7"/>
  <c r="BI24" i="7"/>
  <c r="BI25" i="7"/>
  <c r="BI26" i="7"/>
  <c r="BI27" i="7"/>
  <c r="BI28" i="7"/>
  <c r="BI29" i="7"/>
  <c r="BI30" i="7"/>
  <c r="BI31" i="7"/>
  <c r="BI32" i="7"/>
  <c r="BI33" i="7"/>
  <c r="BI34" i="7"/>
  <c r="BI35" i="7"/>
  <c r="BI36" i="7"/>
  <c r="BI37" i="7"/>
  <c r="BI38" i="7"/>
  <c r="BI39" i="7"/>
  <c r="BI40" i="7"/>
  <c r="BI41" i="7"/>
  <c r="BI42" i="7"/>
  <c r="BI43" i="7"/>
  <c r="BI44" i="7"/>
  <c r="BI45" i="7"/>
  <c r="BI46" i="7"/>
  <c r="BI47" i="7"/>
  <c r="BI48" i="7"/>
  <c r="BI49" i="7"/>
  <c r="BI50" i="7"/>
  <c r="BI51" i="7"/>
  <c r="BI52" i="7"/>
  <c r="BI53" i="7"/>
  <c r="BI54" i="7"/>
  <c r="BI55" i="7"/>
  <c r="BI56" i="7"/>
  <c r="BI57" i="7"/>
  <c r="BI58" i="7"/>
  <c r="BI59" i="7"/>
  <c r="BI60" i="7"/>
  <c r="BI61" i="7"/>
  <c r="BI62" i="7"/>
  <c r="BI63" i="7"/>
  <c r="BI64" i="7"/>
  <c r="BI65" i="7"/>
  <c r="BI66" i="7"/>
  <c r="BI67" i="7"/>
  <c r="BI68" i="7"/>
  <c r="BI69" i="7"/>
  <c r="BI70" i="7"/>
  <c r="BI71" i="7"/>
  <c r="BI72" i="7"/>
  <c r="BI73" i="7"/>
  <c r="BI74" i="7"/>
  <c r="BI75" i="7"/>
  <c r="BI76" i="7"/>
  <c r="BI77" i="7"/>
  <c r="BI78" i="7"/>
  <c r="BI79" i="7"/>
  <c r="BI80" i="7"/>
  <c r="BI81" i="7"/>
  <c r="BI82" i="7"/>
  <c r="BI83" i="7"/>
  <c r="BI84" i="7"/>
  <c r="BI85" i="7"/>
  <c r="BI86" i="7"/>
  <c r="BI87" i="7"/>
  <c r="BI88" i="7"/>
  <c r="BI89" i="7"/>
  <c r="BI90" i="7"/>
  <c r="BI91" i="7"/>
  <c r="BI92" i="7"/>
  <c r="BI93" i="7"/>
  <c r="BI94" i="7"/>
  <c r="BI95" i="7"/>
  <c r="BI96" i="7"/>
  <c r="BI97" i="7"/>
  <c r="BI98" i="7"/>
  <c r="BI99" i="7"/>
  <c r="BI100" i="7"/>
  <c r="BI101" i="7"/>
  <c r="BI102" i="7"/>
  <c r="BI103" i="7"/>
  <c r="BI104" i="7"/>
  <c r="BI105" i="7"/>
  <c r="BI106" i="7"/>
  <c r="BI107" i="7"/>
  <c r="BI108" i="7"/>
  <c r="BI109" i="7"/>
  <c r="BI110" i="7"/>
  <c r="BI111" i="7"/>
  <c r="BI112" i="7"/>
  <c r="BI113" i="7"/>
  <c r="BI114" i="7"/>
  <c r="BI115" i="7"/>
  <c r="BI116" i="7"/>
  <c r="BI117" i="7"/>
  <c r="BI118" i="7"/>
  <c r="BI119" i="7"/>
  <c r="BI120" i="7"/>
  <c r="BI121" i="7"/>
  <c r="BI122" i="7"/>
  <c r="BI123" i="7"/>
  <c r="BI124" i="7"/>
  <c r="BI125" i="7"/>
  <c r="BI126" i="7"/>
  <c r="BI127" i="7"/>
  <c r="BI128" i="7"/>
  <c r="BI129" i="7"/>
  <c r="BI130" i="7"/>
  <c r="BI131" i="7"/>
  <c r="BI132" i="7"/>
  <c r="BI133" i="7"/>
  <c r="BI134" i="7"/>
  <c r="BI135" i="7"/>
  <c r="BI136" i="7"/>
  <c r="BI137" i="7"/>
  <c r="BI138" i="7"/>
  <c r="BI139" i="7"/>
  <c r="BI140" i="7"/>
  <c r="BI141" i="7"/>
  <c r="BI142" i="7"/>
  <c r="BI143" i="7"/>
  <c r="BI144" i="7"/>
  <c r="BI145" i="7"/>
  <c r="BI146" i="7"/>
  <c r="BI147" i="7"/>
  <c r="BI148" i="7"/>
  <c r="BI149" i="7"/>
  <c r="BI150" i="7"/>
  <c r="BI151" i="7"/>
  <c r="BI152" i="7"/>
  <c r="BI153" i="7"/>
  <c r="BI154" i="7"/>
  <c r="BI155" i="7"/>
  <c r="BI156" i="7"/>
  <c r="BI157" i="7"/>
  <c r="BI158" i="7"/>
  <c r="BI159" i="7"/>
  <c r="BI160" i="7"/>
  <c r="BI161" i="7"/>
  <c r="BI162" i="7"/>
  <c r="BI163" i="7"/>
  <c r="BI164" i="7"/>
  <c r="BI165" i="7"/>
  <c r="BI166" i="7"/>
  <c r="BI167" i="7"/>
  <c r="BI168" i="7"/>
  <c r="BI169" i="7"/>
  <c r="BI170" i="7"/>
  <c r="BI171" i="7"/>
  <c r="BI172" i="7"/>
  <c r="BI173" i="7"/>
  <c r="BI174" i="7"/>
  <c r="BI175" i="7"/>
  <c r="BI176" i="7"/>
  <c r="BI177" i="7"/>
  <c r="BI178" i="7"/>
  <c r="BI179" i="7"/>
  <c r="BI180" i="7"/>
  <c r="BI181" i="7"/>
  <c r="BI182" i="7"/>
  <c r="BI183" i="7"/>
  <c r="BI184" i="7"/>
  <c r="BI185" i="7"/>
  <c r="BI186" i="7"/>
  <c r="BI187" i="7"/>
  <c r="BI188" i="7"/>
  <c r="BI189" i="7"/>
  <c r="BI190" i="7"/>
  <c r="BI191" i="7"/>
  <c r="BI192" i="7"/>
  <c r="BI193" i="7"/>
  <c r="BI194" i="7"/>
  <c r="BI195" i="7"/>
  <c r="BI196" i="7"/>
  <c r="BI197" i="7"/>
  <c r="BI198" i="7"/>
  <c r="BI199" i="7"/>
  <c r="BI200" i="7"/>
  <c r="BI201" i="7"/>
  <c r="BI202" i="7"/>
  <c r="BI203" i="7"/>
  <c r="BI204" i="7"/>
  <c r="BI205" i="7"/>
  <c r="BI206" i="7"/>
  <c r="BI207" i="7"/>
  <c r="BI208" i="7"/>
  <c r="BI209" i="7"/>
  <c r="BI210" i="7"/>
  <c r="BI211" i="7"/>
  <c r="BI212" i="7"/>
  <c r="BI416" i="7"/>
  <c r="BH9" i="7"/>
  <c r="BH10" i="7"/>
  <c r="BH11" i="7"/>
  <c r="BH12" i="7"/>
  <c r="BH13" i="7"/>
  <c r="BH14" i="7"/>
  <c r="BH15" i="7"/>
  <c r="BH16" i="7"/>
  <c r="BH17" i="7"/>
  <c r="BH18" i="7"/>
  <c r="BH19" i="7"/>
  <c r="BH20" i="7"/>
  <c r="BH21" i="7"/>
  <c r="BH22" i="7"/>
  <c r="BH23" i="7"/>
  <c r="BH24" i="7"/>
  <c r="BH25" i="7"/>
  <c r="BH26" i="7"/>
  <c r="BH27" i="7"/>
  <c r="BH28" i="7"/>
  <c r="BH29" i="7"/>
  <c r="BH30" i="7"/>
  <c r="BH31" i="7"/>
  <c r="BH32" i="7"/>
  <c r="BH33" i="7"/>
  <c r="BH34" i="7"/>
  <c r="BH35" i="7"/>
  <c r="BH36" i="7"/>
  <c r="BH37" i="7"/>
  <c r="BH38" i="7"/>
  <c r="BH39" i="7"/>
  <c r="BH40" i="7"/>
  <c r="BH41" i="7"/>
  <c r="BH42" i="7"/>
  <c r="BH43" i="7"/>
  <c r="BH44" i="7"/>
  <c r="BH45" i="7"/>
  <c r="BH46" i="7"/>
  <c r="BH47" i="7"/>
  <c r="BH48" i="7"/>
  <c r="BH49" i="7"/>
  <c r="BH50" i="7"/>
  <c r="BH51" i="7"/>
  <c r="BH52" i="7"/>
  <c r="BH53" i="7"/>
  <c r="BH54" i="7"/>
  <c r="BH55" i="7"/>
  <c r="BH56" i="7"/>
  <c r="BH57" i="7"/>
  <c r="BH58" i="7"/>
  <c r="BH59" i="7"/>
  <c r="BH60" i="7"/>
  <c r="BH61" i="7"/>
  <c r="BH62" i="7"/>
  <c r="BH63" i="7"/>
  <c r="BH64" i="7"/>
  <c r="BH65" i="7"/>
  <c r="BH66" i="7"/>
  <c r="BH67" i="7"/>
  <c r="BH68" i="7"/>
  <c r="BH69" i="7"/>
  <c r="BH70" i="7"/>
  <c r="BH71" i="7"/>
  <c r="BH72" i="7"/>
  <c r="BH73" i="7"/>
  <c r="BH74" i="7"/>
  <c r="BH75" i="7"/>
  <c r="BH76" i="7"/>
  <c r="BH77" i="7"/>
  <c r="BH78" i="7"/>
  <c r="BH79" i="7"/>
  <c r="BH80" i="7"/>
  <c r="BH81" i="7"/>
  <c r="BH82" i="7"/>
  <c r="BH83" i="7"/>
  <c r="BH84" i="7"/>
  <c r="BH85" i="7"/>
  <c r="BH86" i="7"/>
  <c r="BH87" i="7"/>
  <c r="BH88" i="7"/>
  <c r="BH89" i="7"/>
  <c r="BH90" i="7"/>
  <c r="BH91" i="7"/>
  <c r="BH92" i="7"/>
  <c r="BH93" i="7"/>
  <c r="BH94" i="7"/>
  <c r="BH95" i="7"/>
  <c r="BH96" i="7"/>
  <c r="BH97" i="7"/>
  <c r="BH98" i="7"/>
  <c r="BH99" i="7"/>
  <c r="BH100" i="7"/>
  <c r="BH101" i="7"/>
  <c r="BH102" i="7"/>
  <c r="BH103" i="7"/>
  <c r="BH104" i="7"/>
  <c r="BH105" i="7"/>
  <c r="BH106" i="7"/>
  <c r="BH107" i="7"/>
  <c r="BH108" i="7"/>
  <c r="BH109" i="7"/>
  <c r="BH110" i="7"/>
  <c r="BH111" i="7"/>
  <c r="BH112" i="7"/>
  <c r="BH113" i="7"/>
  <c r="BH114" i="7"/>
  <c r="BH115" i="7"/>
  <c r="BH116" i="7"/>
  <c r="BH117" i="7"/>
  <c r="BH118" i="7"/>
  <c r="BH119" i="7"/>
  <c r="BH120" i="7"/>
  <c r="BH121" i="7"/>
  <c r="BH122" i="7"/>
  <c r="BH123" i="7"/>
  <c r="BH124" i="7"/>
  <c r="BH125" i="7"/>
  <c r="BH126" i="7"/>
  <c r="BH127" i="7"/>
  <c r="BH128" i="7"/>
  <c r="BH129" i="7"/>
  <c r="BH130" i="7"/>
  <c r="BH131" i="7"/>
  <c r="BH132" i="7"/>
  <c r="BH133" i="7"/>
  <c r="BH134" i="7"/>
  <c r="BH135" i="7"/>
  <c r="BH136" i="7"/>
  <c r="BH137" i="7"/>
  <c r="BH138" i="7"/>
  <c r="BH139" i="7"/>
  <c r="BH140" i="7"/>
  <c r="BH141" i="7"/>
  <c r="BH142" i="7"/>
  <c r="BH143" i="7"/>
  <c r="BH144" i="7"/>
  <c r="BH145" i="7"/>
  <c r="BH146" i="7"/>
  <c r="BH147" i="7"/>
  <c r="BH148" i="7"/>
  <c r="BH149" i="7"/>
  <c r="BH150" i="7"/>
  <c r="BH151" i="7"/>
  <c r="BH152" i="7"/>
  <c r="BH153" i="7"/>
  <c r="BH154" i="7"/>
  <c r="BH155" i="7"/>
  <c r="BH156" i="7"/>
  <c r="BH157" i="7"/>
  <c r="BH158" i="7"/>
  <c r="BH159" i="7"/>
  <c r="BH160" i="7"/>
  <c r="BH161" i="7"/>
  <c r="BH162" i="7"/>
  <c r="BH163" i="7"/>
  <c r="BH164" i="7"/>
  <c r="BH165" i="7"/>
  <c r="BH166" i="7"/>
  <c r="BH167" i="7"/>
  <c r="BH168" i="7"/>
  <c r="BH169" i="7"/>
  <c r="BH170" i="7"/>
  <c r="BH171" i="7"/>
  <c r="BH172" i="7"/>
  <c r="BH173" i="7"/>
  <c r="BH174" i="7"/>
  <c r="BH175" i="7"/>
  <c r="BH176" i="7"/>
  <c r="BH177" i="7"/>
  <c r="BH178" i="7"/>
  <c r="BH179" i="7"/>
  <c r="BH180" i="7"/>
  <c r="BH181" i="7"/>
  <c r="BH182" i="7"/>
  <c r="BH183" i="7"/>
  <c r="BH184" i="7"/>
  <c r="BH185" i="7"/>
  <c r="BH186" i="7"/>
  <c r="BH187" i="7"/>
  <c r="BH188" i="7"/>
  <c r="BH189" i="7"/>
  <c r="BH190" i="7"/>
  <c r="BH191" i="7"/>
  <c r="BH192" i="7"/>
  <c r="BH193" i="7"/>
  <c r="BH194" i="7"/>
  <c r="BH195" i="7"/>
  <c r="BH196" i="7"/>
  <c r="BH197" i="7"/>
  <c r="BH198" i="7"/>
  <c r="BH199" i="7"/>
  <c r="BH200" i="7"/>
  <c r="BH201" i="7"/>
  <c r="BH202" i="7"/>
  <c r="BH203" i="7"/>
  <c r="BH204" i="7"/>
  <c r="BH205" i="7"/>
  <c r="BH206" i="7"/>
  <c r="BH207" i="7"/>
  <c r="BH208" i="7"/>
  <c r="BH209" i="7"/>
  <c r="BH210" i="7"/>
  <c r="BH211" i="7"/>
  <c r="BH212" i="7"/>
  <c r="BH416" i="7"/>
  <c r="BG9" i="7"/>
  <c r="BG10" i="7"/>
  <c r="BG11" i="7"/>
  <c r="BG12" i="7"/>
  <c r="BG13" i="7"/>
  <c r="BG14" i="7"/>
  <c r="BG15" i="7"/>
  <c r="BG16" i="7"/>
  <c r="BG17" i="7"/>
  <c r="BG18" i="7"/>
  <c r="BG19" i="7"/>
  <c r="BG20" i="7"/>
  <c r="BG21" i="7"/>
  <c r="BG22" i="7"/>
  <c r="BG23" i="7"/>
  <c r="BG24" i="7"/>
  <c r="BG25" i="7"/>
  <c r="BG26" i="7"/>
  <c r="BG27" i="7"/>
  <c r="BG28" i="7"/>
  <c r="BG29" i="7"/>
  <c r="BG30" i="7"/>
  <c r="BG31" i="7"/>
  <c r="BG32" i="7"/>
  <c r="BG33" i="7"/>
  <c r="BG34" i="7"/>
  <c r="BG35" i="7"/>
  <c r="BG36" i="7"/>
  <c r="BG37" i="7"/>
  <c r="BG38" i="7"/>
  <c r="BG39" i="7"/>
  <c r="BG40" i="7"/>
  <c r="BG41" i="7"/>
  <c r="BG42" i="7"/>
  <c r="BG43" i="7"/>
  <c r="BG44" i="7"/>
  <c r="BG45" i="7"/>
  <c r="BG46" i="7"/>
  <c r="BG47" i="7"/>
  <c r="BG48" i="7"/>
  <c r="BG49" i="7"/>
  <c r="BG50" i="7"/>
  <c r="BG51" i="7"/>
  <c r="BG52" i="7"/>
  <c r="BG53" i="7"/>
  <c r="BG54" i="7"/>
  <c r="BG55" i="7"/>
  <c r="BG56" i="7"/>
  <c r="BG57" i="7"/>
  <c r="BG58" i="7"/>
  <c r="BG59" i="7"/>
  <c r="BG60" i="7"/>
  <c r="BG61" i="7"/>
  <c r="BG62" i="7"/>
  <c r="BG63" i="7"/>
  <c r="BG64" i="7"/>
  <c r="BG65" i="7"/>
  <c r="BG66" i="7"/>
  <c r="BG67" i="7"/>
  <c r="BG68" i="7"/>
  <c r="BG69" i="7"/>
  <c r="BG70" i="7"/>
  <c r="BG71" i="7"/>
  <c r="BG72" i="7"/>
  <c r="BG73" i="7"/>
  <c r="BG74" i="7"/>
  <c r="BG75" i="7"/>
  <c r="BG76" i="7"/>
  <c r="BG77" i="7"/>
  <c r="BG78" i="7"/>
  <c r="BG79" i="7"/>
  <c r="BG80" i="7"/>
  <c r="BG81" i="7"/>
  <c r="BG82" i="7"/>
  <c r="BG83" i="7"/>
  <c r="BG84" i="7"/>
  <c r="BG85" i="7"/>
  <c r="BG86" i="7"/>
  <c r="BG87" i="7"/>
  <c r="BG88" i="7"/>
  <c r="BG89" i="7"/>
  <c r="BG90" i="7"/>
  <c r="BG91" i="7"/>
  <c r="BG92" i="7"/>
  <c r="BG93" i="7"/>
  <c r="BG94" i="7"/>
  <c r="BG95" i="7"/>
  <c r="BG96" i="7"/>
  <c r="BG97" i="7"/>
  <c r="BG98" i="7"/>
  <c r="BG99" i="7"/>
  <c r="BG100" i="7"/>
  <c r="BG101" i="7"/>
  <c r="BG102" i="7"/>
  <c r="BG103" i="7"/>
  <c r="BG104" i="7"/>
  <c r="BG105" i="7"/>
  <c r="BG106" i="7"/>
  <c r="BG107" i="7"/>
  <c r="BG108" i="7"/>
  <c r="BG109" i="7"/>
  <c r="BG110" i="7"/>
  <c r="BG111" i="7"/>
  <c r="BG112" i="7"/>
  <c r="BG113" i="7"/>
  <c r="BG114" i="7"/>
  <c r="BG115" i="7"/>
  <c r="BG116" i="7"/>
  <c r="BG117" i="7"/>
  <c r="BG118" i="7"/>
  <c r="BG119" i="7"/>
  <c r="BG120" i="7"/>
  <c r="BG121" i="7"/>
  <c r="BG122" i="7"/>
  <c r="BG123" i="7"/>
  <c r="BG124" i="7"/>
  <c r="BG125" i="7"/>
  <c r="BG126" i="7"/>
  <c r="BG127" i="7"/>
  <c r="BG128" i="7"/>
  <c r="BG129" i="7"/>
  <c r="BG130" i="7"/>
  <c r="BG131" i="7"/>
  <c r="BG132" i="7"/>
  <c r="BG133" i="7"/>
  <c r="BG134" i="7"/>
  <c r="BG135" i="7"/>
  <c r="BG136" i="7"/>
  <c r="BG137" i="7"/>
  <c r="BG138" i="7"/>
  <c r="BG139" i="7"/>
  <c r="BG140" i="7"/>
  <c r="BG141" i="7"/>
  <c r="BG142" i="7"/>
  <c r="BG143" i="7"/>
  <c r="BG144" i="7"/>
  <c r="BG145" i="7"/>
  <c r="BG146" i="7"/>
  <c r="BG147" i="7"/>
  <c r="BG148" i="7"/>
  <c r="BG149" i="7"/>
  <c r="BG150" i="7"/>
  <c r="BG151" i="7"/>
  <c r="BG152" i="7"/>
  <c r="BG153" i="7"/>
  <c r="BG154" i="7"/>
  <c r="BG155" i="7"/>
  <c r="BG156" i="7"/>
  <c r="BG157" i="7"/>
  <c r="BG158" i="7"/>
  <c r="BG159" i="7"/>
  <c r="BG160" i="7"/>
  <c r="BG161" i="7"/>
  <c r="BG162" i="7"/>
  <c r="BG163" i="7"/>
  <c r="BG164" i="7"/>
  <c r="BG165" i="7"/>
  <c r="BG166" i="7"/>
  <c r="BG167" i="7"/>
  <c r="BG168" i="7"/>
  <c r="BG169" i="7"/>
  <c r="BG170" i="7"/>
  <c r="BG171" i="7"/>
  <c r="BG172" i="7"/>
  <c r="BG173" i="7"/>
  <c r="BG174" i="7"/>
  <c r="BG175" i="7"/>
  <c r="BG176" i="7"/>
  <c r="BG177" i="7"/>
  <c r="BG178" i="7"/>
  <c r="BG179" i="7"/>
  <c r="BG180" i="7"/>
  <c r="BG181" i="7"/>
  <c r="BG182" i="7"/>
  <c r="BG183" i="7"/>
  <c r="BG184" i="7"/>
  <c r="BG185" i="7"/>
  <c r="BG186" i="7"/>
  <c r="BG187" i="7"/>
  <c r="BG188" i="7"/>
  <c r="BG189" i="7"/>
  <c r="BG190" i="7"/>
  <c r="BG191" i="7"/>
  <c r="BG192" i="7"/>
  <c r="BG193" i="7"/>
  <c r="BG194" i="7"/>
  <c r="BG195" i="7"/>
  <c r="BG196" i="7"/>
  <c r="BG197" i="7"/>
  <c r="BG198" i="7"/>
  <c r="BG199" i="7"/>
  <c r="BG200" i="7"/>
  <c r="BG201" i="7"/>
  <c r="BG202" i="7"/>
  <c r="BG203" i="7"/>
  <c r="BG204" i="7"/>
  <c r="BG205" i="7"/>
  <c r="BG206" i="7"/>
  <c r="BG207" i="7"/>
  <c r="BG208" i="7"/>
  <c r="BG209" i="7"/>
  <c r="BG210" i="7"/>
  <c r="BG211" i="7"/>
  <c r="BG212" i="7"/>
  <c r="BG416" i="7"/>
  <c r="BF9" i="7"/>
  <c r="BF10" i="7"/>
  <c r="BF11" i="7"/>
  <c r="BF12" i="7"/>
  <c r="BF13" i="7"/>
  <c r="BF14" i="7"/>
  <c r="BF15" i="7"/>
  <c r="BF16" i="7"/>
  <c r="BF17" i="7"/>
  <c r="BF18" i="7"/>
  <c r="BF19" i="7"/>
  <c r="BF20" i="7"/>
  <c r="BF21" i="7"/>
  <c r="BF22" i="7"/>
  <c r="BF23" i="7"/>
  <c r="BF24" i="7"/>
  <c r="BF25" i="7"/>
  <c r="BF26" i="7"/>
  <c r="BF27" i="7"/>
  <c r="BF28" i="7"/>
  <c r="BF29" i="7"/>
  <c r="BF30" i="7"/>
  <c r="BF31" i="7"/>
  <c r="BF32" i="7"/>
  <c r="BF33" i="7"/>
  <c r="BF34" i="7"/>
  <c r="BF35" i="7"/>
  <c r="BF36" i="7"/>
  <c r="BF37" i="7"/>
  <c r="BF38" i="7"/>
  <c r="BF39" i="7"/>
  <c r="BF40" i="7"/>
  <c r="BF41" i="7"/>
  <c r="BF42" i="7"/>
  <c r="BF43" i="7"/>
  <c r="BF44" i="7"/>
  <c r="BF45" i="7"/>
  <c r="BF46" i="7"/>
  <c r="BF47" i="7"/>
  <c r="BF48" i="7"/>
  <c r="BF49" i="7"/>
  <c r="BF50" i="7"/>
  <c r="BF51" i="7"/>
  <c r="BF52" i="7"/>
  <c r="BF53" i="7"/>
  <c r="BF54" i="7"/>
  <c r="BF55" i="7"/>
  <c r="BF56" i="7"/>
  <c r="BF57" i="7"/>
  <c r="BF58" i="7"/>
  <c r="BF59" i="7"/>
  <c r="BF60" i="7"/>
  <c r="BF61" i="7"/>
  <c r="BF62" i="7"/>
  <c r="BF63" i="7"/>
  <c r="BF64" i="7"/>
  <c r="BF65" i="7"/>
  <c r="BF66" i="7"/>
  <c r="BF67" i="7"/>
  <c r="BF68" i="7"/>
  <c r="BF69" i="7"/>
  <c r="BF70" i="7"/>
  <c r="BF71" i="7"/>
  <c r="BF72" i="7"/>
  <c r="BF73" i="7"/>
  <c r="BF74" i="7"/>
  <c r="BF75" i="7"/>
  <c r="BF76" i="7"/>
  <c r="BF77" i="7"/>
  <c r="BF78" i="7"/>
  <c r="BF79" i="7"/>
  <c r="BF80" i="7"/>
  <c r="BF81" i="7"/>
  <c r="BF82" i="7"/>
  <c r="BF83" i="7"/>
  <c r="BF84" i="7"/>
  <c r="BF85" i="7"/>
  <c r="BF86" i="7"/>
  <c r="BF87" i="7"/>
  <c r="BF88" i="7"/>
  <c r="BF89" i="7"/>
  <c r="BF90" i="7"/>
  <c r="BF91" i="7"/>
  <c r="BF92" i="7"/>
  <c r="BF93" i="7"/>
  <c r="BF94" i="7"/>
  <c r="BF95" i="7"/>
  <c r="BF96" i="7"/>
  <c r="BF97" i="7"/>
  <c r="BF98" i="7"/>
  <c r="BF99" i="7"/>
  <c r="BF100" i="7"/>
  <c r="BF101" i="7"/>
  <c r="BF102" i="7"/>
  <c r="BF103" i="7"/>
  <c r="BF104" i="7"/>
  <c r="BF105" i="7"/>
  <c r="BF106" i="7"/>
  <c r="BF107" i="7"/>
  <c r="BF108" i="7"/>
  <c r="BF109" i="7"/>
  <c r="BF110" i="7"/>
  <c r="BF111" i="7"/>
  <c r="BF112" i="7"/>
  <c r="BF113" i="7"/>
  <c r="BF114" i="7"/>
  <c r="BF115" i="7"/>
  <c r="BF116" i="7"/>
  <c r="BF117" i="7"/>
  <c r="BF118" i="7"/>
  <c r="BF119" i="7"/>
  <c r="BF120" i="7"/>
  <c r="BF121" i="7"/>
  <c r="BF122" i="7"/>
  <c r="BF123" i="7"/>
  <c r="BF124" i="7"/>
  <c r="BF125" i="7"/>
  <c r="BF126" i="7"/>
  <c r="BF127" i="7"/>
  <c r="BF128" i="7"/>
  <c r="BF129" i="7"/>
  <c r="BF130" i="7"/>
  <c r="BF131" i="7"/>
  <c r="BF132" i="7"/>
  <c r="BF133" i="7"/>
  <c r="BF134" i="7"/>
  <c r="BF135" i="7"/>
  <c r="BF136" i="7"/>
  <c r="BF137" i="7"/>
  <c r="BF138" i="7"/>
  <c r="BF139" i="7"/>
  <c r="BF140" i="7"/>
  <c r="BF141" i="7"/>
  <c r="BF142" i="7"/>
  <c r="BF143" i="7"/>
  <c r="BF144" i="7"/>
  <c r="BF145" i="7"/>
  <c r="BF146" i="7"/>
  <c r="BF147" i="7"/>
  <c r="BF148" i="7"/>
  <c r="BF149" i="7"/>
  <c r="BF150" i="7"/>
  <c r="BF151" i="7"/>
  <c r="BF152" i="7"/>
  <c r="BF153" i="7"/>
  <c r="BF154" i="7"/>
  <c r="BF155" i="7"/>
  <c r="BF156" i="7"/>
  <c r="BF157" i="7"/>
  <c r="BF158" i="7"/>
  <c r="BF159" i="7"/>
  <c r="BF160" i="7"/>
  <c r="BF161" i="7"/>
  <c r="BF162" i="7"/>
  <c r="BF163" i="7"/>
  <c r="BF164" i="7"/>
  <c r="BF165" i="7"/>
  <c r="BF166" i="7"/>
  <c r="BF167" i="7"/>
  <c r="BF168" i="7"/>
  <c r="BF169" i="7"/>
  <c r="BF170" i="7"/>
  <c r="BF171" i="7"/>
  <c r="BF172" i="7"/>
  <c r="BF173" i="7"/>
  <c r="BF174" i="7"/>
  <c r="BF175" i="7"/>
  <c r="BF176" i="7"/>
  <c r="BF177" i="7"/>
  <c r="BF178" i="7"/>
  <c r="BF179" i="7"/>
  <c r="BF180" i="7"/>
  <c r="BF181" i="7"/>
  <c r="BF182" i="7"/>
  <c r="BF183" i="7"/>
  <c r="BF184" i="7"/>
  <c r="BF185" i="7"/>
  <c r="BF186" i="7"/>
  <c r="BF187" i="7"/>
  <c r="BF188" i="7"/>
  <c r="BF189" i="7"/>
  <c r="BF190" i="7"/>
  <c r="BF191" i="7"/>
  <c r="BF192" i="7"/>
  <c r="BF193" i="7"/>
  <c r="BF194" i="7"/>
  <c r="BF195" i="7"/>
  <c r="BF196" i="7"/>
  <c r="BF197" i="7"/>
  <c r="BF198" i="7"/>
  <c r="BF199" i="7"/>
  <c r="BF200" i="7"/>
  <c r="BF201" i="7"/>
  <c r="BF202" i="7"/>
  <c r="BF203" i="7"/>
  <c r="BF204" i="7"/>
  <c r="BF205" i="7"/>
  <c r="BF206" i="7"/>
  <c r="BF207" i="7"/>
  <c r="BF208" i="7"/>
  <c r="BF209" i="7"/>
  <c r="BF210" i="7"/>
  <c r="BF211" i="7"/>
  <c r="BF212" i="7"/>
  <c r="BF416" i="7"/>
  <c r="BE9" i="7"/>
  <c r="BE10" i="7"/>
  <c r="BE11" i="7"/>
  <c r="BE12" i="7"/>
  <c r="BE13" i="7"/>
  <c r="BE14" i="7"/>
  <c r="BE15" i="7"/>
  <c r="BE16" i="7"/>
  <c r="BE17" i="7"/>
  <c r="BE18" i="7"/>
  <c r="BE19" i="7"/>
  <c r="BE20" i="7"/>
  <c r="BE21" i="7"/>
  <c r="BE22" i="7"/>
  <c r="BE23" i="7"/>
  <c r="BE24" i="7"/>
  <c r="BE25" i="7"/>
  <c r="BE26" i="7"/>
  <c r="BE27" i="7"/>
  <c r="BE28" i="7"/>
  <c r="BE29" i="7"/>
  <c r="BE30" i="7"/>
  <c r="BE31" i="7"/>
  <c r="BE32" i="7"/>
  <c r="BE33" i="7"/>
  <c r="BE34" i="7"/>
  <c r="BE35" i="7"/>
  <c r="BE36" i="7"/>
  <c r="BE37" i="7"/>
  <c r="BE38" i="7"/>
  <c r="BE39" i="7"/>
  <c r="BE40" i="7"/>
  <c r="BE41" i="7"/>
  <c r="BE42" i="7"/>
  <c r="BE43" i="7"/>
  <c r="BE44" i="7"/>
  <c r="BE45" i="7"/>
  <c r="BE46" i="7"/>
  <c r="BE47" i="7"/>
  <c r="BE48" i="7"/>
  <c r="BE49" i="7"/>
  <c r="BE50" i="7"/>
  <c r="BE51" i="7"/>
  <c r="BE52" i="7"/>
  <c r="BE53" i="7"/>
  <c r="BE54" i="7"/>
  <c r="BE55" i="7"/>
  <c r="BE56" i="7"/>
  <c r="BE57" i="7"/>
  <c r="BE58" i="7"/>
  <c r="BE59" i="7"/>
  <c r="BE60" i="7"/>
  <c r="BE61" i="7"/>
  <c r="BE62" i="7"/>
  <c r="BE63" i="7"/>
  <c r="BE64" i="7"/>
  <c r="BE65" i="7"/>
  <c r="BE66" i="7"/>
  <c r="BE67" i="7"/>
  <c r="BE68" i="7"/>
  <c r="BE69" i="7"/>
  <c r="BE70" i="7"/>
  <c r="BE71" i="7"/>
  <c r="BE72" i="7"/>
  <c r="BE73" i="7"/>
  <c r="BE74" i="7"/>
  <c r="BE75" i="7"/>
  <c r="BE76" i="7"/>
  <c r="BE77" i="7"/>
  <c r="BE78" i="7"/>
  <c r="BE79" i="7"/>
  <c r="BE80" i="7"/>
  <c r="BE81" i="7"/>
  <c r="BE82" i="7"/>
  <c r="BE83" i="7"/>
  <c r="BE84" i="7"/>
  <c r="BE85" i="7"/>
  <c r="BE86" i="7"/>
  <c r="BE87" i="7"/>
  <c r="BE88" i="7"/>
  <c r="BE89" i="7"/>
  <c r="BE90" i="7"/>
  <c r="BE91" i="7"/>
  <c r="BE92" i="7"/>
  <c r="BE93" i="7"/>
  <c r="BE94" i="7"/>
  <c r="BE95" i="7"/>
  <c r="BE96" i="7"/>
  <c r="BE97" i="7"/>
  <c r="BE98" i="7"/>
  <c r="BE99" i="7"/>
  <c r="BE100" i="7"/>
  <c r="BE101" i="7"/>
  <c r="BE102" i="7"/>
  <c r="BE103" i="7"/>
  <c r="BE104" i="7"/>
  <c r="BE105" i="7"/>
  <c r="BE106" i="7"/>
  <c r="BE107" i="7"/>
  <c r="BE108" i="7"/>
  <c r="BE109" i="7"/>
  <c r="BE110" i="7"/>
  <c r="BE111" i="7"/>
  <c r="BE112" i="7"/>
  <c r="BE113" i="7"/>
  <c r="BE114" i="7"/>
  <c r="BE115" i="7"/>
  <c r="BE116" i="7"/>
  <c r="BE117" i="7"/>
  <c r="BE118" i="7"/>
  <c r="BE119" i="7"/>
  <c r="BE120" i="7"/>
  <c r="BE121" i="7"/>
  <c r="BE122" i="7"/>
  <c r="BE123" i="7"/>
  <c r="BE124" i="7"/>
  <c r="BE125" i="7"/>
  <c r="BE126" i="7"/>
  <c r="BE127" i="7"/>
  <c r="BE128" i="7"/>
  <c r="BE129" i="7"/>
  <c r="BE130" i="7"/>
  <c r="BE131" i="7"/>
  <c r="BE132" i="7"/>
  <c r="BE133" i="7"/>
  <c r="BE134" i="7"/>
  <c r="BE135" i="7"/>
  <c r="BE136" i="7"/>
  <c r="BE137" i="7"/>
  <c r="BE138" i="7"/>
  <c r="BE139" i="7"/>
  <c r="BE140" i="7"/>
  <c r="BE141" i="7"/>
  <c r="BE142" i="7"/>
  <c r="BE143" i="7"/>
  <c r="BE144" i="7"/>
  <c r="BE145" i="7"/>
  <c r="BE146" i="7"/>
  <c r="BE147" i="7"/>
  <c r="BE148" i="7"/>
  <c r="BE149" i="7"/>
  <c r="BE150" i="7"/>
  <c r="BE151" i="7"/>
  <c r="BE152" i="7"/>
  <c r="BE153" i="7"/>
  <c r="BE154" i="7"/>
  <c r="BE155" i="7"/>
  <c r="BE156" i="7"/>
  <c r="BE157" i="7"/>
  <c r="BE158" i="7"/>
  <c r="BE159" i="7"/>
  <c r="BE160" i="7"/>
  <c r="BE161" i="7"/>
  <c r="BE162" i="7"/>
  <c r="BE163" i="7"/>
  <c r="BE164" i="7"/>
  <c r="BE165" i="7"/>
  <c r="BE166" i="7"/>
  <c r="BE167" i="7"/>
  <c r="BE168" i="7"/>
  <c r="BE169" i="7"/>
  <c r="BE170" i="7"/>
  <c r="BE171" i="7"/>
  <c r="BE172" i="7"/>
  <c r="BE173" i="7"/>
  <c r="BE174" i="7"/>
  <c r="BE175" i="7"/>
  <c r="BE176" i="7"/>
  <c r="BE177" i="7"/>
  <c r="BE178" i="7"/>
  <c r="BE179" i="7"/>
  <c r="BE180" i="7"/>
  <c r="BE181" i="7"/>
  <c r="BE182" i="7"/>
  <c r="BE183" i="7"/>
  <c r="BE184" i="7"/>
  <c r="BE185" i="7"/>
  <c r="BE186" i="7"/>
  <c r="BE187" i="7"/>
  <c r="BE188" i="7"/>
  <c r="BE189" i="7"/>
  <c r="BE190" i="7"/>
  <c r="BE191" i="7"/>
  <c r="BE192" i="7"/>
  <c r="BE193" i="7"/>
  <c r="BE194" i="7"/>
  <c r="BE195" i="7"/>
  <c r="BE196" i="7"/>
  <c r="BE197" i="7"/>
  <c r="BE198" i="7"/>
  <c r="BE199" i="7"/>
  <c r="BE200" i="7"/>
  <c r="BE201" i="7"/>
  <c r="BE202" i="7"/>
  <c r="BE203" i="7"/>
  <c r="BE204" i="7"/>
  <c r="BE205" i="7"/>
  <c r="BE206" i="7"/>
  <c r="BE207" i="7"/>
  <c r="BE208" i="7"/>
  <c r="BE209" i="7"/>
  <c r="BE210" i="7"/>
  <c r="BE211" i="7"/>
  <c r="BE212" i="7"/>
  <c r="BE416" i="7"/>
  <c r="BD9" i="7"/>
  <c r="BD10" i="7"/>
  <c r="BD11" i="7"/>
  <c r="BD12" i="7"/>
  <c r="BD13" i="7"/>
  <c r="BD14" i="7"/>
  <c r="BD15" i="7"/>
  <c r="BD16" i="7"/>
  <c r="BD17" i="7"/>
  <c r="BD18" i="7"/>
  <c r="BD19" i="7"/>
  <c r="BD20" i="7"/>
  <c r="BD21" i="7"/>
  <c r="BD22" i="7"/>
  <c r="BD23" i="7"/>
  <c r="BD24" i="7"/>
  <c r="BD25" i="7"/>
  <c r="BD26" i="7"/>
  <c r="BD27" i="7"/>
  <c r="BD28" i="7"/>
  <c r="BD29" i="7"/>
  <c r="BD30" i="7"/>
  <c r="BD31" i="7"/>
  <c r="BD32" i="7"/>
  <c r="BD33" i="7"/>
  <c r="BD34" i="7"/>
  <c r="BD35" i="7"/>
  <c r="BD36" i="7"/>
  <c r="BD37" i="7"/>
  <c r="BD38" i="7"/>
  <c r="BD39" i="7"/>
  <c r="BD40" i="7"/>
  <c r="BD41" i="7"/>
  <c r="BD42" i="7"/>
  <c r="BD43" i="7"/>
  <c r="BD44" i="7"/>
  <c r="BD45" i="7"/>
  <c r="BD46" i="7"/>
  <c r="BD47" i="7"/>
  <c r="BD48" i="7"/>
  <c r="BD49" i="7"/>
  <c r="BD50" i="7"/>
  <c r="BD51" i="7"/>
  <c r="BD52" i="7"/>
  <c r="BD53" i="7"/>
  <c r="BD54" i="7"/>
  <c r="BD55" i="7"/>
  <c r="BD56" i="7"/>
  <c r="BD57" i="7"/>
  <c r="BD58" i="7"/>
  <c r="BD59" i="7"/>
  <c r="BD60" i="7"/>
  <c r="BD61" i="7"/>
  <c r="BD62" i="7"/>
  <c r="BD63" i="7"/>
  <c r="BD64" i="7"/>
  <c r="BD65" i="7"/>
  <c r="BD66" i="7"/>
  <c r="BD67" i="7"/>
  <c r="BD68" i="7"/>
  <c r="BD69" i="7"/>
  <c r="BD70" i="7"/>
  <c r="BD71" i="7"/>
  <c r="BD72" i="7"/>
  <c r="BD73" i="7"/>
  <c r="BD74" i="7"/>
  <c r="BD75" i="7"/>
  <c r="BD76" i="7"/>
  <c r="BD77" i="7"/>
  <c r="BD78" i="7"/>
  <c r="BD79" i="7"/>
  <c r="BD80" i="7"/>
  <c r="BD81" i="7"/>
  <c r="BD82" i="7"/>
  <c r="BD83" i="7"/>
  <c r="BD84" i="7"/>
  <c r="BD85" i="7"/>
  <c r="BD86" i="7"/>
  <c r="BD87" i="7"/>
  <c r="BD88" i="7"/>
  <c r="BD89" i="7"/>
  <c r="BD90" i="7"/>
  <c r="BD91" i="7"/>
  <c r="BD92" i="7"/>
  <c r="BD93" i="7"/>
  <c r="BD94" i="7"/>
  <c r="BD95" i="7"/>
  <c r="BD96" i="7"/>
  <c r="BD97" i="7"/>
  <c r="BD98" i="7"/>
  <c r="BD99" i="7"/>
  <c r="BD100" i="7"/>
  <c r="BD101" i="7"/>
  <c r="BD102" i="7"/>
  <c r="BD103" i="7"/>
  <c r="BD104" i="7"/>
  <c r="BD105" i="7"/>
  <c r="BD106" i="7"/>
  <c r="BD107" i="7"/>
  <c r="BD108" i="7"/>
  <c r="BD109" i="7"/>
  <c r="BD110" i="7"/>
  <c r="BD111" i="7"/>
  <c r="BD112" i="7"/>
  <c r="BD113" i="7"/>
  <c r="BD114" i="7"/>
  <c r="BD115" i="7"/>
  <c r="BD116" i="7"/>
  <c r="BD117" i="7"/>
  <c r="BD118" i="7"/>
  <c r="BD119" i="7"/>
  <c r="BD120" i="7"/>
  <c r="BD121" i="7"/>
  <c r="BD122" i="7"/>
  <c r="BD123" i="7"/>
  <c r="BD124" i="7"/>
  <c r="BD125" i="7"/>
  <c r="BD126" i="7"/>
  <c r="BD127" i="7"/>
  <c r="BD128" i="7"/>
  <c r="BD129" i="7"/>
  <c r="BD130" i="7"/>
  <c r="BD131" i="7"/>
  <c r="BD132" i="7"/>
  <c r="BD133" i="7"/>
  <c r="BD134" i="7"/>
  <c r="BD135" i="7"/>
  <c r="BD136" i="7"/>
  <c r="BD137" i="7"/>
  <c r="BD138" i="7"/>
  <c r="BD139" i="7"/>
  <c r="BD140" i="7"/>
  <c r="BD141" i="7"/>
  <c r="BD142" i="7"/>
  <c r="BD143" i="7"/>
  <c r="BD144" i="7"/>
  <c r="BD145" i="7"/>
  <c r="BD146" i="7"/>
  <c r="BD147" i="7"/>
  <c r="BD148" i="7"/>
  <c r="BD149" i="7"/>
  <c r="BD150" i="7"/>
  <c r="BD151" i="7"/>
  <c r="BD152" i="7"/>
  <c r="BD153" i="7"/>
  <c r="BD154" i="7"/>
  <c r="BD155" i="7"/>
  <c r="BD156" i="7"/>
  <c r="BD157" i="7"/>
  <c r="BD158" i="7"/>
  <c r="BD159" i="7"/>
  <c r="BD160" i="7"/>
  <c r="BD161" i="7"/>
  <c r="BD162" i="7"/>
  <c r="BD163" i="7"/>
  <c r="BD164" i="7"/>
  <c r="BD165" i="7"/>
  <c r="BD166" i="7"/>
  <c r="BD167" i="7"/>
  <c r="BD168" i="7"/>
  <c r="BD169" i="7"/>
  <c r="BD170" i="7"/>
  <c r="BD171" i="7"/>
  <c r="BD172" i="7"/>
  <c r="BD173" i="7"/>
  <c r="BD174" i="7"/>
  <c r="BD175" i="7"/>
  <c r="BD176" i="7"/>
  <c r="BD177" i="7"/>
  <c r="BD178" i="7"/>
  <c r="BD179" i="7"/>
  <c r="BD180" i="7"/>
  <c r="BD181" i="7"/>
  <c r="BD182" i="7"/>
  <c r="BD183" i="7"/>
  <c r="BD184" i="7"/>
  <c r="BD185" i="7"/>
  <c r="BD186" i="7"/>
  <c r="BD187" i="7"/>
  <c r="BD188" i="7"/>
  <c r="BD189" i="7"/>
  <c r="BD190" i="7"/>
  <c r="BD191" i="7"/>
  <c r="BD192" i="7"/>
  <c r="BD193" i="7"/>
  <c r="BD194" i="7"/>
  <c r="BD195" i="7"/>
  <c r="BD196" i="7"/>
  <c r="BD197" i="7"/>
  <c r="BD198" i="7"/>
  <c r="BD199" i="7"/>
  <c r="BD200" i="7"/>
  <c r="BD201" i="7"/>
  <c r="BD202" i="7"/>
  <c r="BD203" i="7"/>
  <c r="BD204" i="7"/>
  <c r="BD205" i="7"/>
  <c r="BD206" i="7"/>
  <c r="BD207" i="7"/>
  <c r="BD208" i="7"/>
  <c r="BD209" i="7"/>
  <c r="BD210" i="7"/>
  <c r="BD211" i="7"/>
  <c r="BD212" i="7"/>
  <c r="BD416" i="7"/>
  <c r="BC9" i="7"/>
  <c r="BC10" i="7"/>
  <c r="BC11" i="7"/>
  <c r="BC12" i="7"/>
  <c r="BC13" i="7"/>
  <c r="BC14" i="7"/>
  <c r="BC15" i="7"/>
  <c r="BC16" i="7"/>
  <c r="BC17" i="7"/>
  <c r="BC18" i="7"/>
  <c r="BC19" i="7"/>
  <c r="BC20" i="7"/>
  <c r="BC21" i="7"/>
  <c r="BC22" i="7"/>
  <c r="BC23" i="7"/>
  <c r="BC24" i="7"/>
  <c r="BC25" i="7"/>
  <c r="BC26" i="7"/>
  <c r="BC27" i="7"/>
  <c r="BC28" i="7"/>
  <c r="BC29" i="7"/>
  <c r="BC30" i="7"/>
  <c r="BC31" i="7"/>
  <c r="BC32" i="7"/>
  <c r="BC33" i="7"/>
  <c r="BC34" i="7"/>
  <c r="BC35" i="7"/>
  <c r="BC36" i="7"/>
  <c r="BC37" i="7"/>
  <c r="BC38" i="7"/>
  <c r="BC39" i="7"/>
  <c r="BC40" i="7"/>
  <c r="BC41" i="7"/>
  <c r="BC42" i="7"/>
  <c r="BC43" i="7"/>
  <c r="BC44" i="7"/>
  <c r="BC45" i="7"/>
  <c r="BC46" i="7"/>
  <c r="BC47" i="7"/>
  <c r="BC48" i="7"/>
  <c r="BC49" i="7"/>
  <c r="BC50" i="7"/>
  <c r="BC51" i="7"/>
  <c r="BC52" i="7"/>
  <c r="BC53" i="7"/>
  <c r="BC54" i="7"/>
  <c r="BC55" i="7"/>
  <c r="BC56" i="7"/>
  <c r="BC57" i="7"/>
  <c r="BC58" i="7"/>
  <c r="BC59" i="7"/>
  <c r="BC60" i="7"/>
  <c r="BC61" i="7"/>
  <c r="BC62" i="7"/>
  <c r="BC63" i="7"/>
  <c r="BC64" i="7"/>
  <c r="BC65" i="7"/>
  <c r="BC66" i="7"/>
  <c r="BC67" i="7"/>
  <c r="BC68" i="7"/>
  <c r="BC69" i="7"/>
  <c r="BC70" i="7"/>
  <c r="BC71" i="7"/>
  <c r="BC72" i="7"/>
  <c r="BC73" i="7"/>
  <c r="BC74" i="7"/>
  <c r="BC75" i="7"/>
  <c r="BC76" i="7"/>
  <c r="BC77" i="7"/>
  <c r="BC78" i="7"/>
  <c r="BC79" i="7"/>
  <c r="BC80" i="7"/>
  <c r="BC81" i="7"/>
  <c r="BC82" i="7"/>
  <c r="BC83" i="7"/>
  <c r="BC84" i="7"/>
  <c r="BC85" i="7"/>
  <c r="BC86" i="7"/>
  <c r="BC87" i="7"/>
  <c r="BC88" i="7"/>
  <c r="BC89" i="7"/>
  <c r="BC90" i="7"/>
  <c r="BC91" i="7"/>
  <c r="BC92" i="7"/>
  <c r="BC93" i="7"/>
  <c r="BC94" i="7"/>
  <c r="BC95" i="7"/>
  <c r="BC96" i="7"/>
  <c r="BC97" i="7"/>
  <c r="BC98" i="7"/>
  <c r="BC99" i="7"/>
  <c r="BC100" i="7"/>
  <c r="BC101" i="7"/>
  <c r="BC102" i="7"/>
  <c r="BC103" i="7"/>
  <c r="BC104" i="7"/>
  <c r="BC105" i="7"/>
  <c r="BC106" i="7"/>
  <c r="BC107" i="7"/>
  <c r="BC108" i="7"/>
  <c r="BC109" i="7"/>
  <c r="BC110" i="7"/>
  <c r="BC111" i="7"/>
  <c r="BC112" i="7"/>
  <c r="BC113" i="7"/>
  <c r="BC114" i="7"/>
  <c r="BC115" i="7"/>
  <c r="BC116" i="7"/>
  <c r="BC117" i="7"/>
  <c r="BC118" i="7"/>
  <c r="BC119" i="7"/>
  <c r="BC120" i="7"/>
  <c r="BC121" i="7"/>
  <c r="BC122" i="7"/>
  <c r="BC123" i="7"/>
  <c r="BC124" i="7"/>
  <c r="BC125" i="7"/>
  <c r="BC126" i="7"/>
  <c r="BC127" i="7"/>
  <c r="BC128" i="7"/>
  <c r="BC129" i="7"/>
  <c r="BC130" i="7"/>
  <c r="BC131" i="7"/>
  <c r="BC132" i="7"/>
  <c r="BC133" i="7"/>
  <c r="BC134" i="7"/>
  <c r="BC135" i="7"/>
  <c r="BC136" i="7"/>
  <c r="BC137" i="7"/>
  <c r="BC138" i="7"/>
  <c r="BC139" i="7"/>
  <c r="BC140" i="7"/>
  <c r="BC141" i="7"/>
  <c r="BC142" i="7"/>
  <c r="BC143" i="7"/>
  <c r="BC144" i="7"/>
  <c r="BC145" i="7"/>
  <c r="BC146" i="7"/>
  <c r="BC147" i="7"/>
  <c r="BC148" i="7"/>
  <c r="BC149" i="7"/>
  <c r="BC150" i="7"/>
  <c r="BC151" i="7"/>
  <c r="BC152" i="7"/>
  <c r="BC153" i="7"/>
  <c r="BC154" i="7"/>
  <c r="BC155" i="7"/>
  <c r="BC156" i="7"/>
  <c r="BC157" i="7"/>
  <c r="BC158" i="7"/>
  <c r="BC159" i="7"/>
  <c r="BC160" i="7"/>
  <c r="BC161" i="7"/>
  <c r="BC162" i="7"/>
  <c r="BC163" i="7"/>
  <c r="BC164" i="7"/>
  <c r="BC165" i="7"/>
  <c r="BC166" i="7"/>
  <c r="BC167" i="7"/>
  <c r="BC168" i="7"/>
  <c r="BC169" i="7"/>
  <c r="BC170" i="7"/>
  <c r="BC171" i="7"/>
  <c r="BC172" i="7"/>
  <c r="BC173" i="7"/>
  <c r="BC174" i="7"/>
  <c r="BC175" i="7"/>
  <c r="BC176" i="7"/>
  <c r="BC177" i="7"/>
  <c r="BC178" i="7"/>
  <c r="BC179" i="7"/>
  <c r="BC180" i="7"/>
  <c r="BC181" i="7"/>
  <c r="BC182" i="7"/>
  <c r="BC183" i="7"/>
  <c r="BC184" i="7"/>
  <c r="BC185" i="7"/>
  <c r="BC186" i="7"/>
  <c r="BC187" i="7"/>
  <c r="BC188" i="7"/>
  <c r="BC189" i="7"/>
  <c r="BC190" i="7"/>
  <c r="BC191" i="7"/>
  <c r="BC192" i="7"/>
  <c r="BC193" i="7"/>
  <c r="BC194" i="7"/>
  <c r="BC195" i="7"/>
  <c r="BC196" i="7"/>
  <c r="BC197" i="7"/>
  <c r="BC198" i="7"/>
  <c r="BC199" i="7"/>
  <c r="BC200" i="7"/>
  <c r="BC201" i="7"/>
  <c r="BC202" i="7"/>
  <c r="BC203" i="7"/>
  <c r="BC204" i="7"/>
  <c r="BC205" i="7"/>
  <c r="BC206" i="7"/>
  <c r="BC207" i="7"/>
  <c r="BC208" i="7"/>
  <c r="BC209" i="7"/>
  <c r="BC210" i="7"/>
  <c r="BC211" i="7"/>
  <c r="BC212" i="7"/>
  <c r="BC416" i="7"/>
  <c r="BB9" i="7"/>
  <c r="BB10" i="7"/>
  <c r="BB11" i="7"/>
  <c r="BB12" i="7"/>
  <c r="BB13" i="7"/>
  <c r="BB14" i="7"/>
  <c r="BB15" i="7"/>
  <c r="BB16" i="7"/>
  <c r="BB17" i="7"/>
  <c r="BB18" i="7"/>
  <c r="BB19" i="7"/>
  <c r="BB20" i="7"/>
  <c r="BB21" i="7"/>
  <c r="BB22" i="7"/>
  <c r="BB23" i="7"/>
  <c r="BB24" i="7"/>
  <c r="BB25" i="7"/>
  <c r="BB26" i="7"/>
  <c r="BB27" i="7"/>
  <c r="BB28" i="7"/>
  <c r="BB29" i="7"/>
  <c r="BB30" i="7"/>
  <c r="BB31" i="7"/>
  <c r="BB32" i="7"/>
  <c r="BB33" i="7"/>
  <c r="BB34" i="7"/>
  <c r="BB35" i="7"/>
  <c r="BB36" i="7"/>
  <c r="BB37" i="7"/>
  <c r="BB38" i="7"/>
  <c r="BB39" i="7"/>
  <c r="BB40" i="7"/>
  <c r="BB41" i="7"/>
  <c r="BB42" i="7"/>
  <c r="BB43" i="7"/>
  <c r="BB44" i="7"/>
  <c r="BB45" i="7"/>
  <c r="BB46" i="7"/>
  <c r="BB47" i="7"/>
  <c r="BB48" i="7"/>
  <c r="BB49" i="7"/>
  <c r="BB50" i="7"/>
  <c r="BB51" i="7"/>
  <c r="BB52" i="7"/>
  <c r="BB53" i="7"/>
  <c r="BB54" i="7"/>
  <c r="BB55" i="7"/>
  <c r="BB56" i="7"/>
  <c r="BB57" i="7"/>
  <c r="BB58" i="7"/>
  <c r="BB59" i="7"/>
  <c r="BB60" i="7"/>
  <c r="BB61" i="7"/>
  <c r="BB62" i="7"/>
  <c r="BB63" i="7"/>
  <c r="BB64" i="7"/>
  <c r="BB65" i="7"/>
  <c r="BB66" i="7"/>
  <c r="BB67" i="7"/>
  <c r="BB68" i="7"/>
  <c r="BB69" i="7"/>
  <c r="BB70" i="7"/>
  <c r="BB71" i="7"/>
  <c r="BB72" i="7"/>
  <c r="BB73" i="7"/>
  <c r="BB74" i="7"/>
  <c r="BB75" i="7"/>
  <c r="BB76" i="7"/>
  <c r="BB77" i="7"/>
  <c r="BB78" i="7"/>
  <c r="BB79" i="7"/>
  <c r="BB80" i="7"/>
  <c r="BB81" i="7"/>
  <c r="BB82" i="7"/>
  <c r="BB83" i="7"/>
  <c r="BB84" i="7"/>
  <c r="BB85" i="7"/>
  <c r="BB86" i="7"/>
  <c r="BB87" i="7"/>
  <c r="BB88" i="7"/>
  <c r="BB89" i="7"/>
  <c r="BB90" i="7"/>
  <c r="BB91" i="7"/>
  <c r="BB92" i="7"/>
  <c r="BB93" i="7"/>
  <c r="BB94" i="7"/>
  <c r="BB95" i="7"/>
  <c r="BB96" i="7"/>
  <c r="BB97" i="7"/>
  <c r="BB98" i="7"/>
  <c r="BB99" i="7"/>
  <c r="BB100" i="7"/>
  <c r="BB101" i="7"/>
  <c r="BB102" i="7"/>
  <c r="BB103" i="7"/>
  <c r="BB104" i="7"/>
  <c r="BB105" i="7"/>
  <c r="BB106" i="7"/>
  <c r="BB107" i="7"/>
  <c r="BB108" i="7"/>
  <c r="BB109" i="7"/>
  <c r="BB110" i="7"/>
  <c r="BB111" i="7"/>
  <c r="BB112" i="7"/>
  <c r="BB113" i="7"/>
  <c r="BB114" i="7"/>
  <c r="BB115" i="7"/>
  <c r="BB116" i="7"/>
  <c r="BB117" i="7"/>
  <c r="BB118" i="7"/>
  <c r="BB119" i="7"/>
  <c r="BB120" i="7"/>
  <c r="BB121" i="7"/>
  <c r="BB122" i="7"/>
  <c r="BB123" i="7"/>
  <c r="BB124" i="7"/>
  <c r="BB125" i="7"/>
  <c r="BB126" i="7"/>
  <c r="BB127" i="7"/>
  <c r="BB128" i="7"/>
  <c r="BB129" i="7"/>
  <c r="BB130" i="7"/>
  <c r="BB131" i="7"/>
  <c r="BB132" i="7"/>
  <c r="BB133" i="7"/>
  <c r="BB134" i="7"/>
  <c r="BB135" i="7"/>
  <c r="BB136" i="7"/>
  <c r="BB137" i="7"/>
  <c r="BB138" i="7"/>
  <c r="BB139" i="7"/>
  <c r="BB140" i="7"/>
  <c r="BB141" i="7"/>
  <c r="BB142" i="7"/>
  <c r="BB143" i="7"/>
  <c r="BB144" i="7"/>
  <c r="BB145" i="7"/>
  <c r="BB146" i="7"/>
  <c r="BB147" i="7"/>
  <c r="BB148" i="7"/>
  <c r="BB149" i="7"/>
  <c r="BB150" i="7"/>
  <c r="BB151" i="7"/>
  <c r="BB152" i="7"/>
  <c r="BB153" i="7"/>
  <c r="BB154" i="7"/>
  <c r="BB155" i="7"/>
  <c r="BB156" i="7"/>
  <c r="BB157" i="7"/>
  <c r="BB158" i="7"/>
  <c r="BB159" i="7"/>
  <c r="BB160" i="7"/>
  <c r="BB161" i="7"/>
  <c r="BB162" i="7"/>
  <c r="BB163" i="7"/>
  <c r="BB164" i="7"/>
  <c r="BB165" i="7"/>
  <c r="BB166" i="7"/>
  <c r="BB167" i="7"/>
  <c r="BB168" i="7"/>
  <c r="BB169" i="7"/>
  <c r="BB170" i="7"/>
  <c r="BB171" i="7"/>
  <c r="BB172" i="7"/>
  <c r="BB173" i="7"/>
  <c r="BB174" i="7"/>
  <c r="BB175" i="7"/>
  <c r="BB176" i="7"/>
  <c r="BB177" i="7"/>
  <c r="BB178" i="7"/>
  <c r="BB179" i="7"/>
  <c r="BB180" i="7"/>
  <c r="BB181" i="7"/>
  <c r="BB182" i="7"/>
  <c r="BB183" i="7"/>
  <c r="BB184" i="7"/>
  <c r="BB185" i="7"/>
  <c r="BB186" i="7"/>
  <c r="BB187" i="7"/>
  <c r="BB188" i="7"/>
  <c r="BB189" i="7"/>
  <c r="BB190" i="7"/>
  <c r="BB191" i="7"/>
  <c r="BB192" i="7"/>
  <c r="BB193" i="7"/>
  <c r="BB194" i="7"/>
  <c r="BB195" i="7"/>
  <c r="BB196" i="7"/>
  <c r="BB197" i="7"/>
  <c r="BB198" i="7"/>
  <c r="BB199" i="7"/>
  <c r="BB200" i="7"/>
  <c r="BB201" i="7"/>
  <c r="BB202" i="7"/>
  <c r="BB203" i="7"/>
  <c r="BB204" i="7"/>
  <c r="BB205" i="7"/>
  <c r="BB206" i="7"/>
  <c r="BB207" i="7"/>
  <c r="BB208" i="7"/>
  <c r="BB209" i="7"/>
  <c r="BB210" i="7"/>
  <c r="BB211" i="7"/>
  <c r="BB212" i="7"/>
  <c r="BB416" i="7"/>
  <c r="BA9" i="7"/>
  <c r="BA10" i="7"/>
  <c r="BA11" i="7"/>
  <c r="BA12" i="7"/>
  <c r="BA13" i="7"/>
  <c r="BA14" i="7"/>
  <c r="BA15" i="7"/>
  <c r="BA16" i="7"/>
  <c r="BA17" i="7"/>
  <c r="BA18" i="7"/>
  <c r="BA19" i="7"/>
  <c r="BA20" i="7"/>
  <c r="BA21" i="7"/>
  <c r="BA22" i="7"/>
  <c r="BA23" i="7"/>
  <c r="BA24" i="7"/>
  <c r="BA25" i="7"/>
  <c r="BA26" i="7"/>
  <c r="BA27" i="7"/>
  <c r="BA28" i="7"/>
  <c r="BA29" i="7"/>
  <c r="BA30" i="7"/>
  <c r="BA31" i="7"/>
  <c r="BA32" i="7"/>
  <c r="BA33" i="7"/>
  <c r="BA34" i="7"/>
  <c r="BA35" i="7"/>
  <c r="BA36" i="7"/>
  <c r="BA37" i="7"/>
  <c r="BA38" i="7"/>
  <c r="BA39" i="7"/>
  <c r="BA40" i="7"/>
  <c r="BA41" i="7"/>
  <c r="BA42" i="7"/>
  <c r="BA43" i="7"/>
  <c r="BA44" i="7"/>
  <c r="BA45" i="7"/>
  <c r="BA46" i="7"/>
  <c r="BA47" i="7"/>
  <c r="BA48" i="7"/>
  <c r="BA49" i="7"/>
  <c r="BA50" i="7"/>
  <c r="BA51" i="7"/>
  <c r="BA52" i="7"/>
  <c r="BA53" i="7"/>
  <c r="BA54" i="7"/>
  <c r="BA55" i="7"/>
  <c r="BA56" i="7"/>
  <c r="BA57" i="7"/>
  <c r="BA58" i="7"/>
  <c r="BA59" i="7"/>
  <c r="BA60" i="7"/>
  <c r="BA61" i="7"/>
  <c r="BA62" i="7"/>
  <c r="BA63" i="7"/>
  <c r="BA64" i="7"/>
  <c r="BA65" i="7"/>
  <c r="BA66" i="7"/>
  <c r="BA67" i="7"/>
  <c r="BA68" i="7"/>
  <c r="BA69" i="7"/>
  <c r="BA70" i="7"/>
  <c r="BA71" i="7"/>
  <c r="BA72" i="7"/>
  <c r="BA73" i="7"/>
  <c r="BA74" i="7"/>
  <c r="BA75" i="7"/>
  <c r="BA76" i="7"/>
  <c r="BA77" i="7"/>
  <c r="BA78" i="7"/>
  <c r="BA79" i="7"/>
  <c r="BA80" i="7"/>
  <c r="BA81" i="7"/>
  <c r="BA82" i="7"/>
  <c r="BA83" i="7"/>
  <c r="BA84" i="7"/>
  <c r="BA85" i="7"/>
  <c r="BA86" i="7"/>
  <c r="BA87" i="7"/>
  <c r="BA88" i="7"/>
  <c r="BA89" i="7"/>
  <c r="BA90" i="7"/>
  <c r="BA91" i="7"/>
  <c r="BA92" i="7"/>
  <c r="BA93" i="7"/>
  <c r="BA94" i="7"/>
  <c r="BA95" i="7"/>
  <c r="BA96" i="7"/>
  <c r="BA97" i="7"/>
  <c r="BA98" i="7"/>
  <c r="BA99" i="7"/>
  <c r="BA100" i="7"/>
  <c r="BA101" i="7"/>
  <c r="BA102" i="7"/>
  <c r="BA103" i="7"/>
  <c r="BA104" i="7"/>
  <c r="BA105" i="7"/>
  <c r="BA106" i="7"/>
  <c r="BA107" i="7"/>
  <c r="BA108" i="7"/>
  <c r="BA109" i="7"/>
  <c r="BA110" i="7"/>
  <c r="BA111" i="7"/>
  <c r="BA112" i="7"/>
  <c r="BA113" i="7"/>
  <c r="BA114" i="7"/>
  <c r="BA115" i="7"/>
  <c r="BA116" i="7"/>
  <c r="BA117" i="7"/>
  <c r="BA118" i="7"/>
  <c r="BA119" i="7"/>
  <c r="BA120" i="7"/>
  <c r="BA121" i="7"/>
  <c r="BA122" i="7"/>
  <c r="BA123" i="7"/>
  <c r="BA124" i="7"/>
  <c r="BA125" i="7"/>
  <c r="BA126" i="7"/>
  <c r="BA127" i="7"/>
  <c r="BA128" i="7"/>
  <c r="BA129" i="7"/>
  <c r="BA130" i="7"/>
  <c r="BA131" i="7"/>
  <c r="BA132" i="7"/>
  <c r="BA133" i="7"/>
  <c r="BA134" i="7"/>
  <c r="BA135" i="7"/>
  <c r="BA136" i="7"/>
  <c r="BA137" i="7"/>
  <c r="BA138" i="7"/>
  <c r="BA139" i="7"/>
  <c r="BA140" i="7"/>
  <c r="BA141" i="7"/>
  <c r="BA142" i="7"/>
  <c r="BA143" i="7"/>
  <c r="BA144" i="7"/>
  <c r="BA145" i="7"/>
  <c r="BA146" i="7"/>
  <c r="BA147" i="7"/>
  <c r="BA148" i="7"/>
  <c r="BA149" i="7"/>
  <c r="BA150" i="7"/>
  <c r="BA151" i="7"/>
  <c r="BA152" i="7"/>
  <c r="BA153" i="7"/>
  <c r="BA154" i="7"/>
  <c r="BA155" i="7"/>
  <c r="BA156" i="7"/>
  <c r="BA157" i="7"/>
  <c r="BA158" i="7"/>
  <c r="BA159" i="7"/>
  <c r="BA160" i="7"/>
  <c r="BA161" i="7"/>
  <c r="BA162" i="7"/>
  <c r="BA163" i="7"/>
  <c r="BA164" i="7"/>
  <c r="BA165" i="7"/>
  <c r="BA166" i="7"/>
  <c r="BA167" i="7"/>
  <c r="BA168" i="7"/>
  <c r="BA169" i="7"/>
  <c r="BA170" i="7"/>
  <c r="BA171" i="7"/>
  <c r="BA172" i="7"/>
  <c r="BA173" i="7"/>
  <c r="BA174" i="7"/>
  <c r="BA175" i="7"/>
  <c r="BA176" i="7"/>
  <c r="BA177" i="7"/>
  <c r="BA178" i="7"/>
  <c r="BA179" i="7"/>
  <c r="BA180" i="7"/>
  <c r="BA181" i="7"/>
  <c r="BA182" i="7"/>
  <c r="BA183" i="7"/>
  <c r="BA184" i="7"/>
  <c r="BA185" i="7"/>
  <c r="BA186" i="7"/>
  <c r="BA187" i="7"/>
  <c r="BA188" i="7"/>
  <c r="BA189" i="7"/>
  <c r="BA190" i="7"/>
  <c r="BA191" i="7"/>
  <c r="BA192" i="7"/>
  <c r="BA193" i="7"/>
  <c r="BA194" i="7"/>
  <c r="BA195" i="7"/>
  <c r="BA196" i="7"/>
  <c r="BA197" i="7"/>
  <c r="BA198" i="7"/>
  <c r="BA199" i="7"/>
  <c r="BA200" i="7"/>
  <c r="BA201" i="7"/>
  <c r="BA202" i="7"/>
  <c r="BA203" i="7"/>
  <c r="BA204" i="7"/>
  <c r="BA205" i="7"/>
  <c r="BA206" i="7"/>
  <c r="BA207" i="7"/>
  <c r="BA208" i="7"/>
  <c r="BA209" i="7"/>
  <c r="BA210" i="7"/>
  <c r="BA211" i="7"/>
  <c r="BA212" i="7"/>
  <c r="BA416" i="7"/>
  <c r="AZ9" i="7"/>
  <c r="AZ10" i="7"/>
  <c r="AZ11" i="7"/>
  <c r="AZ12" i="7"/>
  <c r="AZ13" i="7"/>
  <c r="AZ14" i="7"/>
  <c r="AZ15" i="7"/>
  <c r="AZ16" i="7"/>
  <c r="AZ17" i="7"/>
  <c r="AZ18" i="7"/>
  <c r="AZ19" i="7"/>
  <c r="AZ20" i="7"/>
  <c r="AZ21" i="7"/>
  <c r="AZ22" i="7"/>
  <c r="AZ23" i="7"/>
  <c r="AZ24" i="7"/>
  <c r="AZ25" i="7"/>
  <c r="AZ26" i="7"/>
  <c r="AZ27" i="7"/>
  <c r="AZ28" i="7"/>
  <c r="AZ29" i="7"/>
  <c r="AZ30" i="7"/>
  <c r="AZ31" i="7"/>
  <c r="AZ32" i="7"/>
  <c r="AZ33" i="7"/>
  <c r="AZ34" i="7"/>
  <c r="AZ35" i="7"/>
  <c r="AZ36" i="7"/>
  <c r="AZ37" i="7"/>
  <c r="AZ38" i="7"/>
  <c r="AZ39" i="7"/>
  <c r="AZ40" i="7"/>
  <c r="AZ41" i="7"/>
  <c r="AZ42" i="7"/>
  <c r="AZ43" i="7"/>
  <c r="AZ44" i="7"/>
  <c r="AZ45" i="7"/>
  <c r="AZ46" i="7"/>
  <c r="AZ47" i="7"/>
  <c r="AZ48" i="7"/>
  <c r="AZ49" i="7"/>
  <c r="AZ50" i="7"/>
  <c r="AZ51" i="7"/>
  <c r="AZ52" i="7"/>
  <c r="AZ53" i="7"/>
  <c r="AZ54" i="7"/>
  <c r="AZ55" i="7"/>
  <c r="AZ56" i="7"/>
  <c r="AZ57" i="7"/>
  <c r="AZ58" i="7"/>
  <c r="AZ59" i="7"/>
  <c r="AZ60" i="7"/>
  <c r="AZ61" i="7"/>
  <c r="AZ62" i="7"/>
  <c r="AZ63" i="7"/>
  <c r="AZ64" i="7"/>
  <c r="AZ65" i="7"/>
  <c r="AZ66" i="7"/>
  <c r="AZ67" i="7"/>
  <c r="AZ68" i="7"/>
  <c r="AZ69" i="7"/>
  <c r="AZ70" i="7"/>
  <c r="AZ71" i="7"/>
  <c r="AZ72" i="7"/>
  <c r="AZ73" i="7"/>
  <c r="AZ74" i="7"/>
  <c r="AZ75" i="7"/>
  <c r="AZ76" i="7"/>
  <c r="AZ77" i="7"/>
  <c r="AZ78" i="7"/>
  <c r="AZ79" i="7"/>
  <c r="AZ80" i="7"/>
  <c r="AZ81" i="7"/>
  <c r="AZ82" i="7"/>
  <c r="AZ83" i="7"/>
  <c r="AZ84" i="7"/>
  <c r="AZ85" i="7"/>
  <c r="AZ86" i="7"/>
  <c r="AZ87" i="7"/>
  <c r="AZ88" i="7"/>
  <c r="AZ89" i="7"/>
  <c r="AZ90" i="7"/>
  <c r="AZ91" i="7"/>
  <c r="AZ92" i="7"/>
  <c r="AZ93" i="7"/>
  <c r="AZ94" i="7"/>
  <c r="AZ95" i="7"/>
  <c r="AZ96" i="7"/>
  <c r="AZ97" i="7"/>
  <c r="AZ98" i="7"/>
  <c r="AZ99" i="7"/>
  <c r="AZ100" i="7"/>
  <c r="AZ101" i="7"/>
  <c r="AZ102" i="7"/>
  <c r="AZ103" i="7"/>
  <c r="AZ104" i="7"/>
  <c r="AZ105" i="7"/>
  <c r="AZ106" i="7"/>
  <c r="AZ107" i="7"/>
  <c r="AZ108" i="7"/>
  <c r="AZ109" i="7"/>
  <c r="AZ110" i="7"/>
  <c r="AZ111" i="7"/>
  <c r="AZ112" i="7"/>
  <c r="AZ113" i="7"/>
  <c r="AZ114" i="7"/>
  <c r="AZ115" i="7"/>
  <c r="AZ116" i="7"/>
  <c r="AZ117" i="7"/>
  <c r="AZ118" i="7"/>
  <c r="AZ119" i="7"/>
  <c r="AZ120" i="7"/>
  <c r="AZ121" i="7"/>
  <c r="AZ122" i="7"/>
  <c r="AZ123" i="7"/>
  <c r="AZ124" i="7"/>
  <c r="AZ125" i="7"/>
  <c r="AZ126" i="7"/>
  <c r="AZ127" i="7"/>
  <c r="AZ128" i="7"/>
  <c r="AZ129" i="7"/>
  <c r="AZ130" i="7"/>
  <c r="AZ131" i="7"/>
  <c r="AZ132" i="7"/>
  <c r="AZ133" i="7"/>
  <c r="AZ134" i="7"/>
  <c r="AZ135" i="7"/>
  <c r="AZ136" i="7"/>
  <c r="AZ137" i="7"/>
  <c r="AZ138" i="7"/>
  <c r="AZ139" i="7"/>
  <c r="AZ140" i="7"/>
  <c r="AZ141" i="7"/>
  <c r="AZ142" i="7"/>
  <c r="AZ143" i="7"/>
  <c r="AZ144" i="7"/>
  <c r="AZ145" i="7"/>
  <c r="AZ146" i="7"/>
  <c r="AZ147" i="7"/>
  <c r="AZ148" i="7"/>
  <c r="AZ149" i="7"/>
  <c r="AZ150" i="7"/>
  <c r="AZ151" i="7"/>
  <c r="AZ152" i="7"/>
  <c r="AZ153" i="7"/>
  <c r="AZ154" i="7"/>
  <c r="AZ155" i="7"/>
  <c r="AZ156" i="7"/>
  <c r="AZ157" i="7"/>
  <c r="AZ158" i="7"/>
  <c r="AZ159" i="7"/>
  <c r="AZ160" i="7"/>
  <c r="AZ161" i="7"/>
  <c r="AZ162" i="7"/>
  <c r="AZ163" i="7"/>
  <c r="AZ164" i="7"/>
  <c r="AZ165" i="7"/>
  <c r="AZ166" i="7"/>
  <c r="AZ167" i="7"/>
  <c r="AZ168" i="7"/>
  <c r="AZ169" i="7"/>
  <c r="AZ170" i="7"/>
  <c r="AZ171" i="7"/>
  <c r="AZ172" i="7"/>
  <c r="AZ173" i="7"/>
  <c r="AZ174" i="7"/>
  <c r="AZ175" i="7"/>
  <c r="AZ176" i="7"/>
  <c r="AZ177" i="7"/>
  <c r="AZ178" i="7"/>
  <c r="AZ179" i="7"/>
  <c r="AZ180" i="7"/>
  <c r="AZ181" i="7"/>
  <c r="AZ182" i="7"/>
  <c r="AZ183" i="7"/>
  <c r="AZ184" i="7"/>
  <c r="AZ185" i="7"/>
  <c r="AZ186" i="7"/>
  <c r="AZ187" i="7"/>
  <c r="AZ188" i="7"/>
  <c r="AZ189" i="7"/>
  <c r="AZ190" i="7"/>
  <c r="AZ191" i="7"/>
  <c r="AZ192" i="7"/>
  <c r="AZ193" i="7"/>
  <c r="AZ194" i="7"/>
  <c r="AZ195" i="7"/>
  <c r="AZ196" i="7"/>
  <c r="AZ197" i="7"/>
  <c r="AZ198" i="7"/>
  <c r="AZ199" i="7"/>
  <c r="AZ200" i="7"/>
  <c r="AZ201" i="7"/>
  <c r="AZ202" i="7"/>
  <c r="AZ203" i="7"/>
  <c r="AZ204" i="7"/>
  <c r="AZ205" i="7"/>
  <c r="AZ206" i="7"/>
  <c r="AZ207" i="7"/>
  <c r="AZ208" i="7"/>
  <c r="AZ209" i="7"/>
  <c r="AZ210" i="7"/>
  <c r="AZ211" i="7"/>
  <c r="AZ212" i="7"/>
  <c r="AZ416" i="7"/>
  <c r="AY9" i="7"/>
  <c r="AY10" i="7"/>
  <c r="AY11" i="7"/>
  <c r="AY12" i="7"/>
  <c r="AY13" i="7"/>
  <c r="AY14" i="7"/>
  <c r="AY15" i="7"/>
  <c r="AY16" i="7"/>
  <c r="AY17" i="7"/>
  <c r="AY18" i="7"/>
  <c r="AY19" i="7"/>
  <c r="AY20" i="7"/>
  <c r="AY21" i="7"/>
  <c r="AY22" i="7"/>
  <c r="AY23" i="7"/>
  <c r="AY24" i="7"/>
  <c r="AY25" i="7"/>
  <c r="AY26" i="7"/>
  <c r="AY27" i="7"/>
  <c r="AY28" i="7"/>
  <c r="AY29" i="7"/>
  <c r="AY30" i="7"/>
  <c r="AY31" i="7"/>
  <c r="AY32" i="7"/>
  <c r="AY33" i="7"/>
  <c r="AY34" i="7"/>
  <c r="AY35" i="7"/>
  <c r="AY36" i="7"/>
  <c r="AY37" i="7"/>
  <c r="AY38" i="7"/>
  <c r="AY39" i="7"/>
  <c r="AY40" i="7"/>
  <c r="AY41" i="7"/>
  <c r="AY42" i="7"/>
  <c r="AY43" i="7"/>
  <c r="AY44" i="7"/>
  <c r="AY45" i="7"/>
  <c r="AY46" i="7"/>
  <c r="AY47" i="7"/>
  <c r="AY48" i="7"/>
  <c r="AY49" i="7"/>
  <c r="AY50" i="7"/>
  <c r="AY51" i="7"/>
  <c r="AY52" i="7"/>
  <c r="AY53" i="7"/>
  <c r="AY54" i="7"/>
  <c r="AY55" i="7"/>
  <c r="AY56" i="7"/>
  <c r="AY57" i="7"/>
  <c r="AY58" i="7"/>
  <c r="AY59" i="7"/>
  <c r="AY60" i="7"/>
  <c r="AY61" i="7"/>
  <c r="AY62" i="7"/>
  <c r="AY63" i="7"/>
  <c r="AY64" i="7"/>
  <c r="AY65" i="7"/>
  <c r="AY66" i="7"/>
  <c r="AY67" i="7"/>
  <c r="AY68" i="7"/>
  <c r="AY69" i="7"/>
  <c r="AY70" i="7"/>
  <c r="AY71" i="7"/>
  <c r="AY72" i="7"/>
  <c r="AY73" i="7"/>
  <c r="AY74" i="7"/>
  <c r="AY75" i="7"/>
  <c r="AY76" i="7"/>
  <c r="AY77" i="7"/>
  <c r="AY78" i="7"/>
  <c r="AY79" i="7"/>
  <c r="AY80" i="7"/>
  <c r="AY81" i="7"/>
  <c r="AY82" i="7"/>
  <c r="AY83" i="7"/>
  <c r="AY84" i="7"/>
  <c r="AY85" i="7"/>
  <c r="AY86" i="7"/>
  <c r="AY87" i="7"/>
  <c r="AY88" i="7"/>
  <c r="AY89" i="7"/>
  <c r="AY90" i="7"/>
  <c r="AY91" i="7"/>
  <c r="AY92" i="7"/>
  <c r="AY93" i="7"/>
  <c r="AY94" i="7"/>
  <c r="AY95" i="7"/>
  <c r="AY96" i="7"/>
  <c r="AY97" i="7"/>
  <c r="AY98" i="7"/>
  <c r="AY99" i="7"/>
  <c r="AY100" i="7"/>
  <c r="AY101" i="7"/>
  <c r="AY102" i="7"/>
  <c r="AY103" i="7"/>
  <c r="AY104" i="7"/>
  <c r="AY105" i="7"/>
  <c r="AY106" i="7"/>
  <c r="AY107" i="7"/>
  <c r="AY108" i="7"/>
  <c r="AY109" i="7"/>
  <c r="AY110" i="7"/>
  <c r="AY111" i="7"/>
  <c r="AY112" i="7"/>
  <c r="AY113" i="7"/>
  <c r="AY114" i="7"/>
  <c r="AY115" i="7"/>
  <c r="AY116" i="7"/>
  <c r="AY117" i="7"/>
  <c r="AY118" i="7"/>
  <c r="AY119" i="7"/>
  <c r="AY120" i="7"/>
  <c r="AY121" i="7"/>
  <c r="AY122" i="7"/>
  <c r="AY123" i="7"/>
  <c r="AY124" i="7"/>
  <c r="AY125" i="7"/>
  <c r="AY126" i="7"/>
  <c r="AY127" i="7"/>
  <c r="AY128" i="7"/>
  <c r="AY129" i="7"/>
  <c r="AY130" i="7"/>
  <c r="AY131" i="7"/>
  <c r="AY132" i="7"/>
  <c r="AY133" i="7"/>
  <c r="AY134" i="7"/>
  <c r="AY135" i="7"/>
  <c r="AY136" i="7"/>
  <c r="AY137" i="7"/>
  <c r="AY138" i="7"/>
  <c r="AY139" i="7"/>
  <c r="AY140" i="7"/>
  <c r="AY141" i="7"/>
  <c r="AY142" i="7"/>
  <c r="AY143" i="7"/>
  <c r="AY144" i="7"/>
  <c r="AY145" i="7"/>
  <c r="AY146" i="7"/>
  <c r="AY147" i="7"/>
  <c r="AY148" i="7"/>
  <c r="AY149" i="7"/>
  <c r="AY150" i="7"/>
  <c r="AY151" i="7"/>
  <c r="AY152" i="7"/>
  <c r="AY153" i="7"/>
  <c r="AY154" i="7"/>
  <c r="AY155" i="7"/>
  <c r="AY156" i="7"/>
  <c r="AY157" i="7"/>
  <c r="AY158" i="7"/>
  <c r="AY159" i="7"/>
  <c r="AY160" i="7"/>
  <c r="AY161" i="7"/>
  <c r="AY162" i="7"/>
  <c r="AY163" i="7"/>
  <c r="AY164" i="7"/>
  <c r="AY165" i="7"/>
  <c r="AY166" i="7"/>
  <c r="AY167" i="7"/>
  <c r="AY168" i="7"/>
  <c r="AY169" i="7"/>
  <c r="AY170" i="7"/>
  <c r="AY171" i="7"/>
  <c r="AY172" i="7"/>
  <c r="AY173" i="7"/>
  <c r="AY174" i="7"/>
  <c r="AY175" i="7"/>
  <c r="AY176" i="7"/>
  <c r="AY177" i="7"/>
  <c r="AY178" i="7"/>
  <c r="AY179" i="7"/>
  <c r="AY180" i="7"/>
  <c r="AY181" i="7"/>
  <c r="AY182" i="7"/>
  <c r="AY183" i="7"/>
  <c r="AY184" i="7"/>
  <c r="AY185" i="7"/>
  <c r="AY186" i="7"/>
  <c r="AY187" i="7"/>
  <c r="AY188" i="7"/>
  <c r="AY189" i="7"/>
  <c r="AY190" i="7"/>
  <c r="AY191" i="7"/>
  <c r="AY192" i="7"/>
  <c r="AY193" i="7"/>
  <c r="AY194" i="7"/>
  <c r="AY195" i="7"/>
  <c r="AY196" i="7"/>
  <c r="AY197" i="7"/>
  <c r="AY198" i="7"/>
  <c r="AY199" i="7"/>
  <c r="AY200" i="7"/>
  <c r="AY201" i="7"/>
  <c r="AY202" i="7"/>
  <c r="AY203" i="7"/>
  <c r="AY204" i="7"/>
  <c r="AY205" i="7"/>
  <c r="AY206" i="7"/>
  <c r="AY207" i="7"/>
  <c r="AY208" i="7"/>
  <c r="AY209" i="7"/>
  <c r="AY210" i="7"/>
  <c r="AY211" i="7"/>
  <c r="AY212" i="7"/>
  <c r="AY416" i="7"/>
  <c r="AX9" i="7"/>
  <c r="AX10" i="7"/>
  <c r="AX11" i="7"/>
  <c r="AX12" i="7"/>
  <c r="AX13" i="7"/>
  <c r="AX14" i="7"/>
  <c r="AX15" i="7"/>
  <c r="AX16" i="7"/>
  <c r="AX17" i="7"/>
  <c r="AX18" i="7"/>
  <c r="AX19" i="7"/>
  <c r="AX20" i="7"/>
  <c r="AX21" i="7"/>
  <c r="AX22" i="7"/>
  <c r="AX23" i="7"/>
  <c r="AX24" i="7"/>
  <c r="AX25" i="7"/>
  <c r="AX26" i="7"/>
  <c r="AX27" i="7"/>
  <c r="AX28" i="7"/>
  <c r="AX29" i="7"/>
  <c r="AX30" i="7"/>
  <c r="AX31" i="7"/>
  <c r="AX32" i="7"/>
  <c r="AX33" i="7"/>
  <c r="AX34" i="7"/>
  <c r="AX35" i="7"/>
  <c r="AX36" i="7"/>
  <c r="AX37" i="7"/>
  <c r="AX38" i="7"/>
  <c r="AX39" i="7"/>
  <c r="AX40" i="7"/>
  <c r="AX41" i="7"/>
  <c r="AX42" i="7"/>
  <c r="AX43" i="7"/>
  <c r="AX44" i="7"/>
  <c r="AX45" i="7"/>
  <c r="AX46" i="7"/>
  <c r="AX47" i="7"/>
  <c r="AX48" i="7"/>
  <c r="AX49" i="7"/>
  <c r="AX50" i="7"/>
  <c r="AX51" i="7"/>
  <c r="AX52" i="7"/>
  <c r="AX53" i="7"/>
  <c r="AX54" i="7"/>
  <c r="AX55" i="7"/>
  <c r="AX56" i="7"/>
  <c r="AX57" i="7"/>
  <c r="AX58" i="7"/>
  <c r="AX59" i="7"/>
  <c r="AX60" i="7"/>
  <c r="AX61" i="7"/>
  <c r="AX62" i="7"/>
  <c r="AX63" i="7"/>
  <c r="AX64" i="7"/>
  <c r="AX65" i="7"/>
  <c r="AX66" i="7"/>
  <c r="AX67" i="7"/>
  <c r="AX68" i="7"/>
  <c r="AX69" i="7"/>
  <c r="AX70" i="7"/>
  <c r="AX71" i="7"/>
  <c r="AX72" i="7"/>
  <c r="AX73" i="7"/>
  <c r="AX74" i="7"/>
  <c r="AX75" i="7"/>
  <c r="AX76" i="7"/>
  <c r="AX77" i="7"/>
  <c r="AX78" i="7"/>
  <c r="AX79" i="7"/>
  <c r="AX80" i="7"/>
  <c r="AX81" i="7"/>
  <c r="AX82" i="7"/>
  <c r="AX83" i="7"/>
  <c r="AX84" i="7"/>
  <c r="AX85" i="7"/>
  <c r="AX86" i="7"/>
  <c r="AX87" i="7"/>
  <c r="AX88" i="7"/>
  <c r="AX89" i="7"/>
  <c r="AX90" i="7"/>
  <c r="AX91" i="7"/>
  <c r="AX92" i="7"/>
  <c r="AX93" i="7"/>
  <c r="AX94" i="7"/>
  <c r="AX95" i="7"/>
  <c r="AX96" i="7"/>
  <c r="AX97" i="7"/>
  <c r="AX98" i="7"/>
  <c r="AX99" i="7"/>
  <c r="AX100" i="7"/>
  <c r="AX101" i="7"/>
  <c r="AX102" i="7"/>
  <c r="AX103" i="7"/>
  <c r="AX104" i="7"/>
  <c r="AX105" i="7"/>
  <c r="AX106" i="7"/>
  <c r="AX107" i="7"/>
  <c r="AX108" i="7"/>
  <c r="AX109" i="7"/>
  <c r="AX110" i="7"/>
  <c r="AX111" i="7"/>
  <c r="AX112" i="7"/>
  <c r="AX113" i="7"/>
  <c r="AX114" i="7"/>
  <c r="AX115" i="7"/>
  <c r="AX116" i="7"/>
  <c r="AX117" i="7"/>
  <c r="AX118" i="7"/>
  <c r="AX119" i="7"/>
  <c r="AX120" i="7"/>
  <c r="AX121" i="7"/>
  <c r="AX122" i="7"/>
  <c r="AX123" i="7"/>
  <c r="AX124" i="7"/>
  <c r="AX125" i="7"/>
  <c r="AX126" i="7"/>
  <c r="AX127" i="7"/>
  <c r="AX128" i="7"/>
  <c r="AX129" i="7"/>
  <c r="AX130" i="7"/>
  <c r="AX131" i="7"/>
  <c r="AX132" i="7"/>
  <c r="AX133" i="7"/>
  <c r="AX134" i="7"/>
  <c r="AX135" i="7"/>
  <c r="AX136" i="7"/>
  <c r="AX137" i="7"/>
  <c r="AX138" i="7"/>
  <c r="AX139" i="7"/>
  <c r="AX140" i="7"/>
  <c r="AX141" i="7"/>
  <c r="AX142" i="7"/>
  <c r="AX143" i="7"/>
  <c r="AX144" i="7"/>
  <c r="AX145" i="7"/>
  <c r="AX146" i="7"/>
  <c r="AX147" i="7"/>
  <c r="AX148" i="7"/>
  <c r="AX149" i="7"/>
  <c r="AX150" i="7"/>
  <c r="AX151" i="7"/>
  <c r="AX152" i="7"/>
  <c r="AX153" i="7"/>
  <c r="AX154" i="7"/>
  <c r="AX155" i="7"/>
  <c r="AX156" i="7"/>
  <c r="AX157" i="7"/>
  <c r="AX158" i="7"/>
  <c r="AX159" i="7"/>
  <c r="AX160" i="7"/>
  <c r="AX161" i="7"/>
  <c r="AX162" i="7"/>
  <c r="AX163" i="7"/>
  <c r="AX164" i="7"/>
  <c r="AX165" i="7"/>
  <c r="AX166" i="7"/>
  <c r="AX167" i="7"/>
  <c r="AX168" i="7"/>
  <c r="AX169" i="7"/>
  <c r="AX170" i="7"/>
  <c r="AX171" i="7"/>
  <c r="AX172" i="7"/>
  <c r="AX173" i="7"/>
  <c r="AX174" i="7"/>
  <c r="AX175" i="7"/>
  <c r="AX176" i="7"/>
  <c r="AX177" i="7"/>
  <c r="AX178" i="7"/>
  <c r="AX179" i="7"/>
  <c r="AX180" i="7"/>
  <c r="AX181" i="7"/>
  <c r="AX182" i="7"/>
  <c r="AX183" i="7"/>
  <c r="AX184" i="7"/>
  <c r="AX185" i="7"/>
  <c r="AX186" i="7"/>
  <c r="AX187" i="7"/>
  <c r="AX188" i="7"/>
  <c r="AX189" i="7"/>
  <c r="AX190" i="7"/>
  <c r="AX191" i="7"/>
  <c r="AX192" i="7"/>
  <c r="AX193" i="7"/>
  <c r="AX194" i="7"/>
  <c r="AX195" i="7"/>
  <c r="AX196" i="7"/>
  <c r="AX197" i="7"/>
  <c r="AX198" i="7"/>
  <c r="AX199" i="7"/>
  <c r="AX200" i="7"/>
  <c r="AX201" i="7"/>
  <c r="AX202" i="7"/>
  <c r="AX203" i="7"/>
  <c r="AX204" i="7"/>
  <c r="AX205" i="7"/>
  <c r="AX206" i="7"/>
  <c r="AX207" i="7"/>
  <c r="AX208" i="7"/>
  <c r="AX209" i="7"/>
  <c r="AX210" i="7"/>
  <c r="AX211" i="7"/>
  <c r="AX212" i="7"/>
  <c r="AX416" i="7"/>
  <c r="AW9" i="7"/>
  <c r="AW10" i="7"/>
  <c r="AW11" i="7"/>
  <c r="AW12" i="7"/>
  <c r="AW13" i="7"/>
  <c r="AW14" i="7"/>
  <c r="AW15" i="7"/>
  <c r="AW16" i="7"/>
  <c r="AW17" i="7"/>
  <c r="AW18" i="7"/>
  <c r="AW19" i="7"/>
  <c r="AW20" i="7"/>
  <c r="AW21" i="7"/>
  <c r="AW22" i="7"/>
  <c r="AW23" i="7"/>
  <c r="AW24" i="7"/>
  <c r="AW25" i="7"/>
  <c r="AW26" i="7"/>
  <c r="AW27" i="7"/>
  <c r="AW28" i="7"/>
  <c r="AW29" i="7"/>
  <c r="AW30" i="7"/>
  <c r="AW31" i="7"/>
  <c r="AW32" i="7"/>
  <c r="AW33" i="7"/>
  <c r="AW34" i="7"/>
  <c r="AW35" i="7"/>
  <c r="AW36" i="7"/>
  <c r="AW37" i="7"/>
  <c r="AW38" i="7"/>
  <c r="AW39" i="7"/>
  <c r="AW40" i="7"/>
  <c r="AW41" i="7"/>
  <c r="AW42" i="7"/>
  <c r="AW43" i="7"/>
  <c r="AW44" i="7"/>
  <c r="AW45" i="7"/>
  <c r="AW46" i="7"/>
  <c r="AW47" i="7"/>
  <c r="AW48" i="7"/>
  <c r="AW49" i="7"/>
  <c r="AW50" i="7"/>
  <c r="AW51" i="7"/>
  <c r="AW52" i="7"/>
  <c r="AW53" i="7"/>
  <c r="AW54" i="7"/>
  <c r="AW55" i="7"/>
  <c r="AW56" i="7"/>
  <c r="AW57" i="7"/>
  <c r="AW58" i="7"/>
  <c r="AW59" i="7"/>
  <c r="AW60" i="7"/>
  <c r="AW61" i="7"/>
  <c r="AW62" i="7"/>
  <c r="AW63" i="7"/>
  <c r="AW64" i="7"/>
  <c r="AW65" i="7"/>
  <c r="AW66" i="7"/>
  <c r="AW67" i="7"/>
  <c r="AW68" i="7"/>
  <c r="AW69" i="7"/>
  <c r="AW70" i="7"/>
  <c r="AW71" i="7"/>
  <c r="AW72" i="7"/>
  <c r="AW73" i="7"/>
  <c r="AW74" i="7"/>
  <c r="AW75" i="7"/>
  <c r="AW76" i="7"/>
  <c r="AW77" i="7"/>
  <c r="AW78" i="7"/>
  <c r="AW79" i="7"/>
  <c r="AW80" i="7"/>
  <c r="AW81" i="7"/>
  <c r="AW82" i="7"/>
  <c r="AW83" i="7"/>
  <c r="AW84" i="7"/>
  <c r="AW85" i="7"/>
  <c r="AW86" i="7"/>
  <c r="AW87" i="7"/>
  <c r="AW88" i="7"/>
  <c r="AW89" i="7"/>
  <c r="AW90" i="7"/>
  <c r="AW91" i="7"/>
  <c r="AW92" i="7"/>
  <c r="AW93" i="7"/>
  <c r="AW94" i="7"/>
  <c r="AW95" i="7"/>
  <c r="AW96" i="7"/>
  <c r="AW97" i="7"/>
  <c r="AW98" i="7"/>
  <c r="AW99" i="7"/>
  <c r="AW100" i="7"/>
  <c r="AW101" i="7"/>
  <c r="AW102" i="7"/>
  <c r="AW103" i="7"/>
  <c r="AW104" i="7"/>
  <c r="AW105" i="7"/>
  <c r="AW106" i="7"/>
  <c r="AW107" i="7"/>
  <c r="AW108" i="7"/>
  <c r="AW109" i="7"/>
  <c r="AW110" i="7"/>
  <c r="AW111" i="7"/>
  <c r="AW112" i="7"/>
  <c r="AW113" i="7"/>
  <c r="AW114" i="7"/>
  <c r="AW115" i="7"/>
  <c r="AW116" i="7"/>
  <c r="AW117" i="7"/>
  <c r="AW118" i="7"/>
  <c r="AW119" i="7"/>
  <c r="AW120" i="7"/>
  <c r="AW121" i="7"/>
  <c r="AW122" i="7"/>
  <c r="AW123" i="7"/>
  <c r="AW124" i="7"/>
  <c r="AW125" i="7"/>
  <c r="AW126" i="7"/>
  <c r="AW127" i="7"/>
  <c r="AW128" i="7"/>
  <c r="AW129" i="7"/>
  <c r="AW130" i="7"/>
  <c r="AW131" i="7"/>
  <c r="AW132" i="7"/>
  <c r="AW133" i="7"/>
  <c r="AW134" i="7"/>
  <c r="AW135" i="7"/>
  <c r="AW136" i="7"/>
  <c r="AW137" i="7"/>
  <c r="AW138" i="7"/>
  <c r="AW139" i="7"/>
  <c r="AW140" i="7"/>
  <c r="AW141" i="7"/>
  <c r="AW142" i="7"/>
  <c r="AW143" i="7"/>
  <c r="AW144" i="7"/>
  <c r="AW145" i="7"/>
  <c r="AW146" i="7"/>
  <c r="AW147" i="7"/>
  <c r="AW148" i="7"/>
  <c r="AW149" i="7"/>
  <c r="AW150" i="7"/>
  <c r="AW151" i="7"/>
  <c r="AW152" i="7"/>
  <c r="AW153" i="7"/>
  <c r="AW154" i="7"/>
  <c r="AW155" i="7"/>
  <c r="AW156" i="7"/>
  <c r="AW157" i="7"/>
  <c r="AW158" i="7"/>
  <c r="AW159" i="7"/>
  <c r="AW160" i="7"/>
  <c r="AW161" i="7"/>
  <c r="AW162" i="7"/>
  <c r="AW163" i="7"/>
  <c r="AW164" i="7"/>
  <c r="AW165" i="7"/>
  <c r="AW166" i="7"/>
  <c r="AW167" i="7"/>
  <c r="AW168" i="7"/>
  <c r="AW169" i="7"/>
  <c r="AW170" i="7"/>
  <c r="AW171" i="7"/>
  <c r="AW172" i="7"/>
  <c r="AW173" i="7"/>
  <c r="AW174" i="7"/>
  <c r="AW175" i="7"/>
  <c r="AW176" i="7"/>
  <c r="AW177" i="7"/>
  <c r="AW178" i="7"/>
  <c r="AW179" i="7"/>
  <c r="AW180" i="7"/>
  <c r="AW181" i="7"/>
  <c r="AW182" i="7"/>
  <c r="AW183" i="7"/>
  <c r="AW184" i="7"/>
  <c r="AW185" i="7"/>
  <c r="AW186" i="7"/>
  <c r="AW187" i="7"/>
  <c r="AW188" i="7"/>
  <c r="AW189" i="7"/>
  <c r="AW190" i="7"/>
  <c r="AW191" i="7"/>
  <c r="AW192" i="7"/>
  <c r="AW193" i="7"/>
  <c r="AW194" i="7"/>
  <c r="AW195" i="7"/>
  <c r="AW196" i="7"/>
  <c r="AW197" i="7"/>
  <c r="AW198" i="7"/>
  <c r="AW199" i="7"/>
  <c r="AW200" i="7"/>
  <c r="AW201" i="7"/>
  <c r="AW202" i="7"/>
  <c r="AW203" i="7"/>
  <c r="AW204" i="7"/>
  <c r="AW205" i="7"/>
  <c r="AW206" i="7"/>
  <c r="AW207" i="7"/>
  <c r="AW208" i="7"/>
  <c r="AW209" i="7"/>
  <c r="AW210" i="7"/>
  <c r="AW211" i="7"/>
  <c r="AW212" i="7"/>
  <c r="AW416" i="7"/>
  <c r="AV9" i="7"/>
  <c r="AV10" i="7"/>
  <c r="AV11" i="7"/>
  <c r="AV12" i="7"/>
  <c r="AV13" i="7"/>
  <c r="AV14" i="7"/>
  <c r="AV15" i="7"/>
  <c r="AV16" i="7"/>
  <c r="AV17" i="7"/>
  <c r="AV18" i="7"/>
  <c r="AV19" i="7"/>
  <c r="AV20" i="7"/>
  <c r="AV21" i="7"/>
  <c r="AV22" i="7"/>
  <c r="AV23" i="7"/>
  <c r="AV24" i="7"/>
  <c r="AV25" i="7"/>
  <c r="AV26" i="7"/>
  <c r="AV27" i="7"/>
  <c r="AV28" i="7"/>
  <c r="AV29" i="7"/>
  <c r="AV30" i="7"/>
  <c r="AV31" i="7"/>
  <c r="AV32" i="7"/>
  <c r="AV33" i="7"/>
  <c r="AV34" i="7"/>
  <c r="AV35" i="7"/>
  <c r="AV36" i="7"/>
  <c r="AV37" i="7"/>
  <c r="AV38" i="7"/>
  <c r="AV39" i="7"/>
  <c r="AV40" i="7"/>
  <c r="AV41" i="7"/>
  <c r="AV42" i="7"/>
  <c r="AV43" i="7"/>
  <c r="AV44" i="7"/>
  <c r="AV45" i="7"/>
  <c r="AV46" i="7"/>
  <c r="AV47" i="7"/>
  <c r="AV48" i="7"/>
  <c r="AV49" i="7"/>
  <c r="AV50" i="7"/>
  <c r="AV51" i="7"/>
  <c r="AV52" i="7"/>
  <c r="AV53" i="7"/>
  <c r="AV54" i="7"/>
  <c r="AV55" i="7"/>
  <c r="AV56" i="7"/>
  <c r="AV57" i="7"/>
  <c r="AV58" i="7"/>
  <c r="AV59" i="7"/>
  <c r="AV60" i="7"/>
  <c r="AV61" i="7"/>
  <c r="AV62" i="7"/>
  <c r="AV63" i="7"/>
  <c r="AV64" i="7"/>
  <c r="AV65" i="7"/>
  <c r="AV66" i="7"/>
  <c r="AV67" i="7"/>
  <c r="AV68" i="7"/>
  <c r="AV69" i="7"/>
  <c r="AV70" i="7"/>
  <c r="AV71" i="7"/>
  <c r="AV72" i="7"/>
  <c r="AV73" i="7"/>
  <c r="AV74" i="7"/>
  <c r="AV75" i="7"/>
  <c r="AV76" i="7"/>
  <c r="AV77" i="7"/>
  <c r="AV78" i="7"/>
  <c r="AV79" i="7"/>
  <c r="AV80" i="7"/>
  <c r="AV81" i="7"/>
  <c r="AV82" i="7"/>
  <c r="AV83" i="7"/>
  <c r="AV84" i="7"/>
  <c r="AV85" i="7"/>
  <c r="AV86" i="7"/>
  <c r="AV87" i="7"/>
  <c r="AV88" i="7"/>
  <c r="AV89" i="7"/>
  <c r="AV90" i="7"/>
  <c r="AV91" i="7"/>
  <c r="AV92" i="7"/>
  <c r="AV93" i="7"/>
  <c r="AV94" i="7"/>
  <c r="AV95" i="7"/>
  <c r="AV96" i="7"/>
  <c r="AV97" i="7"/>
  <c r="AV98" i="7"/>
  <c r="AV99" i="7"/>
  <c r="AV100" i="7"/>
  <c r="AV101" i="7"/>
  <c r="AV102" i="7"/>
  <c r="AV103" i="7"/>
  <c r="AV104" i="7"/>
  <c r="AV105" i="7"/>
  <c r="AV106" i="7"/>
  <c r="AV107" i="7"/>
  <c r="AV108" i="7"/>
  <c r="AV109" i="7"/>
  <c r="AV110" i="7"/>
  <c r="AV111" i="7"/>
  <c r="AV112" i="7"/>
  <c r="AV113" i="7"/>
  <c r="AV114" i="7"/>
  <c r="AV115" i="7"/>
  <c r="AV116" i="7"/>
  <c r="AV117" i="7"/>
  <c r="AV118" i="7"/>
  <c r="AV119" i="7"/>
  <c r="AV120" i="7"/>
  <c r="AV121" i="7"/>
  <c r="AV122" i="7"/>
  <c r="AV123" i="7"/>
  <c r="AV124" i="7"/>
  <c r="AV125" i="7"/>
  <c r="AV126" i="7"/>
  <c r="AV127" i="7"/>
  <c r="AV128" i="7"/>
  <c r="AV129" i="7"/>
  <c r="AV130" i="7"/>
  <c r="AV131" i="7"/>
  <c r="AV132" i="7"/>
  <c r="AV133" i="7"/>
  <c r="AV134" i="7"/>
  <c r="AV135" i="7"/>
  <c r="AV136" i="7"/>
  <c r="AV137" i="7"/>
  <c r="AV138" i="7"/>
  <c r="AV139" i="7"/>
  <c r="AV140" i="7"/>
  <c r="AV141" i="7"/>
  <c r="AV142" i="7"/>
  <c r="AV143" i="7"/>
  <c r="AV144" i="7"/>
  <c r="AV145" i="7"/>
  <c r="AV146" i="7"/>
  <c r="AV147" i="7"/>
  <c r="AV148" i="7"/>
  <c r="AV149" i="7"/>
  <c r="AV150" i="7"/>
  <c r="AV151" i="7"/>
  <c r="AV152" i="7"/>
  <c r="AV153" i="7"/>
  <c r="AV154" i="7"/>
  <c r="AV155" i="7"/>
  <c r="AV156" i="7"/>
  <c r="AV157" i="7"/>
  <c r="AV158" i="7"/>
  <c r="AV159" i="7"/>
  <c r="AV160" i="7"/>
  <c r="AV161" i="7"/>
  <c r="AV162" i="7"/>
  <c r="AV163" i="7"/>
  <c r="AV164" i="7"/>
  <c r="AV165" i="7"/>
  <c r="AV166" i="7"/>
  <c r="AV167" i="7"/>
  <c r="AV168" i="7"/>
  <c r="AV169" i="7"/>
  <c r="AV170" i="7"/>
  <c r="AV171" i="7"/>
  <c r="AV172" i="7"/>
  <c r="AV173" i="7"/>
  <c r="AV174" i="7"/>
  <c r="AV175" i="7"/>
  <c r="AV176" i="7"/>
  <c r="AV177" i="7"/>
  <c r="AV178" i="7"/>
  <c r="AV179" i="7"/>
  <c r="AV180" i="7"/>
  <c r="AV181" i="7"/>
  <c r="AV182" i="7"/>
  <c r="AV183" i="7"/>
  <c r="AV184" i="7"/>
  <c r="AV185" i="7"/>
  <c r="AV186" i="7"/>
  <c r="AV187" i="7"/>
  <c r="AV188" i="7"/>
  <c r="AV189" i="7"/>
  <c r="AV190" i="7"/>
  <c r="AV191" i="7"/>
  <c r="AV192" i="7"/>
  <c r="AV193" i="7"/>
  <c r="AV194" i="7"/>
  <c r="AV195" i="7"/>
  <c r="AV196" i="7"/>
  <c r="AV197" i="7"/>
  <c r="AV198" i="7"/>
  <c r="AV199" i="7"/>
  <c r="AV200" i="7"/>
  <c r="AV201" i="7"/>
  <c r="AV202" i="7"/>
  <c r="AV203" i="7"/>
  <c r="AV204" i="7"/>
  <c r="AV205" i="7"/>
  <c r="AV206" i="7"/>
  <c r="AV207" i="7"/>
  <c r="AV208" i="7"/>
  <c r="AV209" i="7"/>
  <c r="AV210" i="7"/>
  <c r="AV211" i="7"/>
  <c r="AV212" i="7"/>
  <c r="AV416" i="7"/>
  <c r="AU9" i="7"/>
  <c r="AU10" i="7"/>
  <c r="AU11" i="7"/>
  <c r="AU12" i="7"/>
  <c r="AU13" i="7"/>
  <c r="AU14" i="7"/>
  <c r="AU15" i="7"/>
  <c r="AU16" i="7"/>
  <c r="AU17" i="7"/>
  <c r="AU18" i="7"/>
  <c r="AU19" i="7"/>
  <c r="AU20" i="7"/>
  <c r="AU21" i="7"/>
  <c r="AU22" i="7"/>
  <c r="AU23" i="7"/>
  <c r="AU24" i="7"/>
  <c r="AU25" i="7"/>
  <c r="AU26" i="7"/>
  <c r="AU27" i="7"/>
  <c r="AU28" i="7"/>
  <c r="AU29" i="7"/>
  <c r="AU30" i="7"/>
  <c r="AU31" i="7"/>
  <c r="AU32" i="7"/>
  <c r="AU33" i="7"/>
  <c r="AU34" i="7"/>
  <c r="AU35" i="7"/>
  <c r="AU36" i="7"/>
  <c r="AU37" i="7"/>
  <c r="AU38" i="7"/>
  <c r="AU39" i="7"/>
  <c r="AU40" i="7"/>
  <c r="AU41" i="7"/>
  <c r="AU42" i="7"/>
  <c r="AU43" i="7"/>
  <c r="AU44" i="7"/>
  <c r="AU45" i="7"/>
  <c r="AU46" i="7"/>
  <c r="AU47" i="7"/>
  <c r="AU48" i="7"/>
  <c r="AU49" i="7"/>
  <c r="AU50" i="7"/>
  <c r="AU51" i="7"/>
  <c r="AU52" i="7"/>
  <c r="AU53" i="7"/>
  <c r="AU54" i="7"/>
  <c r="AU55" i="7"/>
  <c r="AU56" i="7"/>
  <c r="AU57" i="7"/>
  <c r="AU58" i="7"/>
  <c r="AU59" i="7"/>
  <c r="AU60" i="7"/>
  <c r="AU61" i="7"/>
  <c r="AU62" i="7"/>
  <c r="AU63" i="7"/>
  <c r="AU64" i="7"/>
  <c r="AU65" i="7"/>
  <c r="AU66" i="7"/>
  <c r="AU67" i="7"/>
  <c r="AU68" i="7"/>
  <c r="AU69" i="7"/>
  <c r="AU70" i="7"/>
  <c r="AU71" i="7"/>
  <c r="AU72" i="7"/>
  <c r="AU73" i="7"/>
  <c r="AU74" i="7"/>
  <c r="AU75" i="7"/>
  <c r="AU76" i="7"/>
  <c r="AU77" i="7"/>
  <c r="AU78" i="7"/>
  <c r="AU79" i="7"/>
  <c r="AU80" i="7"/>
  <c r="AU81" i="7"/>
  <c r="AU82" i="7"/>
  <c r="AU83" i="7"/>
  <c r="AU84" i="7"/>
  <c r="AU85" i="7"/>
  <c r="AU86" i="7"/>
  <c r="AU87" i="7"/>
  <c r="AU88" i="7"/>
  <c r="AU89" i="7"/>
  <c r="AU90" i="7"/>
  <c r="AU91" i="7"/>
  <c r="AU92" i="7"/>
  <c r="AU93" i="7"/>
  <c r="AU94" i="7"/>
  <c r="AU95" i="7"/>
  <c r="AU96" i="7"/>
  <c r="AU97" i="7"/>
  <c r="AU98" i="7"/>
  <c r="AU99" i="7"/>
  <c r="AU100" i="7"/>
  <c r="AU101" i="7"/>
  <c r="AU102" i="7"/>
  <c r="AU103" i="7"/>
  <c r="AU104" i="7"/>
  <c r="AU105" i="7"/>
  <c r="AU106" i="7"/>
  <c r="AU107" i="7"/>
  <c r="AU108" i="7"/>
  <c r="AU109" i="7"/>
  <c r="AU110" i="7"/>
  <c r="AU111" i="7"/>
  <c r="AU112" i="7"/>
  <c r="AU113" i="7"/>
  <c r="AU114" i="7"/>
  <c r="AU115" i="7"/>
  <c r="AU116" i="7"/>
  <c r="AU117" i="7"/>
  <c r="AU118" i="7"/>
  <c r="AU119" i="7"/>
  <c r="AU120" i="7"/>
  <c r="AU121" i="7"/>
  <c r="AU122" i="7"/>
  <c r="AU123" i="7"/>
  <c r="AU124" i="7"/>
  <c r="AU125" i="7"/>
  <c r="AU126" i="7"/>
  <c r="AU127" i="7"/>
  <c r="AU128" i="7"/>
  <c r="AU129" i="7"/>
  <c r="AU130" i="7"/>
  <c r="AU131" i="7"/>
  <c r="AU132" i="7"/>
  <c r="AU133" i="7"/>
  <c r="AU134" i="7"/>
  <c r="AU135" i="7"/>
  <c r="AU136" i="7"/>
  <c r="AU137" i="7"/>
  <c r="AU138" i="7"/>
  <c r="AU139" i="7"/>
  <c r="AU140" i="7"/>
  <c r="AU141" i="7"/>
  <c r="AU142" i="7"/>
  <c r="AU143" i="7"/>
  <c r="AU144" i="7"/>
  <c r="AU145" i="7"/>
  <c r="AU146" i="7"/>
  <c r="AU147" i="7"/>
  <c r="AU148" i="7"/>
  <c r="AU149" i="7"/>
  <c r="AU150" i="7"/>
  <c r="AU151" i="7"/>
  <c r="AU152" i="7"/>
  <c r="AU153" i="7"/>
  <c r="AU154" i="7"/>
  <c r="AU155" i="7"/>
  <c r="AU156" i="7"/>
  <c r="AU157" i="7"/>
  <c r="AU158" i="7"/>
  <c r="AU159" i="7"/>
  <c r="AU160" i="7"/>
  <c r="AU161" i="7"/>
  <c r="AU162" i="7"/>
  <c r="AU163" i="7"/>
  <c r="AU164" i="7"/>
  <c r="AU165" i="7"/>
  <c r="AU166" i="7"/>
  <c r="AU167" i="7"/>
  <c r="AU168" i="7"/>
  <c r="AU169" i="7"/>
  <c r="AU170" i="7"/>
  <c r="AU171" i="7"/>
  <c r="AU172" i="7"/>
  <c r="AU173" i="7"/>
  <c r="AU174" i="7"/>
  <c r="AU175" i="7"/>
  <c r="AU176" i="7"/>
  <c r="AU177" i="7"/>
  <c r="AU178" i="7"/>
  <c r="AU179" i="7"/>
  <c r="AU180" i="7"/>
  <c r="AU181" i="7"/>
  <c r="AU182" i="7"/>
  <c r="AU183" i="7"/>
  <c r="AU184" i="7"/>
  <c r="AU185" i="7"/>
  <c r="AU186" i="7"/>
  <c r="AU187" i="7"/>
  <c r="AU188" i="7"/>
  <c r="AU189" i="7"/>
  <c r="AU190" i="7"/>
  <c r="AU191" i="7"/>
  <c r="AU192" i="7"/>
  <c r="AU193" i="7"/>
  <c r="AU194" i="7"/>
  <c r="AU195" i="7"/>
  <c r="AU196" i="7"/>
  <c r="AU197" i="7"/>
  <c r="AU198" i="7"/>
  <c r="AU199" i="7"/>
  <c r="AU200" i="7"/>
  <c r="AU201" i="7"/>
  <c r="AU202" i="7"/>
  <c r="AU203" i="7"/>
  <c r="AU204" i="7"/>
  <c r="AU205" i="7"/>
  <c r="AU206" i="7"/>
  <c r="AU207" i="7"/>
  <c r="AU208" i="7"/>
  <c r="AU209" i="7"/>
  <c r="AU210" i="7"/>
  <c r="AU211" i="7"/>
  <c r="AU212" i="7"/>
  <c r="AU416" i="7"/>
  <c r="AT9" i="7"/>
  <c r="AT10" i="7"/>
  <c r="AT11" i="7"/>
  <c r="AT12" i="7"/>
  <c r="AT13" i="7"/>
  <c r="AT14" i="7"/>
  <c r="AT15" i="7"/>
  <c r="AT16" i="7"/>
  <c r="AT17" i="7"/>
  <c r="AT18" i="7"/>
  <c r="AT19" i="7"/>
  <c r="AT20" i="7"/>
  <c r="AT21" i="7"/>
  <c r="AT22" i="7"/>
  <c r="AT23" i="7"/>
  <c r="AT24" i="7"/>
  <c r="AT25" i="7"/>
  <c r="AT26" i="7"/>
  <c r="AT27" i="7"/>
  <c r="AT28" i="7"/>
  <c r="AT29" i="7"/>
  <c r="AT30" i="7"/>
  <c r="AT31" i="7"/>
  <c r="AT32" i="7"/>
  <c r="AT33" i="7"/>
  <c r="AT34" i="7"/>
  <c r="AT35" i="7"/>
  <c r="AT36" i="7"/>
  <c r="AT37" i="7"/>
  <c r="AT38" i="7"/>
  <c r="AT39" i="7"/>
  <c r="AT40" i="7"/>
  <c r="AT41" i="7"/>
  <c r="AT42" i="7"/>
  <c r="AT43" i="7"/>
  <c r="AT44" i="7"/>
  <c r="AT45" i="7"/>
  <c r="AT46" i="7"/>
  <c r="AT47" i="7"/>
  <c r="AT48" i="7"/>
  <c r="AT49" i="7"/>
  <c r="AT50" i="7"/>
  <c r="AT51" i="7"/>
  <c r="AT52" i="7"/>
  <c r="AT53" i="7"/>
  <c r="AT54" i="7"/>
  <c r="AT55" i="7"/>
  <c r="AT56" i="7"/>
  <c r="AT57" i="7"/>
  <c r="AT58" i="7"/>
  <c r="AT59" i="7"/>
  <c r="AT60" i="7"/>
  <c r="AT61" i="7"/>
  <c r="AT62" i="7"/>
  <c r="AT63" i="7"/>
  <c r="AT64" i="7"/>
  <c r="AT65" i="7"/>
  <c r="AT66" i="7"/>
  <c r="AT67" i="7"/>
  <c r="AT68" i="7"/>
  <c r="AT69" i="7"/>
  <c r="AT70" i="7"/>
  <c r="AT71" i="7"/>
  <c r="AT72" i="7"/>
  <c r="AT73" i="7"/>
  <c r="AT74" i="7"/>
  <c r="AT75" i="7"/>
  <c r="AT76" i="7"/>
  <c r="AT77" i="7"/>
  <c r="AT78" i="7"/>
  <c r="AT79" i="7"/>
  <c r="AT80" i="7"/>
  <c r="AT81" i="7"/>
  <c r="AT82" i="7"/>
  <c r="AT83" i="7"/>
  <c r="AT84" i="7"/>
  <c r="AT85" i="7"/>
  <c r="AT86" i="7"/>
  <c r="AT87" i="7"/>
  <c r="AT88" i="7"/>
  <c r="AT89" i="7"/>
  <c r="AT90" i="7"/>
  <c r="AT91" i="7"/>
  <c r="AT92" i="7"/>
  <c r="AT93" i="7"/>
  <c r="AT94" i="7"/>
  <c r="AT95" i="7"/>
  <c r="AT96" i="7"/>
  <c r="AT97" i="7"/>
  <c r="AT98" i="7"/>
  <c r="AT99" i="7"/>
  <c r="AT100" i="7"/>
  <c r="AT101" i="7"/>
  <c r="AT102" i="7"/>
  <c r="AT103" i="7"/>
  <c r="AT104" i="7"/>
  <c r="AT105" i="7"/>
  <c r="AT106" i="7"/>
  <c r="AT107" i="7"/>
  <c r="AT108" i="7"/>
  <c r="AT109" i="7"/>
  <c r="AT110" i="7"/>
  <c r="AT111" i="7"/>
  <c r="AT112" i="7"/>
  <c r="AT113" i="7"/>
  <c r="AT114" i="7"/>
  <c r="AT115" i="7"/>
  <c r="AT116" i="7"/>
  <c r="AT117" i="7"/>
  <c r="AT118" i="7"/>
  <c r="AT119" i="7"/>
  <c r="AT120" i="7"/>
  <c r="AT121" i="7"/>
  <c r="AT122" i="7"/>
  <c r="AT123" i="7"/>
  <c r="AT124" i="7"/>
  <c r="AT125" i="7"/>
  <c r="AT126" i="7"/>
  <c r="AT127" i="7"/>
  <c r="AT128" i="7"/>
  <c r="AT129" i="7"/>
  <c r="AT130" i="7"/>
  <c r="AT131" i="7"/>
  <c r="AT132" i="7"/>
  <c r="AT133" i="7"/>
  <c r="AT134" i="7"/>
  <c r="AT135" i="7"/>
  <c r="AT136" i="7"/>
  <c r="AT137" i="7"/>
  <c r="AT138" i="7"/>
  <c r="AT139" i="7"/>
  <c r="AT140" i="7"/>
  <c r="AT141" i="7"/>
  <c r="AT142" i="7"/>
  <c r="AT143" i="7"/>
  <c r="AT144" i="7"/>
  <c r="AT145" i="7"/>
  <c r="AT146" i="7"/>
  <c r="AT147" i="7"/>
  <c r="AT148" i="7"/>
  <c r="AT149" i="7"/>
  <c r="AT150" i="7"/>
  <c r="AT151" i="7"/>
  <c r="AT152" i="7"/>
  <c r="AT153" i="7"/>
  <c r="AT154" i="7"/>
  <c r="AT155" i="7"/>
  <c r="AT156" i="7"/>
  <c r="AT157" i="7"/>
  <c r="AT158" i="7"/>
  <c r="AT159" i="7"/>
  <c r="AT160" i="7"/>
  <c r="AT161" i="7"/>
  <c r="AT162" i="7"/>
  <c r="AT163" i="7"/>
  <c r="AT164" i="7"/>
  <c r="AT165" i="7"/>
  <c r="AT166" i="7"/>
  <c r="AT167" i="7"/>
  <c r="AT168" i="7"/>
  <c r="AT169" i="7"/>
  <c r="AT170" i="7"/>
  <c r="AT171" i="7"/>
  <c r="AT172" i="7"/>
  <c r="AT173" i="7"/>
  <c r="AT174" i="7"/>
  <c r="AT175" i="7"/>
  <c r="AT176" i="7"/>
  <c r="AT177" i="7"/>
  <c r="AT178" i="7"/>
  <c r="AT179" i="7"/>
  <c r="AT180" i="7"/>
  <c r="AT181" i="7"/>
  <c r="AT182" i="7"/>
  <c r="AT183" i="7"/>
  <c r="AT184" i="7"/>
  <c r="AT185" i="7"/>
  <c r="AT186" i="7"/>
  <c r="AT187" i="7"/>
  <c r="AT188" i="7"/>
  <c r="AT189" i="7"/>
  <c r="AT190" i="7"/>
  <c r="AT191" i="7"/>
  <c r="AT192" i="7"/>
  <c r="AT193" i="7"/>
  <c r="AT194" i="7"/>
  <c r="AT195" i="7"/>
  <c r="AT196" i="7"/>
  <c r="AT197" i="7"/>
  <c r="AT198" i="7"/>
  <c r="AT199" i="7"/>
  <c r="AT200" i="7"/>
  <c r="AT201" i="7"/>
  <c r="AT202" i="7"/>
  <c r="AT203" i="7"/>
  <c r="AT204" i="7"/>
  <c r="AT205" i="7"/>
  <c r="AT206" i="7"/>
  <c r="AT207" i="7"/>
  <c r="AT208" i="7"/>
  <c r="AT209" i="7"/>
  <c r="AT210" i="7"/>
  <c r="AT211" i="7"/>
  <c r="AT212" i="7"/>
  <c r="AT416" i="7"/>
  <c r="BM415" i="7"/>
  <c r="BL415" i="7"/>
  <c r="BK415" i="7"/>
  <c r="BJ415" i="7"/>
  <c r="BI415" i="7"/>
  <c r="BH415" i="7"/>
  <c r="BG415" i="7"/>
  <c r="BF415" i="7"/>
  <c r="BE415" i="7"/>
  <c r="BD415" i="7"/>
  <c r="BC415" i="7"/>
  <c r="BB415" i="7"/>
  <c r="BA415" i="7"/>
  <c r="AZ415" i="7"/>
  <c r="AY415" i="7"/>
  <c r="AX415" i="7"/>
  <c r="AW415" i="7"/>
  <c r="AV415" i="7"/>
  <c r="AU415" i="7"/>
  <c r="AT415" i="7"/>
  <c r="Q215" i="1"/>
  <c r="R215" i="1"/>
  <c r="S215" i="1"/>
  <c r="T215" i="1"/>
  <c r="U215" i="1"/>
  <c r="V215" i="1"/>
  <c r="Q216" i="1"/>
  <c r="R216" i="1"/>
  <c r="S216" i="1"/>
  <c r="T216" i="1"/>
  <c r="U216" i="1"/>
  <c r="V216" i="1"/>
  <c r="Q217" i="1"/>
  <c r="R217" i="1"/>
  <c r="S217" i="1"/>
  <c r="T217" i="1"/>
  <c r="U217" i="1"/>
  <c r="V217" i="1"/>
  <c r="Q218" i="1"/>
  <c r="R218" i="1"/>
  <c r="S218" i="1"/>
  <c r="T218" i="1"/>
  <c r="U218" i="1"/>
  <c r="V218" i="1"/>
  <c r="Q219" i="1"/>
  <c r="R219" i="1"/>
  <c r="S219" i="1"/>
  <c r="T219" i="1"/>
  <c r="U219" i="1"/>
  <c r="V219" i="1"/>
  <c r="Q221" i="1"/>
  <c r="R221" i="1"/>
  <c r="S221" i="1"/>
  <c r="T221" i="1"/>
  <c r="U221" i="1"/>
  <c r="V221" i="1"/>
  <c r="Q222" i="1"/>
  <c r="R222" i="1"/>
  <c r="S222" i="1"/>
  <c r="T222" i="1"/>
  <c r="U222" i="1"/>
  <c r="V222" i="1"/>
  <c r="Q223" i="1"/>
  <c r="R223" i="1"/>
  <c r="S223" i="1"/>
  <c r="T223" i="1"/>
  <c r="U223" i="1"/>
  <c r="V223" i="1"/>
  <c r="Q224" i="1"/>
  <c r="R224" i="1"/>
  <c r="S224" i="1"/>
  <c r="T224" i="1"/>
  <c r="U224" i="1"/>
  <c r="V224" i="1"/>
  <c r="Q225" i="1"/>
  <c r="R225" i="1"/>
  <c r="S225" i="1"/>
  <c r="T225" i="1"/>
  <c r="U225" i="1"/>
  <c r="V225" i="1"/>
  <c r="V209" i="1"/>
  <c r="U209" i="1"/>
  <c r="T209" i="1"/>
  <c r="S209" i="1"/>
  <c r="R209" i="1"/>
  <c r="Q209" i="1"/>
  <c r="AL569" i="7"/>
  <c r="AM569" i="7"/>
  <c r="AN569" i="7"/>
  <c r="AO569" i="7"/>
  <c r="AP569" i="7"/>
  <c r="AQ569" i="7"/>
  <c r="AR569" i="7"/>
  <c r="AS569" i="7"/>
  <c r="AT569" i="7"/>
  <c r="AU569" i="7"/>
  <c r="AV569" i="7"/>
  <c r="AW569" i="7"/>
  <c r="AX569" i="7"/>
  <c r="AY569" i="7"/>
  <c r="AZ569" i="7"/>
  <c r="BA569" i="7"/>
  <c r="BB569" i="7"/>
  <c r="AL570" i="7"/>
  <c r="AM570" i="7"/>
  <c r="AN570" i="7"/>
  <c r="AO570" i="7"/>
  <c r="AP570" i="7"/>
  <c r="AQ570" i="7"/>
  <c r="AR570" i="7"/>
  <c r="AS570" i="7"/>
  <c r="AT570" i="7"/>
  <c r="AU570" i="7"/>
  <c r="AV570" i="7"/>
  <c r="AW570" i="7"/>
  <c r="AX570" i="7"/>
  <c r="AY570" i="7"/>
  <c r="AZ570" i="7"/>
  <c r="BA570" i="7"/>
  <c r="BB570" i="7"/>
  <c r="AL571" i="7"/>
  <c r="AM571" i="7"/>
  <c r="AN571" i="7"/>
  <c r="AO571" i="7"/>
  <c r="AP571" i="7"/>
  <c r="AQ571" i="7"/>
  <c r="AR571" i="7"/>
  <c r="AS571" i="7"/>
  <c r="AT571" i="7"/>
  <c r="AU571" i="7"/>
  <c r="AV571" i="7"/>
  <c r="AW571" i="7"/>
  <c r="AX571" i="7"/>
  <c r="AY571" i="7"/>
  <c r="AZ571" i="7"/>
  <c r="BA571" i="7"/>
  <c r="BB571" i="7"/>
  <c r="AL572" i="7"/>
  <c r="AM572" i="7"/>
  <c r="AN572" i="7"/>
  <c r="AO572" i="7"/>
  <c r="AP572" i="7"/>
  <c r="AQ572" i="7"/>
  <c r="AR572" i="7"/>
  <c r="AS572" i="7"/>
  <c r="AT572" i="7"/>
  <c r="AU572" i="7"/>
  <c r="AV572" i="7"/>
  <c r="AW572" i="7"/>
  <c r="AX572" i="7"/>
  <c r="AY572" i="7"/>
  <c r="AZ572" i="7"/>
  <c r="BA572" i="7"/>
  <c r="BB572" i="7"/>
  <c r="AL573" i="7"/>
  <c r="AM573" i="7"/>
  <c r="AN573" i="7"/>
  <c r="AO573" i="7"/>
  <c r="AP573" i="7"/>
  <c r="AQ573" i="7"/>
  <c r="AR573" i="7"/>
  <c r="AS573" i="7"/>
  <c r="AT573" i="7"/>
  <c r="AU573" i="7"/>
  <c r="AV573" i="7"/>
  <c r="AW573" i="7"/>
  <c r="AX573" i="7"/>
  <c r="AY573" i="7"/>
  <c r="AZ573" i="7"/>
  <c r="BA573" i="7"/>
  <c r="BB573" i="7"/>
  <c r="AL574" i="7"/>
  <c r="AM574" i="7"/>
  <c r="AN574" i="7"/>
  <c r="AO574" i="7"/>
  <c r="AP574" i="7"/>
  <c r="AQ574" i="7"/>
  <c r="AR574" i="7"/>
  <c r="AS574" i="7"/>
  <c r="AT574" i="7"/>
  <c r="AU574" i="7"/>
  <c r="AV574" i="7"/>
  <c r="AW574" i="7"/>
  <c r="AX574" i="7"/>
  <c r="AY574" i="7"/>
  <c r="AZ574" i="7"/>
  <c r="BA574" i="7"/>
  <c r="BB574" i="7"/>
  <c r="AL575" i="7"/>
  <c r="AM575" i="7"/>
  <c r="AN575" i="7"/>
  <c r="AO575" i="7"/>
  <c r="AP575" i="7"/>
  <c r="AQ575" i="7"/>
  <c r="AR575" i="7"/>
  <c r="AS575" i="7"/>
  <c r="AT575" i="7"/>
  <c r="AU575" i="7"/>
  <c r="AV575" i="7"/>
  <c r="AW575" i="7"/>
  <c r="AX575" i="7"/>
  <c r="AY575" i="7"/>
  <c r="AZ575" i="7"/>
  <c r="BA575" i="7"/>
  <c r="BB575" i="7"/>
  <c r="AL576" i="7"/>
  <c r="AM576" i="7"/>
  <c r="AN576" i="7"/>
  <c r="AO576" i="7"/>
  <c r="AP576" i="7"/>
  <c r="AQ576" i="7"/>
  <c r="AR576" i="7"/>
  <c r="AS576" i="7"/>
  <c r="AT576" i="7"/>
  <c r="AU576" i="7"/>
  <c r="AV576" i="7"/>
  <c r="AW576" i="7"/>
  <c r="AX576" i="7"/>
  <c r="AY576" i="7"/>
  <c r="AZ576" i="7"/>
  <c r="BA576" i="7"/>
  <c r="BB576" i="7"/>
  <c r="AL577" i="7"/>
  <c r="AM577" i="7"/>
  <c r="AN577" i="7"/>
  <c r="AO577" i="7"/>
  <c r="AP577" i="7"/>
  <c r="AQ577" i="7"/>
  <c r="AR577" i="7"/>
  <c r="AS577" i="7"/>
  <c r="AT577" i="7"/>
  <c r="AU577" i="7"/>
  <c r="AV577" i="7"/>
  <c r="AW577" i="7"/>
  <c r="AX577" i="7"/>
  <c r="AY577" i="7"/>
  <c r="AZ577" i="7"/>
  <c r="BA577" i="7"/>
  <c r="BB577" i="7"/>
  <c r="AL578" i="7"/>
  <c r="AM578" i="7"/>
  <c r="AN578" i="7"/>
  <c r="AO578" i="7"/>
  <c r="AP578" i="7"/>
  <c r="AQ578" i="7"/>
  <c r="AR578" i="7"/>
  <c r="AS578" i="7"/>
  <c r="AT578" i="7"/>
  <c r="AU578" i="7"/>
  <c r="AV578" i="7"/>
  <c r="AW578" i="7"/>
  <c r="AX578" i="7"/>
  <c r="AY578" i="7"/>
  <c r="AZ578" i="7"/>
  <c r="BA578" i="7"/>
  <c r="BB578" i="7"/>
  <c r="AL579" i="7"/>
  <c r="AM579" i="7"/>
  <c r="AN579" i="7"/>
  <c r="AO579" i="7"/>
  <c r="AP579" i="7"/>
  <c r="AQ579" i="7"/>
  <c r="AR579" i="7"/>
  <c r="AS579" i="7"/>
  <c r="AT579" i="7"/>
  <c r="AU579" i="7"/>
  <c r="AV579" i="7"/>
  <c r="AW579" i="7"/>
  <c r="AX579" i="7"/>
  <c r="AY579" i="7"/>
  <c r="AZ579" i="7"/>
  <c r="BA579" i="7"/>
  <c r="BB579" i="7"/>
  <c r="AL580" i="7"/>
  <c r="AM580" i="7"/>
  <c r="AN580" i="7"/>
  <c r="AO580" i="7"/>
  <c r="AP580" i="7"/>
  <c r="AQ580" i="7"/>
  <c r="AR580" i="7"/>
  <c r="AS580" i="7"/>
  <c r="AT580" i="7"/>
  <c r="AU580" i="7"/>
  <c r="AV580" i="7"/>
  <c r="AW580" i="7"/>
  <c r="AX580" i="7"/>
  <c r="AY580" i="7"/>
  <c r="AZ580" i="7"/>
  <c r="BA580" i="7"/>
  <c r="BB580" i="7"/>
  <c r="AL581" i="7"/>
  <c r="AM581" i="7"/>
  <c r="AN581" i="7"/>
  <c r="AO581" i="7"/>
  <c r="AP581" i="7"/>
  <c r="AQ581" i="7"/>
  <c r="AR581" i="7"/>
  <c r="AS581" i="7"/>
  <c r="AT581" i="7"/>
  <c r="AU581" i="7"/>
  <c r="AV581" i="7"/>
  <c r="AW581" i="7"/>
  <c r="AX581" i="7"/>
  <c r="AY581" i="7"/>
  <c r="AZ581" i="7"/>
  <c r="BA581" i="7"/>
  <c r="BB581" i="7"/>
  <c r="AL582" i="7"/>
  <c r="AM582" i="7"/>
  <c r="AN582" i="7"/>
  <c r="AO582" i="7"/>
  <c r="AP582" i="7"/>
  <c r="AQ582" i="7"/>
  <c r="AR582" i="7"/>
  <c r="AS582" i="7"/>
  <c r="AT582" i="7"/>
  <c r="AU582" i="7"/>
  <c r="AV582" i="7"/>
  <c r="AW582" i="7"/>
  <c r="AX582" i="7"/>
  <c r="AY582" i="7"/>
  <c r="AZ582" i="7"/>
  <c r="BA582" i="7"/>
  <c r="BB582" i="7"/>
  <c r="AL583" i="7"/>
  <c r="AM583" i="7"/>
  <c r="AN583" i="7"/>
  <c r="AO583" i="7"/>
  <c r="AP583" i="7"/>
  <c r="AQ583" i="7"/>
  <c r="AR583" i="7"/>
  <c r="AS583" i="7"/>
  <c r="AT583" i="7"/>
  <c r="AU583" i="7"/>
  <c r="AV583" i="7"/>
  <c r="AW583" i="7"/>
  <c r="AX583" i="7"/>
  <c r="AY583" i="7"/>
  <c r="AZ583" i="7"/>
  <c r="BA583" i="7"/>
  <c r="BB583" i="7"/>
  <c r="AL584" i="7"/>
  <c r="AM584" i="7"/>
  <c r="AN584" i="7"/>
  <c r="AO584" i="7"/>
  <c r="AP584" i="7"/>
  <c r="AQ584" i="7"/>
  <c r="AR584" i="7"/>
  <c r="AS584" i="7"/>
  <c r="AT584" i="7"/>
  <c r="AU584" i="7"/>
  <c r="AV584" i="7"/>
  <c r="AW584" i="7"/>
  <c r="AX584" i="7"/>
  <c r="AY584" i="7"/>
  <c r="AZ584" i="7"/>
  <c r="BA584" i="7"/>
  <c r="BB584" i="7"/>
  <c r="AL585" i="7"/>
  <c r="AM585" i="7"/>
  <c r="AN585" i="7"/>
  <c r="AO585" i="7"/>
  <c r="AP585" i="7"/>
  <c r="AQ585" i="7"/>
  <c r="AR585" i="7"/>
  <c r="AS585" i="7"/>
  <c r="AT585" i="7"/>
  <c r="AU585" i="7"/>
  <c r="AV585" i="7"/>
  <c r="AW585" i="7"/>
  <c r="AX585" i="7"/>
  <c r="AY585" i="7"/>
  <c r="AZ585" i="7"/>
  <c r="BA585" i="7"/>
  <c r="BB585" i="7"/>
  <c r="AL586" i="7"/>
  <c r="AM586" i="7"/>
  <c r="AN586" i="7"/>
  <c r="AO586" i="7"/>
  <c r="AP586" i="7"/>
  <c r="AQ586" i="7"/>
  <c r="AR586" i="7"/>
  <c r="AS586" i="7"/>
  <c r="AT586" i="7"/>
  <c r="AU586" i="7"/>
  <c r="AV586" i="7"/>
  <c r="AW586" i="7"/>
  <c r="AX586" i="7"/>
  <c r="AY586" i="7"/>
  <c r="AZ586" i="7"/>
  <c r="BA586" i="7"/>
  <c r="BB586" i="7"/>
  <c r="AL587" i="7"/>
  <c r="AM587" i="7"/>
  <c r="AN587" i="7"/>
  <c r="AO587" i="7"/>
  <c r="AP587" i="7"/>
  <c r="AQ587" i="7"/>
  <c r="AR587" i="7"/>
  <c r="AS587" i="7"/>
  <c r="AT587" i="7"/>
  <c r="AU587" i="7"/>
  <c r="AV587" i="7"/>
  <c r="AW587" i="7"/>
  <c r="AX587" i="7"/>
  <c r="AY587" i="7"/>
  <c r="AZ587" i="7"/>
  <c r="BA587" i="7"/>
  <c r="BB587" i="7"/>
  <c r="AL588" i="7"/>
  <c r="AM588" i="7"/>
  <c r="AN588" i="7"/>
  <c r="AO588" i="7"/>
  <c r="AP588" i="7"/>
  <c r="AQ588" i="7"/>
  <c r="AR588" i="7"/>
  <c r="AS588" i="7"/>
  <c r="AT588" i="7"/>
  <c r="AU588" i="7"/>
  <c r="AV588" i="7"/>
  <c r="AW588" i="7"/>
  <c r="AX588" i="7"/>
  <c r="AY588" i="7"/>
  <c r="AZ588" i="7"/>
  <c r="BA588" i="7"/>
  <c r="BB588" i="7"/>
  <c r="AL589" i="7"/>
  <c r="AM589" i="7"/>
  <c r="AN589" i="7"/>
  <c r="AO589" i="7"/>
  <c r="AP589" i="7"/>
  <c r="AQ589" i="7"/>
  <c r="AR589" i="7"/>
  <c r="AS589" i="7"/>
  <c r="AT589" i="7"/>
  <c r="AU589" i="7"/>
  <c r="AV589" i="7"/>
  <c r="AW589" i="7"/>
  <c r="AX589" i="7"/>
  <c r="AY589" i="7"/>
  <c r="AZ589" i="7"/>
  <c r="BA589" i="7"/>
  <c r="BB589" i="7"/>
  <c r="AL590" i="7"/>
  <c r="AM590" i="7"/>
  <c r="AN590" i="7"/>
  <c r="AO590" i="7"/>
  <c r="AP590" i="7"/>
  <c r="AQ590" i="7"/>
  <c r="AR590" i="7"/>
  <c r="AS590" i="7"/>
  <c r="AT590" i="7"/>
  <c r="AU590" i="7"/>
  <c r="AV590" i="7"/>
  <c r="AW590" i="7"/>
  <c r="AX590" i="7"/>
  <c r="AY590" i="7"/>
  <c r="AZ590" i="7"/>
  <c r="BA590" i="7"/>
  <c r="BB590" i="7"/>
  <c r="AL591" i="7"/>
  <c r="AM591" i="7"/>
  <c r="AN591" i="7"/>
  <c r="AO591" i="7"/>
  <c r="AP591" i="7"/>
  <c r="AQ591" i="7"/>
  <c r="AR591" i="7"/>
  <c r="AS591" i="7"/>
  <c r="AT591" i="7"/>
  <c r="AU591" i="7"/>
  <c r="AV591" i="7"/>
  <c r="AW591" i="7"/>
  <c r="AX591" i="7"/>
  <c r="AY591" i="7"/>
  <c r="AZ591" i="7"/>
  <c r="BA591" i="7"/>
  <c r="BB591" i="7"/>
  <c r="AL592" i="7"/>
  <c r="AM592" i="7"/>
  <c r="AN592" i="7"/>
  <c r="AO592" i="7"/>
  <c r="AP592" i="7"/>
  <c r="AQ592" i="7"/>
  <c r="AR592" i="7"/>
  <c r="AS592" i="7"/>
  <c r="AT592" i="7"/>
  <c r="AU592" i="7"/>
  <c r="AV592" i="7"/>
  <c r="AW592" i="7"/>
  <c r="AX592" i="7"/>
  <c r="AY592" i="7"/>
  <c r="AZ592" i="7"/>
  <c r="BA592" i="7"/>
  <c r="BB592" i="7"/>
  <c r="AL593" i="7"/>
  <c r="AM593" i="7"/>
  <c r="AN593" i="7"/>
  <c r="AO593" i="7"/>
  <c r="AP593" i="7"/>
  <c r="AQ593" i="7"/>
  <c r="AR593" i="7"/>
  <c r="AS593" i="7"/>
  <c r="AT593" i="7"/>
  <c r="AU593" i="7"/>
  <c r="AV593" i="7"/>
  <c r="AW593" i="7"/>
  <c r="AX593" i="7"/>
  <c r="AY593" i="7"/>
  <c r="AZ593" i="7"/>
  <c r="BA593" i="7"/>
  <c r="BB593" i="7"/>
  <c r="AL594" i="7"/>
  <c r="AM594" i="7"/>
  <c r="AN594" i="7"/>
  <c r="AO594" i="7"/>
  <c r="AP594" i="7"/>
  <c r="AQ594" i="7"/>
  <c r="AR594" i="7"/>
  <c r="AS594" i="7"/>
  <c r="AT594" i="7"/>
  <c r="AU594" i="7"/>
  <c r="AV594" i="7"/>
  <c r="AW594" i="7"/>
  <c r="AX594" i="7"/>
  <c r="AY594" i="7"/>
  <c r="AZ594" i="7"/>
  <c r="BA594" i="7"/>
  <c r="BB594" i="7"/>
  <c r="AL547" i="7"/>
  <c r="AM547" i="7"/>
  <c r="AN547" i="7"/>
  <c r="AO547" i="7"/>
  <c r="AP547" i="7"/>
  <c r="AQ547" i="7"/>
  <c r="AR547" i="7"/>
  <c r="AS547" i="7"/>
  <c r="AT547" i="7"/>
  <c r="AU547" i="7"/>
  <c r="AV547" i="7"/>
  <c r="AW547" i="7"/>
  <c r="AX547" i="7"/>
  <c r="AY547" i="7"/>
  <c r="AZ547" i="7"/>
  <c r="BA547" i="7"/>
  <c r="BB547" i="7"/>
  <c r="AL548" i="7"/>
  <c r="AM548" i="7"/>
  <c r="AN548" i="7"/>
  <c r="AO548" i="7"/>
  <c r="AP548" i="7"/>
  <c r="AQ548" i="7"/>
  <c r="AR548" i="7"/>
  <c r="AS548" i="7"/>
  <c r="AT548" i="7"/>
  <c r="AU548" i="7"/>
  <c r="AV548" i="7"/>
  <c r="AW548" i="7"/>
  <c r="AX548" i="7"/>
  <c r="AY548" i="7"/>
  <c r="AZ548" i="7"/>
  <c r="BA548" i="7"/>
  <c r="BB548" i="7"/>
  <c r="AL549" i="7"/>
  <c r="AM549" i="7"/>
  <c r="AN549" i="7"/>
  <c r="AO549" i="7"/>
  <c r="AP549" i="7"/>
  <c r="AQ549" i="7"/>
  <c r="AR549" i="7"/>
  <c r="AS549" i="7"/>
  <c r="AT549" i="7"/>
  <c r="AU549" i="7"/>
  <c r="AV549" i="7"/>
  <c r="AW549" i="7"/>
  <c r="AX549" i="7"/>
  <c r="AY549" i="7"/>
  <c r="AZ549" i="7"/>
  <c r="BA549" i="7"/>
  <c r="BB549" i="7"/>
  <c r="AL550" i="7"/>
  <c r="AM550" i="7"/>
  <c r="AN550" i="7"/>
  <c r="AO550" i="7"/>
  <c r="AP550" i="7"/>
  <c r="AQ550" i="7"/>
  <c r="AR550" i="7"/>
  <c r="AS550" i="7"/>
  <c r="AT550" i="7"/>
  <c r="AU550" i="7"/>
  <c r="AV550" i="7"/>
  <c r="AW550" i="7"/>
  <c r="AX550" i="7"/>
  <c r="AY550" i="7"/>
  <c r="AZ550" i="7"/>
  <c r="BA550" i="7"/>
  <c r="BB550" i="7"/>
  <c r="AL551" i="7"/>
  <c r="AM551" i="7"/>
  <c r="AN551" i="7"/>
  <c r="AO551" i="7"/>
  <c r="AP551" i="7"/>
  <c r="AQ551" i="7"/>
  <c r="AR551" i="7"/>
  <c r="AS551" i="7"/>
  <c r="AT551" i="7"/>
  <c r="AU551" i="7"/>
  <c r="AV551" i="7"/>
  <c r="AW551" i="7"/>
  <c r="AX551" i="7"/>
  <c r="AY551" i="7"/>
  <c r="AZ551" i="7"/>
  <c r="BA551" i="7"/>
  <c r="BB551" i="7"/>
  <c r="AL552" i="7"/>
  <c r="AM552" i="7"/>
  <c r="AN552" i="7"/>
  <c r="AO552" i="7"/>
  <c r="AP552" i="7"/>
  <c r="AQ552" i="7"/>
  <c r="AR552" i="7"/>
  <c r="AS552" i="7"/>
  <c r="AT552" i="7"/>
  <c r="AU552" i="7"/>
  <c r="AV552" i="7"/>
  <c r="AW552" i="7"/>
  <c r="AX552" i="7"/>
  <c r="AY552" i="7"/>
  <c r="AZ552" i="7"/>
  <c r="BA552" i="7"/>
  <c r="BB552" i="7"/>
  <c r="AL553" i="7"/>
  <c r="AM553" i="7"/>
  <c r="AN553" i="7"/>
  <c r="AO553" i="7"/>
  <c r="AP553" i="7"/>
  <c r="AQ553" i="7"/>
  <c r="AR553" i="7"/>
  <c r="AS553" i="7"/>
  <c r="AT553" i="7"/>
  <c r="AU553" i="7"/>
  <c r="AV553" i="7"/>
  <c r="AW553" i="7"/>
  <c r="AX553" i="7"/>
  <c r="AY553" i="7"/>
  <c r="AZ553" i="7"/>
  <c r="BA553" i="7"/>
  <c r="BB553" i="7"/>
  <c r="AL554" i="7"/>
  <c r="AM554" i="7"/>
  <c r="AN554" i="7"/>
  <c r="AO554" i="7"/>
  <c r="AP554" i="7"/>
  <c r="AQ554" i="7"/>
  <c r="AR554" i="7"/>
  <c r="AS554" i="7"/>
  <c r="AT554" i="7"/>
  <c r="AU554" i="7"/>
  <c r="AV554" i="7"/>
  <c r="AW554" i="7"/>
  <c r="AX554" i="7"/>
  <c r="AY554" i="7"/>
  <c r="AZ554" i="7"/>
  <c r="BA554" i="7"/>
  <c r="BB554" i="7"/>
  <c r="AL555" i="7"/>
  <c r="AM555" i="7"/>
  <c r="AN555" i="7"/>
  <c r="AO555" i="7"/>
  <c r="AP555" i="7"/>
  <c r="AQ555" i="7"/>
  <c r="AR555" i="7"/>
  <c r="AS555" i="7"/>
  <c r="AT555" i="7"/>
  <c r="AU555" i="7"/>
  <c r="AV555" i="7"/>
  <c r="AW555" i="7"/>
  <c r="AX555" i="7"/>
  <c r="AY555" i="7"/>
  <c r="AZ555" i="7"/>
  <c r="BA555" i="7"/>
  <c r="BB555" i="7"/>
  <c r="AL556" i="7"/>
  <c r="AM556" i="7"/>
  <c r="AN556" i="7"/>
  <c r="AO556" i="7"/>
  <c r="AP556" i="7"/>
  <c r="AQ556" i="7"/>
  <c r="AR556" i="7"/>
  <c r="AS556" i="7"/>
  <c r="AT556" i="7"/>
  <c r="AU556" i="7"/>
  <c r="AV556" i="7"/>
  <c r="AW556" i="7"/>
  <c r="AX556" i="7"/>
  <c r="AY556" i="7"/>
  <c r="AZ556" i="7"/>
  <c r="BA556" i="7"/>
  <c r="BB556" i="7"/>
  <c r="AL557" i="7"/>
  <c r="AM557" i="7"/>
  <c r="AN557" i="7"/>
  <c r="AO557" i="7"/>
  <c r="AP557" i="7"/>
  <c r="AQ557" i="7"/>
  <c r="AR557" i="7"/>
  <c r="AS557" i="7"/>
  <c r="AT557" i="7"/>
  <c r="AU557" i="7"/>
  <c r="AV557" i="7"/>
  <c r="AW557" i="7"/>
  <c r="AX557" i="7"/>
  <c r="AY557" i="7"/>
  <c r="AZ557" i="7"/>
  <c r="BA557" i="7"/>
  <c r="BB557" i="7"/>
  <c r="AL558" i="7"/>
  <c r="AM558" i="7"/>
  <c r="AN558" i="7"/>
  <c r="AO558" i="7"/>
  <c r="AP558" i="7"/>
  <c r="AQ558" i="7"/>
  <c r="AR558" i="7"/>
  <c r="AS558" i="7"/>
  <c r="AT558" i="7"/>
  <c r="AU558" i="7"/>
  <c r="AV558" i="7"/>
  <c r="AW558" i="7"/>
  <c r="AX558" i="7"/>
  <c r="AY558" i="7"/>
  <c r="AZ558" i="7"/>
  <c r="BA558" i="7"/>
  <c r="BB558" i="7"/>
  <c r="AL559" i="7"/>
  <c r="AM559" i="7"/>
  <c r="AN559" i="7"/>
  <c r="AO559" i="7"/>
  <c r="AP559" i="7"/>
  <c r="AQ559" i="7"/>
  <c r="AR559" i="7"/>
  <c r="AS559" i="7"/>
  <c r="AT559" i="7"/>
  <c r="AU559" i="7"/>
  <c r="AV559" i="7"/>
  <c r="AW559" i="7"/>
  <c r="AX559" i="7"/>
  <c r="AY559" i="7"/>
  <c r="AZ559" i="7"/>
  <c r="BA559" i="7"/>
  <c r="BB559" i="7"/>
  <c r="AL560" i="7"/>
  <c r="AM560" i="7"/>
  <c r="AN560" i="7"/>
  <c r="AO560" i="7"/>
  <c r="AP560" i="7"/>
  <c r="AQ560" i="7"/>
  <c r="AR560" i="7"/>
  <c r="AS560" i="7"/>
  <c r="AT560" i="7"/>
  <c r="AU560" i="7"/>
  <c r="AV560" i="7"/>
  <c r="AW560" i="7"/>
  <c r="AX560" i="7"/>
  <c r="AY560" i="7"/>
  <c r="AZ560" i="7"/>
  <c r="BA560" i="7"/>
  <c r="BB560" i="7"/>
  <c r="AL561" i="7"/>
  <c r="AM561" i="7"/>
  <c r="AN561" i="7"/>
  <c r="AO561" i="7"/>
  <c r="AP561" i="7"/>
  <c r="AQ561" i="7"/>
  <c r="AR561" i="7"/>
  <c r="AS561" i="7"/>
  <c r="AT561" i="7"/>
  <c r="AU561" i="7"/>
  <c r="AV561" i="7"/>
  <c r="AW561" i="7"/>
  <c r="AX561" i="7"/>
  <c r="AY561" i="7"/>
  <c r="AZ561" i="7"/>
  <c r="BA561" i="7"/>
  <c r="BB561" i="7"/>
  <c r="AL562" i="7"/>
  <c r="AM562" i="7"/>
  <c r="AN562" i="7"/>
  <c r="AO562" i="7"/>
  <c r="AP562" i="7"/>
  <c r="AQ562" i="7"/>
  <c r="AR562" i="7"/>
  <c r="AS562" i="7"/>
  <c r="AT562" i="7"/>
  <c r="AU562" i="7"/>
  <c r="AV562" i="7"/>
  <c r="AW562" i="7"/>
  <c r="AX562" i="7"/>
  <c r="AY562" i="7"/>
  <c r="AZ562" i="7"/>
  <c r="BA562" i="7"/>
  <c r="BB562" i="7"/>
  <c r="AL563" i="7"/>
  <c r="AM563" i="7"/>
  <c r="AN563" i="7"/>
  <c r="AO563" i="7"/>
  <c r="AP563" i="7"/>
  <c r="AQ563" i="7"/>
  <c r="AR563" i="7"/>
  <c r="AS563" i="7"/>
  <c r="AT563" i="7"/>
  <c r="AU563" i="7"/>
  <c r="AV563" i="7"/>
  <c r="AW563" i="7"/>
  <c r="AX563" i="7"/>
  <c r="AY563" i="7"/>
  <c r="AZ563" i="7"/>
  <c r="BA563" i="7"/>
  <c r="BB563" i="7"/>
  <c r="AL564" i="7"/>
  <c r="AM564" i="7"/>
  <c r="AN564" i="7"/>
  <c r="AO564" i="7"/>
  <c r="AP564" i="7"/>
  <c r="AQ564" i="7"/>
  <c r="AR564" i="7"/>
  <c r="AS564" i="7"/>
  <c r="AT564" i="7"/>
  <c r="AU564" i="7"/>
  <c r="AV564" i="7"/>
  <c r="AW564" i="7"/>
  <c r="AX564" i="7"/>
  <c r="AY564" i="7"/>
  <c r="AZ564" i="7"/>
  <c r="BA564" i="7"/>
  <c r="BB564" i="7"/>
  <c r="AL565" i="7"/>
  <c r="AM565" i="7"/>
  <c r="AN565" i="7"/>
  <c r="AO565" i="7"/>
  <c r="AP565" i="7"/>
  <c r="AQ565" i="7"/>
  <c r="AR565" i="7"/>
  <c r="AS565" i="7"/>
  <c r="AT565" i="7"/>
  <c r="AU565" i="7"/>
  <c r="AV565" i="7"/>
  <c r="AW565" i="7"/>
  <c r="AX565" i="7"/>
  <c r="AY565" i="7"/>
  <c r="AZ565" i="7"/>
  <c r="BA565" i="7"/>
  <c r="BB565" i="7"/>
  <c r="AL566" i="7"/>
  <c r="AM566" i="7"/>
  <c r="AN566" i="7"/>
  <c r="AO566" i="7"/>
  <c r="AP566" i="7"/>
  <c r="AQ566" i="7"/>
  <c r="AR566" i="7"/>
  <c r="AS566" i="7"/>
  <c r="AT566" i="7"/>
  <c r="AU566" i="7"/>
  <c r="AV566" i="7"/>
  <c r="AW566" i="7"/>
  <c r="AX566" i="7"/>
  <c r="AY566" i="7"/>
  <c r="AZ566" i="7"/>
  <c r="BA566" i="7"/>
  <c r="BB566" i="7"/>
  <c r="AL567" i="7"/>
  <c r="AM567" i="7"/>
  <c r="AN567" i="7"/>
  <c r="AO567" i="7"/>
  <c r="AP567" i="7"/>
  <c r="AQ567" i="7"/>
  <c r="AR567" i="7"/>
  <c r="AS567" i="7"/>
  <c r="AT567" i="7"/>
  <c r="AU567" i="7"/>
  <c r="AV567" i="7"/>
  <c r="AW567" i="7"/>
  <c r="AX567" i="7"/>
  <c r="AY567" i="7"/>
  <c r="AZ567" i="7"/>
  <c r="BA567" i="7"/>
  <c r="BB567" i="7"/>
  <c r="AL568" i="7"/>
  <c r="AM568" i="7"/>
  <c r="AN568" i="7"/>
  <c r="AO568" i="7"/>
  <c r="AP568" i="7"/>
  <c r="AQ568" i="7"/>
  <c r="AR568" i="7"/>
  <c r="AS568" i="7"/>
  <c r="AT568" i="7"/>
  <c r="AU568" i="7"/>
  <c r="AV568" i="7"/>
  <c r="AW568" i="7"/>
  <c r="AX568" i="7"/>
  <c r="AY568" i="7"/>
  <c r="AZ568" i="7"/>
  <c r="BA568" i="7"/>
  <c r="BB568" i="7"/>
  <c r="AL522" i="7"/>
  <c r="AM522" i="7"/>
  <c r="AN522" i="7"/>
  <c r="AO522" i="7"/>
  <c r="AP522" i="7"/>
  <c r="AQ522" i="7"/>
  <c r="AR522" i="7"/>
  <c r="AS522" i="7"/>
  <c r="AT522" i="7"/>
  <c r="AU522" i="7"/>
  <c r="AV522" i="7"/>
  <c r="AW522" i="7"/>
  <c r="AX522" i="7"/>
  <c r="AY522" i="7"/>
  <c r="AZ522" i="7"/>
  <c r="BA522" i="7"/>
  <c r="BB522" i="7"/>
  <c r="AL523" i="7"/>
  <c r="AM523" i="7"/>
  <c r="AN523" i="7"/>
  <c r="AO523" i="7"/>
  <c r="AP523" i="7"/>
  <c r="AQ523" i="7"/>
  <c r="AR523" i="7"/>
  <c r="AS523" i="7"/>
  <c r="AT523" i="7"/>
  <c r="AU523" i="7"/>
  <c r="AV523" i="7"/>
  <c r="AW523" i="7"/>
  <c r="AX523" i="7"/>
  <c r="AY523" i="7"/>
  <c r="AZ523" i="7"/>
  <c r="BA523" i="7"/>
  <c r="BB523" i="7"/>
  <c r="AL524" i="7"/>
  <c r="AM524" i="7"/>
  <c r="AN524" i="7"/>
  <c r="AO524" i="7"/>
  <c r="AP524" i="7"/>
  <c r="AQ524" i="7"/>
  <c r="AR524" i="7"/>
  <c r="AS524" i="7"/>
  <c r="AT524" i="7"/>
  <c r="AU524" i="7"/>
  <c r="AV524" i="7"/>
  <c r="AW524" i="7"/>
  <c r="AX524" i="7"/>
  <c r="AY524" i="7"/>
  <c r="AZ524" i="7"/>
  <c r="BA524" i="7"/>
  <c r="BB524" i="7"/>
  <c r="AL525" i="7"/>
  <c r="AM525" i="7"/>
  <c r="AN525" i="7"/>
  <c r="AO525" i="7"/>
  <c r="AP525" i="7"/>
  <c r="AQ525" i="7"/>
  <c r="AR525" i="7"/>
  <c r="AS525" i="7"/>
  <c r="AT525" i="7"/>
  <c r="AU525" i="7"/>
  <c r="AV525" i="7"/>
  <c r="AW525" i="7"/>
  <c r="AX525" i="7"/>
  <c r="AY525" i="7"/>
  <c r="AZ525" i="7"/>
  <c r="BA525" i="7"/>
  <c r="BB525" i="7"/>
  <c r="AL526" i="7"/>
  <c r="AM526" i="7"/>
  <c r="AN526" i="7"/>
  <c r="AO526" i="7"/>
  <c r="AP526" i="7"/>
  <c r="AQ526" i="7"/>
  <c r="AR526" i="7"/>
  <c r="AS526" i="7"/>
  <c r="AT526" i="7"/>
  <c r="AU526" i="7"/>
  <c r="AV526" i="7"/>
  <c r="AW526" i="7"/>
  <c r="AX526" i="7"/>
  <c r="AY526" i="7"/>
  <c r="AZ526" i="7"/>
  <c r="BA526" i="7"/>
  <c r="BB526" i="7"/>
  <c r="AL527" i="7"/>
  <c r="AM527" i="7"/>
  <c r="AN527" i="7"/>
  <c r="AO527" i="7"/>
  <c r="AP527" i="7"/>
  <c r="AQ527" i="7"/>
  <c r="AR527" i="7"/>
  <c r="AS527" i="7"/>
  <c r="AT527" i="7"/>
  <c r="AU527" i="7"/>
  <c r="AV527" i="7"/>
  <c r="AW527" i="7"/>
  <c r="AX527" i="7"/>
  <c r="AY527" i="7"/>
  <c r="AZ527" i="7"/>
  <c r="BA527" i="7"/>
  <c r="BB527" i="7"/>
  <c r="AL528" i="7"/>
  <c r="AM528" i="7"/>
  <c r="AN528" i="7"/>
  <c r="AO528" i="7"/>
  <c r="AP528" i="7"/>
  <c r="AQ528" i="7"/>
  <c r="AR528" i="7"/>
  <c r="AS528" i="7"/>
  <c r="AT528" i="7"/>
  <c r="AU528" i="7"/>
  <c r="AV528" i="7"/>
  <c r="AW528" i="7"/>
  <c r="AX528" i="7"/>
  <c r="AY528" i="7"/>
  <c r="AZ528" i="7"/>
  <c r="BA528" i="7"/>
  <c r="BB528" i="7"/>
  <c r="AL529" i="7"/>
  <c r="AM529" i="7"/>
  <c r="AN529" i="7"/>
  <c r="AO529" i="7"/>
  <c r="AP529" i="7"/>
  <c r="AQ529" i="7"/>
  <c r="AR529" i="7"/>
  <c r="AS529" i="7"/>
  <c r="AT529" i="7"/>
  <c r="AU529" i="7"/>
  <c r="AV529" i="7"/>
  <c r="AW529" i="7"/>
  <c r="AX529" i="7"/>
  <c r="AY529" i="7"/>
  <c r="AZ529" i="7"/>
  <c r="BA529" i="7"/>
  <c r="BB529" i="7"/>
  <c r="AL530" i="7"/>
  <c r="AM530" i="7"/>
  <c r="AN530" i="7"/>
  <c r="AO530" i="7"/>
  <c r="AP530" i="7"/>
  <c r="AQ530" i="7"/>
  <c r="AR530" i="7"/>
  <c r="AS530" i="7"/>
  <c r="AT530" i="7"/>
  <c r="AU530" i="7"/>
  <c r="AV530" i="7"/>
  <c r="AW530" i="7"/>
  <c r="AX530" i="7"/>
  <c r="AY530" i="7"/>
  <c r="AZ530" i="7"/>
  <c r="BA530" i="7"/>
  <c r="BB530" i="7"/>
  <c r="AL531" i="7"/>
  <c r="AM531" i="7"/>
  <c r="AN531" i="7"/>
  <c r="AO531" i="7"/>
  <c r="AP531" i="7"/>
  <c r="AQ531" i="7"/>
  <c r="AR531" i="7"/>
  <c r="AS531" i="7"/>
  <c r="AT531" i="7"/>
  <c r="AU531" i="7"/>
  <c r="AV531" i="7"/>
  <c r="AW531" i="7"/>
  <c r="AX531" i="7"/>
  <c r="AY531" i="7"/>
  <c r="AZ531" i="7"/>
  <c r="BA531" i="7"/>
  <c r="BB531" i="7"/>
  <c r="AL532" i="7"/>
  <c r="AM532" i="7"/>
  <c r="AN532" i="7"/>
  <c r="AO532" i="7"/>
  <c r="AP532" i="7"/>
  <c r="AQ532" i="7"/>
  <c r="AR532" i="7"/>
  <c r="AS532" i="7"/>
  <c r="AT532" i="7"/>
  <c r="AU532" i="7"/>
  <c r="AV532" i="7"/>
  <c r="AW532" i="7"/>
  <c r="AX532" i="7"/>
  <c r="AY532" i="7"/>
  <c r="AZ532" i="7"/>
  <c r="BA532" i="7"/>
  <c r="BB532" i="7"/>
  <c r="AL533" i="7"/>
  <c r="AM533" i="7"/>
  <c r="AN533" i="7"/>
  <c r="AO533" i="7"/>
  <c r="AP533" i="7"/>
  <c r="AQ533" i="7"/>
  <c r="AR533" i="7"/>
  <c r="AS533" i="7"/>
  <c r="AT533" i="7"/>
  <c r="AU533" i="7"/>
  <c r="AV533" i="7"/>
  <c r="AW533" i="7"/>
  <c r="AX533" i="7"/>
  <c r="AY533" i="7"/>
  <c r="AZ533" i="7"/>
  <c r="BA533" i="7"/>
  <c r="BB533" i="7"/>
  <c r="AL534" i="7"/>
  <c r="AM534" i="7"/>
  <c r="AN534" i="7"/>
  <c r="AO534" i="7"/>
  <c r="AP534" i="7"/>
  <c r="AQ534" i="7"/>
  <c r="AR534" i="7"/>
  <c r="AS534" i="7"/>
  <c r="AT534" i="7"/>
  <c r="AU534" i="7"/>
  <c r="AV534" i="7"/>
  <c r="AW534" i="7"/>
  <c r="AX534" i="7"/>
  <c r="AY534" i="7"/>
  <c r="AZ534" i="7"/>
  <c r="BA534" i="7"/>
  <c r="BB534" i="7"/>
  <c r="AL535" i="7"/>
  <c r="AM535" i="7"/>
  <c r="AN535" i="7"/>
  <c r="AO535" i="7"/>
  <c r="AP535" i="7"/>
  <c r="AQ535" i="7"/>
  <c r="AR535" i="7"/>
  <c r="AS535" i="7"/>
  <c r="AT535" i="7"/>
  <c r="AU535" i="7"/>
  <c r="AV535" i="7"/>
  <c r="AW535" i="7"/>
  <c r="AX535" i="7"/>
  <c r="AY535" i="7"/>
  <c r="AZ535" i="7"/>
  <c r="BA535" i="7"/>
  <c r="BB535" i="7"/>
  <c r="AL536" i="7"/>
  <c r="AM536" i="7"/>
  <c r="AN536" i="7"/>
  <c r="AO536" i="7"/>
  <c r="AP536" i="7"/>
  <c r="AQ536" i="7"/>
  <c r="AR536" i="7"/>
  <c r="AS536" i="7"/>
  <c r="AT536" i="7"/>
  <c r="AU536" i="7"/>
  <c r="AV536" i="7"/>
  <c r="AW536" i="7"/>
  <c r="AX536" i="7"/>
  <c r="AY536" i="7"/>
  <c r="AZ536" i="7"/>
  <c r="BA536" i="7"/>
  <c r="BB536" i="7"/>
  <c r="AL537" i="7"/>
  <c r="AM537" i="7"/>
  <c r="AN537" i="7"/>
  <c r="AO537" i="7"/>
  <c r="AP537" i="7"/>
  <c r="AQ537" i="7"/>
  <c r="AR537" i="7"/>
  <c r="AS537" i="7"/>
  <c r="AT537" i="7"/>
  <c r="AU537" i="7"/>
  <c r="AV537" i="7"/>
  <c r="AW537" i="7"/>
  <c r="AX537" i="7"/>
  <c r="AY537" i="7"/>
  <c r="AZ537" i="7"/>
  <c r="BA537" i="7"/>
  <c r="BB537" i="7"/>
  <c r="AL538" i="7"/>
  <c r="AM538" i="7"/>
  <c r="AN538" i="7"/>
  <c r="AO538" i="7"/>
  <c r="AP538" i="7"/>
  <c r="AQ538" i="7"/>
  <c r="AR538" i="7"/>
  <c r="AS538" i="7"/>
  <c r="AT538" i="7"/>
  <c r="AU538" i="7"/>
  <c r="AV538" i="7"/>
  <c r="AW538" i="7"/>
  <c r="AX538" i="7"/>
  <c r="AY538" i="7"/>
  <c r="AZ538" i="7"/>
  <c r="BA538" i="7"/>
  <c r="BB538" i="7"/>
  <c r="AL539" i="7"/>
  <c r="AM539" i="7"/>
  <c r="AN539" i="7"/>
  <c r="AO539" i="7"/>
  <c r="AP539" i="7"/>
  <c r="AQ539" i="7"/>
  <c r="AR539" i="7"/>
  <c r="AS539" i="7"/>
  <c r="AT539" i="7"/>
  <c r="AU539" i="7"/>
  <c r="AV539" i="7"/>
  <c r="AW539" i="7"/>
  <c r="AX539" i="7"/>
  <c r="AY539" i="7"/>
  <c r="AZ539" i="7"/>
  <c r="BA539" i="7"/>
  <c r="BB539" i="7"/>
  <c r="AL540" i="7"/>
  <c r="AM540" i="7"/>
  <c r="AN540" i="7"/>
  <c r="AO540" i="7"/>
  <c r="AP540" i="7"/>
  <c r="AQ540" i="7"/>
  <c r="AR540" i="7"/>
  <c r="AS540" i="7"/>
  <c r="AT540" i="7"/>
  <c r="AU540" i="7"/>
  <c r="AV540" i="7"/>
  <c r="AW540" i="7"/>
  <c r="AX540" i="7"/>
  <c r="AY540" i="7"/>
  <c r="AZ540" i="7"/>
  <c r="BA540" i="7"/>
  <c r="BB540" i="7"/>
  <c r="AL541" i="7"/>
  <c r="AM541" i="7"/>
  <c r="AN541" i="7"/>
  <c r="AO541" i="7"/>
  <c r="AP541" i="7"/>
  <c r="AQ541" i="7"/>
  <c r="AR541" i="7"/>
  <c r="AS541" i="7"/>
  <c r="AT541" i="7"/>
  <c r="AU541" i="7"/>
  <c r="AV541" i="7"/>
  <c r="AW541" i="7"/>
  <c r="AX541" i="7"/>
  <c r="AY541" i="7"/>
  <c r="AZ541" i="7"/>
  <c r="BA541" i="7"/>
  <c r="BB541" i="7"/>
  <c r="AL542" i="7"/>
  <c r="AM542" i="7"/>
  <c r="AN542" i="7"/>
  <c r="AO542" i="7"/>
  <c r="AP542" i="7"/>
  <c r="AQ542" i="7"/>
  <c r="AR542" i="7"/>
  <c r="AS542" i="7"/>
  <c r="AT542" i="7"/>
  <c r="AU542" i="7"/>
  <c r="AV542" i="7"/>
  <c r="AW542" i="7"/>
  <c r="AX542" i="7"/>
  <c r="AY542" i="7"/>
  <c r="AZ542" i="7"/>
  <c r="BA542" i="7"/>
  <c r="BB542" i="7"/>
  <c r="AL543" i="7"/>
  <c r="AM543" i="7"/>
  <c r="AN543" i="7"/>
  <c r="AO543" i="7"/>
  <c r="AP543" i="7"/>
  <c r="AQ543" i="7"/>
  <c r="AR543" i="7"/>
  <c r="AS543" i="7"/>
  <c r="AT543" i="7"/>
  <c r="AU543" i="7"/>
  <c r="AV543" i="7"/>
  <c r="AW543" i="7"/>
  <c r="AX543" i="7"/>
  <c r="AY543" i="7"/>
  <c r="AZ543" i="7"/>
  <c r="BA543" i="7"/>
  <c r="BB543" i="7"/>
  <c r="AL544" i="7"/>
  <c r="AM544" i="7"/>
  <c r="AN544" i="7"/>
  <c r="AO544" i="7"/>
  <c r="AP544" i="7"/>
  <c r="AQ544" i="7"/>
  <c r="AR544" i="7"/>
  <c r="AS544" i="7"/>
  <c r="AT544" i="7"/>
  <c r="AU544" i="7"/>
  <c r="AV544" i="7"/>
  <c r="AW544" i="7"/>
  <c r="AX544" i="7"/>
  <c r="AY544" i="7"/>
  <c r="AZ544" i="7"/>
  <c r="BA544" i="7"/>
  <c r="BB544" i="7"/>
  <c r="AL545" i="7"/>
  <c r="AM545" i="7"/>
  <c r="AN545" i="7"/>
  <c r="AO545" i="7"/>
  <c r="AP545" i="7"/>
  <c r="AQ545" i="7"/>
  <c r="AR545" i="7"/>
  <c r="AS545" i="7"/>
  <c r="AT545" i="7"/>
  <c r="AU545" i="7"/>
  <c r="AV545" i="7"/>
  <c r="AW545" i="7"/>
  <c r="AX545" i="7"/>
  <c r="AY545" i="7"/>
  <c r="AZ545" i="7"/>
  <c r="BA545" i="7"/>
  <c r="BB545" i="7"/>
  <c r="AL546" i="7"/>
  <c r="AM546" i="7"/>
  <c r="AN546" i="7"/>
  <c r="AO546" i="7"/>
  <c r="AP546" i="7"/>
  <c r="AQ546" i="7"/>
  <c r="AR546" i="7"/>
  <c r="AS546" i="7"/>
  <c r="AT546" i="7"/>
  <c r="AU546" i="7"/>
  <c r="AV546" i="7"/>
  <c r="AW546" i="7"/>
  <c r="AX546" i="7"/>
  <c r="AY546" i="7"/>
  <c r="AZ546" i="7"/>
  <c r="BA546" i="7"/>
  <c r="BB546" i="7"/>
  <c r="AL449" i="7"/>
  <c r="AM449" i="7"/>
  <c r="AN449" i="7"/>
  <c r="AO449" i="7"/>
  <c r="AP449" i="7"/>
  <c r="AQ449" i="7"/>
  <c r="AR449" i="7"/>
  <c r="AS449" i="7"/>
  <c r="AT449" i="7"/>
  <c r="AU449" i="7"/>
  <c r="AV449" i="7"/>
  <c r="AW449" i="7"/>
  <c r="AX449" i="7"/>
  <c r="AY449" i="7"/>
  <c r="AZ449" i="7"/>
  <c r="BA449" i="7"/>
  <c r="BB449" i="7"/>
  <c r="AL450" i="7"/>
  <c r="AM450" i="7"/>
  <c r="AN450" i="7"/>
  <c r="AO450" i="7"/>
  <c r="AP450" i="7"/>
  <c r="AQ450" i="7"/>
  <c r="AR450" i="7"/>
  <c r="AS450" i="7"/>
  <c r="AT450" i="7"/>
  <c r="AU450" i="7"/>
  <c r="AV450" i="7"/>
  <c r="AW450" i="7"/>
  <c r="AX450" i="7"/>
  <c r="AY450" i="7"/>
  <c r="AZ450" i="7"/>
  <c r="BA450" i="7"/>
  <c r="BB450" i="7"/>
  <c r="AL451" i="7"/>
  <c r="AM451" i="7"/>
  <c r="AN451" i="7"/>
  <c r="AO451" i="7"/>
  <c r="AP451" i="7"/>
  <c r="AQ451" i="7"/>
  <c r="AR451" i="7"/>
  <c r="AS451" i="7"/>
  <c r="AT451" i="7"/>
  <c r="AU451" i="7"/>
  <c r="AV451" i="7"/>
  <c r="AW451" i="7"/>
  <c r="AX451" i="7"/>
  <c r="AY451" i="7"/>
  <c r="AZ451" i="7"/>
  <c r="BA451" i="7"/>
  <c r="BB451" i="7"/>
  <c r="AL452" i="7"/>
  <c r="AM452" i="7"/>
  <c r="AN452" i="7"/>
  <c r="AO452" i="7"/>
  <c r="AP452" i="7"/>
  <c r="AQ452" i="7"/>
  <c r="AR452" i="7"/>
  <c r="AS452" i="7"/>
  <c r="AT452" i="7"/>
  <c r="AU452" i="7"/>
  <c r="AV452" i="7"/>
  <c r="AW452" i="7"/>
  <c r="AX452" i="7"/>
  <c r="AY452" i="7"/>
  <c r="AZ452" i="7"/>
  <c r="BA452" i="7"/>
  <c r="BB452" i="7"/>
  <c r="AL453" i="7"/>
  <c r="AM453" i="7"/>
  <c r="AN453" i="7"/>
  <c r="AO453" i="7"/>
  <c r="AP453" i="7"/>
  <c r="AQ453" i="7"/>
  <c r="AR453" i="7"/>
  <c r="AS453" i="7"/>
  <c r="AT453" i="7"/>
  <c r="AU453" i="7"/>
  <c r="AV453" i="7"/>
  <c r="AW453" i="7"/>
  <c r="AX453" i="7"/>
  <c r="AY453" i="7"/>
  <c r="AZ453" i="7"/>
  <c r="BA453" i="7"/>
  <c r="BB453" i="7"/>
  <c r="AL454" i="7"/>
  <c r="AM454" i="7"/>
  <c r="AN454" i="7"/>
  <c r="AO454" i="7"/>
  <c r="AP454" i="7"/>
  <c r="AQ454" i="7"/>
  <c r="AR454" i="7"/>
  <c r="AS454" i="7"/>
  <c r="AT454" i="7"/>
  <c r="AU454" i="7"/>
  <c r="AV454" i="7"/>
  <c r="AW454" i="7"/>
  <c r="AX454" i="7"/>
  <c r="AY454" i="7"/>
  <c r="AZ454" i="7"/>
  <c r="BA454" i="7"/>
  <c r="BB454" i="7"/>
  <c r="AL455" i="7"/>
  <c r="AM455" i="7"/>
  <c r="AN455" i="7"/>
  <c r="AO455" i="7"/>
  <c r="AP455" i="7"/>
  <c r="AQ455" i="7"/>
  <c r="AR455" i="7"/>
  <c r="AS455" i="7"/>
  <c r="AT455" i="7"/>
  <c r="AU455" i="7"/>
  <c r="AV455" i="7"/>
  <c r="AW455" i="7"/>
  <c r="AX455" i="7"/>
  <c r="AY455" i="7"/>
  <c r="AZ455" i="7"/>
  <c r="BA455" i="7"/>
  <c r="BB455" i="7"/>
  <c r="AL456" i="7"/>
  <c r="AM456" i="7"/>
  <c r="AN456" i="7"/>
  <c r="AO456" i="7"/>
  <c r="AP456" i="7"/>
  <c r="AQ456" i="7"/>
  <c r="AR456" i="7"/>
  <c r="AS456" i="7"/>
  <c r="AT456" i="7"/>
  <c r="AU456" i="7"/>
  <c r="AV456" i="7"/>
  <c r="AW456" i="7"/>
  <c r="AX456" i="7"/>
  <c r="AY456" i="7"/>
  <c r="AZ456" i="7"/>
  <c r="BA456" i="7"/>
  <c r="BB456" i="7"/>
  <c r="AL457" i="7"/>
  <c r="AM457" i="7"/>
  <c r="AN457" i="7"/>
  <c r="AO457" i="7"/>
  <c r="AP457" i="7"/>
  <c r="AQ457" i="7"/>
  <c r="AR457" i="7"/>
  <c r="AS457" i="7"/>
  <c r="AT457" i="7"/>
  <c r="AU457" i="7"/>
  <c r="AV457" i="7"/>
  <c r="AW457" i="7"/>
  <c r="AX457" i="7"/>
  <c r="AY457" i="7"/>
  <c r="AZ457" i="7"/>
  <c r="BA457" i="7"/>
  <c r="BB457" i="7"/>
  <c r="AL458" i="7"/>
  <c r="AM458" i="7"/>
  <c r="AN458" i="7"/>
  <c r="AO458" i="7"/>
  <c r="AP458" i="7"/>
  <c r="AQ458" i="7"/>
  <c r="AR458" i="7"/>
  <c r="AS458" i="7"/>
  <c r="AT458" i="7"/>
  <c r="AU458" i="7"/>
  <c r="AV458" i="7"/>
  <c r="AW458" i="7"/>
  <c r="AX458" i="7"/>
  <c r="AY458" i="7"/>
  <c r="AZ458" i="7"/>
  <c r="BA458" i="7"/>
  <c r="BB458" i="7"/>
  <c r="AL459" i="7"/>
  <c r="AM459" i="7"/>
  <c r="AN459" i="7"/>
  <c r="AO459" i="7"/>
  <c r="AP459" i="7"/>
  <c r="AQ459" i="7"/>
  <c r="AR459" i="7"/>
  <c r="AS459" i="7"/>
  <c r="AT459" i="7"/>
  <c r="AU459" i="7"/>
  <c r="AV459" i="7"/>
  <c r="AW459" i="7"/>
  <c r="AX459" i="7"/>
  <c r="AY459" i="7"/>
  <c r="AZ459" i="7"/>
  <c r="BA459" i="7"/>
  <c r="BB459" i="7"/>
  <c r="AL460" i="7"/>
  <c r="AM460" i="7"/>
  <c r="AN460" i="7"/>
  <c r="AO460" i="7"/>
  <c r="AP460" i="7"/>
  <c r="AQ460" i="7"/>
  <c r="AR460" i="7"/>
  <c r="AS460" i="7"/>
  <c r="AT460" i="7"/>
  <c r="AU460" i="7"/>
  <c r="AV460" i="7"/>
  <c r="AW460" i="7"/>
  <c r="AX460" i="7"/>
  <c r="AY460" i="7"/>
  <c r="AZ460" i="7"/>
  <c r="BA460" i="7"/>
  <c r="BB460" i="7"/>
  <c r="AL461" i="7"/>
  <c r="AM461" i="7"/>
  <c r="AN461" i="7"/>
  <c r="AO461" i="7"/>
  <c r="AP461" i="7"/>
  <c r="AQ461" i="7"/>
  <c r="AR461" i="7"/>
  <c r="AS461" i="7"/>
  <c r="AT461" i="7"/>
  <c r="AU461" i="7"/>
  <c r="AV461" i="7"/>
  <c r="AW461" i="7"/>
  <c r="AX461" i="7"/>
  <c r="AY461" i="7"/>
  <c r="AZ461" i="7"/>
  <c r="BA461" i="7"/>
  <c r="BB461" i="7"/>
  <c r="AL462" i="7"/>
  <c r="AM462" i="7"/>
  <c r="AN462" i="7"/>
  <c r="AO462" i="7"/>
  <c r="AP462" i="7"/>
  <c r="AQ462" i="7"/>
  <c r="AR462" i="7"/>
  <c r="AS462" i="7"/>
  <c r="AT462" i="7"/>
  <c r="AU462" i="7"/>
  <c r="AV462" i="7"/>
  <c r="AW462" i="7"/>
  <c r="AX462" i="7"/>
  <c r="AY462" i="7"/>
  <c r="AZ462" i="7"/>
  <c r="BA462" i="7"/>
  <c r="BB462" i="7"/>
  <c r="AL463" i="7"/>
  <c r="AM463" i="7"/>
  <c r="AN463" i="7"/>
  <c r="AO463" i="7"/>
  <c r="AP463" i="7"/>
  <c r="AQ463" i="7"/>
  <c r="AR463" i="7"/>
  <c r="AS463" i="7"/>
  <c r="AT463" i="7"/>
  <c r="AU463" i="7"/>
  <c r="AV463" i="7"/>
  <c r="AW463" i="7"/>
  <c r="AX463" i="7"/>
  <c r="AY463" i="7"/>
  <c r="AZ463" i="7"/>
  <c r="BA463" i="7"/>
  <c r="BB463" i="7"/>
  <c r="AL464" i="7"/>
  <c r="AM464" i="7"/>
  <c r="AN464" i="7"/>
  <c r="AO464" i="7"/>
  <c r="AP464" i="7"/>
  <c r="AQ464" i="7"/>
  <c r="AR464" i="7"/>
  <c r="AS464" i="7"/>
  <c r="AT464" i="7"/>
  <c r="AU464" i="7"/>
  <c r="AV464" i="7"/>
  <c r="AW464" i="7"/>
  <c r="AX464" i="7"/>
  <c r="AY464" i="7"/>
  <c r="AZ464" i="7"/>
  <c r="BA464" i="7"/>
  <c r="BB464" i="7"/>
  <c r="AL465" i="7"/>
  <c r="AM465" i="7"/>
  <c r="AN465" i="7"/>
  <c r="AO465" i="7"/>
  <c r="AP465" i="7"/>
  <c r="AQ465" i="7"/>
  <c r="AR465" i="7"/>
  <c r="AS465" i="7"/>
  <c r="AT465" i="7"/>
  <c r="AU465" i="7"/>
  <c r="AV465" i="7"/>
  <c r="AW465" i="7"/>
  <c r="AX465" i="7"/>
  <c r="AY465" i="7"/>
  <c r="AZ465" i="7"/>
  <c r="BA465" i="7"/>
  <c r="BB465" i="7"/>
  <c r="AL466" i="7"/>
  <c r="AM466" i="7"/>
  <c r="AN466" i="7"/>
  <c r="AO466" i="7"/>
  <c r="AP466" i="7"/>
  <c r="AQ466" i="7"/>
  <c r="AR466" i="7"/>
  <c r="AS466" i="7"/>
  <c r="AT466" i="7"/>
  <c r="AU466" i="7"/>
  <c r="AV466" i="7"/>
  <c r="AW466" i="7"/>
  <c r="AX466" i="7"/>
  <c r="AY466" i="7"/>
  <c r="AZ466" i="7"/>
  <c r="BA466" i="7"/>
  <c r="BB466" i="7"/>
  <c r="AL467" i="7"/>
  <c r="AM467" i="7"/>
  <c r="AN467" i="7"/>
  <c r="AO467" i="7"/>
  <c r="AP467" i="7"/>
  <c r="AQ467" i="7"/>
  <c r="AR467" i="7"/>
  <c r="AS467" i="7"/>
  <c r="AT467" i="7"/>
  <c r="AU467" i="7"/>
  <c r="AV467" i="7"/>
  <c r="AW467" i="7"/>
  <c r="AX467" i="7"/>
  <c r="AY467" i="7"/>
  <c r="AZ467" i="7"/>
  <c r="BA467" i="7"/>
  <c r="BB467" i="7"/>
  <c r="AL468" i="7"/>
  <c r="AM468" i="7"/>
  <c r="AN468" i="7"/>
  <c r="AO468" i="7"/>
  <c r="AP468" i="7"/>
  <c r="AQ468" i="7"/>
  <c r="AR468" i="7"/>
  <c r="AS468" i="7"/>
  <c r="AT468" i="7"/>
  <c r="AU468" i="7"/>
  <c r="AV468" i="7"/>
  <c r="AW468" i="7"/>
  <c r="AX468" i="7"/>
  <c r="AY468" i="7"/>
  <c r="AZ468" i="7"/>
  <c r="BA468" i="7"/>
  <c r="BB468" i="7"/>
  <c r="AL469" i="7"/>
  <c r="AM469" i="7"/>
  <c r="AN469" i="7"/>
  <c r="AO469" i="7"/>
  <c r="AP469" i="7"/>
  <c r="AQ469" i="7"/>
  <c r="AR469" i="7"/>
  <c r="AS469" i="7"/>
  <c r="AT469" i="7"/>
  <c r="AU469" i="7"/>
  <c r="AV469" i="7"/>
  <c r="AW469" i="7"/>
  <c r="AX469" i="7"/>
  <c r="AY469" i="7"/>
  <c r="AZ469" i="7"/>
  <c r="BA469" i="7"/>
  <c r="BB469" i="7"/>
  <c r="AL470" i="7"/>
  <c r="AM470" i="7"/>
  <c r="AN470" i="7"/>
  <c r="AO470" i="7"/>
  <c r="AP470" i="7"/>
  <c r="AQ470" i="7"/>
  <c r="AR470" i="7"/>
  <c r="AS470" i="7"/>
  <c r="AT470" i="7"/>
  <c r="AU470" i="7"/>
  <c r="AV470" i="7"/>
  <c r="AW470" i="7"/>
  <c r="AX470" i="7"/>
  <c r="AY470" i="7"/>
  <c r="AZ470" i="7"/>
  <c r="BA470" i="7"/>
  <c r="BB470" i="7"/>
  <c r="AL471" i="7"/>
  <c r="AM471" i="7"/>
  <c r="AN471" i="7"/>
  <c r="AO471" i="7"/>
  <c r="AP471" i="7"/>
  <c r="AQ471" i="7"/>
  <c r="AR471" i="7"/>
  <c r="AS471" i="7"/>
  <c r="AT471" i="7"/>
  <c r="AU471" i="7"/>
  <c r="AV471" i="7"/>
  <c r="AW471" i="7"/>
  <c r="AX471" i="7"/>
  <c r="AY471" i="7"/>
  <c r="AZ471" i="7"/>
  <c r="BA471" i="7"/>
  <c r="BB471" i="7"/>
  <c r="AL472" i="7"/>
  <c r="AM472" i="7"/>
  <c r="AN472" i="7"/>
  <c r="AO472" i="7"/>
  <c r="AP472" i="7"/>
  <c r="AQ472" i="7"/>
  <c r="AR472" i="7"/>
  <c r="AS472" i="7"/>
  <c r="AT472" i="7"/>
  <c r="AU472" i="7"/>
  <c r="AV472" i="7"/>
  <c r="AW472" i="7"/>
  <c r="AX472" i="7"/>
  <c r="AY472" i="7"/>
  <c r="AZ472" i="7"/>
  <c r="BA472" i="7"/>
  <c r="BB472" i="7"/>
  <c r="AL473" i="7"/>
  <c r="AM473" i="7"/>
  <c r="AN473" i="7"/>
  <c r="AO473" i="7"/>
  <c r="AP473" i="7"/>
  <c r="AQ473" i="7"/>
  <c r="AR473" i="7"/>
  <c r="AS473" i="7"/>
  <c r="AT473" i="7"/>
  <c r="AU473" i="7"/>
  <c r="AV473" i="7"/>
  <c r="AW473" i="7"/>
  <c r="AX473" i="7"/>
  <c r="AY473" i="7"/>
  <c r="AZ473" i="7"/>
  <c r="BA473" i="7"/>
  <c r="BB473" i="7"/>
  <c r="AL474" i="7"/>
  <c r="AM474" i="7"/>
  <c r="AN474" i="7"/>
  <c r="AO474" i="7"/>
  <c r="AP474" i="7"/>
  <c r="AQ474" i="7"/>
  <c r="AR474" i="7"/>
  <c r="AS474" i="7"/>
  <c r="AT474" i="7"/>
  <c r="AU474" i="7"/>
  <c r="AV474" i="7"/>
  <c r="AW474" i="7"/>
  <c r="AX474" i="7"/>
  <c r="AY474" i="7"/>
  <c r="AZ474" i="7"/>
  <c r="BA474" i="7"/>
  <c r="BB474" i="7"/>
  <c r="AL475" i="7"/>
  <c r="AM475" i="7"/>
  <c r="AN475" i="7"/>
  <c r="AO475" i="7"/>
  <c r="AP475" i="7"/>
  <c r="AQ475" i="7"/>
  <c r="AR475" i="7"/>
  <c r="AS475" i="7"/>
  <c r="AT475" i="7"/>
  <c r="AU475" i="7"/>
  <c r="AV475" i="7"/>
  <c r="AW475" i="7"/>
  <c r="AX475" i="7"/>
  <c r="AY475" i="7"/>
  <c r="AZ475" i="7"/>
  <c r="BA475" i="7"/>
  <c r="BB475" i="7"/>
  <c r="AL476" i="7"/>
  <c r="AM476" i="7"/>
  <c r="AN476" i="7"/>
  <c r="AO476" i="7"/>
  <c r="AP476" i="7"/>
  <c r="AQ476" i="7"/>
  <c r="AR476" i="7"/>
  <c r="AS476" i="7"/>
  <c r="AT476" i="7"/>
  <c r="AU476" i="7"/>
  <c r="AV476" i="7"/>
  <c r="AW476" i="7"/>
  <c r="AX476" i="7"/>
  <c r="AY476" i="7"/>
  <c r="AZ476" i="7"/>
  <c r="BA476" i="7"/>
  <c r="BB476" i="7"/>
  <c r="AL477" i="7"/>
  <c r="AM477" i="7"/>
  <c r="AN477" i="7"/>
  <c r="AO477" i="7"/>
  <c r="AP477" i="7"/>
  <c r="AQ477" i="7"/>
  <c r="AR477" i="7"/>
  <c r="AS477" i="7"/>
  <c r="AT477" i="7"/>
  <c r="AU477" i="7"/>
  <c r="AV477" i="7"/>
  <c r="AW477" i="7"/>
  <c r="AX477" i="7"/>
  <c r="AY477" i="7"/>
  <c r="AZ477" i="7"/>
  <c r="BA477" i="7"/>
  <c r="BB477" i="7"/>
  <c r="AL478" i="7"/>
  <c r="AM478" i="7"/>
  <c r="AN478" i="7"/>
  <c r="AO478" i="7"/>
  <c r="AP478" i="7"/>
  <c r="AQ478" i="7"/>
  <c r="AR478" i="7"/>
  <c r="AS478" i="7"/>
  <c r="AT478" i="7"/>
  <c r="AU478" i="7"/>
  <c r="AV478" i="7"/>
  <c r="AW478" i="7"/>
  <c r="AX478" i="7"/>
  <c r="AY478" i="7"/>
  <c r="AZ478" i="7"/>
  <c r="BA478" i="7"/>
  <c r="BB478" i="7"/>
  <c r="AL479" i="7"/>
  <c r="AM479" i="7"/>
  <c r="AN479" i="7"/>
  <c r="AO479" i="7"/>
  <c r="AP479" i="7"/>
  <c r="AQ479" i="7"/>
  <c r="AR479" i="7"/>
  <c r="AS479" i="7"/>
  <c r="AT479" i="7"/>
  <c r="AU479" i="7"/>
  <c r="AV479" i="7"/>
  <c r="AW479" i="7"/>
  <c r="AX479" i="7"/>
  <c r="AY479" i="7"/>
  <c r="AZ479" i="7"/>
  <c r="BA479" i="7"/>
  <c r="BB479" i="7"/>
  <c r="AL480" i="7"/>
  <c r="AM480" i="7"/>
  <c r="AN480" i="7"/>
  <c r="AO480" i="7"/>
  <c r="AP480" i="7"/>
  <c r="AQ480" i="7"/>
  <c r="AR480" i="7"/>
  <c r="AS480" i="7"/>
  <c r="AT480" i="7"/>
  <c r="AU480" i="7"/>
  <c r="AV480" i="7"/>
  <c r="AW480" i="7"/>
  <c r="AX480" i="7"/>
  <c r="AY480" i="7"/>
  <c r="AZ480" i="7"/>
  <c r="BA480" i="7"/>
  <c r="BB480" i="7"/>
  <c r="AL481" i="7"/>
  <c r="AM481" i="7"/>
  <c r="AN481" i="7"/>
  <c r="AO481" i="7"/>
  <c r="AP481" i="7"/>
  <c r="AQ481" i="7"/>
  <c r="AR481" i="7"/>
  <c r="AS481" i="7"/>
  <c r="AT481" i="7"/>
  <c r="AU481" i="7"/>
  <c r="AV481" i="7"/>
  <c r="AW481" i="7"/>
  <c r="AX481" i="7"/>
  <c r="AY481" i="7"/>
  <c r="AZ481" i="7"/>
  <c r="BA481" i="7"/>
  <c r="BB481" i="7"/>
  <c r="AL482" i="7"/>
  <c r="AM482" i="7"/>
  <c r="AN482" i="7"/>
  <c r="AO482" i="7"/>
  <c r="AP482" i="7"/>
  <c r="AQ482" i="7"/>
  <c r="AR482" i="7"/>
  <c r="AS482" i="7"/>
  <c r="AT482" i="7"/>
  <c r="AU482" i="7"/>
  <c r="AV482" i="7"/>
  <c r="AW482" i="7"/>
  <c r="AX482" i="7"/>
  <c r="AY482" i="7"/>
  <c r="AZ482" i="7"/>
  <c r="BA482" i="7"/>
  <c r="BB482" i="7"/>
  <c r="AL483" i="7"/>
  <c r="AM483" i="7"/>
  <c r="AN483" i="7"/>
  <c r="AO483" i="7"/>
  <c r="AP483" i="7"/>
  <c r="AQ483" i="7"/>
  <c r="AR483" i="7"/>
  <c r="AS483" i="7"/>
  <c r="AT483" i="7"/>
  <c r="AU483" i="7"/>
  <c r="AV483" i="7"/>
  <c r="AW483" i="7"/>
  <c r="AX483" i="7"/>
  <c r="AY483" i="7"/>
  <c r="AZ483" i="7"/>
  <c r="BA483" i="7"/>
  <c r="BB483" i="7"/>
  <c r="AL484" i="7"/>
  <c r="AM484" i="7"/>
  <c r="AN484" i="7"/>
  <c r="AO484" i="7"/>
  <c r="AP484" i="7"/>
  <c r="AQ484" i="7"/>
  <c r="AR484" i="7"/>
  <c r="AS484" i="7"/>
  <c r="AT484" i="7"/>
  <c r="AU484" i="7"/>
  <c r="AV484" i="7"/>
  <c r="AW484" i="7"/>
  <c r="AX484" i="7"/>
  <c r="AY484" i="7"/>
  <c r="AZ484" i="7"/>
  <c r="BA484" i="7"/>
  <c r="BB484" i="7"/>
  <c r="AL485" i="7"/>
  <c r="AM485" i="7"/>
  <c r="AN485" i="7"/>
  <c r="AO485" i="7"/>
  <c r="AP485" i="7"/>
  <c r="AQ485" i="7"/>
  <c r="AR485" i="7"/>
  <c r="AS485" i="7"/>
  <c r="AT485" i="7"/>
  <c r="AU485" i="7"/>
  <c r="AV485" i="7"/>
  <c r="AW485" i="7"/>
  <c r="AX485" i="7"/>
  <c r="AY485" i="7"/>
  <c r="AZ485" i="7"/>
  <c r="BA485" i="7"/>
  <c r="BB485" i="7"/>
  <c r="AL486" i="7"/>
  <c r="AM486" i="7"/>
  <c r="AN486" i="7"/>
  <c r="AO486" i="7"/>
  <c r="AP486" i="7"/>
  <c r="AQ486" i="7"/>
  <c r="AR486" i="7"/>
  <c r="AS486" i="7"/>
  <c r="AT486" i="7"/>
  <c r="AU486" i="7"/>
  <c r="AV486" i="7"/>
  <c r="AW486" i="7"/>
  <c r="AX486" i="7"/>
  <c r="AY486" i="7"/>
  <c r="AZ486" i="7"/>
  <c r="BA486" i="7"/>
  <c r="BB486" i="7"/>
  <c r="AL487" i="7"/>
  <c r="AM487" i="7"/>
  <c r="AN487" i="7"/>
  <c r="AO487" i="7"/>
  <c r="AP487" i="7"/>
  <c r="AQ487" i="7"/>
  <c r="AR487" i="7"/>
  <c r="AS487" i="7"/>
  <c r="AT487" i="7"/>
  <c r="AU487" i="7"/>
  <c r="AV487" i="7"/>
  <c r="AW487" i="7"/>
  <c r="AX487" i="7"/>
  <c r="AY487" i="7"/>
  <c r="AZ487" i="7"/>
  <c r="BA487" i="7"/>
  <c r="BB487" i="7"/>
  <c r="AL488" i="7"/>
  <c r="AM488" i="7"/>
  <c r="AN488" i="7"/>
  <c r="AO488" i="7"/>
  <c r="AP488" i="7"/>
  <c r="AQ488" i="7"/>
  <c r="AR488" i="7"/>
  <c r="AS488" i="7"/>
  <c r="AT488" i="7"/>
  <c r="AU488" i="7"/>
  <c r="AV488" i="7"/>
  <c r="AW488" i="7"/>
  <c r="AX488" i="7"/>
  <c r="AY488" i="7"/>
  <c r="AZ488" i="7"/>
  <c r="BA488" i="7"/>
  <c r="BB488" i="7"/>
  <c r="AL489" i="7"/>
  <c r="AM489" i="7"/>
  <c r="AN489" i="7"/>
  <c r="AO489" i="7"/>
  <c r="AP489" i="7"/>
  <c r="AQ489" i="7"/>
  <c r="AR489" i="7"/>
  <c r="AS489" i="7"/>
  <c r="AT489" i="7"/>
  <c r="AU489" i="7"/>
  <c r="AV489" i="7"/>
  <c r="AW489" i="7"/>
  <c r="AX489" i="7"/>
  <c r="AY489" i="7"/>
  <c r="AZ489" i="7"/>
  <c r="BA489" i="7"/>
  <c r="BB489" i="7"/>
  <c r="AL490" i="7"/>
  <c r="AM490" i="7"/>
  <c r="AN490" i="7"/>
  <c r="AO490" i="7"/>
  <c r="AP490" i="7"/>
  <c r="AQ490" i="7"/>
  <c r="AR490" i="7"/>
  <c r="AS490" i="7"/>
  <c r="AT490" i="7"/>
  <c r="AU490" i="7"/>
  <c r="AV490" i="7"/>
  <c r="AW490" i="7"/>
  <c r="AX490" i="7"/>
  <c r="AY490" i="7"/>
  <c r="AZ490" i="7"/>
  <c r="BA490" i="7"/>
  <c r="BB490" i="7"/>
  <c r="AL491" i="7"/>
  <c r="AM491" i="7"/>
  <c r="AN491" i="7"/>
  <c r="AO491" i="7"/>
  <c r="AP491" i="7"/>
  <c r="AQ491" i="7"/>
  <c r="AR491" i="7"/>
  <c r="AS491" i="7"/>
  <c r="AT491" i="7"/>
  <c r="AU491" i="7"/>
  <c r="AV491" i="7"/>
  <c r="AW491" i="7"/>
  <c r="AX491" i="7"/>
  <c r="AY491" i="7"/>
  <c r="AZ491" i="7"/>
  <c r="BA491" i="7"/>
  <c r="BB491" i="7"/>
  <c r="AL492" i="7"/>
  <c r="AM492" i="7"/>
  <c r="AN492" i="7"/>
  <c r="AO492" i="7"/>
  <c r="AP492" i="7"/>
  <c r="AQ492" i="7"/>
  <c r="AR492" i="7"/>
  <c r="AS492" i="7"/>
  <c r="AT492" i="7"/>
  <c r="AU492" i="7"/>
  <c r="AV492" i="7"/>
  <c r="AW492" i="7"/>
  <c r="AX492" i="7"/>
  <c r="AY492" i="7"/>
  <c r="AZ492" i="7"/>
  <c r="BA492" i="7"/>
  <c r="BB492" i="7"/>
  <c r="AL493" i="7"/>
  <c r="AM493" i="7"/>
  <c r="AN493" i="7"/>
  <c r="AO493" i="7"/>
  <c r="AP493" i="7"/>
  <c r="AQ493" i="7"/>
  <c r="AR493" i="7"/>
  <c r="AS493" i="7"/>
  <c r="AT493" i="7"/>
  <c r="AU493" i="7"/>
  <c r="AV493" i="7"/>
  <c r="AW493" i="7"/>
  <c r="AX493" i="7"/>
  <c r="AY493" i="7"/>
  <c r="AZ493" i="7"/>
  <c r="BA493" i="7"/>
  <c r="BB493" i="7"/>
  <c r="AL494" i="7"/>
  <c r="AM494" i="7"/>
  <c r="AN494" i="7"/>
  <c r="AO494" i="7"/>
  <c r="AP494" i="7"/>
  <c r="AQ494" i="7"/>
  <c r="AR494" i="7"/>
  <c r="AS494" i="7"/>
  <c r="AT494" i="7"/>
  <c r="AU494" i="7"/>
  <c r="AV494" i="7"/>
  <c r="AW494" i="7"/>
  <c r="AX494" i="7"/>
  <c r="AY494" i="7"/>
  <c r="AZ494" i="7"/>
  <c r="BA494" i="7"/>
  <c r="BB494" i="7"/>
  <c r="AL495" i="7"/>
  <c r="AM495" i="7"/>
  <c r="AN495" i="7"/>
  <c r="AO495" i="7"/>
  <c r="AP495" i="7"/>
  <c r="AQ495" i="7"/>
  <c r="AR495" i="7"/>
  <c r="AS495" i="7"/>
  <c r="AT495" i="7"/>
  <c r="AU495" i="7"/>
  <c r="AV495" i="7"/>
  <c r="AW495" i="7"/>
  <c r="AX495" i="7"/>
  <c r="AY495" i="7"/>
  <c r="AZ495" i="7"/>
  <c r="BA495" i="7"/>
  <c r="BB495" i="7"/>
  <c r="AL496" i="7"/>
  <c r="AM496" i="7"/>
  <c r="AN496" i="7"/>
  <c r="AO496" i="7"/>
  <c r="AP496" i="7"/>
  <c r="AQ496" i="7"/>
  <c r="AR496" i="7"/>
  <c r="AS496" i="7"/>
  <c r="AT496" i="7"/>
  <c r="AU496" i="7"/>
  <c r="AV496" i="7"/>
  <c r="AW496" i="7"/>
  <c r="AX496" i="7"/>
  <c r="AY496" i="7"/>
  <c r="AZ496" i="7"/>
  <c r="BA496" i="7"/>
  <c r="BB496" i="7"/>
  <c r="AL497" i="7"/>
  <c r="AM497" i="7"/>
  <c r="AN497" i="7"/>
  <c r="AO497" i="7"/>
  <c r="AP497" i="7"/>
  <c r="AQ497" i="7"/>
  <c r="AR497" i="7"/>
  <c r="AS497" i="7"/>
  <c r="AT497" i="7"/>
  <c r="AU497" i="7"/>
  <c r="AV497" i="7"/>
  <c r="AW497" i="7"/>
  <c r="AX497" i="7"/>
  <c r="AY497" i="7"/>
  <c r="AZ497" i="7"/>
  <c r="BA497" i="7"/>
  <c r="BB497" i="7"/>
  <c r="AL498" i="7"/>
  <c r="AM498" i="7"/>
  <c r="AN498" i="7"/>
  <c r="AO498" i="7"/>
  <c r="AP498" i="7"/>
  <c r="AQ498" i="7"/>
  <c r="AR498" i="7"/>
  <c r="AS498" i="7"/>
  <c r="AT498" i="7"/>
  <c r="AU498" i="7"/>
  <c r="AV498" i="7"/>
  <c r="AW498" i="7"/>
  <c r="AX498" i="7"/>
  <c r="AY498" i="7"/>
  <c r="AZ498" i="7"/>
  <c r="BA498" i="7"/>
  <c r="BB498" i="7"/>
  <c r="AL499" i="7"/>
  <c r="AM499" i="7"/>
  <c r="AN499" i="7"/>
  <c r="AO499" i="7"/>
  <c r="AP499" i="7"/>
  <c r="AQ499" i="7"/>
  <c r="AR499" i="7"/>
  <c r="AS499" i="7"/>
  <c r="AT499" i="7"/>
  <c r="AU499" i="7"/>
  <c r="AV499" i="7"/>
  <c r="AW499" i="7"/>
  <c r="AX499" i="7"/>
  <c r="AY499" i="7"/>
  <c r="AZ499" i="7"/>
  <c r="BA499" i="7"/>
  <c r="BB499" i="7"/>
  <c r="AL500" i="7"/>
  <c r="AM500" i="7"/>
  <c r="AN500" i="7"/>
  <c r="AO500" i="7"/>
  <c r="AP500" i="7"/>
  <c r="AQ500" i="7"/>
  <c r="AR500" i="7"/>
  <c r="AS500" i="7"/>
  <c r="AT500" i="7"/>
  <c r="AU500" i="7"/>
  <c r="AV500" i="7"/>
  <c r="AW500" i="7"/>
  <c r="AX500" i="7"/>
  <c r="AY500" i="7"/>
  <c r="AZ500" i="7"/>
  <c r="BA500" i="7"/>
  <c r="BB500" i="7"/>
  <c r="AL501" i="7"/>
  <c r="AM501" i="7"/>
  <c r="AN501" i="7"/>
  <c r="AO501" i="7"/>
  <c r="AP501" i="7"/>
  <c r="AQ501" i="7"/>
  <c r="AR501" i="7"/>
  <c r="AS501" i="7"/>
  <c r="AT501" i="7"/>
  <c r="AU501" i="7"/>
  <c r="AV501" i="7"/>
  <c r="AW501" i="7"/>
  <c r="AX501" i="7"/>
  <c r="AY501" i="7"/>
  <c r="AZ501" i="7"/>
  <c r="BA501" i="7"/>
  <c r="BB501" i="7"/>
  <c r="AL502" i="7"/>
  <c r="AM502" i="7"/>
  <c r="AN502" i="7"/>
  <c r="AO502" i="7"/>
  <c r="AP502" i="7"/>
  <c r="AQ502" i="7"/>
  <c r="AR502" i="7"/>
  <c r="AS502" i="7"/>
  <c r="AT502" i="7"/>
  <c r="AU502" i="7"/>
  <c r="AV502" i="7"/>
  <c r="AW502" i="7"/>
  <c r="AX502" i="7"/>
  <c r="AY502" i="7"/>
  <c r="AZ502" i="7"/>
  <c r="BA502" i="7"/>
  <c r="BB502" i="7"/>
  <c r="AL503" i="7"/>
  <c r="AM503" i="7"/>
  <c r="AN503" i="7"/>
  <c r="AO503" i="7"/>
  <c r="AP503" i="7"/>
  <c r="AQ503" i="7"/>
  <c r="AR503" i="7"/>
  <c r="AS503" i="7"/>
  <c r="AT503" i="7"/>
  <c r="AU503" i="7"/>
  <c r="AV503" i="7"/>
  <c r="AW503" i="7"/>
  <c r="AX503" i="7"/>
  <c r="AY503" i="7"/>
  <c r="AZ503" i="7"/>
  <c r="BA503" i="7"/>
  <c r="BB503" i="7"/>
  <c r="AL504" i="7"/>
  <c r="AM504" i="7"/>
  <c r="AN504" i="7"/>
  <c r="AO504" i="7"/>
  <c r="AP504" i="7"/>
  <c r="AQ504" i="7"/>
  <c r="AR504" i="7"/>
  <c r="AS504" i="7"/>
  <c r="AT504" i="7"/>
  <c r="AU504" i="7"/>
  <c r="AV504" i="7"/>
  <c r="AW504" i="7"/>
  <c r="AX504" i="7"/>
  <c r="AY504" i="7"/>
  <c r="AZ504" i="7"/>
  <c r="BA504" i="7"/>
  <c r="BB504" i="7"/>
  <c r="AL505" i="7"/>
  <c r="AM505" i="7"/>
  <c r="AN505" i="7"/>
  <c r="AO505" i="7"/>
  <c r="AP505" i="7"/>
  <c r="AQ505" i="7"/>
  <c r="AR505" i="7"/>
  <c r="AS505" i="7"/>
  <c r="AT505" i="7"/>
  <c r="AU505" i="7"/>
  <c r="AV505" i="7"/>
  <c r="AW505" i="7"/>
  <c r="AX505" i="7"/>
  <c r="AY505" i="7"/>
  <c r="AZ505" i="7"/>
  <c r="BA505" i="7"/>
  <c r="BB505" i="7"/>
  <c r="AL506" i="7"/>
  <c r="AM506" i="7"/>
  <c r="AN506" i="7"/>
  <c r="AO506" i="7"/>
  <c r="AP506" i="7"/>
  <c r="AQ506" i="7"/>
  <c r="AR506" i="7"/>
  <c r="AS506" i="7"/>
  <c r="AT506" i="7"/>
  <c r="AU506" i="7"/>
  <c r="AV506" i="7"/>
  <c r="AW506" i="7"/>
  <c r="AX506" i="7"/>
  <c r="AY506" i="7"/>
  <c r="AZ506" i="7"/>
  <c r="BA506" i="7"/>
  <c r="BB506" i="7"/>
  <c r="AL507" i="7"/>
  <c r="AM507" i="7"/>
  <c r="AN507" i="7"/>
  <c r="AO507" i="7"/>
  <c r="AP507" i="7"/>
  <c r="AQ507" i="7"/>
  <c r="AR507" i="7"/>
  <c r="AS507" i="7"/>
  <c r="AT507" i="7"/>
  <c r="AU507" i="7"/>
  <c r="AV507" i="7"/>
  <c r="AW507" i="7"/>
  <c r="AX507" i="7"/>
  <c r="AY507" i="7"/>
  <c r="AZ507" i="7"/>
  <c r="BA507" i="7"/>
  <c r="BB507" i="7"/>
  <c r="AL508" i="7"/>
  <c r="AM508" i="7"/>
  <c r="AN508" i="7"/>
  <c r="AO508" i="7"/>
  <c r="AP508" i="7"/>
  <c r="AQ508" i="7"/>
  <c r="AR508" i="7"/>
  <c r="AS508" i="7"/>
  <c r="AT508" i="7"/>
  <c r="AU508" i="7"/>
  <c r="AV508" i="7"/>
  <c r="AW508" i="7"/>
  <c r="AX508" i="7"/>
  <c r="AY508" i="7"/>
  <c r="AZ508" i="7"/>
  <c r="BA508" i="7"/>
  <c r="BB508" i="7"/>
  <c r="AL509" i="7"/>
  <c r="AM509" i="7"/>
  <c r="AN509" i="7"/>
  <c r="AO509" i="7"/>
  <c r="AP509" i="7"/>
  <c r="AQ509" i="7"/>
  <c r="AR509" i="7"/>
  <c r="AS509" i="7"/>
  <c r="AT509" i="7"/>
  <c r="AU509" i="7"/>
  <c r="AV509" i="7"/>
  <c r="AW509" i="7"/>
  <c r="AX509" i="7"/>
  <c r="AY509" i="7"/>
  <c r="AZ509" i="7"/>
  <c r="BA509" i="7"/>
  <c r="BB509" i="7"/>
  <c r="AL510" i="7"/>
  <c r="AM510" i="7"/>
  <c r="AN510" i="7"/>
  <c r="AO510" i="7"/>
  <c r="AP510" i="7"/>
  <c r="AQ510" i="7"/>
  <c r="AR510" i="7"/>
  <c r="AS510" i="7"/>
  <c r="AT510" i="7"/>
  <c r="AU510" i="7"/>
  <c r="AV510" i="7"/>
  <c r="AW510" i="7"/>
  <c r="AX510" i="7"/>
  <c r="AY510" i="7"/>
  <c r="AZ510" i="7"/>
  <c r="BA510" i="7"/>
  <c r="BB510" i="7"/>
  <c r="AL511" i="7"/>
  <c r="AM511" i="7"/>
  <c r="AN511" i="7"/>
  <c r="AO511" i="7"/>
  <c r="AP511" i="7"/>
  <c r="AQ511" i="7"/>
  <c r="AR511" i="7"/>
  <c r="AS511" i="7"/>
  <c r="AT511" i="7"/>
  <c r="AU511" i="7"/>
  <c r="AV511" i="7"/>
  <c r="AW511" i="7"/>
  <c r="AX511" i="7"/>
  <c r="AY511" i="7"/>
  <c r="AZ511" i="7"/>
  <c r="BA511" i="7"/>
  <c r="BB511" i="7"/>
  <c r="AL512" i="7"/>
  <c r="AM512" i="7"/>
  <c r="AN512" i="7"/>
  <c r="AO512" i="7"/>
  <c r="AP512" i="7"/>
  <c r="AQ512" i="7"/>
  <c r="AR512" i="7"/>
  <c r="AS512" i="7"/>
  <c r="AT512" i="7"/>
  <c r="AU512" i="7"/>
  <c r="AV512" i="7"/>
  <c r="AW512" i="7"/>
  <c r="AX512" i="7"/>
  <c r="AY512" i="7"/>
  <c r="AZ512" i="7"/>
  <c r="BA512" i="7"/>
  <c r="BB512" i="7"/>
  <c r="AL513" i="7"/>
  <c r="AM513" i="7"/>
  <c r="AN513" i="7"/>
  <c r="AO513" i="7"/>
  <c r="AP513" i="7"/>
  <c r="AQ513" i="7"/>
  <c r="AR513" i="7"/>
  <c r="AS513" i="7"/>
  <c r="AT513" i="7"/>
  <c r="AU513" i="7"/>
  <c r="AV513" i="7"/>
  <c r="AW513" i="7"/>
  <c r="AX513" i="7"/>
  <c r="AY513" i="7"/>
  <c r="AZ513" i="7"/>
  <c r="BA513" i="7"/>
  <c r="BB513" i="7"/>
  <c r="AL514" i="7"/>
  <c r="AM514" i="7"/>
  <c r="AN514" i="7"/>
  <c r="AO514" i="7"/>
  <c r="AP514" i="7"/>
  <c r="AQ514" i="7"/>
  <c r="AR514" i="7"/>
  <c r="AS514" i="7"/>
  <c r="AT514" i="7"/>
  <c r="AU514" i="7"/>
  <c r="AV514" i="7"/>
  <c r="AW514" i="7"/>
  <c r="AX514" i="7"/>
  <c r="AY514" i="7"/>
  <c r="AZ514" i="7"/>
  <c r="BA514" i="7"/>
  <c r="BB514" i="7"/>
  <c r="AL515" i="7"/>
  <c r="AM515" i="7"/>
  <c r="AN515" i="7"/>
  <c r="AO515" i="7"/>
  <c r="AP515" i="7"/>
  <c r="AQ515" i="7"/>
  <c r="AR515" i="7"/>
  <c r="AS515" i="7"/>
  <c r="AT515" i="7"/>
  <c r="AU515" i="7"/>
  <c r="AV515" i="7"/>
  <c r="AW515" i="7"/>
  <c r="AX515" i="7"/>
  <c r="AY515" i="7"/>
  <c r="AZ515" i="7"/>
  <c r="BA515" i="7"/>
  <c r="BB515" i="7"/>
  <c r="AL516" i="7"/>
  <c r="AM516" i="7"/>
  <c r="AN516" i="7"/>
  <c r="AO516" i="7"/>
  <c r="AP516" i="7"/>
  <c r="AQ516" i="7"/>
  <c r="AR516" i="7"/>
  <c r="AS516" i="7"/>
  <c r="AT516" i="7"/>
  <c r="AU516" i="7"/>
  <c r="AV516" i="7"/>
  <c r="AW516" i="7"/>
  <c r="AX516" i="7"/>
  <c r="AY516" i="7"/>
  <c r="AZ516" i="7"/>
  <c r="BA516" i="7"/>
  <c r="BB516" i="7"/>
  <c r="AL517" i="7"/>
  <c r="AM517" i="7"/>
  <c r="AN517" i="7"/>
  <c r="AO517" i="7"/>
  <c r="AP517" i="7"/>
  <c r="AQ517" i="7"/>
  <c r="AR517" i="7"/>
  <c r="AS517" i="7"/>
  <c r="AT517" i="7"/>
  <c r="AU517" i="7"/>
  <c r="AV517" i="7"/>
  <c r="AW517" i="7"/>
  <c r="AX517" i="7"/>
  <c r="AY517" i="7"/>
  <c r="AZ517" i="7"/>
  <c r="BA517" i="7"/>
  <c r="BB517" i="7"/>
  <c r="AL518" i="7"/>
  <c r="AM518" i="7"/>
  <c r="AN518" i="7"/>
  <c r="AO518" i="7"/>
  <c r="AP518" i="7"/>
  <c r="AQ518" i="7"/>
  <c r="AR518" i="7"/>
  <c r="AS518" i="7"/>
  <c r="AT518" i="7"/>
  <c r="AU518" i="7"/>
  <c r="AV518" i="7"/>
  <c r="AW518" i="7"/>
  <c r="AX518" i="7"/>
  <c r="AY518" i="7"/>
  <c r="AZ518" i="7"/>
  <c r="BA518" i="7"/>
  <c r="BB518" i="7"/>
  <c r="AL519" i="7"/>
  <c r="AM519" i="7"/>
  <c r="AN519" i="7"/>
  <c r="AO519" i="7"/>
  <c r="AP519" i="7"/>
  <c r="AQ519" i="7"/>
  <c r="AR519" i="7"/>
  <c r="AS519" i="7"/>
  <c r="AT519" i="7"/>
  <c r="AU519" i="7"/>
  <c r="AV519" i="7"/>
  <c r="AW519" i="7"/>
  <c r="AX519" i="7"/>
  <c r="AY519" i="7"/>
  <c r="AZ519" i="7"/>
  <c r="BA519" i="7"/>
  <c r="BB519" i="7"/>
  <c r="AL520" i="7"/>
  <c r="AM520" i="7"/>
  <c r="AN520" i="7"/>
  <c r="AO520" i="7"/>
  <c r="AP520" i="7"/>
  <c r="AQ520" i="7"/>
  <c r="AR520" i="7"/>
  <c r="AS520" i="7"/>
  <c r="AT520" i="7"/>
  <c r="AU520" i="7"/>
  <c r="AV520" i="7"/>
  <c r="AW520" i="7"/>
  <c r="AX520" i="7"/>
  <c r="AY520" i="7"/>
  <c r="AZ520" i="7"/>
  <c r="BA520" i="7"/>
  <c r="BB520" i="7"/>
  <c r="AL521" i="7"/>
  <c r="AM521" i="7"/>
  <c r="AN521" i="7"/>
  <c r="AO521" i="7"/>
  <c r="AP521" i="7"/>
  <c r="AQ521" i="7"/>
  <c r="AR521" i="7"/>
  <c r="AS521" i="7"/>
  <c r="AT521" i="7"/>
  <c r="AU521" i="7"/>
  <c r="AV521" i="7"/>
  <c r="AW521" i="7"/>
  <c r="AX521" i="7"/>
  <c r="AY521" i="7"/>
  <c r="AZ521" i="7"/>
  <c r="BA521" i="7"/>
  <c r="BB521" i="7"/>
  <c r="AL419" i="7"/>
  <c r="AM419" i="7"/>
  <c r="AN419" i="7"/>
  <c r="AO419" i="7"/>
  <c r="AP419" i="7"/>
  <c r="AQ419" i="7"/>
  <c r="AR419" i="7"/>
  <c r="AS419" i="7"/>
  <c r="AT419" i="7"/>
  <c r="AU419" i="7"/>
  <c r="AV419" i="7"/>
  <c r="AW419" i="7"/>
  <c r="AX419" i="7"/>
  <c r="AY419" i="7"/>
  <c r="AZ419" i="7"/>
  <c r="BA419" i="7"/>
  <c r="BB419" i="7"/>
  <c r="AL420" i="7"/>
  <c r="AM420" i="7"/>
  <c r="AN420" i="7"/>
  <c r="AO420" i="7"/>
  <c r="AP420" i="7"/>
  <c r="AQ420" i="7"/>
  <c r="AR420" i="7"/>
  <c r="AS420" i="7"/>
  <c r="AT420" i="7"/>
  <c r="AU420" i="7"/>
  <c r="AV420" i="7"/>
  <c r="AW420" i="7"/>
  <c r="AX420" i="7"/>
  <c r="AY420" i="7"/>
  <c r="AZ420" i="7"/>
  <c r="BA420" i="7"/>
  <c r="BB420" i="7"/>
  <c r="AL421" i="7"/>
  <c r="AM421" i="7"/>
  <c r="AN421" i="7"/>
  <c r="AO421" i="7"/>
  <c r="AP421" i="7"/>
  <c r="AQ421" i="7"/>
  <c r="AR421" i="7"/>
  <c r="AS421" i="7"/>
  <c r="AT421" i="7"/>
  <c r="AU421" i="7"/>
  <c r="AV421" i="7"/>
  <c r="AW421" i="7"/>
  <c r="AX421" i="7"/>
  <c r="AY421" i="7"/>
  <c r="AZ421" i="7"/>
  <c r="BA421" i="7"/>
  <c r="BB421" i="7"/>
  <c r="AL422" i="7"/>
  <c r="AM422" i="7"/>
  <c r="AN422" i="7"/>
  <c r="AO422" i="7"/>
  <c r="AP422" i="7"/>
  <c r="AQ422" i="7"/>
  <c r="AR422" i="7"/>
  <c r="AS422" i="7"/>
  <c r="AT422" i="7"/>
  <c r="AU422" i="7"/>
  <c r="AV422" i="7"/>
  <c r="AW422" i="7"/>
  <c r="AX422" i="7"/>
  <c r="AY422" i="7"/>
  <c r="AZ422" i="7"/>
  <c r="BA422" i="7"/>
  <c r="BB422" i="7"/>
  <c r="AL423" i="7"/>
  <c r="AM423" i="7"/>
  <c r="AN423" i="7"/>
  <c r="AO423" i="7"/>
  <c r="AP423" i="7"/>
  <c r="AQ423" i="7"/>
  <c r="AR423" i="7"/>
  <c r="AS423" i="7"/>
  <c r="AT423" i="7"/>
  <c r="AU423" i="7"/>
  <c r="AV423" i="7"/>
  <c r="AW423" i="7"/>
  <c r="AX423" i="7"/>
  <c r="AY423" i="7"/>
  <c r="AZ423" i="7"/>
  <c r="BA423" i="7"/>
  <c r="BB423" i="7"/>
  <c r="AL424" i="7"/>
  <c r="AM424" i="7"/>
  <c r="AN424" i="7"/>
  <c r="AO424" i="7"/>
  <c r="AP424" i="7"/>
  <c r="AQ424" i="7"/>
  <c r="AR424" i="7"/>
  <c r="AS424" i="7"/>
  <c r="AT424" i="7"/>
  <c r="AU424" i="7"/>
  <c r="AV424" i="7"/>
  <c r="AW424" i="7"/>
  <c r="AX424" i="7"/>
  <c r="AY424" i="7"/>
  <c r="AZ424" i="7"/>
  <c r="BA424" i="7"/>
  <c r="BB424" i="7"/>
  <c r="AL425" i="7"/>
  <c r="AM425" i="7"/>
  <c r="AN425" i="7"/>
  <c r="AO425" i="7"/>
  <c r="AP425" i="7"/>
  <c r="AQ425" i="7"/>
  <c r="AR425" i="7"/>
  <c r="AS425" i="7"/>
  <c r="AT425" i="7"/>
  <c r="AU425" i="7"/>
  <c r="AV425" i="7"/>
  <c r="AW425" i="7"/>
  <c r="AX425" i="7"/>
  <c r="AY425" i="7"/>
  <c r="AZ425" i="7"/>
  <c r="BA425" i="7"/>
  <c r="BB425" i="7"/>
  <c r="AL426" i="7"/>
  <c r="AM426" i="7"/>
  <c r="AN426" i="7"/>
  <c r="AO426" i="7"/>
  <c r="AP426" i="7"/>
  <c r="AQ426" i="7"/>
  <c r="AR426" i="7"/>
  <c r="AS426" i="7"/>
  <c r="AT426" i="7"/>
  <c r="AU426" i="7"/>
  <c r="AV426" i="7"/>
  <c r="AW426" i="7"/>
  <c r="AX426" i="7"/>
  <c r="AY426" i="7"/>
  <c r="AZ426" i="7"/>
  <c r="BA426" i="7"/>
  <c r="BB426" i="7"/>
  <c r="AL427" i="7"/>
  <c r="AM427" i="7"/>
  <c r="AN427" i="7"/>
  <c r="AO427" i="7"/>
  <c r="AP427" i="7"/>
  <c r="AQ427" i="7"/>
  <c r="AR427" i="7"/>
  <c r="AS427" i="7"/>
  <c r="AT427" i="7"/>
  <c r="AU427" i="7"/>
  <c r="AV427" i="7"/>
  <c r="AW427" i="7"/>
  <c r="AX427" i="7"/>
  <c r="AY427" i="7"/>
  <c r="AZ427" i="7"/>
  <c r="BA427" i="7"/>
  <c r="BB427" i="7"/>
  <c r="AL428" i="7"/>
  <c r="AM428" i="7"/>
  <c r="AN428" i="7"/>
  <c r="AO428" i="7"/>
  <c r="AP428" i="7"/>
  <c r="AQ428" i="7"/>
  <c r="AR428" i="7"/>
  <c r="AS428" i="7"/>
  <c r="AT428" i="7"/>
  <c r="AU428" i="7"/>
  <c r="AV428" i="7"/>
  <c r="AW428" i="7"/>
  <c r="AX428" i="7"/>
  <c r="AY428" i="7"/>
  <c r="AZ428" i="7"/>
  <c r="BA428" i="7"/>
  <c r="BB428" i="7"/>
  <c r="AL429" i="7"/>
  <c r="AM429" i="7"/>
  <c r="AN429" i="7"/>
  <c r="AO429" i="7"/>
  <c r="AP429" i="7"/>
  <c r="AQ429" i="7"/>
  <c r="AR429" i="7"/>
  <c r="AS429" i="7"/>
  <c r="AT429" i="7"/>
  <c r="AU429" i="7"/>
  <c r="AV429" i="7"/>
  <c r="AW429" i="7"/>
  <c r="AX429" i="7"/>
  <c r="AY429" i="7"/>
  <c r="AZ429" i="7"/>
  <c r="BA429" i="7"/>
  <c r="BB429" i="7"/>
  <c r="AL430" i="7"/>
  <c r="AM430" i="7"/>
  <c r="AN430" i="7"/>
  <c r="AO430" i="7"/>
  <c r="AP430" i="7"/>
  <c r="AQ430" i="7"/>
  <c r="AR430" i="7"/>
  <c r="AS430" i="7"/>
  <c r="AT430" i="7"/>
  <c r="AU430" i="7"/>
  <c r="AV430" i="7"/>
  <c r="AW430" i="7"/>
  <c r="AX430" i="7"/>
  <c r="AY430" i="7"/>
  <c r="AZ430" i="7"/>
  <c r="BA430" i="7"/>
  <c r="BB430" i="7"/>
  <c r="AL431" i="7"/>
  <c r="AM431" i="7"/>
  <c r="AN431" i="7"/>
  <c r="AO431" i="7"/>
  <c r="AP431" i="7"/>
  <c r="AQ431" i="7"/>
  <c r="AR431" i="7"/>
  <c r="AS431" i="7"/>
  <c r="AT431" i="7"/>
  <c r="AU431" i="7"/>
  <c r="AV431" i="7"/>
  <c r="AW431" i="7"/>
  <c r="AX431" i="7"/>
  <c r="AY431" i="7"/>
  <c r="AZ431" i="7"/>
  <c r="BA431" i="7"/>
  <c r="BB431" i="7"/>
  <c r="AL432" i="7"/>
  <c r="AM432" i="7"/>
  <c r="AN432" i="7"/>
  <c r="AO432" i="7"/>
  <c r="AP432" i="7"/>
  <c r="AQ432" i="7"/>
  <c r="AR432" i="7"/>
  <c r="AS432" i="7"/>
  <c r="AT432" i="7"/>
  <c r="AU432" i="7"/>
  <c r="AV432" i="7"/>
  <c r="AW432" i="7"/>
  <c r="AX432" i="7"/>
  <c r="AY432" i="7"/>
  <c r="AZ432" i="7"/>
  <c r="BA432" i="7"/>
  <c r="BB432" i="7"/>
  <c r="AL433" i="7"/>
  <c r="AM433" i="7"/>
  <c r="AN433" i="7"/>
  <c r="AO433" i="7"/>
  <c r="AP433" i="7"/>
  <c r="AQ433" i="7"/>
  <c r="AR433" i="7"/>
  <c r="AS433" i="7"/>
  <c r="AT433" i="7"/>
  <c r="AU433" i="7"/>
  <c r="AV433" i="7"/>
  <c r="AW433" i="7"/>
  <c r="AX433" i="7"/>
  <c r="AY433" i="7"/>
  <c r="AZ433" i="7"/>
  <c r="BA433" i="7"/>
  <c r="BB433" i="7"/>
  <c r="AL434" i="7"/>
  <c r="AM434" i="7"/>
  <c r="AN434" i="7"/>
  <c r="AO434" i="7"/>
  <c r="AP434" i="7"/>
  <c r="AQ434" i="7"/>
  <c r="AR434" i="7"/>
  <c r="AS434" i="7"/>
  <c r="AT434" i="7"/>
  <c r="AU434" i="7"/>
  <c r="AV434" i="7"/>
  <c r="AW434" i="7"/>
  <c r="AX434" i="7"/>
  <c r="AY434" i="7"/>
  <c r="AZ434" i="7"/>
  <c r="BA434" i="7"/>
  <c r="BB434" i="7"/>
  <c r="AL435" i="7"/>
  <c r="AM435" i="7"/>
  <c r="AN435" i="7"/>
  <c r="AO435" i="7"/>
  <c r="AP435" i="7"/>
  <c r="AQ435" i="7"/>
  <c r="AR435" i="7"/>
  <c r="AS435" i="7"/>
  <c r="AT435" i="7"/>
  <c r="AU435" i="7"/>
  <c r="AV435" i="7"/>
  <c r="AW435" i="7"/>
  <c r="AX435" i="7"/>
  <c r="AY435" i="7"/>
  <c r="AZ435" i="7"/>
  <c r="BA435" i="7"/>
  <c r="BB435" i="7"/>
  <c r="AL436" i="7"/>
  <c r="AM436" i="7"/>
  <c r="AN436" i="7"/>
  <c r="AO436" i="7"/>
  <c r="AP436" i="7"/>
  <c r="AQ436" i="7"/>
  <c r="AR436" i="7"/>
  <c r="AS436" i="7"/>
  <c r="AT436" i="7"/>
  <c r="AU436" i="7"/>
  <c r="AV436" i="7"/>
  <c r="AW436" i="7"/>
  <c r="AX436" i="7"/>
  <c r="AY436" i="7"/>
  <c r="AZ436" i="7"/>
  <c r="BA436" i="7"/>
  <c r="BB436" i="7"/>
  <c r="AL437" i="7"/>
  <c r="AM437" i="7"/>
  <c r="AN437" i="7"/>
  <c r="AO437" i="7"/>
  <c r="AP437" i="7"/>
  <c r="AQ437" i="7"/>
  <c r="AR437" i="7"/>
  <c r="AS437" i="7"/>
  <c r="AT437" i="7"/>
  <c r="AU437" i="7"/>
  <c r="AV437" i="7"/>
  <c r="AW437" i="7"/>
  <c r="AX437" i="7"/>
  <c r="AY437" i="7"/>
  <c r="AZ437" i="7"/>
  <c r="BA437" i="7"/>
  <c r="BB437" i="7"/>
  <c r="AL438" i="7"/>
  <c r="AM438" i="7"/>
  <c r="AN438" i="7"/>
  <c r="AO438" i="7"/>
  <c r="AP438" i="7"/>
  <c r="AQ438" i="7"/>
  <c r="AR438" i="7"/>
  <c r="AS438" i="7"/>
  <c r="AT438" i="7"/>
  <c r="AU438" i="7"/>
  <c r="AV438" i="7"/>
  <c r="AW438" i="7"/>
  <c r="AX438" i="7"/>
  <c r="AY438" i="7"/>
  <c r="AZ438" i="7"/>
  <c r="BA438" i="7"/>
  <c r="BB438" i="7"/>
  <c r="AL439" i="7"/>
  <c r="AM439" i="7"/>
  <c r="AN439" i="7"/>
  <c r="AO439" i="7"/>
  <c r="AP439" i="7"/>
  <c r="AQ439" i="7"/>
  <c r="AR439" i="7"/>
  <c r="AS439" i="7"/>
  <c r="AT439" i="7"/>
  <c r="AU439" i="7"/>
  <c r="AV439" i="7"/>
  <c r="AW439" i="7"/>
  <c r="AX439" i="7"/>
  <c r="AY439" i="7"/>
  <c r="AZ439" i="7"/>
  <c r="BA439" i="7"/>
  <c r="BB439" i="7"/>
  <c r="AL440" i="7"/>
  <c r="AM440" i="7"/>
  <c r="AN440" i="7"/>
  <c r="AO440" i="7"/>
  <c r="AP440" i="7"/>
  <c r="AQ440" i="7"/>
  <c r="AR440" i="7"/>
  <c r="AS440" i="7"/>
  <c r="AT440" i="7"/>
  <c r="AU440" i="7"/>
  <c r="AV440" i="7"/>
  <c r="AW440" i="7"/>
  <c r="AX440" i="7"/>
  <c r="AY440" i="7"/>
  <c r="AZ440" i="7"/>
  <c r="BA440" i="7"/>
  <c r="BB440" i="7"/>
  <c r="AL441" i="7"/>
  <c r="AM441" i="7"/>
  <c r="AN441" i="7"/>
  <c r="AO441" i="7"/>
  <c r="AP441" i="7"/>
  <c r="AQ441" i="7"/>
  <c r="AR441" i="7"/>
  <c r="AS441" i="7"/>
  <c r="AT441" i="7"/>
  <c r="AU441" i="7"/>
  <c r="AV441" i="7"/>
  <c r="AW441" i="7"/>
  <c r="AX441" i="7"/>
  <c r="AY441" i="7"/>
  <c r="AZ441" i="7"/>
  <c r="BA441" i="7"/>
  <c r="BB441" i="7"/>
  <c r="AL442" i="7"/>
  <c r="AM442" i="7"/>
  <c r="AN442" i="7"/>
  <c r="AO442" i="7"/>
  <c r="AP442" i="7"/>
  <c r="AQ442" i="7"/>
  <c r="AR442" i="7"/>
  <c r="AS442" i="7"/>
  <c r="AT442" i="7"/>
  <c r="AU442" i="7"/>
  <c r="AV442" i="7"/>
  <c r="AW442" i="7"/>
  <c r="AX442" i="7"/>
  <c r="AY442" i="7"/>
  <c r="AZ442" i="7"/>
  <c r="BA442" i="7"/>
  <c r="BB442" i="7"/>
  <c r="AL443" i="7"/>
  <c r="AM443" i="7"/>
  <c r="AN443" i="7"/>
  <c r="AO443" i="7"/>
  <c r="AP443" i="7"/>
  <c r="AQ443" i="7"/>
  <c r="AR443" i="7"/>
  <c r="AS443" i="7"/>
  <c r="AT443" i="7"/>
  <c r="AU443" i="7"/>
  <c r="AV443" i="7"/>
  <c r="AW443" i="7"/>
  <c r="AX443" i="7"/>
  <c r="AY443" i="7"/>
  <c r="AZ443" i="7"/>
  <c r="BA443" i="7"/>
  <c r="BB443" i="7"/>
  <c r="AL444" i="7"/>
  <c r="AM444" i="7"/>
  <c r="AN444" i="7"/>
  <c r="AO444" i="7"/>
  <c r="AP444" i="7"/>
  <c r="AQ444" i="7"/>
  <c r="AR444" i="7"/>
  <c r="AS444" i="7"/>
  <c r="AT444" i="7"/>
  <c r="AU444" i="7"/>
  <c r="AV444" i="7"/>
  <c r="AW444" i="7"/>
  <c r="AX444" i="7"/>
  <c r="AY444" i="7"/>
  <c r="AZ444" i="7"/>
  <c r="BA444" i="7"/>
  <c r="BB444" i="7"/>
  <c r="AL445" i="7"/>
  <c r="AM445" i="7"/>
  <c r="AN445" i="7"/>
  <c r="AO445" i="7"/>
  <c r="AP445" i="7"/>
  <c r="AQ445" i="7"/>
  <c r="AR445" i="7"/>
  <c r="AS445" i="7"/>
  <c r="AT445" i="7"/>
  <c r="AU445" i="7"/>
  <c r="AV445" i="7"/>
  <c r="AW445" i="7"/>
  <c r="AX445" i="7"/>
  <c r="AY445" i="7"/>
  <c r="AZ445" i="7"/>
  <c r="BA445" i="7"/>
  <c r="BB445" i="7"/>
  <c r="AL446" i="7"/>
  <c r="AM446" i="7"/>
  <c r="AN446" i="7"/>
  <c r="AO446" i="7"/>
  <c r="AP446" i="7"/>
  <c r="AQ446" i="7"/>
  <c r="AR446" i="7"/>
  <c r="AS446" i="7"/>
  <c r="AT446" i="7"/>
  <c r="AU446" i="7"/>
  <c r="AV446" i="7"/>
  <c r="AW446" i="7"/>
  <c r="AX446" i="7"/>
  <c r="AY446" i="7"/>
  <c r="AZ446" i="7"/>
  <c r="BA446" i="7"/>
  <c r="BB446" i="7"/>
  <c r="AL447" i="7"/>
  <c r="AM447" i="7"/>
  <c r="AN447" i="7"/>
  <c r="AO447" i="7"/>
  <c r="AP447" i="7"/>
  <c r="AQ447" i="7"/>
  <c r="AR447" i="7"/>
  <c r="AS447" i="7"/>
  <c r="AT447" i="7"/>
  <c r="AU447" i="7"/>
  <c r="AV447" i="7"/>
  <c r="AW447" i="7"/>
  <c r="AX447" i="7"/>
  <c r="AY447" i="7"/>
  <c r="AZ447" i="7"/>
  <c r="BA447" i="7"/>
  <c r="BB447" i="7"/>
  <c r="AL448" i="7"/>
  <c r="AM448" i="7"/>
  <c r="AN448" i="7"/>
  <c r="AO448" i="7"/>
  <c r="AP448" i="7"/>
  <c r="AQ448" i="7"/>
  <c r="AR448" i="7"/>
  <c r="AS448" i="7"/>
  <c r="AT448" i="7"/>
  <c r="AU448" i="7"/>
  <c r="AV448" i="7"/>
  <c r="AW448" i="7"/>
  <c r="AX448" i="7"/>
  <c r="AY448" i="7"/>
  <c r="AZ448" i="7"/>
  <c r="BA448" i="7"/>
  <c r="BB448" i="7"/>
  <c r="B1" i="3"/>
  <c r="D219" i="1"/>
  <c r="G209" i="1"/>
  <c r="H209" i="1"/>
  <c r="I209" i="1"/>
  <c r="J209" i="1"/>
  <c r="K209" i="1"/>
  <c r="L209" i="1"/>
  <c r="M209" i="1"/>
  <c r="N209" i="1"/>
  <c r="O209" i="1"/>
  <c r="P209" i="1"/>
  <c r="F209" i="1"/>
  <c r="D3" i="3"/>
  <c r="F221" i="1"/>
  <c r="G221" i="1"/>
  <c r="H221" i="1"/>
  <c r="I221" i="1"/>
  <c r="J221" i="1"/>
  <c r="K221" i="1"/>
  <c r="L221" i="1"/>
  <c r="M221" i="1"/>
  <c r="N221" i="1"/>
  <c r="O221" i="1"/>
  <c r="P221" i="1"/>
  <c r="G215" i="1"/>
  <c r="H215" i="1"/>
  <c r="I215" i="1"/>
  <c r="J215" i="1"/>
  <c r="K215" i="1"/>
  <c r="L215" i="1"/>
  <c r="M215" i="1"/>
  <c r="N215" i="1"/>
  <c r="O215" i="1"/>
  <c r="P215" i="1"/>
  <c r="G216" i="1"/>
  <c r="G222" i="1"/>
  <c r="H216" i="1"/>
  <c r="H222" i="1"/>
  <c r="I216" i="1"/>
  <c r="I222" i="1"/>
  <c r="J216" i="1"/>
  <c r="J222" i="1"/>
  <c r="K216" i="1"/>
  <c r="K222" i="1"/>
  <c r="L216" i="1"/>
  <c r="L222" i="1"/>
  <c r="M216" i="1"/>
  <c r="M222" i="1"/>
  <c r="N216" i="1"/>
  <c r="N222" i="1"/>
  <c r="O216" i="1"/>
  <c r="O222" i="1"/>
  <c r="P216" i="1"/>
  <c r="P222" i="1"/>
  <c r="G217" i="1"/>
  <c r="G223" i="1"/>
  <c r="H217" i="1"/>
  <c r="H223" i="1"/>
  <c r="I217" i="1"/>
  <c r="I223" i="1"/>
  <c r="J217" i="1"/>
  <c r="J223" i="1"/>
  <c r="K217" i="1"/>
  <c r="K223" i="1"/>
  <c r="L217" i="1"/>
  <c r="L223" i="1"/>
  <c r="M217" i="1"/>
  <c r="M223" i="1"/>
  <c r="N217" i="1"/>
  <c r="N223" i="1"/>
  <c r="O217" i="1"/>
  <c r="O223" i="1"/>
  <c r="P217" i="1"/>
  <c r="P223" i="1"/>
  <c r="G218" i="1"/>
  <c r="G224" i="1"/>
  <c r="H218" i="1"/>
  <c r="H224" i="1"/>
  <c r="I218" i="1"/>
  <c r="I224" i="1"/>
  <c r="J218" i="1"/>
  <c r="J224" i="1"/>
  <c r="K218" i="1"/>
  <c r="K224" i="1"/>
  <c r="L218" i="1"/>
  <c r="L224" i="1"/>
  <c r="M218" i="1"/>
  <c r="M224" i="1"/>
  <c r="N218" i="1"/>
  <c r="N224" i="1"/>
  <c r="O218" i="1"/>
  <c r="O224" i="1"/>
  <c r="P218" i="1"/>
  <c r="P224" i="1"/>
  <c r="G219" i="1"/>
  <c r="G225" i="1"/>
  <c r="H219" i="1"/>
  <c r="H225" i="1"/>
  <c r="I219" i="1"/>
  <c r="I225" i="1"/>
  <c r="J219" i="1"/>
  <c r="J225" i="1"/>
  <c r="K219" i="1"/>
  <c r="K225" i="1"/>
  <c r="L219" i="1"/>
  <c r="L225" i="1"/>
  <c r="M219" i="1"/>
  <c r="M225" i="1"/>
  <c r="N219" i="1"/>
  <c r="N225" i="1"/>
  <c r="O219" i="1"/>
  <c r="O225" i="1"/>
  <c r="P219" i="1"/>
  <c r="P225" i="1"/>
  <c r="F219" i="1"/>
  <c r="F218" i="1"/>
  <c r="F225" i="1"/>
  <c r="F217" i="1"/>
  <c r="F224" i="1"/>
  <c r="F216" i="1"/>
  <c r="F223" i="1"/>
  <c r="F215" i="1"/>
  <c r="F222" i="1"/>
</calcChain>
</file>

<file path=xl/sharedStrings.xml><?xml version="1.0" encoding="utf-8"?>
<sst xmlns="http://schemas.openxmlformats.org/spreadsheetml/2006/main" count="3126" uniqueCount="664">
  <si>
    <t>District</t>
  </si>
  <si>
    <t>Adur</t>
  </si>
  <si>
    <t>Allerdale</t>
  </si>
  <si>
    <t>Amber Valley</t>
  </si>
  <si>
    <t>Arun</t>
  </si>
  <si>
    <t>Ashfield</t>
  </si>
  <si>
    <t>Ashford</t>
  </si>
  <si>
    <t>Aylesbury Vale</t>
  </si>
  <si>
    <t>Babergh</t>
  </si>
  <si>
    <t>Barrow-in-Furness</t>
  </si>
  <si>
    <t>Basildon</t>
  </si>
  <si>
    <t>Basingstoke and Deane</t>
  </si>
  <si>
    <t>Bassetlaw</t>
  </si>
  <si>
    <t>Blaby</t>
  </si>
  <si>
    <t>Bolsover</t>
  </si>
  <si>
    <t>Boston</t>
  </si>
  <si>
    <t>Braintree</t>
  </si>
  <si>
    <t>Breckland</t>
  </si>
  <si>
    <t>Brentwood</t>
  </si>
  <si>
    <t>Broadland</t>
  </si>
  <si>
    <t>Bromsgrove</t>
  </si>
  <si>
    <t>Broxbourne</t>
  </si>
  <si>
    <t>Broxtowe</t>
  </si>
  <si>
    <t>Burnley</t>
  </si>
  <si>
    <t>Cambridge</t>
  </si>
  <si>
    <t>Cannock Chase</t>
  </si>
  <si>
    <t>Canterbury</t>
  </si>
  <si>
    <t>Carlisle</t>
  </si>
  <si>
    <t>Castle Point</t>
  </si>
  <si>
    <t>Charnwood</t>
  </si>
  <si>
    <t>Chelmsford</t>
  </si>
  <si>
    <t>Cheltenham</t>
  </si>
  <si>
    <t>Cherwell</t>
  </si>
  <si>
    <t>Chesterfield</t>
  </si>
  <si>
    <t>Chichester</t>
  </si>
  <si>
    <t>Chiltern</t>
  </si>
  <si>
    <t>Chorley</t>
  </si>
  <si>
    <t>Christchurch</t>
  </si>
  <si>
    <t>Colchester</t>
  </si>
  <si>
    <t>Copeland</t>
  </si>
  <si>
    <t>Corby</t>
  </si>
  <si>
    <t>Cotswold</t>
  </si>
  <si>
    <t>Craven</t>
  </si>
  <si>
    <t>Crawley</t>
  </si>
  <si>
    <t>Dacorum</t>
  </si>
  <si>
    <t>Dartford</t>
  </si>
  <si>
    <t>Daventry</t>
  </si>
  <si>
    <t>Derbyshire Dales</t>
  </si>
  <si>
    <t>Dover</t>
  </si>
  <si>
    <t>East Cambridgeshire</t>
  </si>
  <si>
    <t>East Devon</t>
  </si>
  <si>
    <t>East Dorset</t>
  </si>
  <si>
    <t>East Hampshire</t>
  </si>
  <si>
    <t>East Hertfordshire</t>
  </si>
  <si>
    <t>East Lindsey</t>
  </si>
  <si>
    <t>East Northamptonshire</t>
  </si>
  <si>
    <t>East Staffordshire</t>
  </si>
  <si>
    <t>Eastbourne</t>
  </si>
  <si>
    <t>Eastleigh</t>
  </si>
  <si>
    <t>Eden</t>
  </si>
  <si>
    <t>Elmbridge</t>
  </si>
  <si>
    <t>Epping Forest</t>
  </si>
  <si>
    <t>Epsom and Ewell</t>
  </si>
  <si>
    <t>Erewash</t>
  </si>
  <si>
    <t>Exeter</t>
  </si>
  <si>
    <t>Fareham</t>
  </si>
  <si>
    <t>Fenland</t>
  </si>
  <si>
    <t>Forest Heath</t>
  </si>
  <si>
    <t>Forest of Dean</t>
  </si>
  <si>
    <t>Fylde</t>
  </si>
  <si>
    <t>Gedling</t>
  </si>
  <si>
    <t>Gloucester</t>
  </si>
  <si>
    <t>Gosport</t>
  </si>
  <si>
    <t>Gravesham</t>
  </si>
  <si>
    <t>Great Yarmouth</t>
  </si>
  <si>
    <t>Guildford</t>
  </si>
  <si>
    <t>Hambleton</t>
  </si>
  <si>
    <t>Harborough</t>
  </si>
  <si>
    <t>Harlow</t>
  </si>
  <si>
    <t>Harrogate</t>
  </si>
  <si>
    <t>Hart</t>
  </si>
  <si>
    <t>Hastings</t>
  </si>
  <si>
    <t>Havant</t>
  </si>
  <si>
    <t>Hertsmere</t>
  </si>
  <si>
    <t>High Peak</t>
  </si>
  <si>
    <t>Hinckley and Bosworth</t>
  </si>
  <si>
    <t>Horsham</t>
  </si>
  <si>
    <t>Huntingdonshire</t>
  </si>
  <si>
    <t>Hyndburn</t>
  </si>
  <si>
    <t>Ipswich</t>
  </si>
  <si>
    <t>Kettering</t>
  </si>
  <si>
    <t>King’s Lynn and West Norfolk</t>
  </si>
  <si>
    <t>Lancaster</t>
  </si>
  <si>
    <t>Lewes</t>
  </si>
  <si>
    <t>Lichfield</t>
  </si>
  <si>
    <t>Lincoln</t>
  </si>
  <si>
    <t>Maidstone</t>
  </si>
  <si>
    <t>Maldon</t>
  </si>
  <si>
    <t>Malvern Hills</t>
  </si>
  <si>
    <t>Mansfield</t>
  </si>
  <si>
    <t>Melton</t>
  </si>
  <si>
    <t>Mendip</t>
  </si>
  <si>
    <t>Mid Devon</t>
  </si>
  <si>
    <t>Mid Suffolk</t>
  </si>
  <si>
    <t>Mid Sussex</t>
  </si>
  <si>
    <t>Mole Valley</t>
  </si>
  <si>
    <t>New Forest</t>
  </si>
  <si>
    <t>Newark and Sherwood</t>
  </si>
  <si>
    <t>Newcastle-under-Lyme</t>
  </si>
  <si>
    <t>North Devon</t>
  </si>
  <si>
    <t>North Dorset</t>
  </si>
  <si>
    <t>North East Derbyshire</t>
  </si>
  <si>
    <t>North Hertfordshire</t>
  </si>
  <si>
    <t>North Kesteven</t>
  </si>
  <si>
    <t>North Norfolk</t>
  </si>
  <si>
    <t>North Warwickshire</t>
  </si>
  <si>
    <t>North West Leicestershire</t>
  </si>
  <si>
    <t>Northampton</t>
  </si>
  <si>
    <t>Norwich</t>
  </si>
  <si>
    <t>Nuneaton and Bedworth</t>
  </si>
  <si>
    <t>Oadby and Wigston</t>
  </si>
  <si>
    <t>Oxford</t>
  </si>
  <si>
    <t>Pendle</t>
  </si>
  <si>
    <t>Preston</t>
  </si>
  <si>
    <t>Purbeck</t>
  </si>
  <si>
    <t>Redditch</t>
  </si>
  <si>
    <t>Reigate and Banstead</t>
  </si>
  <si>
    <t>Ribble Valley</t>
  </si>
  <si>
    <t>Richmondshire</t>
  </si>
  <si>
    <t>Rochford</t>
  </si>
  <si>
    <t>Rossendale</t>
  </si>
  <si>
    <t>Rother</t>
  </si>
  <si>
    <t>Rugby</t>
  </si>
  <si>
    <t>Runnymede</t>
  </si>
  <si>
    <t>Rushcliffe</t>
  </si>
  <si>
    <t>Rushmoor</t>
  </si>
  <si>
    <t>Ryedale</t>
  </si>
  <si>
    <t>Scarborough</t>
  </si>
  <si>
    <t>Sedgemoor</t>
  </si>
  <si>
    <t>Selby</t>
  </si>
  <si>
    <t>Sevenoaks</t>
  </si>
  <si>
    <t>Shepway</t>
  </si>
  <si>
    <t>South Bucks</t>
  </si>
  <si>
    <t>South Cambridgeshire</t>
  </si>
  <si>
    <t>South Derbyshire</t>
  </si>
  <si>
    <t>South Hams</t>
  </si>
  <si>
    <t>South Holland</t>
  </si>
  <si>
    <t>South Kesteven</t>
  </si>
  <si>
    <t>South Lakeland</t>
  </si>
  <si>
    <t>South Norfolk</t>
  </si>
  <si>
    <t>South Northamptonshire</t>
  </si>
  <si>
    <t>South Oxfordshire</t>
  </si>
  <si>
    <t>South Ribble</t>
  </si>
  <si>
    <t>South Somerset</t>
  </si>
  <si>
    <t>South Staffordshire</t>
  </si>
  <si>
    <t>Spelthorne</t>
  </si>
  <si>
    <t>St Albans</t>
  </si>
  <si>
    <t>St Edmundsbury</t>
  </si>
  <si>
    <t>Stafford</t>
  </si>
  <si>
    <t>Staffordshire Moorlands</t>
  </si>
  <si>
    <t>Stevenage</t>
  </si>
  <si>
    <t>Stratford-on-Avon</t>
  </si>
  <si>
    <t>Stroud</t>
  </si>
  <si>
    <t>Suffolk Coastal</t>
  </si>
  <si>
    <t>Surrey Heath</t>
  </si>
  <si>
    <t>Swale</t>
  </si>
  <si>
    <t>Tamworth</t>
  </si>
  <si>
    <t>Tandridge</t>
  </si>
  <si>
    <t>Taunton Deane</t>
  </si>
  <si>
    <t>Teignbridge</t>
  </si>
  <si>
    <t>Tendring</t>
  </si>
  <si>
    <t>Test Valley</t>
  </si>
  <si>
    <t>Tewkesbury</t>
  </si>
  <si>
    <t>Thanet</t>
  </si>
  <si>
    <t>Three Rivers</t>
  </si>
  <si>
    <t>Tonbridge and Malling</t>
  </si>
  <si>
    <t>Torridge</t>
  </si>
  <si>
    <t>Tunbridge Wells</t>
  </si>
  <si>
    <t>Uttlesford</t>
  </si>
  <si>
    <t>Vale of White Horse</t>
  </si>
  <si>
    <t>Warwick</t>
  </si>
  <si>
    <t>Watford</t>
  </si>
  <si>
    <t>Waveney</t>
  </si>
  <si>
    <t>Waverley</t>
  </si>
  <si>
    <t>Wealden</t>
  </si>
  <si>
    <t>Wellingborough</t>
  </si>
  <si>
    <t>Welwyn Hatfield</t>
  </si>
  <si>
    <t>West Devon</t>
  </si>
  <si>
    <t>West Dorset</t>
  </si>
  <si>
    <t>West Lancashire</t>
  </si>
  <si>
    <t>West Lindsey</t>
  </si>
  <si>
    <t>West Oxfordshire</t>
  </si>
  <si>
    <t>West Somerset</t>
  </si>
  <si>
    <t>Weymouth and Portland</t>
  </si>
  <si>
    <t>Winchester</t>
  </si>
  <si>
    <t>Woking</t>
  </si>
  <si>
    <t>Worcester</t>
  </si>
  <si>
    <t>Worthing</t>
  </si>
  <si>
    <t>Wychavon</t>
  </si>
  <si>
    <t>Wycombe</t>
  </si>
  <si>
    <t>Wyre</t>
  </si>
  <si>
    <t>Wyre Forest</t>
  </si>
  <si>
    <t>Best</t>
  </si>
  <si>
    <t>Worst</t>
  </si>
  <si>
    <t>Authority</t>
  </si>
  <si>
    <t>Authority Type</t>
  </si>
  <si>
    <t>Adur District Council</t>
  </si>
  <si>
    <t>Allerdale Borough Council</t>
  </si>
  <si>
    <t>Amber Valley Borough Council</t>
  </si>
  <si>
    <t>Arun District Council</t>
  </si>
  <si>
    <t>Ashfield District Council</t>
  </si>
  <si>
    <t>Ashford Borough Council</t>
  </si>
  <si>
    <t>Aylesbury Vale District Council</t>
  </si>
  <si>
    <t>Babergh District Council</t>
  </si>
  <si>
    <t>Barrow-in-Furness Borough Council</t>
  </si>
  <si>
    <t>Basildon District Council</t>
  </si>
  <si>
    <t>Basingstoke and Deane Borough Council</t>
  </si>
  <si>
    <t>Bassetlaw District Council</t>
  </si>
  <si>
    <t>Blaby District Council</t>
  </si>
  <si>
    <t>Bolsover District Council</t>
  </si>
  <si>
    <t>Boston Borough Council</t>
  </si>
  <si>
    <t>Braintree District Council</t>
  </si>
  <si>
    <t>Breckland Council</t>
  </si>
  <si>
    <t>Brentwood Borough Council</t>
  </si>
  <si>
    <t>Broadland District Council</t>
  </si>
  <si>
    <t>Bromsgrove District Council</t>
  </si>
  <si>
    <t>Broxbourne Borough Council</t>
  </si>
  <si>
    <t>Broxtowe Borough Council</t>
  </si>
  <si>
    <t>Burnley Borough Council</t>
  </si>
  <si>
    <t>Cambridge City Council</t>
  </si>
  <si>
    <t>Cannock Chase Council</t>
  </si>
  <si>
    <t>Canterbury City Council</t>
  </si>
  <si>
    <t>Carlisle City Council</t>
  </si>
  <si>
    <t>Castle Point Borough Council</t>
  </si>
  <si>
    <t>Charnwood Borough Council</t>
  </si>
  <si>
    <t>Chelmsford Borough Council</t>
  </si>
  <si>
    <t>Cheltenham Borough Council</t>
  </si>
  <si>
    <t>Cherwell District Council</t>
  </si>
  <si>
    <t>Chesterfield Borough Council</t>
  </si>
  <si>
    <t>Chichester District Council</t>
  </si>
  <si>
    <t>Chiltern District Council</t>
  </si>
  <si>
    <t>Chorley Borough Council</t>
  </si>
  <si>
    <t>Christchurch Borough Council</t>
  </si>
  <si>
    <t>Colchester Borough Council</t>
  </si>
  <si>
    <t>Copeland Borough Council</t>
  </si>
  <si>
    <t>Corby Borough Council</t>
  </si>
  <si>
    <t>Cotswold District Council</t>
  </si>
  <si>
    <t>Craven District Council</t>
  </si>
  <si>
    <t>Crawley Borough Council</t>
  </si>
  <si>
    <t>Dacorum Borough Council</t>
  </si>
  <si>
    <t>Dartford Borough Council</t>
  </si>
  <si>
    <t>Daventry District Council</t>
  </si>
  <si>
    <t>Derbyshire Dales District Council</t>
  </si>
  <si>
    <t>Dover District Council</t>
  </si>
  <si>
    <t>East Cambridgeshire District Council</t>
  </si>
  <si>
    <t>East Devon District Council</t>
  </si>
  <si>
    <t>East Dorset District Council</t>
  </si>
  <si>
    <t>East Hampshire District Council</t>
  </si>
  <si>
    <t>East Hertfordshire District Council</t>
  </si>
  <si>
    <t>East Lindsey District Council</t>
  </si>
  <si>
    <t>East Northamptonshire Council</t>
  </si>
  <si>
    <t>East Staffordshire Borough Council</t>
  </si>
  <si>
    <t>Eastbourne Borough Council</t>
  </si>
  <si>
    <t>Eastleigh Borough Council</t>
  </si>
  <si>
    <t>Eden District Council</t>
  </si>
  <si>
    <t>Elmbridge Borough Council</t>
  </si>
  <si>
    <t>Epping Forest Borough Council</t>
  </si>
  <si>
    <t>Epsom and Ewell Borough Council</t>
  </si>
  <si>
    <t>Erewash Borough Council</t>
  </si>
  <si>
    <t>Exeter City Council</t>
  </si>
  <si>
    <t>Fareham Borough Council</t>
  </si>
  <si>
    <t>Fenland District Council</t>
  </si>
  <si>
    <t>Forest Heath District Council</t>
  </si>
  <si>
    <t>Forest of Dean District Council</t>
  </si>
  <si>
    <t>Fylde Borough Council</t>
  </si>
  <si>
    <t>Gedling Borough Council</t>
  </si>
  <si>
    <t>Gloucester City Council</t>
  </si>
  <si>
    <t>Gosport Borough Council</t>
  </si>
  <si>
    <t>Gravesham Borough Council</t>
  </si>
  <si>
    <t>Great Yarmouth Borough Council</t>
  </si>
  <si>
    <t>Guildford Borough Council</t>
  </si>
  <si>
    <t>Hambleton District Council</t>
  </si>
  <si>
    <t>Harborough District Council</t>
  </si>
  <si>
    <t>Harlow District Council</t>
  </si>
  <si>
    <t>Harrogate Borough Council</t>
  </si>
  <si>
    <t>Hart District Council</t>
  </si>
  <si>
    <t>Hastings Borough Council</t>
  </si>
  <si>
    <t>Havant Borough Council</t>
  </si>
  <si>
    <t>Hertsmere Borough Council</t>
  </si>
  <si>
    <t>High Peak Borough Council</t>
  </si>
  <si>
    <t>Hinckley and Bosworth Borough Council</t>
  </si>
  <si>
    <t>Horsham District Council</t>
  </si>
  <si>
    <t>Huntingdonshire District Council</t>
  </si>
  <si>
    <t>Hyndburn Borough Council</t>
  </si>
  <si>
    <t>Ipswich Borough Council</t>
  </si>
  <si>
    <t>Kettering Borough Council</t>
  </si>
  <si>
    <t>Kings Lynn and West Norfolk Borough Council</t>
  </si>
  <si>
    <t>Lancaster City Council</t>
  </si>
  <si>
    <t>Lewes District Council</t>
  </si>
  <si>
    <t>Lichfield District Council</t>
  </si>
  <si>
    <t>Lincoln City Council</t>
  </si>
  <si>
    <t>Maidstone Borough Council</t>
  </si>
  <si>
    <t>Maldon District Council</t>
  </si>
  <si>
    <t>Malvern Hills District Council</t>
  </si>
  <si>
    <t>Mansfield District Council</t>
  </si>
  <si>
    <t>Melton Borough Council</t>
  </si>
  <si>
    <t>Mendip District Council</t>
  </si>
  <si>
    <t>Mid Devon District Council</t>
  </si>
  <si>
    <t>Mid Suffolk District Council</t>
  </si>
  <si>
    <t>Mid Sussex District Council</t>
  </si>
  <si>
    <t>Mole Valley District Council</t>
  </si>
  <si>
    <t>New Forest District Council</t>
  </si>
  <si>
    <t>Newark and Sherwood District Council</t>
  </si>
  <si>
    <t>Newcastle-under-Lyme Borough Council</t>
  </si>
  <si>
    <t>North Devon District Council</t>
  </si>
  <si>
    <t>North Dorset District Council</t>
  </si>
  <si>
    <t>North East Derbyshire District Council</t>
  </si>
  <si>
    <t>North Hertfordshire District Council</t>
  </si>
  <si>
    <t>North Kesteven District Council</t>
  </si>
  <si>
    <t>North Norfolk District Council</t>
  </si>
  <si>
    <t>North Warwickshire Borough Council</t>
  </si>
  <si>
    <t>North West Leicestershire District Council</t>
  </si>
  <si>
    <t>Northampton Borough Council</t>
  </si>
  <si>
    <t>Norwich City Council</t>
  </si>
  <si>
    <t>Nuneaton and Bedworth Borough Council</t>
  </si>
  <si>
    <t>Oadby and Wigston Borough Council</t>
  </si>
  <si>
    <t>Oxford City Council</t>
  </si>
  <si>
    <t>Pendle Borough Council</t>
  </si>
  <si>
    <t>Preston City Council</t>
  </si>
  <si>
    <t>Purbeck District Council</t>
  </si>
  <si>
    <t>Redditch Borough Council</t>
  </si>
  <si>
    <t>Reigate and Banstead Borough Council</t>
  </si>
  <si>
    <t>Ribble Valley Borough Council</t>
  </si>
  <si>
    <t>Richmondshire District Council</t>
  </si>
  <si>
    <t>Rochford District Council</t>
  </si>
  <si>
    <t>Rossendale Borough Council</t>
  </si>
  <si>
    <t>Rother District Council</t>
  </si>
  <si>
    <t>Rugby Borough Council</t>
  </si>
  <si>
    <t>Runnymede Borough Council</t>
  </si>
  <si>
    <t>Rushcliffe Borough Council</t>
  </si>
  <si>
    <t>Rushmoor Borough Council</t>
  </si>
  <si>
    <t>Ryedale District Council</t>
  </si>
  <si>
    <t>Scarborough Borough Council</t>
  </si>
  <si>
    <t>Sedgemoor District Council</t>
  </si>
  <si>
    <t>Selby District Council</t>
  </si>
  <si>
    <t>Sevenoaks District Council</t>
  </si>
  <si>
    <t>Shepway District Council</t>
  </si>
  <si>
    <t>South Bucks District Council</t>
  </si>
  <si>
    <t>South Cambridgeshire District Council</t>
  </si>
  <si>
    <t>South Derbyshire District Council</t>
  </si>
  <si>
    <t>South Hams District Council</t>
  </si>
  <si>
    <t>South Holland District Council</t>
  </si>
  <si>
    <t>South Kesteven District Council</t>
  </si>
  <si>
    <t>South Lakeland District Council</t>
  </si>
  <si>
    <t>South Norfolk Council</t>
  </si>
  <si>
    <t>South Northamptonshire District Council</t>
  </si>
  <si>
    <t>South Oxfordshire District Council</t>
  </si>
  <si>
    <t>South Ribble Borough Council</t>
  </si>
  <si>
    <t>South Somerset District Council</t>
  </si>
  <si>
    <t>South Staffordshire Council</t>
  </si>
  <si>
    <t>Spelthorne Borough Council</t>
  </si>
  <si>
    <t>St Albans City and District Council</t>
  </si>
  <si>
    <t>St Edmundsbury Borough Council</t>
  </si>
  <si>
    <t>Stafford Borough Council</t>
  </si>
  <si>
    <t>Staffordshire Moorlands District Council</t>
  </si>
  <si>
    <t>Stevenage Borough Council</t>
  </si>
  <si>
    <t>Stratford-on-Avon District Council</t>
  </si>
  <si>
    <t>Stroud District Council</t>
  </si>
  <si>
    <t>Suffolk Coastal District Council</t>
  </si>
  <si>
    <t>Surrey Heath Borough Council</t>
  </si>
  <si>
    <t>Swale Borough Council</t>
  </si>
  <si>
    <t>Tamworth Borough Council</t>
  </si>
  <si>
    <t>Tandridge District Council</t>
  </si>
  <si>
    <t>Taunton Deane Borough Council</t>
  </si>
  <si>
    <t>Teignbridge District Council</t>
  </si>
  <si>
    <t>Tendring District Council</t>
  </si>
  <si>
    <t>Test Valley Borough Council</t>
  </si>
  <si>
    <t>Tewkesbury Borough Council</t>
  </si>
  <si>
    <t>Thanet District Council</t>
  </si>
  <si>
    <t>Three Rivers District Council</t>
  </si>
  <si>
    <t>Tonbridge and Malling Borough Council</t>
  </si>
  <si>
    <t>Torridge District Council</t>
  </si>
  <si>
    <t>Tunbridge Wells Borough Council</t>
  </si>
  <si>
    <t>Uttlesford District Council</t>
  </si>
  <si>
    <t>Vale of White Horse District Council</t>
  </si>
  <si>
    <t>Warwick District Council</t>
  </si>
  <si>
    <t>Watford Borough Council</t>
  </si>
  <si>
    <t>Waveney District Council</t>
  </si>
  <si>
    <t>Waverley Borough Council</t>
  </si>
  <si>
    <t>Wealden District Council</t>
  </si>
  <si>
    <t>Wellingborough Borough Council</t>
  </si>
  <si>
    <t>Welwyn Hatfield Council</t>
  </si>
  <si>
    <t>West Devon Borough Council</t>
  </si>
  <si>
    <t>West Dorset District Council</t>
  </si>
  <si>
    <t>West Lancashire Borough Council</t>
  </si>
  <si>
    <t>West Lindsey District Council</t>
  </si>
  <si>
    <t>West Oxfordshire District Council</t>
  </si>
  <si>
    <t>West Somerset District Council</t>
  </si>
  <si>
    <t>Weymouth and Portland Borough Council</t>
  </si>
  <si>
    <t>Winchester City Council</t>
  </si>
  <si>
    <t>Woking Borough Council</t>
  </si>
  <si>
    <t>Worcester City Council</t>
  </si>
  <si>
    <t>Worthing Borough Council</t>
  </si>
  <si>
    <t>Wychavon District Council</t>
  </si>
  <si>
    <t>Wycombe District Council</t>
  </si>
  <si>
    <t>Wyre Borough Council</t>
  </si>
  <si>
    <t>Wyre Forest District Council</t>
  </si>
  <si>
    <t>high</t>
  </si>
  <si>
    <t>low</t>
  </si>
  <si>
    <t>Hinckley &amp; Bosworth</t>
  </si>
  <si>
    <t>King's Lynn &amp; West Norfolk</t>
  </si>
  <si>
    <t>Newark &amp; Sherwood</t>
  </si>
  <si>
    <t>Tonbridge &amp; Malling</t>
  </si>
  <si>
    <t>Authority:</t>
  </si>
  <si>
    <t>Somerset Average</t>
  </si>
  <si>
    <t>Second Selection</t>
  </si>
  <si>
    <t>Title:</t>
  </si>
  <si>
    <t>http://213.144.6.110/lidl/lidl.gb/init.do;jsessionid=978F74E4F18ED5748CF9F648C09C5406?local=GB</t>
  </si>
  <si>
    <t>Selection</t>
  </si>
  <si>
    <t>District Average</t>
  </si>
  <si>
    <t>item name</t>
  </si>
  <si>
    <t>Area</t>
  </si>
  <si>
    <t>Darlington</t>
  </si>
  <si>
    <t>County Durham</t>
  </si>
  <si>
    <t>Hartlepool</t>
  </si>
  <si>
    <t>Middlesbrough</t>
  </si>
  <si>
    <t>Northumberland</t>
  </si>
  <si>
    <t>Redcar and Cleveland</t>
  </si>
  <si>
    <t>Stockton-on-Tees</t>
  </si>
  <si>
    <t>Gateshead</t>
  </si>
  <si>
    <t>Newcastle upon Tyne</t>
  </si>
  <si>
    <t>North Tyneside</t>
  </si>
  <si>
    <t>South Tyneside</t>
  </si>
  <si>
    <t>Sunderland</t>
  </si>
  <si>
    <t>Blackburn with Darwen</t>
  </si>
  <si>
    <t>Blackpool</t>
  </si>
  <si>
    <t>Cheshire East</t>
  </si>
  <si>
    <t>Cheshire West and Chester</t>
  </si>
  <si>
    <t>Halton</t>
  </si>
  <si>
    <t>Warrington</t>
  </si>
  <si>
    <t>Cumbria</t>
  </si>
  <si>
    <t>Bolton</t>
  </si>
  <si>
    <t>Bury</t>
  </si>
  <si>
    <t>Manchester</t>
  </si>
  <si>
    <t>Oldham</t>
  </si>
  <si>
    <t>Rochdale</t>
  </si>
  <si>
    <t>Salford</t>
  </si>
  <si>
    <t>Stockport</t>
  </si>
  <si>
    <t>Tameside</t>
  </si>
  <si>
    <t>Trafford</t>
  </si>
  <si>
    <t>Wigan</t>
  </si>
  <si>
    <t>Lancashire</t>
  </si>
  <si>
    <t>Knowsley</t>
  </si>
  <si>
    <t>Liverpool</t>
  </si>
  <si>
    <t>Sefton</t>
  </si>
  <si>
    <t>St. Helens</t>
  </si>
  <si>
    <t>Wirral</t>
  </si>
  <si>
    <t>East Riding of Yorkshire</t>
  </si>
  <si>
    <t>Kingston upon Hull, City of</t>
  </si>
  <si>
    <t>North East Lincolnshire</t>
  </si>
  <si>
    <t>North Lincolnshire</t>
  </si>
  <si>
    <t>York</t>
  </si>
  <si>
    <t>North Yorkshire</t>
  </si>
  <si>
    <t>Barnsley</t>
  </si>
  <si>
    <t>Doncaster</t>
  </si>
  <si>
    <t>Rotherham</t>
  </si>
  <si>
    <t>Sheffield</t>
  </si>
  <si>
    <t>Bradford</t>
  </si>
  <si>
    <t>Calderdale</t>
  </si>
  <si>
    <t>Kirklees</t>
  </si>
  <si>
    <t>Leeds</t>
  </si>
  <si>
    <t>Wakefield</t>
  </si>
  <si>
    <t>Derby</t>
  </si>
  <si>
    <t>Leicester</t>
  </si>
  <si>
    <t>Nottingham</t>
  </si>
  <si>
    <t>Rutland</t>
  </si>
  <si>
    <t>Derbyshire</t>
  </si>
  <si>
    <t>Leicestershire</t>
  </si>
  <si>
    <t>Lincolnshire</t>
  </si>
  <si>
    <t>Northamptonshire</t>
  </si>
  <si>
    <t>Nottinghamshire</t>
  </si>
  <si>
    <t>Herefordshire, County of</t>
  </si>
  <si>
    <t>Shropshire</t>
  </si>
  <si>
    <t>Stoke-on-Trent</t>
  </si>
  <si>
    <t>Telford and Wrekin</t>
  </si>
  <si>
    <t>Staffordshire</t>
  </si>
  <si>
    <t>Warwickshire</t>
  </si>
  <si>
    <t>Birmingham</t>
  </si>
  <si>
    <t>Coventry</t>
  </si>
  <si>
    <t>Dudley</t>
  </si>
  <si>
    <t>Sandwell</t>
  </si>
  <si>
    <t>Solihull</t>
  </si>
  <si>
    <t>Walsall</t>
  </si>
  <si>
    <t>Wolverhampton</t>
  </si>
  <si>
    <t>Worcestershire</t>
  </si>
  <si>
    <t>Bedford</t>
  </si>
  <si>
    <t>Central Bedfordshire</t>
  </si>
  <si>
    <t>Luton</t>
  </si>
  <si>
    <t>Peterborough</t>
  </si>
  <si>
    <t>Southend-on-Sea</t>
  </si>
  <si>
    <t>Thurrock</t>
  </si>
  <si>
    <t>Cambridgeshire</t>
  </si>
  <si>
    <t>Essex</t>
  </si>
  <si>
    <t>Hertfordshire</t>
  </si>
  <si>
    <t>Norfolk</t>
  </si>
  <si>
    <t>Suffolk</t>
  </si>
  <si>
    <t>Camden</t>
  </si>
  <si>
    <t>#</t>
  </si>
  <si>
    <t>Hackney</t>
  </si>
  <si>
    <t>Hammersmith and Fulham</t>
  </si>
  <si>
    <t>Haringey</t>
  </si>
  <si>
    <t>Islington</t>
  </si>
  <si>
    <t>Kensington and Chelsea</t>
  </si>
  <si>
    <t>Lambeth</t>
  </si>
  <si>
    <t>Lewisham</t>
  </si>
  <si>
    <t>Newham</t>
  </si>
  <si>
    <t>Southwark</t>
  </si>
  <si>
    <t>Tower Hamlets</t>
  </si>
  <si>
    <t>Wandsworth</t>
  </si>
  <si>
    <t>Westminster</t>
  </si>
  <si>
    <t>Barking and Dagenham</t>
  </si>
  <si>
    <t>Barnet</t>
  </si>
  <si>
    <t>Bexley</t>
  </si>
  <si>
    <t>Brent</t>
  </si>
  <si>
    <t>Bromley</t>
  </si>
  <si>
    <t>Croydon</t>
  </si>
  <si>
    <t>Ealing</t>
  </si>
  <si>
    <t>Enfield</t>
  </si>
  <si>
    <t>Greenwich</t>
  </si>
  <si>
    <t>Harrow</t>
  </si>
  <si>
    <t>Havering</t>
  </si>
  <si>
    <t>Hillingdon</t>
  </si>
  <si>
    <t>Hounslow</t>
  </si>
  <si>
    <t>Kingston upon Thames</t>
  </si>
  <si>
    <t>Merton</t>
  </si>
  <si>
    <t>Redbridge</t>
  </si>
  <si>
    <t>Richmond upon Thames</t>
  </si>
  <si>
    <t>Sutton</t>
  </si>
  <si>
    <t>Waltham Forest</t>
  </si>
  <si>
    <t>Bracknell Forest</t>
  </si>
  <si>
    <t>Brighton and Hove</t>
  </si>
  <si>
    <t>Isle of Wight</t>
  </si>
  <si>
    <t>Medway</t>
  </si>
  <si>
    <t>Milton Keynes</t>
  </si>
  <si>
    <t>Portsmouth</t>
  </si>
  <si>
    <t>Reading</t>
  </si>
  <si>
    <t>Slough</t>
  </si>
  <si>
    <t>Southampton</t>
  </si>
  <si>
    <t>West Berkshire</t>
  </si>
  <si>
    <t>Windsor and Maidenhead</t>
  </si>
  <si>
    <t>Wokingham</t>
  </si>
  <si>
    <t>Buckinghamshire</t>
  </si>
  <si>
    <t>East Sussex</t>
  </si>
  <si>
    <t>Hampshire</t>
  </si>
  <si>
    <t>Kent</t>
  </si>
  <si>
    <t>Oxfordshire</t>
  </si>
  <si>
    <t>Surrey</t>
  </si>
  <si>
    <t>West Sussex</t>
  </si>
  <si>
    <t>Bath and North East Somerset</t>
  </si>
  <si>
    <t>Bournemouth</t>
  </si>
  <si>
    <t>Bristol, City of</t>
  </si>
  <si>
    <t>Cornwall</t>
  </si>
  <si>
    <t>Isles of Scilly</t>
  </si>
  <si>
    <t>North Somerset</t>
  </si>
  <si>
    <t>Plymouth</t>
  </si>
  <si>
    <t>Poole</t>
  </si>
  <si>
    <t>South Gloucestershire</t>
  </si>
  <si>
    <t>Swindon</t>
  </si>
  <si>
    <t>Torbay</t>
  </si>
  <si>
    <t>Wiltshire</t>
  </si>
  <si>
    <t>Devon</t>
  </si>
  <si>
    <t>Dorset</t>
  </si>
  <si>
    <t>Gloucestershire</t>
  </si>
  <si>
    <t>Somerset</t>
  </si>
  <si>
    <t>Anglesey</t>
  </si>
  <si>
    <t>Gwynedd</t>
  </si>
  <si>
    <t>Conwy</t>
  </si>
  <si>
    <t>Denbighshire</t>
  </si>
  <si>
    <t>Flintshire</t>
  </si>
  <si>
    <t>Wrexham</t>
  </si>
  <si>
    <t>Powys</t>
  </si>
  <si>
    <t>Ceredigion</t>
  </si>
  <si>
    <t>Pembrokeshire</t>
  </si>
  <si>
    <t>Carmarthenshire</t>
  </si>
  <si>
    <t>Swansea</t>
  </si>
  <si>
    <t>Neath Port Talbot</t>
  </si>
  <si>
    <t>Bridgend</t>
  </si>
  <si>
    <t>The Vale of Glamorgan</t>
  </si>
  <si>
    <t>Cardiff</t>
  </si>
  <si>
    <t>Rhondda, Cynon, Taff</t>
  </si>
  <si>
    <t>Merthyr Tydfil</t>
  </si>
  <si>
    <t>Caerphilly</t>
  </si>
  <si>
    <t>Blaenau Gwent</t>
  </si>
  <si>
    <t>Torfaen</t>
  </si>
  <si>
    <t>Monmouthshire</t>
  </si>
  <si>
    <t>Newport</t>
  </si>
  <si>
    <t>Aberdeen City</t>
  </si>
  <si>
    <t>Aberdeenshire</t>
  </si>
  <si>
    <t>Angus</t>
  </si>
  <si>
    <t>Argyll and Bute</t>
  </si>
  <si>
    <t>Clackmannanshire</t>
  </si>
  <si>
    <t>Dumfries and Galloway</t>
  </si>
  <si>
    <t>Dundee City</t>
  </si>
  <si>
    <t>East Ayrshire</t>
  </si>
  <si>
    <t>East Dunbartonshire</t>
  </si>
  <si>
    <t>East Lothian</t>
  </si>
  <si>
    <t>East Renfrewshire</t>
  </si>
  <si>
    <t>Edinburgh, City of</t>
  </si>
  <si>
    <t>Eilean Siar</t>
  </si>
  <si>
    <t>Falkirk</t>
  </si>
  <si>
    <t>Fife</t>
  </si>
  <si>
    <t>Glasgow City</t>
  </si>
  <si>
    <t>Highland</t>
  </si>
  <si>
    <t>Inverclyde</t>
  </si>
  <si>
    <t>Midlothian</t>
  </si>
  <si>
    <t>Moray</t>
  </si>
  <si>
    <t>North Ayrshire</t>
  </si>
  <si>
    <t>North Lanarkshire</t>
  </si>
  <si>
    <t>Orkney Islands</t>
  </si>
  <si>
    <t>Perth and Kinross</t>
  </si>
  <si>
    <t>Renfrewshire</t>
  </si>
  <si>
    <t>Scottish Borders</t>
  </si>
  <si>
    <t>Shetland Islands</t>
  </si>
  <si>
    <t>South Ayrshire</t>
  </si>
  <si>
    <t>South Lanarkshire</t>
  </si>
  <si>
    <t>Stirling</t>
  </si>
  <si>
    <t>West Dunbartonshire</t>
  </si>
  <si>
    <t>West Lothian</t>
  </si>
  <si>
    <t>King`s Lynn and West Norfolk</t>
  </si>
  <si>
    <t>King's Lynn and West Norfolk</t>
  </si>
  <si>
    <t>Rural-80 Average</t>
  </si>
  <si>
    <t>Rural-50 Average</t>
  </si>
  <si>
    <t>Interpretation of these data need to take account of changes in recent years to Jobcentre Plus procedures for taking and handling vacancies. These figures are not fully comparable over time and may not indicate developments in the labour market. A more detailed explanation is available on the nomis web site.</t>
  </si>
  <si>
    <t># These figures are suppressed as value is 1 or 2.</t>
  </si>
  <si>
    <t>total</t>
  </si>
  <si>
    <t>vactype</t>
  </si>
  <si>
    <t>notified vacancies</t>
  </si>
  <si>
    <t>Flows have been standardised onto a 4 1/3 week basis</t>
  </si>
  <si>
    <t>warning</t>
  </si>
  <si>
    <t>vacancies - summary analysis</t>
  </si>
  <si>
    <t>Apr 2010-Mar 2011</t>
  </si>
  <si>
    <t>numerator</t>
  </si>
  <si>
    <t>-</t>
  </si>
  <si>
    <t>Notified Vacancies as a Percentage of Working Population</t>
  </si>
  <si>
    <t>Large Urban</t>
  </si>
  <si>
    <t>Significant Rural</t>
  </si>
  <si>
    <t>Other Urban</t>
  </si>
  <si>
    <t>Major Urban</t>
  </si>
  <si>
    <t>annual population survey</t>
  </si>
  <si>
    <t>ONS Crown Copyright Reserved [from Nomis on 1 October 2012]</t>
  </si>
  <si>
    <t>confidenc</t>
  </si>
  <si>
    <t>95% confidence interval of percent figure (+/-)</t>
  </si>
  <si>
    <t>variable</t>
  </si>
  <si>
    <t>Economic activity rate - aged 16-64</t>
  </si>
  <si>
    <t>Apr 2009-Mar 2010</t>
  </si>
  <si>
    <t>Apr 2011-Mar 2012</t>
  </si>
  <si>
    <t>denominator</t>
  </si>
  <si>
    <t>apr 2009-mar 2010</t>
  </si>
  <si>
    <t>conf</t>
  </si>
  <si>
    <t>apr 2010-mar 2011</t>
  </si>
  <si>
    <t>apr 2011-mar 2012</t>
  </si>
  <si>
    <t>Octoboer 2012</t>
  </si>
  <si>
    <t>Jan-11</t>
  </si>
  <si>
    <t>Feb-11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</si>
</sst>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mmmm\ yyyy"/>
    <numFmt numFmtId="166" formatCode="[$-809]dd\ mmmm\ yyyy;@"/>
  </numFmts>
  <fonts count="18" x14ac:knownFonts="1">
    <font>
      <sz val="11"/>
      <color theme="1"/>
      <name val="Calibri"/>
      <family val="2"/>
      <scheme val="minor"/>
    </font>
    <font>
      <sz val="11"/>
      <name val="Arial"/>
    </font>
    <font>
      <b/>
      <i/>
      <sz val="10"/>
      <name val="Arial"/>
      <family val="2"/>
    </font>
    <font>
      <b/>
      <sz val="11"/>
      <name val="Arial"/>
      <family val="2"/>
    </font>
    <font>
      <sz val="8"/>
      <name val="Calibri"/>
      <family val="2"/>
    </font>
    <font>
      <sz val="10"/>
      <name val="Arial"/>
      <family val="2"/>
    </font>
    <font>
      <sz val="8"/>
      <name val="Calibri"/>
      <family val="2"/>
    </font>
    <font>
      <b/>
      <sz val="10"/>
      <name val="Arial"/>
      <family val="2"/>
    </font>
    <font>
      <i/>
      <sz val="10"/>
      <name val="Arial"/>
      <family val="2"/>
    </font>
    <font>
      <b/>
      <sz val="12"/>
      <name val="Arial"/>
      <family val="2"/>
    </font>
    <font>
      <sz val="11"/>
      <color theme="1"/>
      <name val="Calibri"/>
      <family val="2"/>
      <scheme val="minor"/>
    </font>
    <font>
      <u/>
      <sz val="11"/>
      <color theme="10"/>
      <name val="Calibri"/>
      <family val="2"/>
      <scheme val="minor"/>
    </font>
    <font>
      <sz val="14"/>
      <color theme="1"/>
      <name val="Calibri"/>
      <scheme val="minor"/>
    </font>
    <font>
      <b/>
      <sz val="14"/>
      <color theme="1"/>
      <name val="Calibri"/>
      <scheme val="minor"/>
    </font>
    <font>
      <sz val="10"/>
      <color theme="0"/>
      <name val="Arial"/>
    </font>
    <font>
      <i/>
      <sz val="11"/>
      <color theme="1"/>
      <name val="Calibri"/>
      <scheme val="minor"/>
    </font>
    <font>
      <sz val="14"/>
      <color theme="0"/>
      <name val="Calibri"/>
      <family val="2"/>
      <scheme val="minor"/>
    </font>
    <font>
      <sz val="11"/>
      <color rgb="FF000000"/>
      <name val="Calibri"/>
      <family val="2"/>
      <scheme val="minor"/>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rgb="FF000000"/>
      </patternFill>
    </fill>
    <fill>
      <patternFill patternType="solid">
        <fgColor rgb="FF008000"/>
        <bgColor indexed="64"/>
      </patternFill>
    </fill>
  </fills>
  <borders count="4">
    <border>
      <left/>
      <right/>
      <top/>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s>
  <cellStyleXfs count="12">
    <xf numFmtId="0" fontId="0" fillId="0" borderId="0"/>
    <xf numFmtId="43" fontId="5" fillId="0" borderId="0" applyFont="0" applyFill="0" applyBorder="0" applyAlignment="0" applyProtection="0"/>
    <xf numFmtId="0" fontId="5" fillId="0" borderId="0"/>
    <xf numFmtId="0" fontId="5" fillId="0" borderId="0"/>
    <xf numFmtId="0" fontId="11" fillId="0" borderId="0" applyNumberFormat="0" applyFill="0" applyBorder="0" applyAlignment="0" applyProtection="0"/>
    <xf numFmtId="0" fontId="5" fillId="0" borderId="0"/>
    <xf numFmtId="9"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cellStyleXfs>
  <cellXfs count="46">
    <xf numFmtId="0" fontId="0" fillId="0" borderId="0" xfId="0"/>
    <xf numFmtId="0" fontId="1" fillId="2" borderId="1" xfId="0" applyFont="1" applyFill="1" applyBorder="1"/>
    <xf numFmtId="0" fontId="2" fillId="2" borderId="0" xfId="0" applyFont="1" applyFill="1" applyBorder="1"/>
    <xf numFmtId="0" fontId="1" fillId="2" borderId="0" xfId="0" applyFont="1" applyFill="1" applyBorder="1"/>
    <xf numFmtId="0" fontId="0" fillId="2" borderId="0" xfId="0" applyFill="1" applyBorder="1"/>
    <xf numFmtId="0" fontId="3" fillId="2" borderId="1" xfId="0" applyFont="1" applyFill="1" applyBorder="1"/>
    <xf numFmtId="0" fontId="0" fillId="4" borderId="0" xfId="0" applyFill="1"/>
    <xf numFmtId="0" fontId="0" fillId="5" borderId="0" xfId="0" applyFill="1"/>
    <xf numFmtId="0" fontId="12" fillId="4" borderId="0" xfId="0" applyFont="1" applyFill="1"/>
    <xf numFmtId="0" fontId="13" fillId="4" borderId="0" xfId="0" applyFont="1" applyFill="1"/>
    <xf numFmtId="0" fontId="14" fillId="2" borderId="0" xfId="5" applyFont="1" applyFill="1" applyBorder="1" applyAlignment="1">
      <alignment horizontal="center"/>
    </xf>
    <xf numFmtId="0" fontId="15" fillId="4" borderId="0" xfId="0" applyFont="1" applyFill="1"/>
    <xf numFmtId="0" fontId="16" fillId="0" borderId="0" xfId="0" applyFont="1" applyFill="1" applyAlignment="1"/>
    <xf numFmtId="3" fontId="0" fillId="0" borderId="0" xfId="0" applyNumberFormat="1"/>
    <xf numFmtId="0" fontId="11" fillId="4" borderId="0" xfId="4" applyFill="1"/>
    <xf numFmtId="0" fontId="9" fillId="0" borderId="0" xfId="10" applyFont="1" applyAlignment="1">
      <alignment horizontal="left" vertical="center"/>
    </xf>
    <xf numFmtId="0" fontId="5" fillId="0" borderId="0" xfId="5"/>
    <xf numFmtId="0" fontId="5" fillId="0" borderId="0" xfId="9" applyAlignment="1">
      <alignment horizontal="left" vertical="center"/>
    </xf>
    <xf numFmtId="0" fontId="7" fillId="0" borderId="0" xfId="3" applyFont="1" applyAlignment="1">
      <alignment horizontal="left" vertical="center" wrapText="1"/>
    </xf>
    <xf numFmtId="0" fontId="7" fillId="0" borderId="0" xfId="3" applyFont="1" applyAlignment="1">
      <alignment horizontal="right" vertical="center" wrapText="1"/>
    </xf>
    <xf numFmtId="0" fontId="5" fillId="0" borderId="0" xfId="8" applyAlignment="1">
      <alignment horizontal="left" vertical="center"/>
    </xf>
    <xf numFmtId="0" fontId="5" fillId="0" borderId="0" xfId="5" applyAlignment="1">
      <alignment horizontal="right" vertical="center"/>
    </xf>
    <xf numFmtId="0" fontId="5" fillId="0" borderId="0" xfId="11" applyAlignment="1">
      <alignment horizontal="left"/>
    </xf>
    <xf numFmtId="0" fontId="17" fillId="6" borderId="0" xfId="0" applyFont="1" applyFill="1"/>
    <xf numFmtId="0" fontId="2" fillId="6" borderId="0" xfId="0" applyFont="1" applyFill="1"/>
    <xf numFmtId="3" fontId="5" fillId="0" borderId="0" xfId="5" applyNumberFormat="1" applyAlignment="1">
      <alignment horizontal="right" vertical="center"/>
    </xf>
    <xf numFmtId="165" fontId="7" fillId="0" borderId="0" xfId="3" applyNumberFormat="1" applyFont="1" applyAlignment="1">
      <alignment horizontal="center" vertical="center" wrapText="1"/>
    </xf>
    <xf numFmtId="165" fontId="7" fillId="0" borderId="0" xfId="3" applyNumberFormat="1" applyFont="1" applyAlignment="1">
      <alignment horizontal="left" vertical="center" wrapText="1"/>
    </xf>
    <xf numFmtId="3" fontId="0" fillId="0" borderId="0" xfId="0" applyNumberFormat="1" applyAlignment="1">
      <alignment horizontal="right" vertical="center"/>
    </xf>
    <xf numFmtId="0" fontId="0" fillId="0" borderId="0" xfId="0" applyAlignment="1">
      <alignment horizontal="right" vertical="center"/>
    </xf>
    <xf numFmtId="10" fontId="5" fillId="0" borderId="0" xfId="6" applyNumberFormat="1" applyFont="1"/>
    <xf numFmtId="166" fontId="0" fillId="0" borderId="0" xfId="0" applyNumberFormat="1"/>
    <xf numFmtId="10" fontId="8" fillId="0" borderId="0" xfId="6" applyNumberFormat="1" applyFont="1"/>
    <xf numFmtId="10" fontId="10" fillId="0" borderId="0" xfId="6" applyNumberFormat="1" applyFont="1"/>
    <xf numFmtId="10" fontId="10" fillId="0" borderId="0" xfId="6" applyNumberFormat="1" applyFont="1"/>
    <xf numFmtId="0" fontId="0" fillId="0" borderId="0" xfId="0" applyAlignment="1">
      <alignment horizontal="left" vertical="center"/>
    </xf>
    <xf numFmtId="164" fontId="0" fillId="0" borderId="0" xfId="0" applyNumberFormat="1" applyAlignment="1">
      <alignment horizontal="right" vertical="center"/>
    </xf>
    <xf numFmtId="0" fontId="0" fillId="0" borderId="0" xfId="0"/>
    <xf numFmtId="10" fontId="10" fillId="0" borderId="0" xfId="6" applyNumberFormat="1" applyFont="1"/>
    <xf numFmtId="17" fontId="5" fillId="0" borderId="0" xfId="5" applyNumberFormat="1"/>
    <xf numFmtId="17" fontId="7" fillId="3" borderId="3" xfId="5" quotePrefix="1" applyNumberFormat="1" applyFont="1" applyFill="1" applyBorder="1" applyAlignment="1">
      <alignment horizontal="right" vertical="center"/>
    </xf>
    <xf numFmtId="0" fontId="7" fillId="0" borderId="0" xfId="3" applyFont="1" applyAlignment="1">
      <alignment horizontal="center" vertical="center" wrapText="1"/>
    </xf>
    <xf numFmtId="0" fontId="0" fillId="0" borderId="0" xfId="0"/>
    <xf numFmtId="0" fontId="16" fillId="7" borderId="0" xfId="0" applyFont="1" applyFill="1" applyAlignment="1">
      <alignment horizontal="center"/>
    </xf>
    <xf numFmtId="0" fontId="12" fillId="5" borderId="0" xfId="0" applyFont="1" applyFill="1" applyAlignment="1">
      <alignment horizontal="left"/>
    </xf>
    <xf numFmtId="0" fontId="12" fillId="5" borderId="2" xfId="0" applyFont="1" applyFill="1" applyBorder="1" applyAlignment="1">
      <alignment horizontal="left"/>
    </xf>
  </cellXfs>
  <cellStyles count="12">
    <cellStyle name="Comma 2" xfId="1"/>
    <cellStyle name="Data_Total" xfId="2"/>
    <cellStyle name="Headings" xfId="3"/>
    <cellStyle name="Hyperlink" xfId="4" builtinId="8"/>
    <cellStyle name="Normal" xfId="0" builtinId="0"/>
    <cellStyle name="Normal 2" xfId="5"/>
    <cellStyle name="Percent" xfId="6" builtinId="5"/>
    <cellStyle name="Row_CategoryHeadings" xfId="7"/>
    <cellStyle name="Row_Headings" xfId="8"/>
    <cellStyle name="Source" xfId="9"/>
    <cellStyle name="Table_Name" xfId="10"/>
    <cellStyle name="Warnings" xfId="1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41728474685586"/>
          <c:y val="2.1231422505307854E-2"/>
          <c:w val="0.77200902934537241"/>
          <c:h val="0.69214437367303605"/>
        </c:manualLayout>
      </c:layout>
      <c:areaChart>
        <c:grouping val="stacked"/>
        <c:varyColors val="0"/>
        <c:ser>
          <c:idx val="0"/>
          <c:order val="0"/>
          <c:tx>
            <c:v/>
          </c:tx>
          <c:spPr>
            <a:noFill/>
            <a:ln w="25400">
              <a:noFill/>
            </a:ln>
          </c:spPr>
          <c:cat>
            <c:strRef>
              <c:f>CalculationsforGraph!$F$1:$AB$1</c:f>
              <c:strCache>
                <c:ptCount val="23"/>
                <c:pt idx="0">
                  <c:v>Jan-11</c:v>
                </c:pt>
                <c:pt idx="1">
                  <c:v>Feb-11</c:v>
                </c:pt>
                <c:pt idx="2">
                  <c:v>Mar-11</c:v>
                </c:pt>
                <c:pt idx="3">
                  <c:v>Apr-11</c:v>
                </c:pt>
                <c:pt idx="4">
                  <c:v>May-11</c:v>
                </c:pt>
                <c:pt idx="5">
                  <c:v>Jun-11</c:v>
                </c:pt>
                <c:pt idx="6">
                  <c:v>Jul-11</c:v>
                </c:pt>
                <c:pt idx="7">
                  <c:v>Aug-11</c:v>
                </c:pt>
                <c:pt idx="8">
                  <c:v>Sep-11</c:v>
                </c:pt>
                <c:pt idx="9">
                  <c:v>Oct-11</c:v>
                </c:pt>
                <c:pt idx="10">
                  <c:v>Nov-11</c:v>
                </c:pt>
                <c:pt idx="11">
                  <c:v>Dec-11</c:v>
                </c:pt>
                <c:pt idx="12">
                  <c:v>Jan-12</c:v>
                </c:pt>
                <c:pt idx="13">
                  <c:v>Feb-12</c:v>
                </c:pt>
                <c:pt idx="14">
                  <c:v>Mar-12</c:v>
                </c:pt>
                <c:pt idx="15">
                  <c:v>Apr-12</c:v>
                </c:pt>
                <c:pt idx="16">
                  <c:v>May-12</c:v>
                </c:pt>
                <c:pt idx="17">
                  <c:v>Jun-12</c:v>
                </c:pt>
                <c:pt idx="18">
                  <c:v>Jul-12</c:v>
                </c:pt>
                <c:pt idx="19">
                  <c:v>Aug-12</c:v>
                </c:pt>
                <c:pt idx="20">
                  <c:v>Sep-12</c:v>
                </c:pt>
                <c:pt idx="21">
                  <c:v>Oct-12</c:v>
                </c:pt>
                <c:pt idx="22">
                  <c:v>Nov-12</c:v>
                </c:pt>
              </c:strCache>
            </c:strRef>
          </c:cat>
          <c:val>
            <c:numRef>
              <c:f>CalculationsforGraph!$F$221:$AB$221</c:f>
              <c:numCache>
                <c:formatCode>General</c:formatCode>
                <c:ptCount val="23"/>
                <c:pt idx="0">
                  <c:v>1.9371727748691099E-3</c:v>
                </c:pt>
                <c:pt idx="1">
                  <c:v>3.8535645472061657E-3</c:v>
                </c:pt>
                <c:pt idx="2">
                  <c:v>4.7676767676767678E-3</c:v>
                </c:pt>
                <c:pt idx="3">
                  <c:v>4.3333333333333331E-3</c:v>
                </c:pt>
                <c:pt idx="4">
                  <c:v>3.3891213389121337E-3</c:v>
                </c:pt>
                <c:pt idx="5">
                  <c:v>3.0817610062893082E-3</c:v>
                </c:pt>
                <c:pt idx="6">
                  <c:v>4.1042345276872966E-3</c:v>
                </c:pt>
                <c:pt idx="7">
                  <c:v>3.8313253012048193E-3</c:v>
                </c:pt>
                <c:pt idx="8">
                  <c:v>4.5060240963855419E-3</c:v>
                </c:pt>
                <c:pt idx="9">
                  <c:v>3.5849056603773585E-3</c:v>
                </c:pt>
                <c:pt idx="10">
                  <c:v>3.5180722891566267E-3</c:v>
                </c:pt>
                <c:pt idx="11">
                  <c:v>3.258785942492013E-3</c:v>
                </c:pt>
                <c:pt idx="12">
                  <c:v>2.2650602409638554E-3</c:v>
                </c:pt>
                <c:pt idx="13">
                  <c:v>3.1566265060240964E-3</c:v>
                </c:pt>
                <c:pt idx="14">
                  <c:v>3.7499999999999999E-3</c:v>
                </c:pt>
                <c:pt idx="15">
                  <c:v>3.126984126984127E-3</c:v>
                </c:pt>
                <c:pt idx="16">
                  <c:v>3.5984095427435388E-3</c:v>
                </c:pt>
                <c:pt idx="17">
                  <c:v>2.9025844930417495E-3</c:v>
                </c:pt>
                <c:pt idx="18">
                  <c:v>2.8756957328385899E-3</c:v>
                </c:pt>
                <c:pt idx="19">
                  <c:v>3.5810810810810809E-3</c:v>
                </c:pt>
                <c:pt idx="20">
                  <c:v>4.0401785714285713E-3</c:v>
                </c:pt>
                <c:pt idx="21">
                  <c:v>3.8095238095238095E-3</c:v>
                </c:pt>
                <c:pt idx="22">
                  <c:v>3.1539888682745824E-3</c:v>
                </c:pt>
              </c:numCache>
            </c:numRef>
          </c:val>
        </c:ser>
        <c:ser>
          <c:idx val="1"/>
          <c:order val="1"/>
          <c:tx>
            <c:v>Bottom Quartile</c:v>
          </c:tx>
          <c:spPr>
            <a:solidFill>
              <a:srgbClr val="E6B9B8">
                <a:alpha val="43921"/>
              </a:srgbClr>
            </a:solidFill>
            <a:ln w="25400">
              <a:noFill/>
            </a:ln>
          </c:spPr>
          <c:cat>
            <c:strRef>
              <c:f>CalculationsforGraph!$F$1:$AB$1</c:f>
              <c:strCache>
                <c:ptCount val="23"/>
                <c:pt idx="0">
                  <c:v>Jan-11</c:v>
                </c:pt>
                <c:pt idx="1">
                  <c:v>Feb-11</c:v>
                </c:pt>
                <c:pt idx="2">
                  <c:v>Mar-11</c:v>
                </c:pt>
                <c:pt idx="3">
                  <c:v>Apr-11</c:v>
                </c:pt>
                <c:pt idx="4">
                  <c:v>May-11</c:v>
                </c:pt>
                <c:pt idx="5">
                  <c:v>Jun-11</c:v>
                </c:pt>
                <c:pt idx="6">
                  <c:v>Jul-11</c:v>
                </c:pt>
                <c:pt idx="7">
                  <c:v>Aug-11</c:v>
                </c:pt>
                <c:pt idx="8">
                  <c:v>Sep-11</c:v>
                </c:pt>
                <c:pt idx="9">
                  <c:v>Oct-11</c:v>
                </c:pt>
                <c:pt idx="10">
                  <c:v>Nov-11</c:v>
                </c:pt>
                <c:pt idx="11">
                  <c:v>Dec-11</c:v>
                </c:pt>
                <c:pt idx="12">
                  <c:v>Jan-12</c:v>
                </c:pt>
                <c:pt idx="13">
                  <c:v>Feb-12</c:v>
                </c:pt>
                <c:pt idx="14">
                  <c:v>Mar-12</c:v>
                </c:pt>
                <c:pt idx="15">
                  <c:v>Apr-12</c:v>
                </c:pt>
                <c:pt idx="16">
                  <c:v>May-12</c:v>
                </c:pt>
                <c:pt idx="17">
                  <c:v>Jun-12</c:v>
                </c:pt>
                <c:pt idx="18">
                  <c:v>Jul-12</c:v>
                </c:pt>
                <c:pt idx="19">
                  <c:v>Aug-12</c:v>
                </c:pt>
                <c:pt idx="20">
                  <c:v>Sep-12</c:v>
                </c:pt>
                <c:pt idx="21">
                  <c:v>Oct-12</c:v>
                </c:pt>
                <c:pt idx="22">
                  <c:v>Nov-12</c:v>
                </c:pt>
              </c:strCache>
            </c:strRef>
          </c:cat>
          <c:val>
            <c:numRef>
              <c:f>CalculationsforGraph!$F$222:$AB$222</c:f>
              <c:numCache>
                <c:formatCode>General</c:formatCode>
                <c:ptCount val="23"/>
                <c:pt idx="0">
                  <c:v>2.5033866656903308E-3</c:v>
                </c:pt>
                <c:pt idx="1">
                  <c:v>3.9506312569896392E-3</c:v>
                </c:pt>
                <c:pt idx="2">
                  <c:v>2.9770040833870621E-3</c:v>
                </c:pt>
                <c:pt idx="3">
                  <c:v>3.3476318141197501E-3</c:v>
                </c:pt>
                <c:pt idx="4">
                  <c:v>2.9005612007704058E-3</c:v>
                </c:pt>
                <c:pt idx="5">
                  <c:v>4.8033564871832763E-3</c:v>
                </c:pt>
                <c:pt idx="6">
                  <c:v>3.8146843912316222E-3</c:v>
                </c:pt>
                <c:pt idx="7">
                  <c:v>4.4779232537084743E-3</c:v>
                </c:pt>
                <c:pt idx="8">
                  <c:v>3.7056547357312468E-3</c:v>
                </c:pt>
                <c:pt idx="9">
                  <c:v>5.6539003097718955E-3</c:v>
                </c:pt>
                <c:pt idx="10">
                  <c:v>4.895720814291649E-3</c:v>
                </c:pt>
                <c:pt idx="11">
                  <c:v>4.3646144231387005E-3</c:v>
                </c:pt>
                <c:pt idx="12">
                  <c:v>3.4438244471268818E-3</c:v>
                </c:pt>
                <c:pt idx="13">
                  <c:v>5.1830681504644524E-3</c:v>
                </c:pt>
                <c:pt idx="14">
                  <c:v>4.7749042145593876E-3</c:v>
                </c:pt>
                <c:pt idx="15">
                  <c:v>4.4510433386837876E-3</c:v>
                </c:pt>
                <c:pt idx="16">
                  <c:v>4.0232120788780829E-3</c:v>
                </c:pt>
                <c:pt idx="17">
                  <c:v>4.5343902968742172E-3</c:v>
                </c:pt>
                <c:pt idx="18">
                  <c:v>4.8553967041362004E-3</c:v>
                </c:pt>
                <c:pt idx="19">
                  <c:v>5.0897071723965074E-3</c:v>
                </c:pt>
                <c:pt idx="20">
                  <c:v>4.4605942260984768E-3</c:v>
                </c:pt>
                <c:pt idx="21">
                  <c:v>5.2162641560922363E-3</c:v>
                </c:pt>
                <c:pt idx="22">
                  <c:v>5.1086106012214385E-3</c:v>
                </c:pt>
              </c:numCache>
            </c:numRef>
          </c:val>
        </c:ser>
        <c:ser>
          <c:idx val="2"/>
          <c:order val="2"/>
          <c:tx>
            <c:v>Third Quartile</c:v>
          </c:tx>
          <c:spPr>
            <a:solidFill>
              <a:srgbClr val="E46C0A">
                <a:alpha val="26666"/>
              </a:srgbClr>
            </a:solidFill>
            <a:ln w="25400">
              <a:noFill/>
            </a:ln>
          </c:spPr>
          <c:cat>
            <c:strRef>
              <c:f>CalculationsforGraph!$F$1:$AB$1</c:f>
              <c:strCache>
                <c:ptCount val="23"/>
                <c:pt idx="0">
                  <c:v>Jan-11</c:v>
                </c:pt>
                <c:pt idx="1">
                  <c:v>Feb-11</c:v>
                </c:pt>
                <c:pt idx="2">
                  <c:v>Mar-11</c:v>
                </c:pt>
                <c:pt idx="3">
                  <c:v>Apr-11</c:v>
                </c:pt>
                <c:pt idx="4">
                  <c:v>May-11</c:v>
                </c:pt>
                <c:pt idx="5">
                  <c:v>Jun-11</c:v>
                </c:pt>
                <c:pt idx="6">
                  <c:v>Jul-11</c:v>
                </c:pt>
                <c:pt idx="7">
                  <c:v>Aug-11</c:v>
                </c:pt>
                <c:pt idx="8">
                  <c:v>Sep-11</c:v>
                </c:pt>
                <c:pt idx="9">
                  <c:v>Oct-11</c:v>
                </c:pt>
                <c:pt idx="10">
                  <c:v>Nov-11</c:v>
                </c:pt>
                <c:pt idx="11">
                  <c:v>Dec-11</c:v>
                </c:pt>
                <c:pt idx="12">
                  <c:v>Jan-12</c:v>
                </c:pt>
                <c:pt idx="13">
                  <c:v>Feb-12</c:v>
                </c:pt>
                <c:pt idx="14">
                  <c:v>Mar-12</c:v>
                </c:pt>
                <c:pt idx="15">
                  <c:v>Apr-12</c:v>
                </c:pt>
                <c:pt idx="16">
                  <c:v>May-12</c:v>
                </c:pt>
                <c:pt idx="17">
                  <c:v>Jun-12</c:v>
                </c:pt>
                <c:pt idx="18">
                  <c:v>Jul-12</c:v>
                </c:pt>
                <c:pt idx="19">
                  <c:v>Aug-12</c:v>
                </c:pt>
                <c:pt idx="20">
                  <c:v>Sep-12</c:v>
                </c:pt>
                <c:pt idx="21">
                  <c:v>Oct-12</c:v>
                </c:pt>
                <c:pt idx="22">
                  <c:v>Nov-12</c:v>
                </c:pt>
              </c:strCache>
            </c:strRef>
          </c:cat>
          <c:val>
            <c:numRef>
              <c:f>CalculationsforGraph!$F$223:$AB$223</c:f>
              <c:numCache>
                <c:formatCode>General</c:formatCode>
                <c:ptCount val="23"/>
                <c:pt idx="0">
                  <c:v>1.5821678321678318E-3</c:v>
                </c:pt>
                <c:pt idx="1">
                  <c:v>2.1726023396557029E-3</c:v>
                </c:pt>
                <c:pt idx="2">
                  <c:v>2.1759540695710901E-3</c:v>
                </c:pt>
                <c:pt idx="3">
                  <c:v>1.9673865008985646E-3</c:v>
                </c:pt>
                <c:pt idx="4">
                  <c:v>1.7760108909743947E-3</c:v>
                </c:pt>
                <c:pt idx="5">
                  <c:v>2.0318949546601957E-3</c:v>
                </c:pt>
                <c:pt idx="6">
                  <c:v>2.4217136844874067E-3</c:v>
                </c:pt>
                <c:pt idx="7">
                  <c:v>2.5338427799813188E-3</c:v>
                </c:pt>
                <c:pt idx="8">
                  <c:v>2.7172829165170911E-3</c:v>
                </c:pt>
                <c:pt idx="9">
                  <c:v>3.0849119785686958E-3</c:v>
                </c:pt>
                <c:pt idx="10">
                  <c:v>2.663647973992803E-3</c:v>
                </c:pt>
                <c:pt idx="11">
                  <c:v>2.6576300793341575E-3</c:v>
                </c:pt>
                <c:pt idx="12">
                  <c:v>2.1365833654010897E-3</c:v>
                </c:pt>
                <c:pt idx="13">
                  <c:v>2.2926238446824114E-3</c:v>
                </c:pt>
                <c:pt idx="14">
                  <c:v>2.518211223549097E-3</c:v>
                </c:pt>
                <c:pt idx="15">
                  <c:v>1.8140697987697758E-3</c:v>
                </c:pt>
                <c:pt idx="16">
                  <c:v>1.9599079599079599E-3</c:v>
                </c:pt>
                <c:pt idx="17">
                  <c:v>2.098309203199351E-3</c:v>
                </c:pt>
                <c:pt idx="18">
                  <c:v>2.714143538091995E-3</c:v>
                </c:pt>
                <c:pt idx="19">
                  <c:v>2.0196349091059305E-3</c:v>
                </c:pt>
                <c:pt idx="20">
                  <c:v>2.873071324005317E-3</c:v>
                </c:pt>
                <c:pt idx="21">
                  <c:v>2.6471208983040537E-3</c:v>
                </c:pt>
                <c:pt idx="22">
                  <c:v>2.6321373726092417E-3</c:v>
                </c:pt>
              </c:numCache>
            </c:numRef>
          </c:val>
        </c:ser>
        <c:ser>
          <c:idx val="3"/>
          <c:order val="3"/>
          <c:tx>
            <c:v>Second Quartile</c:v>
          </c:tx>
          <c:spPr>
            <a:solidFill>
              <a:srgbClr val="FFFF00"/>
            </a:solidFill>
            <a:ln w="25400">
              <a:noFill/>
            </a:ln>
          </c:spPr>
          <c:cat>
            <c:strRef>
              <c:f>CalculationsforGraph!$F$1:$AB$1</c:f>
              <c:strCache>
                <c:ptCount val="23"/>
                <c:pt idx="0">
                  <c:v>Jan-11</c:v>
                </c:pt>
                <c:pt idx="1">
                  <c:v>Feb-11</c:v>
                </c:pt>
                <c:pt idx="2">
                  <c:v>Mar-11</c:v>
                </c:pt>
                <c:pt idx="3">
                  <c:v>Apr-11</c:v>
                </c:pt>
                <c:pt idx="4">
                  <c:v>May-11</c:v>
                </c:pt>
                <c:pt idx="5">
                  <c:v>Jun-11</c:v>
                </c:pt>
                <c:pt idx="6">
                  <c:v>Jul-11</c:v>
                </c:pt>
                <c:pt idx="7">
                  <c:v>Aug-11</c:v>
                </c:pt>
                <c:pt idx="8">
                  <c:v>Sep-11</c:v>
                </c:pt>
                <c:pt idx="9">
                  <c:v>Oct-11</c:v>
                </c:pt>
                <c:pt idx="10">
                  <c:v>Nov-11</c:v>
                </c:pt>
                <c:pt idx="11">
                  <c:v>Dec-11</c:v>
                </c:pt>
                <c:pt idx="12">
                  <c:v>Jan-12</c:v>
                </c:pt>
                <c:pt idx="13">
                  <c:v>Feb-12</c:v>
                </c:pt>
                <c:pt idx="14">
                  <c:v>Mar-12</c:v>
                </c:pt>
                <c:pt idx="15">
                  <c:v>Apr-12</c:v>
                </c:pt>
                <c:pt idx="16">
                  <c:v>May-12</c:v>
                </c:pt>
                <c:pt idx="17">
                  <c:v>Jun-12</c:v>
                </c:pt>
                <c:pt idx="18">
                  <c:v>Jul-12</c:v>
                </c:pt>
                <c:pt idx="19">
                  <c:v>Aug-12</c:v>
                </c:pt>
                <c:pt idx="20">
                  <c:v>Sep-12</c:v>
                </c:pt>
                <c:pt idx="21">
                  <c:v>Oct-12</c:v>
                </c:pt>
                <c:pt idx="22">
                  <c:v>Nov-12</c:v>
                </c:pt>
              </c:strCache>
            </c:strRef>
          </c:cat>
          <c:val>
            <c:numRef>
              <c:f>CalculationsforGraph!$F$224:$AB$224</c:f>
              <c:numCache>
                <c:formatCode>General</c:formatCode>
                <c:ptCount val="23"/>
                <c:pt idx="0">
                  <c:v>1.6915584415584418E-3</c:v>
                </c:pt>
                <c:pt idx="1">
                  <c:v>3.2348806882652806E-3</c:v>
                </c:pt>
                <c:pt idx="2">
                  <c:v>3.0570325731616062E-3</c:v>
                </c:pt>
                <c:pt idx="3">
                  <c:v>3.2057256048672357E-3</c:v>
                </c:pt>
                <c:pt idx="4">
                  <c:v>2.507223236009732E-3</c:v>
                </c:pt>
                <c:pt idx="5">
                  <c:v>3.1264658127367843E-3</c:v>
                </c:pt>
                <c:pt idx="6">
                  <c:v>2.6165658401734408E-3</c:v>
                </c:pt>
                <c:pt idx="7">
                  <c:v>3.1958381054946819E-3</c:v>
                </c:pt>
                <c:pt idx="8">
                  <c:v>3.7425710980814493E-3</c:v>
                </c:pt>
                <c:pt idx="9">
                  <c:v>4.0635652882762691E-3</c:v>
                </c:pt>
                <c:pt idx="10">
                  <c:v>4.117527476018042E-3</c:v>
                </c:pt>
                <c:pt idx="11">
                  <c:v>3.5500108124025161E-3</c:v>
                </c:pt>
                <c:pt idx="12">
                  <c:v>2.3902883315769351E-3</c:v>
                </c:pt>
                <c:pt idx="13">
                  <c:v>5.1514652826128229E-3</c:v>
                </c:pt>
                <c:pt idx="14">
                  <c:v>3.7088427864345967E-3</c:v>
                </c:pt>
                <c:pt idx="15">
                  <c:v>2.8152949326875655E-3</c:v>
                </c:pt>
                <c:pt idx="16">
                  <c:v>3.1228729341936882E-3</c:v>
                </c:pt>
                <c:pt idx="17">
                  <c:v>3.5346248214743487E-3</c:v>
                </c:pt>
                <c:pt idx="18">
                  <c:v>3.8384109135005083E-3</c:v>
                </c:pt>
                <c:pt idx="19">
                  <c:v>3.7496810040831483E-3</c:v>
                </c:pt>
                <c:pt idx="20">
                  <c:v>3.4082231262883081E-3</c:v>
                </c:pt>
                <c:pt idx="21">
                  <c:v>4.2861227934355792E-3</c:v>
                </c:pt>
                <c:pt idx="22">
                  <c:v>4.3577884104199893E-3</c:v>
                </c:pt>
              </c:numCache>
            </c:numRef>
          </c:val>
        </c:ser>
        <c:ser>
          <c:idx val="4"/>
          <c:order val="4"/>
          <c:tx>
            <c:v>Top Quartile</c:v>
          </c:tx>
          <c:spPr>
            <a:solidFill>
              <a:srgbClr val="008000">
                <a:alpha val="27843"/>
              </a:srgbClr>
            </a:solidFill>
            <a:ln w="25400">
              <a:noFill/>
            </a:ln>
          </c:spPr>
          <c:cat>
            <c:strRef>
              <c:f>CalculationsforGraph!$F$1:$AB$1</c:f>
              <c:strCache>
                <c:ptCount val="23"/>
                <c:pt idx="0">
                  <c:v>Jan-11</c:v>
                </c:pt>
                <c:pt idx="1">
                  <c:v>Feb-11</c:v>
                </c:pt>
                <c:pt idx="2">
                  <c:v>Mar-11</c:v>
                </c:pt>
                <c:pt idx="3">
                  <c:v>Apr-11</c:v>
                </c:pt>
                <c:pt idx="4">
                  <c:v>May-11</c:v>
                </c:pt>
                <c:pt idx="5">
                  <c:v>Jun-11</c:v>
                </c:pt>
                <c:pt idx="6">
                  <c:v>Jul-11</c:v>
                </c:pt>
                <c:pt idx="7">
                  <c:v>Aug-11</c:v>
                </c:pt>
                <c:pt idx="8">
                  <c:v>Sep-11</c:v>
                </c:pt>
                <c:pt idx="9">
                  <c:v>Oct-11</c:v>
                </c:pt>
                <c:pt idx="10">
                  <c:v>Nov-11</c:v>
                </c:pt>
                <c:pt idx="11">
                  <c:v>Dec-11</c:v>
                </c:pt>
                <c:pt idx="12">
                  <c:v>Jan-12</c:v>
                </c:pt>
                <c:pt idx="13">
                  <c:v>Feb-12</c:v>
                </c:pt>
                <c:pt idx="14">
                  <c:v>Mar-12</c:v>
                </c:pt>
                <c:pt idx="15">
                  <c:v>Apr-12</c:v>
                </c:pt>
                <c:pt idx="16">
                  <c:v>May-12</c:v>
                </c:pt>
                <c:pt idx="17">
                  <c:v>Jun-12</c:v>
                </c:pt>
                <c:pt idx="18">
                  <c:v>Jul-12</c:v>
                </c:pt>
                <c:pt idx="19">
                  <c:v>Aug-12</c:v>
                </c:pt>
                <c:pt idx="20">
                  <c:v>Sep-12</c:v>
                </c:pt>
                <c:pt idx="21">
                  <c:v>Oct-12</c:v>
                </c:pt>
                <c:pt idx="22">
                  <c:v>Nov-12</c:v>
                </c:pt>
              </c:strCache>
            </c:strRef>
          </c:cat>
          <c:val>
            <c:numRef>
              <c:f>CalculationsforGraph!$F$225:$AB$225</c:f>
              <c:numCache>
                <c:formatCode>General</c:formatCode>
                <c:ptCount val="23"/>
                <c:pt idx="0">
                  <c:v>3.1213328226733054E-2</c:v>
                </c:pt>
                <c:pt idx="1">
                  <c:v>1.6090646749278563E-2</c:v>
                </c:pt>
                <c:pt idx="2">
                  <c:v>9.9186739696181074E-3</c:v>
                </c:pt>
                <c:pt idx="3">
                  <c:v>1.7903498504356873E-2</c:v>
                </c:pt>
                <c:pt idx="4">
                  <c:v>1.1199658584169455E-2</c:v>
                </c:pt>
                <c:pt idx="5">
                  <c:v>1.8614130434782605E-2</c:v>
                </c:pt>
                <c:pt idx="6">
                  <c:v>1.5813565676021563E-2</c:v>
                </c:pt>
                <c:pt idx="7">
                  <c:v>1.7656722733523748E-2</c:v>
                </c:pt>
                <c:pt idx="8">
                  <c:v>2.2533548822976139E-2</c:v>
                </c:pt>
                <c:pt idx="9">
                  <c:v>2.600474334107887E-2</c:v>
                </c:pt>
                <c:pt idx="10">
                  <c:v>3.6652857533497403E-2</c:v>
                </c:pt>
                <c:pt idx="11">
                  <c:v>5.178336552229363E-2</c:v>
                </c:pt>
                <c:pt idx="12">
                  <c:v>1.107737492806255E-2</c:v>
                </c:pt>
                <c:pt idx="13">
                  <c:v>2.1082413399314805E-2</c:v>
                </c:pt>
                <c:pt idx="14">
                  <c:v>1.3093159620574765E-2</c:v>
                </c:pt>
                <c:pt idx="15">
                  <c:v>1.3670986181253121E-2</c:v>
                </c:pt>
                <c:pt idx="16">
                  <c:v>1.5420597484276731E-2</c:v>
                </c:pt>
                <c:pt idx="17">
                  <c:v>1.3481373236692384E-2</c:v>
                </c:pt>
                <c:pt idx="18">
                  <c:v>3.8323357002483294E-2</c:v>
                </c:pt>
                <c:pt idx="19">
                  <c:v>2.8818041196741855E-2</c:v>
                </c:pt>
                <c:pt idx="20">
                  <c:v>3.129346641391989E-2</c:v>
                </c:pt>
                <c:pt idx="21">
                  <c:v>2.3722947141230893E-2</c:v>
                </c:pt>
                <c:pt idx="22">
                  <c:v>2.484772537404116E-2</c:v>
                </c:pt>
              </c:numCache>
            </c:numRef>
          </c:val>
        </c:ser>
        <c:dLbls>
          <c:showLegendKey val="0"/>
          <c:showVal val="0"/>
          <c:showCatName val="0"/>
          <c:showSerName val="0"/>
          <c:showPercent val="0"/>
          <c:showBubbleSize val="0"/>
        </c:dLbls>
        <c:axId val="119452800"/>
        <c:axId val="119454336"/>
      </c:areaChart>
      <c:lineChart>
        <c:grouping val="standard"/>
        <c:varyColors val="0"/>
        <c:ser>
          <c:idx val="5"/>
          <c:order val="5"/>
          <c:tx>
            <c:v>Worst</c:v>
          </c:tx>
          <c:spPr>
            <a:ln w="25400">
              <a:solidFill>
                <a:srgbClr val="DD0806"/>
              </a:solidFill>
              <a:prstDash val="solid"/>
            </a:ln>
          </c:spPr>
          <c:marker>
            <c:symbol val="none"/>
          </c:marker>
          <c:val>
            <c:numRef>
              <c:f>CalculationsforGraph!$F$221:$AB$221</c:f>
              <c:numCache>
                <c:formatCode>General</c:formatCode>
                <c:ptCount val="23"/>
                <c:pt idx="0">
                  <c:v>1.9371727748691099E-3</c:v>
                </c:pt>
                <c:pt idx="1">
                  <c:v>3.8535645472061657E-3</c:v>
                </c:pt>
                <c:pt idx="2">
                  <c:v>4.7676767676767678E-3</c:v>
                </c:pt>
                <c:pt idx="3">
                  <c:v>4.3333333333333331E-3</c:v>
                </c:pt>
                <c:pt idx="4">
                  <c:v>3.3891213389121337E-3</c:v>
                </c:pt>
                <c:pt idx="5">
                  <c:v>3.0817610062893082E-3</c:v>
                </c:pt>
                <c:pt idx="6">
                  <c:v>4.1042345276872966E-3</c:v>
                </c:pt>
                <c:pt idx="7">
                  <c:v>3.8313253012048193E-3</c:v>
                </c:pt>
                <c:pt idx="8">
                  <c:v>4.5060240963855419E-3</c:v>
                </c:pt>
                <c:pt idx="9">
                  <c:v>3.5849056603773585E-3</c:v>
                </c:pt>
                <c:pt idx="10">
                  <c:v>3.5180722891566267E-3</c:v>
                </c:pt>
                <c:pt idx="11">
                  <c:v>3.258785942492013E-3</c:v>
                </c:pt>
                <c:pt idx="12">
                  <c:v>2.2650602409638554E-3</c:v>
                </c:pt>
                <c:pt idx="13">
                  <c:v>3.1566265060240964E-3</c:v>
                </c:pt>
                <c:pt idx="14">
                  <c:v>3.7499999999999999E-3</c:v>
                </c:pt>
                <c:pt idx="15">
                  <c:v>3.126984126984127E-3</c:v>
                </c:pt>
                <c:pt idx="16">
                  <c:v>3.5984095427435388E-3</c:v>
                </c:pt>
                <c:pt idx="17">
                  <c:v>2.9025844930417495E-3</c:v>
                </c:pt>
                <c:pt idx="18">
                  <c:v>2.8756957328385899E-3</c:v>
                </c:pt>
                <c:pt idx="19">
                  <c:v>3.5810810810810809E-3</c:v>
                </c:pt>
                <c:pt idx="20">
                  <c:v>4.0401785714285713E-3</c:v>
                </c:pt>
                <c:pt idx="21">
                  <c:v>3.8095238095238095E-3</c:v>
                </c:pt>
                <c:pt idx="22">
                  <c:v>3.1539888682745824E-3</c:v>
                </c:pt>
              </c:numCache>
            </c:numRef>
          </c:val>
          <c:smooth val="0"/>
        </c:ser>
        <c:ser>
          <c:idx val="6"/>
          <c:order val="6"/>
          <c:tx>
            <c:v>Best</c:v>
          </c:tx>
          <c:spPr>
            <a:ln w="25400">
              <a:solidFill>
                <a:srgbClr val="006411"/>
              </a:solidFill>
              <a:prstDash val="solid"/>
            </a:ln>
          </c:spPr>
          <c:marker>
            <c:symbol val="none"/>
          </c:marker>
          <c:val>
            <c:numRef>
              <c:f>CalculationsforGraph!$F$219:$AB$219</c:f>
              <c:numCache>
                <c:formatCode>General</c:formatCode>
                <c:ptCount val="23"/>
                <c:pt idx="0">
                  <c:v>3.892761394101877E-2</c:v>
                </c:pt>
                <c:pt idx="1">
                  <c:v>2.9302325581395349E-2</c:v>
                </c:pt>
                <c:pt idx="2">
                  <c:v>2.2896341463414634E-2</c:v>
                </c:pt>
                <c:pt idx="3">
                  <c:v>3.0757575757575758E-2</c:v>
                </c:pt>
                <c:pt idx="4">
                  <c:v>2.1772575250836122E-2</c:v>
                </c:pt>
                <c:pt idx="5">
                  <c:v>3.1657608695652172E-2</c:v>
                </c:pt>
                <c:pt idx="6">
                  <c:v>2.877076411960133E-2</c:v>
                </c:pt>
                <c:pt idx="7">
                  <c:v>3.1695652173913041E-2</c:v>
                </c:pt>
                <c:pt idx="8">
                  <c:v>3.720508166969147E-2</c:v>
                </c:pt>
                <c:pt idx="9">
                  <c:v>4.2392026578073089E-2</c:v>
                </c:pt>
                <c:pt idx="10">
                  <c:v>5.1847826086956525E-2</c:v>
                </c:pt>
                <c:pt idx="11">
                  <c:v>6.5614406779661016E-2</c:v>
                </c:pt>
                <c:pt idx="12">
                  <c:v>2.1313131313131312E-2</c:v>
                </c:pt>
                <c:pt idx="13">
                  <c:v>3.6866197183098588E-2</c:v>
                </c:pt>
                <c:pt idx="14">
                  <c:v>2.7845117845117846E-2</c:v>
                </c:pt>
                <c:pt idx="15">
                  <c:v>2.5878378378378378E-2</c:v>
                </c:pt>
                <c:pt idx="16">
                  <c:v>2.8125000000000001E-2</c:v>
                </c:pt>
                <c:pt idx="17">
                  <c:v>2.655128205128205E-2</c:v>
                </c:pt>
                <c:pt idx="18">
                  <c:v>5.2607003891050587E-2</c:v>
                </c:pt>
                <c:pt idx="19">
                  <c:v>4.3258145363408523E-2</c:v>
                </c:pt>
                <c:pt idx="20">
                  <c:v>4.607553366174056E-2</c:v>
                </c:pt>
                <c:pt idx="21">
                  <c:v>3.9681978798586572E-2</c:v>
                </c:pt>
                <c:pt idx="22">
                  <c:v>4.0100250626566414E-2</c:v>
                </c:pt>
              </c:numCache>
            </c:numRef>
          </c:val>
          <c:smooth val="0"/>
        </c:ser>
        <c:ser>
          <c:idx val="7"/>
          <c:order val="7"/>
          <c:tx>
            <c:strRef>
              <c:f>CalculationsforGraph!$E$210</c:f>
              <c:strCache>
                <c:ptCount val="1"/>
                <c:pt idx="0">
                  <c:v>Allerdale</c:v>
                </c:pt>
              </c:strCache>
            </c:strRef>
          </c:tx>
          <c:spPr>
            <a:ln w="25400">
              <a:solidFill>
                <a:srgbClr val="000090"/>
              </a:solidFill>
              <a:prstDash val="solid"/>
            </a:ln>
          </c:spPr>
          <c:marker>
            <c:symbol val="none"/>
          </c:marker>
          <c:val>
            <c:numRef>
              <c:f>CalculationsforGraph!$F$210:$AB$210</c:f>
              <c:numCache>
                <c:formatCode>0.00%</c:formatCode>
                <c:ptCount val="23"/>
                <c:pt idx="0">
                  <c:v>3.9254385964912278E-3</c:v>
                </c:pt>
                <c:pt idx="1">
                  <c:v>7.0175438596491229E-3</c:v>
                </c:pt>
                <c:pt idx="2">
                  <c:v>8.3114035087719293E-3</c:v>
                </c:pt>
                <c:pt idx="3">
                  <c:v>9.9331848552338536E-3</c:v>
                </c:pt>
                <c:pt idx="4">
                  <c:v>5.857461024498886E-3</c:v>
                </c:pt>
                <c:pt idx="5">
                  <c:v>7.2383073496659241E-3</c:v>
                </c:pt>
                <c:pt idx="6">
                  <c:v>6.1024498886414254E-3</c:v>
                </c:pt>
                <c:pt idx="7">
                  <c:v>7.2160356347438755E-3</c:v>
                </c:pt>
                <c:pt idx="8">
                  <c:v>4.8552338530066814E-3</c:v>
                </c:pt>
                <c:pt idx="9">
                  <c:v>7.3051224944320715E-3</c:v>
                </c:pt>
                <c:pt idx="10">
                  <c:v>5.4788418708240534E-3</c:v>
                </c:pt>
                <c:pt idx="11">
                  <c:v>6.7260579064587975E-3</c:v>
                </c:pt>
                <c:pt idx="12">
                  <c:v>3.4966592427616927E-3</c:v>
                </c:pt>
                <c:pt idx="13">
                  <c:v>5.7238307349665929E-3</c:v>
                </c:pt>
                <c:pt idx="14">
                  <c:v>5.946547884187082E-3</c:v>
                </c:pt>
                <c:pt idx="15">
                  <c:v>8.9649122807017537E-3</c:v>
                </c:pt>
                <c:pt idx="16">
                  <c:v>4.8245614035087722E-3</c:v>
                </c:pt>
                <c:pt idx="17">
                  <c:v>5.596491228070175E-3</c:v>
                </c:pt>
                <c:pt idx="18">
                  <c:v>5.3157894736842104E-3</c:v>
                </c:pt>
                <c:pt idx="19">
                  <c:v>6.1929824561403508E-3</c:v>
                </c:pt>
                <c:pt idx="20">
                  <c:v>6.3333333333333332E-3</c:v>
                </c:pt>
                <c:pt idx="21">
                  <c:v>6.2456140350877192E-3</c:v>
                </c:pt>
                <c:pt idx="22">
                  <c:v>1.0894736842105263E-2</c:v>
                </c:pt>
              </c:numCache>
            </c:numRef>
          </c:val>
          <c:smooth val="0"/>
        </c:ser>
        <c:ser>
          <c:idx val="8"/>
          <c:order val="8"/>
          <c:tx>
            <c:strRef>
              <c:f>CalculationsforGraph!$D$219</c:f>
              <c:strCache>
                <c:ptCount val="1"/>
                <c:pt idx="0">
                  <c:v>District Average</c:v>
                </c:pt>
              </c:strCache>
            </c:strRef>
          </c:tx>
          <c:spPr>
            <a:ln w="25400">
              <a:solidFill>
                <a:srgbClr val="660066"/>
              </a:solidFill>
              <a:prstDash val="solid"/>
            </a:ln>
          </c:spPr>
          <c:marker>
            <c:symbol val="none"/>
          </c:marker>
          <c:val>
            <c:numRef>
              <c:f>CalculationsforGraph!$F$211:$AB$211</c:f>
              <c:numCache>
                <c:formatCode>0.00%</c:formatCode>
                <c:ptCount val="23"/>
                <c:pt idx="0">
                  <c:v>6.6502489075651195E-3</c:v>
                </c:pt>
                <c:pt idx="1">
                  <c:v>1.0865803266625855E-2</c:v>
                </c:pt>
                <c:pt idx="2">
                  <c:v>1.055115469904293E-2</c:v>
                </c:pt>
                <c:pt idx="3">
                  <c:v>1.0561128813914312E-2</c:v>
                </c:pt>
                <c:pt idx="4">
                  <c:v>8.9637864096260775E-3</c:v>
                </c:pt>
                <c:pt idx="5">
                  <c:v>1.092584020580098E-2</c:v>
                </c:pt>
                <c:pt idx="6">
                  <c:v>1.092871171564681E-2</c:v>
                </c:pt>
                <c:pt idx="7">
                  <c:v>1.1617821479921613E-2</c:v>
                </c:pt>
                <c:pt idx="8">
                  <c:v>1.2141888637348837E-2</c:v>
                </c:pt>
                <c:pt idx="9">
                  <c:v>1.3679734255042968E-2</c:v>
                </c:pt>
                <c:pt idx="10">
                  <c:v>1.2899307295508344E-2</c:v>
                </c:pt>
                <c:pt idx="11">
                  <c:v>1.1601926221677925E-2</c:v>
                </c:pt>
                <c:pt idx="12">
                  <c:v>8.3875588006964829E-3</c:v>
                </c:pt>
                <c:pt idx="13">
                  <c:v>1.2494350114953111E-2</c:v>
                </c:pt>
                <c:pt idx="14">
                  <c:v>1.2045725167230854E-2</c:v>
                </c:pt>
                <c:pt idx="15">
                  <c:v>1.0237214960221128E-2</c:v>
                </c:pt>
                <c:pt idx="16">
                  <c:v>1.063600740045568E-2</c:v>
                </c:pt>
                <c:pt idx="17">
                  <c:v>1.0690367273230222E-2</c:v>
                </c:pt>
                <c:pt idx="18">
                  <c:v>1.1794621108147139E-2</c:v>
                </c:pt>
                <c:pt idx="19">
                  <c:v>1.2225191774575827E-2</c:v>
                </c:pt>
                <c:pt idx="20">
                  <c:v>1.2520338138215681E-2</c:v>
                </c:pt>
                <c:pt idx="21">
                  <c:v>1.3371216822497896E-2</c:v>
                </c:pt>
                <c:pt idx="22">
                  <c:v>1.2478467979186711E-2</c:v>
                </c:pt>
              </c:numCache>
            </c:numRef>
          </c:val>
          <c:smooth val="0"/>
        </c:ser>
        <c:dLbls>
          <c:showLegendKey val="0"/>
          <c:showVal val="0"/>
          <c:showCatName val="0"/>
          <c:showSerName val="0"/>
          <c:showPercent val="0"/>
          <c:showBubbleSize val="0"/>
        </c:dLbls>
        <c:marker val="1"/>
        <c:smooth val="0"/>
        <c:axId val="119452800"/>
        <c:axId val="119454336"/>
      </c:lineChart>
      <c:catAx>
        <c:axId val="119452800"/>
        <c:scaling>
          <c:orientation val="minMax"/>
        </c:scaling>
        <c:delete val="0"/>
        <c:axPos val="b"/>
        <c:numFmt formatCode="\£#,##0" sourceLinked="0"/>
        <c:majorTickMark val="out"/>
        <c:minorTickMark val="none"/>
        <c:tickLblPos val="nextTo"/>
        <c:spPr>
          <a:ln w="9525">
            <a:noFill/>
          </a:ln>
        </c:spPr>
        <c:txPr>
          <a:bodyPr rot="-5400000" vert="horz"/>
          <a:lstStyle/>
          <a:p>
            <a:pPr>
              <a:defRPr sz="1200" b="0" i="0" u="none" strike="noStrike" baseline="0">
                <a:solidFill>
                  <a:srgbClr val="000000"/>
                </a:solidFill>
                <a:latin typeface="Calibri"/>
                <a:ea typeface="Calibri"/>
                <a:cs typeface="Calibri"/>
              </a:defRPr>
            </a:pPr>
            <a:endParaRPr lang="en-US"/>
          </a:p>
        </c:txPr>
        <c:crossAx val="119454336"/>
        <c:crosses val="autoZero"/>
        <c:auto val="1"/>
        <c:lblAlgn val="ctr"/>
        <c:lblOffset val="100"/>
        <c:noMultiLvlLbl val="0"/>
      </c:catAx>
      <c:valAx>
        <c:axId val="119454336"/>
        <c:scaling>
          <c:orientation val="minMax"/>
          <c:max val="7.0000000000000007E-2"/>
          <c:min val="0"/>
        </c:scaling>
        <c:delete val="0"/>
        <c:axPos val="l"/>
        <c:majorGridlines>
          <c:spPr>
            <a:ln w="3175">
              <a:solidFill>
                <a:srgbClr val="000000"/>
              </a:solidFill>
              <a:prstDash val="solid"/>
            </a:ln>
          </c:spPr>
        </c:majorGridlines>
        <c:numFmt formatCode="0.00%" sourceLinked="0"/>
        <c:majorTickMark val="none"/>
        <c:minorTickMark val="none"/>
        <c:tickLblPos val="nextTo"/>
        <c:spPr>
          <a:ln w="9525">
            <a:noFill/>
          </a:ln>
        </c:spPr>
        <c:txPr>
          <a:bodyPr rot="0" vert="horz"/>
          <a:lstStyle/>
          <a:p>
            <a:pPr>
              <a:defRPr sz="1400" b="0" i="0" u="none" strike="noStrike" baseline="0">
                <a:solidFill>
                  <a:srgbClr val="000000"/>
                </a:solidFill>
                <a:latin typeface="Calibri"/>
                <a:ea typeface="Calibri"/>
                <a:cs typeface="Calibri"/>
              </a:defRPr>
            </a:pPr>
            <a:endParaRPr lang="en-US"/>
          </a:p>
        </c:txPr>
        <c:crossAx val="119452800"/>
        <c:crosses val="autoZero"/>
        <c:crossBetween val="between"/>
        <c:majorUnit val="1.0000000000000002E-2"/>
      </c:valAx>
      <c:spPr>
        <a:solidFill>
          <a:srgbClr val="FFFFFF"/>
        </a:solidFill>
        <a:ln w="25400">
          <a:noFill/>
        </a:ln>
      </c:spPr>
    </c:plotArea>
    <c:legend>
      <c:legendPos val="r"/>
      <c:layout>
        <c:manualLayout>
          <c:xMode val="edge"/>
          <c:yMode val="edge"/>
          <c:x val="0.9055143502096098"/>
          <c:y val="0.17622080679405519"/>
          <c:w val="8.4166397936149634E-2"/>
          <c:h val="0.70063694267515919"/>
        </c:manualLayout>
      </c:layout>
      <c:overlay val="0"/>
      <c:spPr>
        <a:noFill/>
        <a:ln w="25400">
          <a:noFill/>
        </a:ln>
      </c:spPr>
      <c:txPr>
        <a:bodyPr/>
        <a:lstStyle/>
        <a:p>
          <a:pPr>
            <a:defRPr sz="85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123825</xdr:colOff>
      <xdr:row>4</xdr:row>
      <xdr:rowOff>114300</xdr:rowOff>
    </xdr:from>
    <xdr:to>
      <xdr:col>16</xdr:col>
      <xdr:colOff>0</xdr:colOff>
      <xdr:row>30</xdr:row>
      <xdr:rowOff>9525</xdr:rowOff>
    </xdr:to>
    <xdr:graphicFrame macro="">
      <xdr:nvGraphicFramePr>
        <xdr:cNvPr id="228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MPA/010_Affordable%20Housing/Affordable%20housing%20Supply/Affordable%20Housing%20Supply%202010-11%20working%20copy%20rev%20Jan%20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efinitions"/>
      <sheetName val="acronyms"/>
      <sheetName val="Included Schemes"/>
      <sheetName val="Included Schemes (2)"/>
      <sheetName val="Blanks template"/>
      <sheetName val="Housing Corp Data"/>
      <sheetName val="Other HC RCGF &amp; DPF"/>
      <sheetName val="SR Housing Corp (NB) (sponsor)"/>
      <sheetName val="PCS data"/>
      <sheetName val="SR Housing Corp (NB) (location)"/>
      <sheetName val="SR Housing Corp (RH) (sponsor)"/>
      <sheetName val="SR Housing Corp (RH) (location)"/>
      <sheetName val="SR Housing Corp (All) (sponsor)"/>
      <sheetName val="SR Housing Corp (All) (location"/>
      <sheetName val="SR Other HC HD (sponsor)"/>
      <sheetName val="SR Other HC HD (location)"/>
      <sheetName val="SR Other HC HD (NB) (sponsor)"/>
      <sheetName val="SR Other HC HD (NB) (location)"/>
      <sheetName val="SR Other HC SC (sponsor)"/>
      <sheetName val="SR Other HC SC (location)"/>
      <sheetName val="SR Other HC SC (NB) (sponsor)"/>
      <sheetName val="SR Other HC SC (NB) (location)"/>
      <sheetName val="SR Other HC remodelled"/>
      <sheetName val="SR Other HC RCGF &amp; DPF"/>
      <sheetName val="SR Other HC Schemes (sponsor)"/>
      <sheetName val="SR Other HC Schemes (location)"/>
      <sheetName val="SR LA (HCA)"/>
      <sheetName val="SR LA (All NB)"/>
      <sheetName val="SR LA (Acq)"/>
      <sheetName val="SR S106 only (HSSA)"/>
      <sheetName val="SR S106 only (HCorp)"/>
      <sheetName val="SR S106 only"/>
      <sheetName val="SR S106 nil grant total"/>
      <sheetName val="SR S106 nil grant IMS only"/>
      <sheetName val="SR PFI (NB)"/>
      <sheetName val="SR PFI (RH)"/>
      <sheetName val="SR PFI (All)"/>
      <sheetName val="SR All Social Rent (sponsor)"/>
      <sheetName val="SR All Social Rent (location)"/>
      <sheetName val="SR All Social Rent (NB) sponsor"/>
      <sheetName val="SR All Social Rent (NB) locatio"/>
      <sheetName val="IR Housing Corp (NB) (sponsor)"/>
      <sheetName val="IR Housing Corp (NB) (location)"/>
      <sheetName val="IR Housing Corp (RH) (sponsor)"/>
      <sheetName val="IR Housing Corp (RH) (location)"/>
      <sheetName val="IR Housing Corp (All) (sponsor)"/>
      <sheetName val="IR Housing Corp (All) (location"/>
      <sheetName val="LCHO - Housing Corp (NB) sponso"/>
      <sheetName val="LCHO - Housing Corp (NB) locati"/>
      <sheetName val="LCHO - Housing Corp (RH) sponso"/>
      <sheetName val="LCHO - Housing Corp (RH) locati"/>
      <sheetName val="LCHO - Housing Corp (All) spons"/>
      <sheetName val="LCHO - Housing Corp (All) locat"/>
      <sheetName val="LCHO Other HC remodelled"/>
      <sheetName val="LCHO Other HC RCGF &amp; DPF"/>
      <sheetName val="LCHO S106 only (HSSA)"/>
      <sheetName val="LCHO S106 only (HCorp)"/>
      <sheetName val="LCHO S106 only"/>
      <sheetName val="LCHO S106 nil grant total"/>
      <sheetName val="LCHO S106 nil grant IMS only"/>
      <sheetName val="LCHO APS RTA, SHB &amp; VPG"/>
      <sheetName val="LCHO APS CIS"/>
      <sheetName val="LCHO APS FTBI &amp; LWI"/>
      <sheetName val="LCHO APS LA SHB"/>
      <sheetName val="LCHO APS TOTAL"/>
      <sheetName val="LCHO ALL LCHO (sponsor)"/>
      <sheetName val="LCHO ALL LCHO (location)"/>
      <sheetName val="LCHO ALL LCHO (NB) (sponsor)"/>
      <sheetName val="LCHO ALL LCHO (NB) (location)"/>
      <sheetName val="All Intrmdt housing (sponsor)"/>
      <sheetName val="All Intrmdt housing (location)"/>
      <sheetName val="All Intrmdt housing (NB) sponso"/>
      <sheetName val="All Intrmdt housing (NB) locati"/>
      <sheetName val="All affordable by LA (sponsor)"/>
      <sheetName val="All affordable by LA (location)"/>
      <sheetName val="All affordable by LA (NB) spons"/>
      <sheetName val="All affordable by LA (NB) locat"/>
      <sheetName val="Affordable - England (sponsor)"/>
      <sheetName val="Affordable - England (location)"/>
      <sheetName val="Affordable - England (breakdown"/>
      <sheetName val="Affordable - NB Acq (location)"/>
      <sheetName val="temp Affordable NB Acq (locn)2"/>
      <sheetName val="temp LA"/>
      <sheetName val="totals by type"/>
      <sheetName val="charts for release"/>
      <sheetName val="Stats Release Table 1"/>
      <sheetName val="differences"/>
      <sheetName val="2009-10 as published 1000"/>
      <sheetName val="Live Table 1000"/>
      <sheetName val="Live Table 1001"/>
      <sheetName val="Live Table 1002"/>
      <sheetName val="Live Table 1003"/>
      <sheetName val="Live Table 1006"/>
      <sheetName val="Live Table 1007"/>
      <sheetName val="Live Table 1008"/>
      <sheetName val="Live Table 1009"/>
      <sheetName val="Live Table 1009 (2)"/>
      <sheetName val="Stats Release T3"/>
      <sheetName val="Live Table 1010"/>
      <sheetName val="Live Table 1011"/>
    </sheetNames>
    <sheetDataSet>
      <sheetData sheetId="0" refreshError="1">
        <row r="51">
          <cell r="A51" t="str">
            <v>UA</v>
          </cell>
        </row>
      </sheetData>
      <sheetData sheetId="1" refreshError="1"/>
      <sheetData sheetId="2" refreshError="1"/>
      <sheetData sheetId="3"/>
      <sheetData sheetId="4" refreshError="1"/>
      <sheetData sheetId="5"/>
      <sheetData sheetId="6" refreshError="1">
        <row r="2124">
          <cell r="B2124" t="str">
            <v>00AA</v>
          </cell>
          <cell r="C2124" t="str">
            <v>City of London</v>
          </cell>
          <cell r="G2124">
            <v>6</v>
          </cell>
          <cell r="L2124">
            <v>6</v>
          </cell>
          <cell r="M2124">
            <v>0</v>
          </cell>
          <cell r="O2124" t="str">
            <v>00AA</v>
          </cell>
          <cell r="P2124" t="str">
            <v>City of London</v>
          </cell>
          <cell r="T2124">
            <v>7</v>
          </cell>
          <cell r="Y2124">
            <v>7</v>
          </cell>
          <cell r="AA2124" t="str">
            <v>00AA</v>
          </cell>
          <cell r="AB2124" t="str">
            <v>City of London</v>
          </cell>
          <cell r="AD2124">
            <v>0</v>
          </cell>
          <cell r="AF2124">
            <v>0</v>
          </cell>
          <cell r="AG2124">
            <v>0</v>
          </cell>
          <cell r="AI2124" t="str">
            <v>00AA</v>
          </cell>
          <cell r="AJ2124" t="str">
            <v>City of London</v>
          </cell>
          <cell r="AK2124">
            <v>0</v>
          </cell>
          <cell r="AL2124">
            <v>0</v>
          </cell>
          <cell r="AM2124">
            <v>0</v>
          </cell>
        </row>
        <row r="2125">
          <cell r="B2125" t="str">
            <v>00AB</v>
          </cell>
          <cell r="C2125" t="str">
            <v>Barking and Dagenham</v>
          </cell>
          <cell r="F2125">
            <v>35</v>
          </cell>
          <cell r="G2125">
            <v>22</v>
          </cell>
          <cell r="H2125">
            <v>134</v>
          </cell>
          <cell r="I2125">
            <v>28</v>
          </cell>
          <cell r="J2125">
            <v>3</v>
          </cell>
          <cell r="K2125">
            <v>1</v>
          </cell>
          <cell r="L2125">
            <v>223</v>
          </cell>
          <cell r="M2125">
            <v>4</v>
          </cell>
          <cell r="O2125" t="str">
            <v>00AB</v>
          </cell>
          <cell r="P2125" t="str">
            <v>Barking and Dagenham</v>
          </cell>
          <cell r="S2125">
            <v>35</v>
          </cell>
          <cell r="T2125">
            <v>37</v>
          </cell>
          <cell r="U2125">
            <v>134</v>
          </cell>
          <cell r="V2125">
            <v>28</v>
          </cell>
          <cell r="W2125">
            <v>3</v>
          </cell>
          <cell r="X2125">
            <v>1</v>
          </cell>
          <cell r="Y2125">
            <v>238</v>
          </cell>
          <cell r="AA2125" t="str">
            <v>00AB</v>
          </cell>
          <cell r="AB2125" t="str">
            <v>Barking and Dagenham</v>
          </cell>
          <cell r="AD2125">
            <v>22</v>
          </cell>
          <cell r="AE2125">
            <v>0</v>
          </cell>
          <cell r="AF2125">
            <v>22</v>
          </cell>
          <cell r="AG2125">
            <v>22</v>
          </cell>
          <cell r="AI2125" t="str">
            <v>00AB</v>
          </cell>
          <cell r="AJ2125" t="str">
            <v>Barking and Dagenham</v>
          </cell>
          <cell r="AK2125">
            <v>0</v>
          </cell>
          <cell r="AL2125">
            <v>0</v>
          </cell>
          <cell r="AM2125">
            <v>0</v>
          </cell>
        </row>
        <row r="2126">
          <cell r="B2126" t="str">
            <v>00AC</v>
          </cell>
          <cell r="C2126" t="str">
            <v>Barnet</v>
          </cell>
          <cell r="F2126">
            <v>49</v>
          </cell>
          <cell r="G2126">
            <v>38</v>
          </cell>
          <cell r="H2126">
            <v>150</v>
          </cell>
          <cell r="I2126">
            <v>1</v>
          </cell>
          <cell r="J2126">
            <v>1</v>
          </cell>
          <cell r="K2126">
            <v>1</v>
          </cell>
          <cell r="L2126">
            <v>282</v>
          </cell>
          <cell r="M2126">
            <v>2</v>
          </cell>
          <cell r="O2126" t="str">
            <v>00AC</v>
          </cell>
          <cell r="P2126" t="str">
            <v>Barnet</v>
          </cell>
          <cell r="S2126">
            <v>49</v>
          </cell>
          <cell r="T2126">
            <v>35</v>
          </cell>
          <cell r="U2126">
            <v>150</v>
          </cell>
          <cell r="V2126">
            <v>1</v>
          </cell>
          <cell r="W2126">
            <v>1</v>
          </cell>
          <cell r="X2126">
            <v>1</v>
          </cell>
          <cell r="Y2126">
            <v>279</v>
          </cell>
          <cell r="AA2126" t="str">
            <v>00AC</v>
          </cell>
          <cell r="AB2126" t="str">
            <v>Barnet</v>
          </cell>
          <cell r="AD2126">
            <v>0</v>
          </cell>
          <cell r="AE2126">
            <v>0</v>
          </cell>
          <cell r="AF2126">
            <v>0</v>
          </cell>
          <cell r="AG2126">
            <v>0</v>
          </cell>
          <cell r="AI2126" t="str">
            <v>00AC</v>
          </cell>
          <cell r="AJ2126" t="str">
            <v>Barnet</v>
          </cell>
          <cell r="AK2126">
            <v>0</v>
          </cell>
          <cell r="AL2126">
            <v>0</v>
          </cell>
          <cell r="AM2126">
            <v>0</v>
          </cell>
        </row>
        <row r="2127">
          <cell r="B2127" t="str">
            <v>00AD</v>
          </cell>
          <cell r="C2127" t="str">
            <v>Bexley</v>
          </cell>
          <cell r="G2127">
            <v>52</v>
          </cell>
          <cell r="H2127">
            <v>6</v>
          </cell>
          <cell r="I2127">
            <v>34</v>
          </cell>
          <cell r="J2127">
            <v>3</v>
          </cell>
          <cell r="K2127">
            <v>2</v>
          </cell>
          <cell r="L2127">
            <v>267</v>
          </cell>
          <cell r="M2127">
            <v>5</v>
          </cell>
          <cell r="O2127" t="str">
            <v>00AD</v>
          </cell>
          <cell r="P2127" t="str">
            <v>Bexley</v>
          </cell>
          <cell r="T2127">
            <v>81</v>
          </cell>
          <cell r="U2127">
            <v>6</v>
          </cell>
          <cell r="V2127">
            <v>34</v>
          </cell>
          <cell r="W2127">
            <v>3</v>
          </cell>
          <cell r="X2127">
            <v>2</v>
          </cell>
          <cell r="Y2127">
            <v>296</v>
          </cell>
          <cell r="AA2127" t="str">
            <v>00AD</v>
          </cell>
          <cell r="AB2127" t="str">
            <v>Bexley</v>
          </cell>
          <cell r="AD2127">
            <v>0</v>
          </cell>
          <cell r="AE2127">
            <v>0</v>
          </cell>
          <cell r="AF2127">
            <v>0</v>
          </cell>
          <cell r="AG2127">
            <v>0</v>
          </cell>
          <cell r="AI2127" t="str">
            <v>00AD</v>
          </cell>
          <cell r="AJ2127" t="str">
            <v>Bexley</v>
          </cell>
          <cell r="AK2127">
            <v>5</v>
          </cell>
          <cell r="AL2127">
            <v>0</v>
          </cell>
          <cell r="AM2127">
            <v>0</v>
          </cell>
        </row>
        <row r="2128">
          <cell r="B2128" t="str">
            <v>00AE</v>
          </cell>
          <cell r="C2128" t="str">
            <v>Brent</v>
          </cell>
          <cell r="D2128">
            <v>7</v>
          </cell>
          <cell r="F2128">
            <v>208</v>
          </cell>
          <cell r="G2128">
            <v>41</v>
          </cell>
          <cell r="H2128">
            <v>210</v>
          </cell>
          <cell r="I2128">
            <v>198</v>
          </cell>
          <cell r="J2128">
            <v>1</v>
          </cell>
          <cell r="K2128">
            <v>1</v>
          </cell>
          <cell r="L2128">
            <v>678</v>
          </cell>
          <cell r="M2128">
            <v>2</v>
          </cell>
          <cell r="O2128" t="str">
            <v>00AE</v>
          </cell>
          <cell r="P2128" t="str">
            <v>Brent</v>
          </cell>
          <cell r="Q2128">
            <v>7</v>
          </cell>
          <cell r="S2128">
            <v>208</v>
          </cell>
          <cell r="T2128">
            <v>23</v>
          </cell>
          <cell r="U2128">
            <v>210</v>
          </cell>
          <cell r="V2128">
            <v>198</v>
          </cell>
          <cell r="W2128">
            <v>1</v>
          </cell>
          <cell r="X2128">
            <v>1</v>
          </cell>
          <cell r="Y2128">
            <v>660</v>
          </cell>
          <cell r="AA2128" t="str">
            <v>00AE</v>
          </cell>
          <cell r="AB2128" t="str">
            <v>Brent</v>
          </cell>
          <cell r="AC2128">
            <v>0</v>
          </cell>
          <cell r="AD2128">
            <v>0</v>
          </cell>
          <cell r="AE2128">
            <v>0</v>
          </cell>
          <cell r="AF2128">
            <v>0</v>
          </cell>
          <cell r="AG2128">
            <v>0</v>
          </cell>
          <cell r="AI2128" t="str">
            <v>00AE</v>
          </cell>
          <cell r="AJ2128" t="str">
            <v>Brent</v>
          </cell>
          <cell r="AK2128">
            <v>0</v>
          </cell>
          <cell r="AL2128">
            <v>0</v>
          </cell>
          <cell r="AM2128">
            <v>0</v>
          </cell>
        </row>
        <row r="2129">
          <cell r="B2129" t="str">
            <v>00AF</v>
          </cell>
          <cell r="C2129" t="str">
            <v>Bromley</v>
          </cell>
          <cell r="F2129">
            <v>47</v>
          </cell>
          <cell r="G2129">
            <v>66</v>
          </cell>
          <cell r="H2129">
            <v>97</v>
          </cell>
          <cell r="I2129">
            <v>80</v>
          </cell>
          <cell r="K2129">
            <v>2</v>
          </cell>
          <cell r="L2129">
            <v>304</v>
          </cell>
          <cell r="M2129">
            <v>2</v>
          </cell>
          <cell r="O2129" t="str">
            <v>00AF</v>
          </cell>
          <cell r="P2129" t="str">
            <v>Bromley</v>
          </cell>
          <cell r="S2129">
            <v>47</v>
          </cell>
          <cell r="T2129">
            <v>82</v>
          </cell>
          <cell r="U2129">
            <v>97</v>
          </cell>
          <cell r="V2129">
            <v>80</v>
          </cell>
          <cell r="X2129">
            <v>2</v>
          </cell>
          <cell r="Y2129">
            <v>320</v>
          </cell>
          <cell r="AA2129" t="str">
            <v>00AF</v>
          </cell>
          <cell r="AB2129" t="str">
            <v>Bromley</v>
          </cell>
          <cell r="AD2129">
            <v>4</v>
          </cell>
          <cell r="AE2129">
            <v>8</v>
          </cell>
          <cell r="AF2129">
            <v>4</v>
          </cell>
          <cell r="AG2129">
            <v>12</v>
          </cell>
          <cell r="AI2129" t="str">
            <v>00AF</v>
          </cell>
          <cell r="AJ2129" t="str">
            <v>Bromley</v>
          </cell>
          <cell r="AK2129">
            <v>0</v>
          </cell>
          <cell r="AL2129">
            <v>0</v>
          </cell>
          <cell r="AM2129">
            <v>0</v>
          </cell>
        </row>
        <row r="2130">
          <cell r="B2130" t="str">
            <v>00AG</v>
          </cell>
          <cell r="C2130" t="str">
            <v>Camden</v>
          </cell>
          <cell r="D2130">
            <v>30</v>
          </cell>
          <cell r="F2130">
            <v>68</v>
          </cell>
          <cell r="G2130">
            <v>53</v>
          </cell>
          <cell r="H2130">
            <v>102</v>
          </cell>
          <cell r="I2130">
            <v>22</v>
          </cell>
          <cell r="K2130">
            <v>1</v>
          </cell>
          <cell r="L2130">
            <v>383</v>
          </cell>
          <cell r="M2130">
            <v>1</v>
          </cell>
          <cell r="O2130" t="str">
            <v>00AG</v>
          </cell>
          <cell r="P2130" t="str">
            <v>Camden</v>
          </cell>
          <cell r="Q2130">
            <v>30</v>
          </cell>
          <cell r="S2130">
            <v>68</v>
          </cell>
          <cell r="T2130">
            <v>25</v>
          </cell>
          <cell r="U2130">
            <v>102</v>
          </cell>
          <cell r="V2130">
            <v>22</v>
          </cell>
          <cell r="X2130">
            <v>1</v>
          </cell>
          <cell r="Y2130">
            <v>355</v>
          </cell>
          <cell r="AA2130" t="str">
            <v>00AG</v>
          </cell>
          <cell r="AB2130" t="str">
            <v>Camden</v>
          </cell>
          <cell r="AC2130">
            <v>0</v>
          </cell>
          <cell r="AD2130">
            <v>0</v>
          </cell>
          <cell r="AE2130">
            <v>0</v>
          </cell>
          <cell r="AF2130">
            <v>0</v>
          </cell>
          <cell r="AG2130">
            <v>0</v>
          </cell>
          <cell r="AI2130" t="str">
            <v>00AG</v>
          </cell>
          <cell r="AJ2130" t="str">
            <v>Camden</v>
          </cell>
          <cell r="AK2130">
            <v>4</v>
          </cell>
          <cell r="AL2130">
            <v>0</v>
          </cell>
          <cell r="AM2130">
            <v>0</v>
          </cell>
        </row>
        <row r="2131">
          <cell r="B2131" t="str">
            <v>00AH</v>
          </cell>
          <cell r="C2131" t="str">
            <v>Croydon</v>
          </cell>
          <cell r="D2131">
            <v>8</v>
          </cell>
          <cell r="F2131">
            <v>96</v>
          </cell>
          <cell r="G2131">
            <v>105</v>
          </cell>
          <cell r="H2131">
            <v>178</v>
          </cell>
          <cell r="I2131">
            <v>128</v>
          </cell>
          <cell r="J2131">
            <v>2</v>
          </cell>
          <cell r="K2131">
            <v>4</v>
          </cell>
          <cell r="L2131">
            <v>521</v>
          </cell>
          <cell r="M2131">
            <v>6</v>
          </cell>
          <cell r="O2131" t="str">
            <v>00AH</v>
          </cell>
          <cell r="P2131" t="str">
            <v>Croydon</v>
          </cell>
          <cell r="Q2131">
            <v>8</v>
          </cell>
          <cell r="S2131">
            <v>96</v>
          </cell>
          <cell r="T2131">
            <v>113</v>
          </cell>
          <cell r="U2131">
            <v>178</v>
          </cell>
          <cell r="V2131">
            <v>130</v>
          </cell>
          <cell r="W2131">
            <v>2</v>
          </cell>
          <cell r="X2131">
            <v>4</v>
          </cell>
          <cell r="Y2131">
            <v>531</v>
          </cell>
          <cell r="AA2131" t="str">
            <v>00AH</v>
          </cell>
          <cell r="AB2131" t="str">
            <v>Croydon</v>
          </cell>
          <cell r="AC2131">
            <v>0</v>
          </cell>
          <cell r="AD2131">
            <v>0</v>
          </cell>
          <cell r="AE2131">
            <v>0</v>
          </cell>
          <cell r="AF2131">
            <v>0</v>
          </cell>
          <cell r="AG2131">
            <v>0</v>
          </cell>
          <cell r="AI2131" t="str">
            <v>00AH</v>
          </cell>
          <cell r="AJ2131" t="str">
            <v>Croydon</v>
          </cell>
          <cell r="AK2131">
            <v>0</v>
          </cell>
          <cell r="AL2131">
            <v>0</v>
          </cell>
          <cell r="AM2131">
            <v>0</v>
          </cell>
        </row>
        <row r="2132">
          <cell r="B2132" t="str">
            <v>00AJ</v>
          </cell>
          <cell r="C2132" t="str">
            <v>Ealing</v>
          </cell>
          <cell r="F2132">
            <v>128</v>
          </cell>
          <cell r="G2132">
            <v>42</v>
          </cell>
          <cell r="H2132">
            <v>117</v>
          </cell>
          <cell r="I2132">
            <v>192</v>
          </cell>
          <cell r="J2132">
            <v>1</v>
          </cell>
          <cell r="L2132">
            <v>522</v>
          </cell>
          <cell r="M2132">
            <v>1</v>
          </cell>
          <cell r="O2132" t="str">
            <v>00AJ</v>
          </cell>
          <cell r="P2132" t="str">
            <v>Ealing</v>
          </cell>
          <cell r="S2132">
            <v>128</v>
          </cell>
          <cell r="T2132">
            <v>22</v>
          </cell>
          <cell r="U2132">
            <v>117</v>
          </cell>
          <cell r="V2132">
            <v>192</v>
          </cell>
          <cell r="W2132">
            <v>1</v>
          </cell>
          <cell r="Y2132">
            <v>502</v>
          </cell>
          <cell r="AA2132" t="str">
            <v>00AJ</v>
          </cell>
          <cell r="AB2132" t="str">
            <v>Ealing</v>
          </cell>
          <cell r="AD2132">
            <v>0</v>
          </cell>
          <cell r="AE2132">
            <v>0</v>
          </cell>
          <cell r="AF2132">
            <v>0</v>
          </cell>
          <cell r="AG2132">
            <v>0</v>
          </cell>
          <cell r="AI2132" t="str">
            <v>00AJ</v>
          </cell>
          <cell r="AJ2132" t="str">
            <v>Ealing</v>
          </cell>
          <cell r="AK2132">
            <v>0</v>
          </cell>
          <cell r="AL2132">
            <v>0</v>
          </cell>
          <cell r="AM2132">
            <v>0</v>
          </cell>
        </row>
        <row r="2133">
          <cell r="B2133" t="str">
            <v>00AK</v>
          </cell>
          <cell r="C2133" t="str">
            <v>Enfield</v>
          </cell>
          <cell r="D2133">
            <v>24</v>
          </cell>
          <cell r="F2133">
            <v>6</v>
          </cell>
          <cell r="G2133">
            <v>45</v>
          </cell>
          <cell r="H2133">
            <v>64</v>
          </cell>
          <cell r="I2133">
            <v>35</v>
          </cell>
          <cell r="J2133">
            <v>1</v>
          </cell>
          <cell r="L2133">
            <v>182</v>
          </cell>
          <cell r="M2133">
            <v>1</v>
          </cell>
          <cell r="O2133" t="str">
            <v>00AK</v>
          </cell>
          <cell r="P2133" t="str">
            <v>Enfield</v>
          </cell>
          <cell r="Q2133">
            <v>24</v>
          </cell>
          <cell r="S2133">
            <v>6</v>
          </cell>
          <cell r="T2133">
            <v>50</v>
          </cell>
          <cell r="U2133">
            <v>64</v>
          </cell>
          <cell r="V2133">
            <v>35</v>
          </cell>
          <cell r="W2133">
            <v>1</v>
          </cell>
          <cell r="Y2133">
            <v>187</v>
          </cell>
          <cell r="AA2133" t="str">
            <v>00AK</v>
          </cell>
          <cell r="AB2133" t="str">
            <v>Enfield</v>
          </cell>
          <cell r="AC2133">
            <v>0</v>
          </cell>
          <cell r="AD2133">
            <v>0</v>
          </cell>
          <cell r="AE2133">
            <v>0</v>
          </cell>
          <cell r="AF2133">
            <v>0</v>
          </cell>
          <cell r="AG2133">
            <v>0</v>
          </cell>
          <cell r="AI2133" t="str">
            <v>00AK</v>
          </cell>
          <cell r="AJ2133" t="str">
            <v>Enfield</v>
          </cell>
          <cell r="AK2133">
            <v>0</v>
          </cell>
          <cell r="AL2133">
            <v>0</v>
          </cell>
          <cell r="AM2133">
            <v>0</v>
          </cell>
        </row>
        <row r="2134">
          <cell r="B2134" t="str">
            <v>00AL</v>
          </cell>
          <cell r="C2134" t="str">
            <v>Greenwich</v>
          </cell>
          <cell r="F2134">
            <v>93</v>
          </cell>
          <cell r="G2134">
            <v>106</v>
          </cell>
          <cell r="H2134">
            <v>163</v>
          </cell>
          <cell r="I2134">
            <v>121</v>
          </cell>
          <cell r="J2134">
            <v>1</v>
          </cell>
          <cell r="L2134">
            <v>539</v>
          </cell>
          <cell r="M2134">
            <v>1</v>
          </cell>
          <cell r="O2134" t="str">
            <v>00AL</v>
          </cell>
          <cell r="P2134" t="str">
            <v>Greenwich</v>
          </cell>
          <cell r="S2134">
            <v>93</v>
          </cell>
          <cell r="T2134">
            <v>99</v>
          </cell>
          <cell r="U2134">
            <v>163</v>
          </cell>
          <cell r="V2134">
            <v>121</v>
          </cell>
          <cell r="W2134">
            <v>1</v>
          </cell>
          <cell r="Y2134">
            <v>532</v>
          </cell>
          <cell r="AA2134" t="str">
            <v>00AL</v>
          </cell>
          <cell r="AB2134" t="str">
            <v>Greenwich</v>
          </cell>
          <cell r="AD2134">
            <v>25</v>
          </cell>
          <cell r="AE2134">
            <v>0</v>
          </cell>
          <cell r="AF2134">
            <v>25</v>
          </cell>
          <cell r="AG2134">
            <v>25</v>
          </cell>
          <cell r="AI2134" t="str">
            <v>00AL</v>
          </cell>
          <cell r="AJ2134" t="str">
            <v>Greenwich</v>
          </cell>
          <cell r="AK2134">
            <v>0</v>
          </cell>
          <cell r="AL2134">
            <v>0</v>
          </cell>
          <cell r="AM2134">
            <v>0</v>
          </cell>
        </row>
        <row r="2135">
          <cell r="B2135" t="str">
            <v>00AM</v>
          </cell>
          <cell r="C2135" t="str">
            <v>Hackney</v>
          </cell>
          <cell r="D2135">
            <v>10</v>
          </cell>
          <cell r="F2135">
            <v>399</v>
          </cell>
          <cell r="G2135">
            <v>32</v>
          </cell>
          <cell r="H2135">
            <v>346</v>
          </cell>
          <cell r="I2135">
            <v>35</v>
          </cell>
          <cell r="J2135">
            <v>5</v>
          </cell>
          <cell r="K2135">
            <v>1</v>
          </cell>
          <cell r="L2135">
            <v>892</v>
          </cell>
          <cell r="M2135">
            <v>6</v>
          </cell>
          <cell r="O2135" t="str">
            <v>00AM</v>
          </cell>
          <cell r="P2135" t="str">
            <v>Hackney</v>
          </cell>
          <cell r="Q2135">
            <v>10</v>
          </cell>
          <cell r="S2135">
            <v>399</v>
          </cell>
          <cell r="T2135">
            <v>16</v>
          </cell>
          <cell r="U2135">
            <v>346</v>
          </cell>
          <cell r="V2135">
            <v>35</v>
          </cell>
          <cell r="W2135">
            <v>5</v>
          </cell>
          <cell r="X2135">
            <v>1</v>
          </cell>
          <cell r="Y2135">
            <v>876</v>
          </cell>
          <cell r="AA2135" t="str">
            <v>00AM</v>
          </cell>
          <cell r="AB2135" t="str">
            <v>Hackney</v>
          </cell>
          <cell r="AC2135">
            <v>0</v>
          </cell>
          <cell r="AD2135">
            <v>27</v>
          </cell>
          <cell r="AE2135">
            <v>0</v>
          </cell>
          <cell r="AF2135">
            <v>27</v>
          </cell>
          <cell r="AG2135">
            <v>27</v>
          </cell>
          <cell r="AI2135" t="str">
            <v>00AM</v>
          </cell>
          <cell r="AJ2135" t="str">
            <v>Hackney</v>
          </cell>
          <cell r="AK2135">
            <v>8</v>
          </cell>
          <cell r="AL2135">
            <v>0</v>
          </cell>
          <cell r="AM2135">
            <v>0</v>
          </cell>
        </row>
        <row r="2136">
          <cell r="B2136" t="str">
            <v>00AN</v>
          </cell>
          <cell r="C2136" t="str">
            <v>Hammersmith and Fulham</v>
          </cell>
          <cell r="F2136">
            <v>84</v>
          </cell>
          <cell r="G2136">
            <v>30</v>
          </cell>
          <cell r="H2136">
            <v>150</v>
          </cell>
          <cell r="I2136">
            <v>2</v>
          </cell>
          <cell r="K2136">
            <v>1</v>
          </cell>
          <cell r="L2136">
            <v>288</v>
          </cell>
          <cell r="M2136">
            <v>1</v>
          </cell>
          <cell r="O2136" t="str">
            <v>00AN</v>
          </cell>
          <cell r="P2136" t="str">
            <v>Hammersmith and Fulham</v>
          </cell>
          <cell r="S2136">
            <v>84</v>
          </cell>
          <cell r="T2136">
            <v>9</v>
          </cell>
          <cell r="U2136">
            <v>150</v>
          </cell>
          <cell r="V2136">
            <v>2</v>
          </cell>
          <cell r="X2136">
            <v>1</v>
          </cell>
          <cell r="Y2136">
            <v>267</v>
          </cell>
          <cell r="AA2136" t="str">
            <v>00AN</v>
          </cell>
          <cell r="AB2136" t="str">
            <v>Hammersmith and Fulham</v>
          </cell>
          <cell r="AD2136">
            <v>0</v>
          </cell>
          <cell r="AE2136">
            <v>0</v>
          </cell>
          <cell r="AF2136">
            <v>0</v>
          </cell>
          <cell r="AG2136">
            <v>0</v>
          </cell>
          <cell r="AI2136" t="str">
            <v>00AN</v>
          </cell>
          <cell r="AJ2136" t="str">
            <v>Hammersmith and Fulham</v>
          </cell>
          <cell r="AK2136">
            <v>19</v>
          </cell>
          <cell r="AL2136">
            <v>0</v>
          </cell>
          <cell r="AM2136">
            <v>0</v>
          </cell>
        </row>
        <row r="2137">
          <cell r="B2137" t="str">
            <v>00AP</v>
          </cell>
          <cell r="C2137" t="str">
            <v>Haringey</v>
          </cell>
          <cell r="D2137">
            <v>44</v>
          </cell>
          <cell r="F2137">
            <v>110</v>
          </cell>
          <cell r="G2137">
            <v>40</v>
          </cell>
          <cell r="H2137">
            <v>96</v>
          </cell>
          <cell r="I2137">
            <v>5</v>
          </cell>
          <cell r="J2137">
            <v>3</v>
          </cell>
          <cell r="K2137">
            <v>1</v>
          </cell>
          <cell r="L2137">
            <v>313</v>
          </cell>
          <cell r="M2137">
            <v>4</v>
          </cell>
          <cell r="O2137" t="str">
            <v>00AP</v>
          </cell>
          <cell r="P2137" t="str">
            <v>Haringey</v>
          </cell>
          <cell r="Q2137">
            <v>44</v>
          </cell>
          <cell r="S2137">
            <v>110</v>
          </cell>
          <cell r="T2137">
            <v>24</v>
          </cell>
          <cell r="U2137">
            <v>96</v>
          </cell>
          <cell r="V2137">
            <v>5</v>
          </cell>
          <cell r="W2137">
            <v>3</v>
          </cell>
          <cell r="X2137">
            <v>2</v>
          </cell>
          <cell r="Y2137">
            <v>298</v>
          </cell>
          <cell r="AA2137" t="str">
            <v>00AP</v>
          </cell>
          <cell r="AB2137" t="str">
            <v>Haringey</v>
          </cell>
          <cell r="AC2137">
            <v>0</v>
          </cell>
          <cell r="AD2137">
            <v>0</v>
          </cell>
          <cell r="AE2137">
            <v>0</v>
          </cell>
          <cell r="AF2137">
            <v>0</v>
          </cell>
          <cell r="AG2137">
            <v>0</v>
          </cell>
          <cell r="AI2137" t="str">
            <v>00AP</v>
          </cell>
          <cell r="AJ2137" t="str">
            <v>Haringey</v>
          </cell>
          <cell r="AK2137">
            <v>0</v>
          </cell>
          <cell r="AL2137">
            <v>0</v>
          </cell>
          <cell r="AM2137">
            <v>0</v>
          </cell>
        </row>
        <row r="2138">
          <cell r="B2138" t="str">
            <v>00AQ</v>
          </cell>
          <cell r="C2138" t="str">
            <v>Harrow</v>
          </cell>
          <cell r="F2138">
            <v>110</v>
          </cell>
          <cell r="G2138">
            <v>32</v>
          </cell>
          <cell r="H2138">
            <v>83</v>
          </cell>
          <cell r="L2138">
            <v>225</v>
          </cell>
          <cell r="M2138">
            <v>0</v>
          </cell>
          <cell r="O2138" t="str">
            <v>00AQ</v>
          </cell>
          <cell r="P2138" t="str">
            <v>Harrow</v>
          </cell>
          <cell r="S2138">
            <v>110</v>
          </cell>
          <cell r="T2138">
            <v>21</v>
          </cell>
          <cell r="U2138">
            <v>83</v>
          </cell>
          <cell r="Y2138">
            <v>214</v>
          </cell>
          <cell r="AA2138" t="str">
            <v>00AQ</v>
          </cell>
          <cell r="AB2138" t="str">
            <v>Harrow</v>
          </cell>
          <cell r="AD2138">
            <v>19</v>
          </cell>
          <cell r="AE2138">
            <v>0</v>
          </cell>
          <cell r="AF2138">
            <v>19</v>
          </cell>
          <cell r="AG2138">
            <v>19</v>
          </cell>
          <cell r="AI2138" t="str">
            <v>00AQ</v>
          </cell>
          <cell r="AJ2138" t="str">
            <v>Harrow</v>
          </cell>
          <cell r="AK2138">
            <v>0</v>
          </cell>
          <cell r="AL2138">
            <v>0</v>
          </cell>
          <cell r="AM2138">
            <v>0</v>
          </cell>
        </row>
        <row r="2139">
          <cell r="B2139" t="str">
            <v>00AR</v>
          </cell>
          <cell r="C2139" t="str">
            <v>Havering</v>
          </cell>
          <cell r="D2139">
            <v>144</v>
          </cell>
          <cell r="F2139">
            <v>131</v>
          </cell>
          <cell r="G2139">
            <v>28</v>
          </cell>
          <cell r="H2139">
            <v>216</v>
          </cell>
          <cell r="I2139">
            <v>54</v>
          </cell>
          <cell r="L2139">
            <v>573</v>
          </cell>
          <cell r="M2139">
            <v>0</v>
          </cell>
          <cell r="O2139" t="str">
            <v>00AR</v>
          </cell>
          <cell r="P2139" t="str">
            <v>Havering</v>
          </cell>
          <cell r="Q2139">
            <v>144</v>
          </cell>
          <cell r="S2139">
            <v>131</v>
          </cell>
          <cell r="T2139">
            <v>44</v>
          </cell>
          <cell r="U2139">
            <v>216</v>
          </cell>
          <cell r="V2139">
            <v>54</v>
          </cell>
          <cell r="Y2139">
            <v>589</v>
          </cell>
          <cell r="AA2139" t="str">
            <v>00AR</v>
          </cell>
          <cell r="AB2139" t="str">
            <v>Havering</v>
          </cell>
          <cell r="AC2139">
            <v>0</v>
          </cell>
          <cell r="AD2139">
            <v>15</v>
          </cell>
          <cell r="AE2139">
            <v>0</v>
          </cell>
          <cell r="AF2139">
            <v>15</v>
          </cell>
          <cell r="AG2139">
            <v>15</v>
          </cell>
          <cell r="AI2139" t="str">
            <v>00AR</v>
          </cell>
          <cell r="AJ2139" t="str">
            <v>Havering</v>
          </cell>
          <cell r="AK2139">
            <v>0</v>
          </cell>
          <cell r="AL2139">
            <v>0</v>
          </cell>
          <cell r="AM2139">
            <v>0</v>
          </cell>
        </row>
        <row r="2140">
          <cell r="B2140" t="str">
            <v>00AS</v>
          </cell>
          <cell r="C2140" t="str">
            <v>Hillingdon</v>
          </cell>
          <cell r="F2140">
            <v>109</v>
          </cell>
          <cell r="G2140">
            <v>33</v>
          </cell>
          <cell r="H2140">
            <v>147</v>
          </cell>
          <cell r="I2140">
            <v>22</v>
          </cell>
          <cell r="J2140">
            <v>2</v>
          </cell>
          <cell r="L2140">
            <v>313</v>
          </cell>
          <cell r="M2140">
            <v>2</v>
          </cell>
          <cell r="O2140" t="str">
            <v>00AS</v>
          </cell>
          <cell r="P2140" t="str">
            <v>Hillingdon</v>
          </cell>
          <cell r="S2140">
            <v>109</v>
          </cell>
          <cell r="T2140">
            <v>29</v>
          </cell>
          <cell r="U2140">
            <v>147</v>
          </cell>
          <cell r="V2140">
            <v>22</v>
          </cell>
          <cell r="W2140">
            <v>2</v>
          </cell>
          <cell r="Y2140">
            <v>309</v>
          </cell>
          <cell r="AA2140" t="str">
            <v>00AS</v>
          </cell>
          <cell r="AB2140" t="str">
            <v>Hillingdon</v>
          </cell>
          <cell r="AD2140">
            <v>0</v>
          </cell>
          <cell r="AE2140">
            <v>0</v>
          </cell>
          <cell r="AF2140">
            <v>0</v>
          </cell>
          <cell r="AG2140">
            <v>0</v>
          </cell>
          <cell r="AI2140" t="str">
            <v>00AS</v>
          </cell>
          <cell r="AJ2140" t="str">
            <v>Hillingdon</v>
          </cell>
          <cell r="AK2140">
            <v>0</v>
          </cell>
          <cell r="AL2140">
            <v>0</v>
          </cell>
          <cell r="AM2140">
            <v>0</v>
          </cell>
        </row>
        <row r="2141">
          <cell r="B2141" t="str">
            <v>00AT</v>
          </cell>
          <cell r="C2141" t="str">
            <v>Hounslow</v>
          </cell>
          <cell r="F2141">
            <v>137</v>
          </cell>
          <cell r="G2141">
            <v>32</v>
          </cell>
          <cell r="H2141">
            <v>60</v>
          </cell>
          <cell r="I2141">
            <v>2</v>
          </cell>
          <cell r="J2141">
            <v>1</v>
          </cell>
          <cell r="L2141">
            <v>232</v>
          </cell>
          <cell r="M2141">
            <v>1</v>
          </cell>
          <cell r="O2141" t="str">
            <v>00AT</v>
          </cell>
          <cell r="P2141" t="str">
            <v>Hounslow</v>
          </cell>
          <cell r="S2141">
            <v>137</v>
          </cell>
          <cell r="T2141">
            <v>26</v>
          </cell>
          <cell r="U2141">
            <v>60</v>
          </cell>
          <cell r="V2141">
            <v>2</v>
          </cell>
          <cell r="W2141">
            <v>1</v>
          </cell>
          <cell r="Y2141">
            <v>226</v>
          </cell>
          <cell r="AA2141" t="str">
            <v>00AT</v>
          </cell>
          <cell r="AB2141" t="str">
            <v>Hounslow</v>
          </cell>
          <cell r="AD2141">
            <v>0</v>
          </cell>
          <cell r="AE2141">
            <v>0</v>
          </cell>
          <cell r="AF2141">
            <v>0</v>
          </cell>
          <cell r="AG2141">
            <v>0</v>
          </cell>
          <cell r="AI2141" t="str">
            <v>00AT</v>
          </cell>
          <cell r="AJ2141" t="str">
            <v>Hounslow</v>
          </cell>
          <cell r="AK2141">
            <v>0</v>
          </cell>
          <cell r="AL2141">
            <v>0</v>
          </cell>
          <cell r="AM2141">
            <v>0</v>
          </cell>
        </row>
        <row r="2142">
          <cell r="B2142" t="str">
            <v>00AU</v>
          </cell>
          <cell r="C2142" t="str">
            <v>Islington</v>
          </cell>
          <cell r="F2142">
            <v>71</v>
          </cell>
          <cell r="G2142">
            <v>31</v>
          </cell>
          <cell r="H2142">
            <v>233</v>
          </cell>
          <cell r="I2142">
            <v>45</v>
          </cell>
          <cell r="K2142">
            <v>2</v>
          </cell>
          <cell r="L2142">
            <v>394</v>
          </cell>
          <cell r="M2142">
            <v>2</v>
          </cell>
          <cell r="O2142" t="str">
            <v>00AU</v>
          </cell>
          <cell r="P2142" t="str">
            <v>Islington</v>
          </cell>
          <cell r="S2142">
            <v>71</v>
          </cell>
          <cell r="T2142">
            <v>12</v>
          </cell>
          <cell r="U2142">
            <v>233</v>
          </cell>
          <cell r="V2142">
            <v>45</v>
          </cell>
          <cell r="X2142">
            <v>2</v>
          </cell>
          <cell r="Y2142">
            <v>375</v>
          </cell>
          <cell r="AA2142" t="str">
            <v>00AU</v>
          </cell>
          <cell r="AB2142" t="str">
            <v>Islington</v>
          </cell>
          <cell r="AD2142">
            <v>19</v>
          </cell>
          <cell r="AE2142">
            <v>7</v>
          </cell>
          <cell r="AF2142">
            <v>19</v>
          </cell>
          <cell r="AG2142">
            <v>26</v>
          </cell>
          <cell r="AI2142" t="str">
            <v>00AU</v>
          </cell>
          <cell r="AJ2142" t="str">
            <v>Islington</v>
          </cell>
          <cell r="AK2142">
            <v>0</v>
          </cell>
          <cell r="AL2142">
            <v>0</v>
          </cell>
          <cell r="AM2142">
            <v>0</v>
          </cell>
        </row>
        <row r="2143">
          <cell r="B2143" t="str">
            <v>00AW</v>
          </cell>
          <cell r="C2143" t="str">
            <v>Kensington and Chelsea</v>
          </cell>
          <cell r="D2143">
            <v>8</v>
          </cell>
          <cell r="F2143">
            <v>28</v>
          </cell>
          <cell r="G2143">
            <v>17</v>
          </cell>
          <cell r="H2143">
            <v>41</v>
          </cell>
          <cell r="I2143">
            <v>79</v>
          </cell>
          <cell r="K2143">
            <v>2</v>
          </cell>
          <cell r="L2143">
            <v>253</v>
          </cell>
          <cell r="M2143">
            <v>2</v>
          </cell>
          <cell r="O2143" t="str">
            <v>00AW</v>
          </cell>
          <cell r="P2143" t="str">
            <v>Kensington and Chelsea</v>
          </cell>
          <cell r="Q2143">
            <v>8</v>
          </cell>
          <cell r="S2143">
            <v>28</v>
          </cell>
          <cell r="T2143">
            <v>3</v>
          </cell>
          <cell r="U2143">
            <v>41</v>
          </cell>
          <cell r="V2143">
            <v>79</v>
          </cell>
          <cell r="X2143">
            <v>2</v>
          </cell>
          <cell r="Y2143">
            <v>239</v>
          </cell>
          <cell r="AA2143" t="str">
            <v>00AW</v>
          </cell>
          <cell r="AB2143" t="str">
            <v>Kensington and Chelsea</v>
          </cell>
          <cell r="AC2143">
            <v>0</v>
          </cell>
          <cell r="AD2143">
            <v>10</v>
          </cell>
          <cell r="AE2143">
            <v>0</v>
          </cell>
          <cell r="AF2143">
            <v>10</v>
          </cell>
          <cell r="AG2143">
            <v>10</v>
          </cell>
          <cell r="AI2143" t="str">
            <v>00AW</v>
          </cell>
          <cell r="AJ2143" t="str">
            <v>Kensington and Chelsea</v>
          </cell>
          <cell r="AK2143">
            <v>0</v>
          </cell>
          <cell r="AL2143">
            <v>0</v>
          </cell>
          <cell r="AM2143">
            <v>0</v>
          </cell>
        </row>
        <row r="2144">
          <cell r="B2144" t="str">
            <v>00AX</v>
          </cell>
          <cell r="C2144" t="str">
            <v>Kingston upon Thames</v>
          </cell>
          <cell r="G2144">
            <v>43</v>
          </cell>
          <cell r="L2144">
            <v>43</v>
          </cell>
          <cell r="M2144">
            <v>0</v>
          </cell>
          <cell r="O2144" t="str">
            <v>00AX</v>
          </cell>
          <cell r="P2144" t="str">
            <v>Kingston upon Thames</v>
          </cell>
          <cell r="T2144">
            <v>35</v>
          </cell>
          <cell r="Y2144">
            <v>35</v>
          </cell>
          <cell r="AA2144" t="str">
            <v>00AX</v>
          </cell>
          <cell r="AB2144" t="str">
            <v>Kingston upon Thames</v>
          </cell>
          <cell r="AD2144">
            <v>0</v>
          </cell>
          <cell r="AF2144">
            <v>0</v>
          </cell>
          <cell r="AG2144">
            <v>0</v>
          </cell>
          <cell r="AI2144" t="str">
            <v>00AX</v>
          </cell>
          <cell r="AJ2144" t="str">
            <v>Kingston upon Thames</v>
          </cell>
          <cell r="AK2144">
            <v>0</v>
          </cell>
          <cell r="AL2144">
            <v>0</v>
          </cell>
          <cell r="AM2144">
            <v>0</v>
          </cell>
        </row>
        <row r="2145">
          <cell r="B2145" t="str">
            <v>00AY</v>
          </cell>
          <cell r="C2145" t="str">
            <v>Lambeth</v>
          </cell>
          <cell r="F2145">
            <v>148</v>
          </cell>
          <cell r="G2145">
            <v>107</v>
          </cell>
          <cell r="H2145">
            <v>187</v>
          </cell>
          <cell r="I2145">
            <v>17</v>
          </cell>
          <cell r="J2145">
            <v>2</v>
          </cell>
          <cell r="K2145">
            <v>1</v>
          </cell>
          <cell r="L2145">
            <v>596</v>
          </cell>
          <cell r="M2145">
            <v>3</v>
          </cell>
          <cell r="O2145" t="str">
            <v>00AY</v>
          </cell>
          <cell r="P2145" t="str">
            <v>Lambeth</v>
          </cell>
          <cell r="S2145">
            <v>148</v>
          </cell>
          <cell r="T2145">
            <v>59</v>
          </cell>
          <cell r="U2145">
            <v>187</v>
          </cell>
          <cell r="V2145">
            <v>16</v>
          </cell>
          <cell r="W2145">
            <v>2</v>
          </cell>
          <cell r="X2145">
            <v>1</v>
          </cell>
          <cell r="Y2145">
            <v>547</v>
          </cell>
          <cell r="AA2145" t="str">
            <v>00AY</v>
          </cell>
          <cell r="AB2145" t="str">
            <v>Lambeth</v>
          </cell>
          <cell r="AD2145">
            <v>0</v>
          </cell>
          <cell r="AE2145">
            <v>0</v>
          </cell>
          <cell r="AF2145">
            <v>0</v>
          </cell>
          <cell r="AG2145">
            <v>0</v>
          </cell>
          <cell r="AI2145" t="str">
            <v>00AY</v>
          </cell>
          <cell r="AJ2145" t="str">
            <v>Lambeth</v>
          </cell>
          <cell r="AK2145">
            <v>30</v>
          </cell>
          <cell r="AL2145">
            <v>0</v>
          </cell>
          <cell r="AM2145">
            <v>0</v>
          </cell>
        </row>
        <row r="2146">
          <cell r="B2146" t="str">
            <v>00AZ</v>
          </cell>
          <cell r="C2146" t="str">
            <v>Lewisham</v>
          </cell>
          <cell r="D2146">
            <v>12</v>
          </cell>
          <cell r="F2146">
            <v>4</v>
          </cell>
          <cell r="G2146">
            <v>65</v>
          </cell>
          <cell r="H2146">
            <v>15</v>
          </cell>
          <cell r="I2146">
            <v>34</v>
          </cell>
          <cell r="L2146">
            <v>293</v>
          </cell>
          <cell r="M2146">
            <v>0</v>
          </cell>
          <cell r="O2146" t="str">
            <v>00AZ</v>
          </cell>
          <cell r="P2146" t="str">
            <v>Lewisham</v>
          </cell>
          <cell r="Q2146">
            <v>12</v>
          </cell>
          <cell r="S2146">
            <v>4</v>
          </cell>
          <cell r="T2146">
            <v>63</v>
          </cell>
          <cell r="U2146">
            <v>15</v>
          </cell>
          <cell r="V2146">
            <v>34</v>
          </cell>
          <cell r="Y2146">
            <v>291</v>
          </cell>
          <cell r="AA2146" t="str">
            <v>00AZ</v>
          </cell>
          <cell r="AB2146" t="str">
            <v>Lewisham</v>
          </cell>
          <cell r="AC2146">
            <v>0</v>
          </cell>
          <cell r="AD2146">
            <v>0</v>
          </cell>
          <cell r="AE2146">
            <v>0</v>
          </cell>
          <cell r="AF2146">
            <v>0</v>
          </cell>
          <cell r="AG2146">
            <v>0</v>
          </cell>
          <cell r="AI2146" t="str">
            <v>00AZ</v>
          </cell>
          <cell r="AJ2146" t="str">
            <v>Lewisham</v>
          </cell>
          <cell r="AK2146">
            <v>13</v>
          </cell>
          <cell r="AL2146">
            <v>0</v>
          </cell>
          <cell r="AM2146">
            <v>0</v>
          </cell>
        </row>
        <row r="2147">
          <cell r="B2147" t="str">
            <v>00BA</v>
          </cell>
          <cell r="C2147" t="str">
            <v>Merton</v>
          </cell>
          <cell r="F2147">
            <v>52</v>
          </cell>
          <cell r="G2147">
            <v>25</v>
          </cell>
          <cell r="H2147">
            <v>126</v>
          </cell>
          <cell r="I2147">
            <v>5</v>
          </cell>
          <cell r="J2147">
            <v>2</v>
          </cell>
          <cell r="K2147">
            <v>1</v>
          </cell>
          <cell r="L2147">
            <v>260</v>
          </cell>
          <cell r="M2147">
            <v>3</v>
          </cell>
          <cell r="O2147" t="str">
            <v>00BA</v>
          </cell>
          <cell r="P2147" t="str">
            <v>Merton</v>
          </cell>
          <cell r="S2147">
            <v>52</v>
          </cell>
          <cell r="T2147">
            <v>36</v>
          </cell>
          <cell r="U2147">
            <v>126</v>
          </cell>
          <cell r="V2147">
            <v>5</v>
          </cell>
          <cell r="W2147">
            <v>2</v>
          </cell>
          <cell r="X2147">
            <v>1</v>
          </cell>
          <cell r="Y2147">
            <v>271</v>
          </cell>
          <cell r="AA2147" t="str">
            <v>00BA</v>
          </cell>
          <cell r="AB2147" t="str">
            <v>Merton</v>
          </cell>
          <cell r="AD2147">
            <v>0</v>
          </cell>
          <cell r="AE2147">
            <v>0</v>
          </cell>
          <cell r="AF2147">
            <v>0</v>
          </cell>
          <cell r="AG2147">
            <v>0</v>
          </cell>
          <cell r="AI2147" t="str">
            <v>00BA</v>
          </cell>
          <cell r="AJ2147" t="str">
            <v>Merton</v>
          </cell>
          <cell r="AK2147">
            <v>0</v>
          </cell>
          <cell r="AL2147">
            <v>0</v>
          </cell>
          <cell r="AM2147">
            <v>0</v>
          </cell>
        </row>
        <row r="2148">
          <cell r="B2148" t="str">
            <v>00BB</v>
          </cell>
          <cell r="C2148" t="str">
            <v>Newham</v>
          </cell>
          <cell r="F2148">
            <v>364</v>
          </cell>
          <cell r="G2148">
            <v>48</v>
          </cell>
          <cell r="H2148">
            <v>152</v>
          </cell>
          <cell r="I2148">
            <v>15</v>
          </cell>
          <cell r="J2148">
            <v>1</v>
          </cell>
          <cell r="K2148">
            <v>9</v>
          </cell>
          <cell r="L2148">
            <v>645</v>
          </cell>
          <cell r="M2148">
            <v>10</v>
          </cell>
          <cell r="O2148" t="str">
            <v>00BB</v>
          </cell>
          <cell r="P2148" t="str">
            <v>Newham</v>
          </cell>
          <cell r="S2148">
            <v>364</v>
          </cell>
          <cell r="T2148">
            <v>26</v>
          </cell>
          <cell r="U2148">
            <v>152</v>
          </cell>
          <cell r="V2148">
            <v>15</v>
          </cell>
          <cell r="W2148">
            <v>1</v>
          </cell>
          <cell r="X2148">
            <v>9</v>
          </cell>
          <cell r="Y2148">
            <v>623</v>
          </cell>
          <cell r="AA2148" t="str">
            <v>00BB</v>
          </cell>
          <cell r="AB2148" t="str">
            <v>Newham</v>
          </cell>
          <cell r="AD2148">
            <v>37</v>
          </cell>
          <cell r="AE2148">
            <v>0</v>
          </cell>
          <cell r="AF2148">
            <v>37</v>
          </cell>
          <cell r="AG2148">
            <v>37</v>
          </cell>
          <cell r="AI2148" t="str">
            <v>00BB</v>
          </cell>
          <cell r="AJ2148" t="str">
            <v>Newham</v>
          </cell>
          <cell r="AK2148">
            <v>0</v>
          </cell>
          <cell r="AL2148">
            <v>0</v>
          </cell>
          <cell r="AM2148">
            <v>0</v>
          </cell>
        </row>
        <row r="2149">
          <cell r="B2149" t="str">
            <v>00BC</v>
          </cell>
          <cell r="C2149" t="str">
            <v>Redbridge</v>
          </cell>
          <cell r="F2149">
            <v>69</v>
          </cell>
          <cell r="G2149">
            <v>30</v>
          </cell>
          <cell r="H2149">
            <v>67</v>
          </cell>
          <cell r="I2149">
            <v>37</v>
          </cell>
          <cell r="J2149">
            <v>1</v>
          </cell>
          <cell r="L2149">
            <v>204</v>
          </cell>
          <cell r="M2149">
            <v>1</v>
          </cell>
          <cell r="O2149" t="str">
            <v>00BC</v>
          </cell>
          <cell r="P2149" t="str">
            <v>Redbridge</v>
          </cell>
          <cell r="S2149">
            <v>69</v>
          </cell>
          <cell r="T2149">
            <v>35</v>
          </cell>
          <cell r="U2149">
            <v>67</v>
          </cell>
          <cell r="V2149">
            <v>37</v>
          </cell>
          <cell r="W2149">
            <v>1</v>
          </cell>
          <cell r="Y2149">
            <v>209</v>
          </cell>
          <cell r="AA2149" t="str">
            <v>00BC</v>
          </cell>
          <cell r="AB2149" t="str">
            <v>Redbridge</v>
          </cell>
          <cell r="AD2149">
            <v>0</v>
          </cell>
          <cell r="AE2149">
            <v>0</v>
          </cell>
          <cell r="AF2149">
            <v>0</v>
          </cell>
          <cell r="AG2149">
            <v>0</v>
          </cell>
          <cell r="AI2149" t="str">
            <v>00BC</v>
          </cell>
          <cell r="AJ2149" t="str">
            <v>Redbridge</v>
          </cell>
          <cell r="AK2149">
            <v>0</v>
          </cell>
          <cell r="AL2149">
            <v>0</v>
          </cell>
          <cell r="AM2149">
            <v>0</v>
          </cell>
        </row>
        <row r="2150">
          <cell r="B2150" t="str">
            <v>00BD</v>
          </cell>
          <cell r="C2150" t="str">
            <v>Richmond upon Thames</v>
          </cell>
          <cell r="F2150">
            <v>32</v>
          </cell>
          <cell r="G2150">
            <v>35</v>
          </cell>
          <cell r="H2150">
            <v>94</v>
          </cell>
          <cell r="L2150">
            <v>161</v>
          </cell>
          <cell r="M2150">
            <v>0</v>
          </cell>
          <cell r="O2150" t="str">
            <v>00BD</v>
          </cell>
          <cell r="P2150" t="str">
            <v>Richmond upon Thames</v>
          </cell>
          <cell r="S2150">
            <v>32</v>
          </cell>
          <cell r="T2150">
            <v>27</v>
          </cell>
          <cell r="U2150">
            <v>94</v>
          </cell>
          <cell r="Y2150">
            <v>153</v>
          </cell>
          <cell r="AA2150" t="str">
            <v>00BD</v>
          </cell>
          <cell r="AB2150" t="str">
            <v>Richmond upon Thames</v>
          </cell>
          <cell r="AD2150">
            <v>0</v>
          </cell>
          <cell r="AE2150">
            <v>0</v>
          </cell>
          <cell r="AF2150">
            <v>0</v>
          </cell>
          <cell r="AG2150">
            <v>0</v>
          </cell>
          <cell r="AI2150" t="str">
            <v>00BD</v>
          </cell>
          <cell r="AJ2150" t="str">
            <v>Richmond upon Thames</v>
          </cell>
          <cell r="AK2150">
            <v>0</v>
          </cell>
          <cell r="AL2150">
            <v>0</v>
          </cell>
          <cell r="AM2150">
            <v>0</v>
          </cell>
        </row>
        <row r="2151">
          <cell r="B2151" t="str">
            <v>00BE</v>
          </cell>
          <cell r="C2151" t="str">
            <v>Southwark</v>
          </cell>
          <cell r="D2151">
            <v>20</v>
          </cell>
          <cell r="F2151">
            <v>170</v>
          </cell>
          <cell r="G2151">
            <v>77</v>
          </cell>
          <cell r="H2151">
            <v>194</v>
          </cell>
          <cell r="I2151">
            <v>49</v>
          </cell>
          <cell r="J2151">
            <v>1</v>
          </cell>
          <cell r="K2151">
            <v>2</v>
          </cell>
          <cell r="L2151">
            <v>737</v>
          </cell>
          <cell r="M2151">
            <v>3</v>
          </cell>
          <cell r="O2151" t="str">
            <v>00BE</v>
          </cell>
          <cell r="P2151" t="str">
            <v>Southwark</v>
          </cell>
          <cell r="Q2151">
            <v>20</v>
          </cell>
          <cell r="S2151">
            <v>170</v>
          </cell>
          <cell r="T2151">
            <v>17</v>
          </cell>
          <cell r="U2151">
            <v>194</v>
          </cell>
          <cell r="V2151">
            <v>48</v>
          </cell>
          <cell r="W2151">
            <v>1</v>
          </cell>
          <cell r="X2151">
            <v>2</v>
          </cell>
          <cell r="Y2151">
            <v>676</v>
          </cell>
          <cell r="AA2151" t="str">
            <v>00BE</v>
          </cell>
          <cell r="AB2151" t="str">
            <v>Southwark</v>
          </cell>
          <cell r="AC2151">
            <v>0</v>
          </cell>
          <cell r="AD2151">
            <v>38</v>
          </cell>
          <cell r="AE2151">
            <v>26</v>
          </cell>
          <cell r="AF2151">
            <v>38</v>
          </cell>
          <cell r="AG2151">
            <v>64</v>
          </cell>
          <cell r="AI2151" t="str">
            <v>00BE</v>
          </cell>
          <cell r="AJ2151" t="str">
            <v>Southwark</v>
          </cell>
          <cell r="AK2151">
            <v>2</v>
          </cell>
          <cell r="AL2151">
            <v>0</v>
          </cell>
          <cell r="AM2151">
            <v>0</v>
          </cell>
        </row>
        <row r="2152">
          <cell r="B2152" t="str">
            <v>00BF</v>
          </cell>
          <cell r="C2152" t="str">
            <v>Sutton</v>
          </cell>
          <cell r="F2152">
            <v>99</v>
          </cell>
          <cell r="G2152">
            <v>61</v>
          </cell>
          <cell r="H2152">
            <v>153</v>
          </cell>
          <cell r="I2152">
            <v>8</v>
          </cell>
          <cell r="J2152">
            <v>1</v>
          </cell>
          <cell r="L2152">
            <v>363</v>
          </cell>
          <cell r="M2152">
            <v>1</v>
          </cell>
          <cell r="O2152" t="str">
            <v>00BF</v>
          </cell>
          <cell r="P2152" t="str">
            <v>Sutton</v>
          </cell>
          <cell r="S2152">
            <v>99</v>
          </cell>
          <cell r="T2152">
            <v>103</v>
          </cell>
          <cell r="U2152">
            <v>153</v>
          </cell>
          <cell r="V2152">
            <v>8</v>
          </cell>
          <cell r="W2152">
            <v>1</v>
          </cell>
          <cell r="Y2152">
            <v>405</v>
          </cell>
          <cell r="AA2152" t="str">
            <v>00BF</v>
          </cell>
          <cell r="AB2152" t="str">
            <v>Sutton</v>
          </cell>
          <cell r="AD2152">
            <v>0</v>
          </cell>
          <cell r="AE2152">
            <v>0</v>
          </cell>
          <cell r="AF2152">
            <v>0</v>
          </cell>
          <cell r="AG2152">
            <v>0</v>
          </cell>
          <cell r="AI2152" t="str">
            <v>00BF</v>
          </cell>
          <cell r="AJ2152" t="str">
            <v>Sutton</v>
          </cell>
          <cell r="AK2152">
            <v>41</v>
          </cell>
          <cell r="AL2152">
            <v>0</v>
          </cell>
          <cell r="AM2152">
            <v>0</v>
          </cell>
        </row>
        <row r="2153">
          <cell r="B2153" t="str">
            <v>00BG</v>
          </cell>
          <cell r="C2153" t="str">
            <v>Tower Hamlets</v>
          </cell>
          <cell r="D2153">
            <v>117</v>
          </cell>
          <cell r="E2153">
            <v>14</v>
          </cell>
          <cell r="F2153">
            <v>415</v>
          </cell>
          <cell r="G2153">
            <v>45</v>
          </cell>
          <cell r="H2153">
            <v>325</v>
          </cell>
          <cell r="I2153">
            <v>93</v>
          </cell>
          <cell r="J2153">
            <v>26</v>
          </cell>
          <cell r="K2153">
            <v>2</v>
          </cell>
          <cell r="L2153">
            <v>1131</v>
          </cell>
          <cell r="M2153">
            <v>28</v>
          </cell>
          <cell r="O2153" t="str">
            <v>00BG</v>
          </cell>
          <cell r="P2153" t="str">
            <v>Tower Hamlets</v>
          </cell>
          <cell r="Q2153">
            <v>117</v>
          </cell>
          <cell r="R2153">
            <v>14</v>
          </cell>
          <cell r="S2153">
            <v>415</v>
          </cell>
          <cell r="T2153">
            <v>15</v>
          </cell>
          <cell r="U2153">
            <v>325</v>
          </cell>
          <cell r="V2153">
            <v>93</v>
          </cell>
          <cell r="W2153">
            <v>26</v>
          </cell>
          <cell r="X2153">
            <v>2</v>
          </cell>
          <cell r="Y2153">
            <v>1101</v>
          </cell>
          <cell r="AA2153" t="str">
            <v>00BG</v>
          </cell>
          <cell r="AB2153" t="str">
            <v>Tower Hamlets</v>
          </cell>
          <cell r="AC2153">
            <v>2</v>
          </cell>
          <cell r="AD2153">
            <v>9</v>
          </cell>
          <cell r="AE2153">
            <v>14</v>
          </cell>
          <cell r="AF2153">
            <v>11</v>
          </cell>
          <cell r="AG2153">
            <v>25</v>
          </cell>
          <cell r="AI2153" t="str">
            <v>00BG</v>
          </cell>
          <cell r="AJ2153" t="str">
            <v>Tower Hamlets</v>
          </cell>
          <cell r="AK2153">
            <v>25</v>
          </cell>
          <cell r="AL2153">
            <v>0</v>
          </cell>
          <cell r="AM2153">
            <v>0</v>
          </cell>
        </row>
        <row r="2154">
          <cell r="B2154" t="str">
            <v>00BH</v>
          </cell>
          <cell r="C2154" t="str">
            <v>Waltham Forest</v>
          </cell>
          <cell r="F2154">
            <v>32</v>
          </cell>
          <cell r="G2154">
            <v>32</v>
          </cell>
          <cell r="H2154">
            <v>102</v>
          </cell>
          <cell r="I2154">
            <v>349</v>
          </cell>
          <cell r="K2154">
            <v>4</v>
          </cell>
          <cell r="L2154">
            <v>551</v>
          </cell>
          <cell r="M2154">
            <v>4</v>
          </cell>
          <cell r="O2154" t="str">
            <v>00BH</v>
          </cell>
          <cell r="P2154" t="str">
            <v>Waltham Forest</v>
          </cell>
          <cell r="S2154">
            <v>32</v>
          </cell>
          <cell r="T2154">
            <v>51</v>
          </cell>
          <cell r="U2154">
            <v>102</v>
          </cell>
          <cell r="V2154">
            <v>349</v>
          </cell>
          <cell r="X2154">
            <v>3</v>
          </cell>
          <cell r="Y2154">
            <v>569</v>
          </cell>
          <cell r="AA2154" t="str">
            <v>00BH</v>
          </cell>
          <cell r="AB2154" t="str">
            <v>Waltham Forest</v>
          </cell>
          <cell r="AD2154">
            <v>6</v>
          </cell>
          <cell r="AE2154">
            <v>0</v>
          </cell>
          <cell r="AF2154">
            <v>6</v>
          </cell>
          <cell r="AG2154">
            <v>6</v>
          </cell>
          <cell r="AI2154" t="str">
            <v>00BH</v>
          </cell>
          <cell r="AJ2154" t="str">
            <v>Waltham Forest</v>
          </cell>
          <cell r="AK2154">
            <v>23</v>
          </cell>
          <cell r="AL2154">
            <v>0</v>
          </cell>
          <cell r="AM2154">
            <v>0</v>
          </cell>
        </row>
        <row r="2155">
          <cell r="B2155" t="str">
            <v>00BJ</v>
          </cell>
          <cell r="C2155" t="str">
            <v>Wandsworth</v>
          </cell>
          <cell r="D2155">
            <v>27</v>
          </cell>
          <cell r="F2155">
            <v>297</v>
          </cell>
          <cell r="G2155">
            <v>66</v>
          </cell>
          <cell r="H2155">
            <v>62</v>
          </cell>
          <cell r="I2155">
            <v>4</v>
          </cell>
          <cell r="L2155">
            <v>456</v>
          </cell>
          <cell r="M2155">
            <v>0</v>
          </cell>
          <cell r="O2155" t="str">
            <v>00BJ</v>
          </cell>
          <cell r="P2155" t="str">
            <v>Wandsworth</v>
          </cell>
          <cell r="Q2155">
            <v>27</v>
          </cell>
          <cell r="S2155">
            <v>297</v>
          </cell>
          <cell r="T2155">
            <v>41</v>
          </cell>
          <cell r="U2155">
            <v>62</v>
          </cell>
          <cell r="V2155">
            <v>4</v>
          </cell>
          <cell r="Y2155">
            <v>431</v>
          </cell>
          <cell r="AA2155" t="str">
            <v>00BJ</v>
          </cell>
          <cell r="AB2155" t="str">
            <v>Wandsworth</v>
          </cell>
          <cell r="AC2155">
            <v>27</v>
          </cell>
          <cell r="AD2155">
            <v>0</v>
          </cell>
          <cell r="AE2155">
            <v>0</v>
          </cell>
          <cell r="AF2155">
            <v>27</v>
          </cell>
          <cell r="AG2155">
            <v>27</v>
          </cell>
          <cell r="AI2155" t="str">
            <v>00BJ</v>
          </cell>
          <cell r="AJ2155" t="str">
            <v>Wandsworth</v>
          </cell>
          <cell r="AK2155">
            <v>0</v>
          </cell>
          <cell r="AL2155">
            <v>0</v>
          </cell>
          <cell r="AM2155">
            <v>0</v>
          </cell>
        </row>
        <row r="2156">
          <cell r="B2156" t="str">
            <v>00BK</v>
          </cell>
          <cell r="C2156" t="str">
            <v>Westminster</v>
          </cell>
          <cell r="D2156">
            <v>5</v>
          </cell>
          <cell r="F2156">
            <v>88</v>
          </cell>
          <cell r="G2156">
            <v>37</v>
          </cell>
          <cell r="H2156">
            <v>127</v>
          </cell>
          <cell r="I2156">
            <v>70</v>
          </cell>
          <cell r="J2156">
            <v>2</v>
          </cell>
          <cell r="L2156">
            <v>359</v>
          </cell>
          <cell r="M2156">
            <v>2</v>
          </cell>
          <cell r="O2156" t="str">
            <v>00BK</v>
          </cell>
          <cell r="P2156" t="str">
            <v>Westminster</v>
          </cell>
          <cell r="Q2156">
            <v>5</v>
          </cell>
          <cell r="S2156">
            <v>88</v>
          </cell>
          <cell r="T2156">
            <v>9</v>
          </cell>
          <cell r="U2156">
            <v>127</v>
          </cell>
          <cell r="V2156">
            <v>70</v>
          </cell>
          <cell r="W2156">
            <v>2</v>
          </cell>
          <cell r="Y2156">
            <v>331</v>
          </cell>
          <cell r="AA2156" t="str">
            <v>00BK</v>
          </cell>
          <cell r="AB2156" t="str">
            <v>Westminster</v>
          </cell>
          <cell r="AC2156">
            <v>0</v>
          </cell>
          <cell r="AD2156">
            <v>0</v>
          </cell>
          <cell r="AE2156">
            <v>0</v>
          </cell>
          <cell r="AF2156">
            <v>0</v>
          </cell>
          <cell r="AG2156">
            <v>0</v>
          </cell>
          <cell r="AI2156" t="str">
            <v>00BK</v>
          </cell>
          <cell r="AJ2156" t="str">
            <v>Westminster</v>
          </cell>
          <cell r="AK2156">
            <v>1</v>
          </cell>
          <cell r="AL2156">
            <v>0</v>
          </cell>
          <cell r="AM2156">
            <v>0</v>
          </cell>
        </row>
        <row r="2157">
          <cell r="B2157" t="str">
            <v>00BL</v>
          </cell>
          <cell r="C2157" t="str">
            <v>Bolton</v>
          </cell>
          <cell r="G2157">
            <v>5</v>
          </cell>
          <cell r="H2157">
            <v>94</v>
          </cell>
          <cell r="J2157">
            <v>1</v>
          </cell>
          <cell r="L2157">
            <v>100</v>
          </cell>
          <cell r="M2157">
            <v>1</v>
          </cell>
          <cell r="O2157" t="str">
            <v>00BL</v>
          </cell>
          <cell r="P2157" t="str">
            <v>Bolton</v>
          </cell>
          <cell r="T2157">
            <v>5</v>
          </cell>
          <cell r="U2157">
            <v>94</v>
          </cell>
          <cell r="W2157">
            <v>1</v>
          </cell>
          <cell r="Y2157">
            <v>100</v>
          </cell>
          <cell r="AA2157" t="str">
            <v>00BL</v>
          </cell>
          <cell r="AB2157" t="str">
            <v>Bolton</v>
          </cell>
          <cell r="AD2157">
            <v>0</v>
          </cell>
          <cell r="AE2157">
            <v>2</v>
          </cell>
          <cell r="AF2157">
            <v>0</v>
          </cell>
          <cell r="AG2157">
            <v>2</v>
          </cell>
          <cell r="AI2157" t="str">
            <v>00BL</v>
          </cell>
          <cell r="AJ2157" t="str">
            <v>Bolton</v>
          </cell>
          <cell r="AK2157">
            <v>0</v>
          </cell>
          <cell r="AL2157">
            <v>0</v>
          </cell>
          <cell r="AM2157">
            <v>0</v>
          </cell>
        </row>
        <row r="2158">
          <cell r="B2158" t="str">
            <v>00BM</v>
          </cell>
          <cell r="C2158" t="str">
            <v>Bury</v>
          </cell>
          <cell r="G2158">
            <v>2</v>
          </cell>
          <cell r="I2158">
            <v>11</v>
          </cell>
          <cell r="L2158">
            <v>13</v>
          </cell>
          <cell r="M2158">
            <v>0</v>
          </cell>
          <cell r="O2158" t="str">
            <v>00BM</v>
          </cell>
          <cell r="P2158" t="str">
            <v>Bury</v>
          </cell>
          <cell r="T2158">
            <v>1</v>
          </cell>
          <cell r="V2158">
            <v>11</v>
          </cell>
          <cell r="Y2158">
            <v>12</v>
          </cell>
          <cell r="AA2158" t="str">
            <v>00BM</v>
          </cell>
          <cell r="AB2158" t="str">
            <v>Bury</v>
          </cell>
          <cell r="AD2158">
            <v>0</v>
          </cell>
          <cell r="AE2158">
            <v>0</v>
          </cell>
          <cell r="AF2158">
            <v>0</v>
          </cell>
          <cell r="AG2158">
            <v>0</v>
          </cell>
          <cell r="AI2158" t="str">
            <v>00BM</v>
          </cell>
          <cell r="AJ2158" t="str">
            <v>Bury</v>
          </cell>
          <cell r="AK2158">
            <v>0</v>
          </cell>
          <cell r="AL2158">
            <v>0</v>
          </cell>
          <cell r="AM2158">
            <v>0</v>
          </cell>
        </row>
        <row r="2159">
          <cell r="B2159" t="str">
            <v>00BN</v>
          </cell>
          <cell r="C2159" t="str">
            <v>Manchester</v>
          </cell>
          <cell r="F2159">
            <v>91</v>
          </cell>
          <cell r="G2159">
            <v>44</v>
          </cell>
          <cell r="H2159">
            <v>106</v>
          </cell>
          <cell r="I2159">
            <v>30</v>
          </cell>
          <cell r="J2159">
            <v>11</v>
          </cell>
          <cell r="L2159">
            <v>326</v>
          </cell>
          <cell r="M2159">
            <v>11</v>
          </cell>
          <cell r="O2159" t="str">
            <v>00BN</v>
          </cell>
          <cell r="P2159" t="str">
            <v>Manchester</v>
          </cell>
          <cell r="S2159">
            <v>91</v>
          </cell>
          <cell r="T2159">
            <v>42</v>
          </cell>
          <cell r="U2159">
            <v>106</v>
          </cell>
          <cell r="V2159">
            <v>30</v>
          </cell>
          <cell r="W2159">
            <v>11</v>
          </cell>
          <cell r="Y2159">
            <v>324</v>
          </cell>
          <cell r="AA2159" t="str">
            <v>00BN</v>
          </cell>
          <cell r="AB2159" t="str">
            <v>Manchester</v>
          </cell>
          <cell r="AD2159">
            <v>0</v>
          </cell>
          <cell r="AE2159">
            <v>0</v>
          </cell>
          <cell r="AF2159">
            <v>0</v>
          </cell>
          <cell r="AG2159">
            <v>0</v>
          </cell>
          <cell r="AI2159" t="str">
            <v>00BN</v>
          </cell>
          <cell r="AJ2159" t="str">
            <v>Manchester</v>
          </cell>
          <cell r="AK2159">
            <v>0</v>
          </cell>
          <cell r="AL2159">
            <v>0</v>
          </cell>
          <cell r="AM2159">
            <v>0</v>
          </cell>
        </row>
        <row r="2160">
          <cell r="B2160" t="str">
            <v>00BP</v>
          </cell>
          <cell r="C2160" t="str">
            <v>Oldham</v>
          </cell>
          <cell r="F2160">
            <v>3</v>
          </cell>
          <cell r="G2160">
            <v>4</v>
          </cell>
          <cell r="H2160">
            <v>37</v>
          </cell>
          <cell r="I2160">
            <v>4</v>
          </cell>
          <cell r="J2160">
            <v>2</v>
          </cell>
          <cell r="K2160">
            <v>7</v>
          </cell>
          <cell r="L2160">
            <v>57</v>
          </cell>
          <cell r="M2160">
            <v>9</v>
          </cell>
          <cell r="O2160" t="str">
            <v>00BP</v>
          </cell>
          <cell r="P2160" t="str">
            <v>Oldham</v>
          </cell>
          <cell r="S2160">
            <v>3</v>
          </cell>
          <cell r="T2160">
            <v>4</v>
          </cell>
          <cell r="U2160">
            <v>37</v>
          </cell>
          <cell r="V2160">
            <v>4</v>
          </cell>
          <cell r="W2160">
            <v>2</v>
          </cell>
          <cell r="X2160">
            <v>7</v>
          </cell>
          <cell r="Y2160">
            <v>57</v>
          </cell>
          <cell r="AA2160" t="str">
            <v>00BP</v>
          </cell>
          <cell r="AB2160" t="str">
            <v>Oldham</v>
          </cell>
          <cell r="AD2160">
            <v>3</v>
          </cell>
          <cell r="AE2160">
            <v>5</v>
          </cell>
          <cell r="AF2160">
            <v>3</v>
          </cell>
          <cell r="AG2160">
            <v>8</v>
          </cell>
          <cell r="AI2160" t="str">
            <v>00BP</v>
          </cell>
          <cell r="AJ2160" t="str">
            <v>Oldham</v>
          </cell>
          <cell r="AK2160">
            <v>0</v>
          </cell>
          <cell r="AL2160">
            <v>0</v>
          </cell>
          <cell r="AM2160">
            <v>0</v>
          </cell>
        </row>
        <row r="2161">
          <cell r="B2161" t="str">
            <v>00BQ</v>
          </cell>
          <cell r="C2161" t="str">
            <v>Rochdale</v>
          </cell>
          <cell r="F2161">
            <v>15</v>
          </cell>
          <cell r="G2161">
            <v>3</v>
          </cell>
          <cell r="H2161">
            <v>113</v>
          </cell>
          <cell r="I2161">
            <v>28</v>
          </cell>
          <cell r="J2161">
            <v>2</v>
          </cell>
          <cell r="K2161">
            <v>1</v>
          </cell>
          <cell r="L2161">
            <v>162</v>
          </cell>
          <cell r="M2161">
            <v>3</v>
          </cell>
          <cell r="O2161" t="str">
            <v>00BQ</v>
          </cell>
          <cell r="P2161" t="str">
            <v>Rochdale</v>
          </cell>
          <cell r="S2161">
            <v>15</v>
          </cell>
          <cell r="T2161">
            <v>4</v>
          </cell>
          <cell r="U2161">
            <v>113</v>
          </cell>
          <cell r="V2161">
            <v>28</v>
          </cell>
          <cell r="W2161">
            <v>2</v>
          </cell>
          <cell r="X2161">
            <v>1</v>
          </cell>
          <cell r="Y2161">
            <v>163</v>
          </cell>
          <cell r="AA2161" t="str">
            <v>00BQ</v>
          </cell>
          <cell r="AB2161" t="str">
            <v>Rochdale</v>
          </cell>
          <cell r="AD2161">
            <v>0</v>
          </cell>
          <cell r="AE2161">
            <v>0</v>
          </cell>
          <cell r="AF2161">
            <v>0</v>
          </cell>
          <cell r="AG2161">
            <v>0</v>
          </cell>
          <cell r="AI2161" t="str">
            <v>00BQ</v>
          </cell>
          <cell r="AJ2161" t="str">
            <v>Rochdale</v>
          </cell>
          <cell r="AK2161">
            <v>0</v>
          </cell>
          <cell r="AL2161">
            <v>0</v>
          </cell>
          <cell r="AM2161">
            <v>0</v>
          </cell>
        </row>
        <row r="2162">
          <cell r="B2162" t="str">
            <v>00BR</v>
          </cell>
          <cell r="C2162" t="str">
            <v>Salford</v>
          </cell>
          <cell r="G2162">
            <v>3</v>
          </cell>
          <cell r="H2162">
            <v>102</v>
          </cell>
          <cell r="L2162">
            <v>115</v>
          </cell>
          <cell r="M2162">
            <v>0</v>
          </cell>
          <cell r="O2162" t="str">
            <v>00BR</v>
          </cell>
          <cell r="P2162" t="str">
            <v>Salford</v>
          </cell>
          <cell r="T2162">
            <v>4</v>
          </cell>
          <cell r="U2162">
            <v>102</v>
          </cell>
          <cell r="Y2162">
            <v>116</v>
          </cell>
          <cell r="AA2162" t="str">
            <v>00BR</v>
          </cell>
          <cell r="AB2162" t="str">
            <v>Salford</v>
          </cell>
          <cell r="AD2162">
            <v>0</v>
          </cell>
          <cell r="AE2162">
            <v>0</v>
          </cell>
          <cell r="AF2162">
            <v>0</v>
          </cell>
          <cell r="AG2162">
            <v>0</v>
          </cell>
          <cell r="AI2162" t="str">
            <v>00BR</v>
          </cell>
          <cell r="AJ2162" t="str">
            <v>Salford</v>
          </cell>
          <cell r="AK2162">
            <v>0</v>
          </cell>
          <cell r="AL2162">
            <v>0</v>
          </cell>
          <cell r="AM2162">
            <v>0</v>
          </cell>
        </row>
        <row r="2163">
          <cell r="B2163" t="str">
            <v>00BS</v>
          </cell>
          <cell r="C2163" t="str">
            <v>Stockport</v>
          </cell>
          <cell r="F2163">
            <v>73</v>
          </cell>
          <cell r="G2163">
            <v>31</v>
          </cell>
          <cell r="H2163">
            <v>24</v>
          </cell>
          <cell r="I2163">
            <v>11</v>
          </cell>
          <cell r="L2163">
            <v>139</v>
          </cell>
          <cell r="M2163">
            <v>0</v>
          </cell>
          <cell r="O2163" t="str">
            <v>00BS</v>
          </cell>
          <cell r="P2163" t="str">
            <v>Stockport</v>
          </cell>
          <cell r="S2163">
            <v>73</v>
          </cell>
          <cell r="T2163">
            <v>31</v>
          </cell>
          <cell r="U2163">
            <v>24</v>
          </cell>
          <cell r="V2163">
            <v>11</v>
          </cell>
          <cell r="Y2163">
            <v>139</v>
          </cell>
          <cell r="AA2163" t="str">
            <v>00BS</v>
          </cell>
          <cell r="AB2163" t="str">
            <v>Stockport</v>
          </cell>
          <cell r="AD2163">
            <v>0</v>
          </cell>
          <cell r="AE2163">
            <v>0</v>
          </cell>
          <cell r="AF2163">
            <v>0</v>
          </cell>
          <cell r="AG2163">
            <v>0</v>
          </cell>
          <cell r="AI2163" t="str">
            <v>00BS</v>
          </cell>
          <cell r="AJ2163" t="str">
            <v>Stockport</v>
          </cell>
          <cell r="AK2163">
            <v>0</v>
          </cell>
          <cell r="AL2163">
            <v>0</v>
          </cell>
          <cell r="AM2163">
            <v>0</v>
          </cell>
        </row>
        <row r="2164">
          <cell r="B2164" t="str">
            <v>00BT</v>
          </cell>
          <cell r="C2164" t="str">
            <v>Tameside</v>
          </cell>
          <cell r="F2164">
            <v>9</v>
          </cell>
          <cell r="G2164">
            <v>2</v>
          </cell>
          <cell r="H2164">
            <v>164</v>
          </cell>
          <cell r="J2164">
            <v>12</v>
          </cell>
          <cell r="K2164">
            <v>1</v>
          </cell>
          <cell r="L2164">
            <v>217</v>
          </cell>
          <cell r="M2164">
            <v>13</v>
          </cell>
          <cell r="O2164" t="str">
            <v>00BT</v>
          </cell>
          <cell r="P2164" t="str">
            <v>Tameside</v>
          </cell>
          <cell r="S2164">
            <v>9</v>
          </cell>
          <cell r="T2164">
            <v>2</v>
          </cell>
          <cell r="U2164">
            <v>164</v>
          </cell>
          <cell r="W2164">
            <v>12</v>
          </cell>
          <cell r="X2164">
            <v>1</v>
          </cell>
          <cell r="Y2164">
            <v>217</v>
          </cell>
          <cell r="AA2164" t="str">
            <v>00BT</v>
          </cell>
          <cell r="AB2164" t="str">
            <v>Tameside</v>
          </cell>
          <cell r="AD2164">
            <v>0</v>
          </cell>
          <cell r="AE2164">
            <v>0</v>
          </cell>
          <cell r="AF2164">
            <v>0</v>
          </cell>
          <cell r="AG2164">
            <v>0</v>
          </cell>
          <cell r="AI2164" t="str">
            <v>00BT</v>
          </cell>
          <cell r="AJ2164" t="str">
            <v>Tameside</v>
          </cell>
          <cell r="AK2164">
            <v>0</v>
          </cell>
          <cell r="AL2164">
            <v>0</v>
          </cell>
          <cell r="AM2164">
            <v>0</v>
          </cell>
        </row>
        <row r="2165">
          <cell r="B2165" t="str">
            <v>00BU</v>
          </cell>
          <cell r="C2165" t="str">
            <v>Trafford</v>
          </cell>
          <cell r="F2165">
            <v>75</v>
          </cell>
          <cell r="G2165">
            <v>11</v>
          </cell>
          <cell r="H2165">
            <v>108</v>
          </cell>
          <cell r="J2165">
            <v>1</v>
          </cell>
          <cell r="L2165">
            <v>195</v>
          </cell>
          <cell r="M2165">
            <v>1</v>
          </cell>
          <cell r="O2165" t="str">
            <v>00BU</v>
          </cell>
          <cell r="P2165" t="str">
            <v>Trafford</v>
          </cell>
          <cell r="S2165">
            <v>75</v>
          </cell>
          <cell r="T2165">
            <v>7</v>
          </cell>
          <cell r="U2165">
            <v>108</v>
          </cell>
          <cell r="W2165">
            <v>1</v>
          </cell>
          <cell r="Y2165">
            <v>191</v>
          </cell>
          <cell r="AA2165" t="str">
            <v>00BU</v>
          </cell>
          <cell r="AB2165" t="str">
            <v>Trafford</v>
          </cell>
          <cell r="AD2165">
            <v>0</v>
          </cell>
          <cell r="AE2165">
            <v>0</v>
          </cell>
          <cell r="AF2165">
            <v>0</v>
          </cell>
          <cell r="AG2165">
            <v>0</v>
          </cell>
          <cell r="AI2165" t="str">
            <v>00BU</v>
          </cell>
          <cell r="AJ2165" t="str">
            <v>Trafford</v>
          </cell>
          <cell r="AK2165">
            <v>0</v>
          </cell>
          <cell r="AL2165">
            <v>0</v>
          </cell>
          <cell r="AM2165">
            <v>0</v>
          </cell>
        </row>
        <row r="2166">
          <cell r="B2166" t="str">
            <v>00BW</v>
          </cell>
          <cell r="C2166" t="str">
            <v>Wigan</v>
          </cell>
          <cell r="F2166">
            <v>3</v>
          </cell>
          <cell r="G2166">
            <v>8</v>
          </cell>
          <cell r="H2166">
            <v>26</v>
          </cell>
          <cell r="L2166">
            <v>57</v>
          </cell>
          <cell r="M2166">
            <v>0</v>
          </cell>
          <cell r="O2166" t="str">
            <v>00BW</v>
          </cell>
          <cell r="P2166" t="str">
            <v>Wigan</v>
          </cell>
          <cell r="S2166">
            <v>3</v>
          </cell>
          <cell r="T2166">
            <v>9</v>
          </cell>
          <cell r="U2166">
            <v>26</v>
          </cell>
          <cell r="Y2166">
            <v>58</v>
          </cell>
          <cell r="AA2166" t="str">
            <v>00BW</v>
          </cell>
          <cell r="AB2166" t="str">
            <v>Wigan</v>
          </cell>
          <cell r="AD2166">
            <v>0</v>
          </cell>
          <cell r="AE2166">
            <v>0</v>
          </cell>
          <cell r="AF2166">
            <v>0</v>
          </cell>
          <cell r="AG2166">
            <v>0</v>
          </cell>
          <cell r="AI2166" t="str">
            <v>00BW</v>
          </cell>
          <cell r="AJ2166" t="str">
            <v>Wigan</v>
          </cell>
          <cell r="AK2166">
            <v>0</v>
          </cell>
          <cell r="AL2166">
            <v>0</v>
          </cell>
          <cell r="AM2166">
            <v>0</v>
          </cell>
        </row>
        <row r="2167">
          <cell r="B2167" t="str">
            <v>00BX</v>
          </cell>
          <cell r="C2167" t="str">
            <v>Knowsley</v>
          </cell>
          <cell r="G2167">
            <v>0</v>
          </cell>
          <cell r="H2167">
            <v>30</v>
          </cell>
          <cell r="K2167">
            <v>1</v>
          </cell>
          <cell r="L2167">
            <v>31</v>
          </cell>
          <cell r="M2167">
            <v>1</v>
          </cell>
          <cell r="O2167" t="str">
            <v>00BX</v>
          </cell>
          <cell r="P2167" t="str">
            <v>Knowsley</v>
          </cell>
          <cell r="T2167">
            <v>1</v>
          </cell>
          <cell r="U2167">
            <v>30</v>
          </cell>
          <cell r="X2167">
            <v>1</v>
          </cell>
          <cell r="Y2167">
            <v>32</v>
          </cell>
          <cell r="AA2167" t="str">
            <v>00BX</v>
          </cell>
          <cell r="AB2167" t="str">
            <v>Knowsley</v>
          </cell>
          <cell r="AE2167">
            <v>0</v>
          </cell>
          <cell r="AF2167">
            <v>0</v>
          </cell>
          <cell r="AG2167">
            <v>0</v>
          </cell>
          <cell r="AI2167" t="str">
            <v>00BX</v>
          </cell>
          <cell r="AJ2167" t="str">
            <v>Knowsley</v>
          </cell>
          <cell r="AK2167">
            <v>0</v>
          </cell>
          <cell r="AL2167">
            <v>0</v>
          </cell>
          <cell r="AM2167">
            <v>0</v>
          </cell>
        </row>
        <row r="2168">
          <cell r="B2168" t="str">
            <v>00BY</v>
          </cell>
          <cell r="C2168" t="str">
            <v>Liverpool</v>
          </cell>
          <cell r="F2168">
            <v>104</v>
          </cell>
          <cell r="G2168">
            <v>77</v>
          </cell>
          <cell r="H2168">
            <v>347</v>
          </cell>
          <cell r="L2168">
            <v>680</v>
          </cell>
          <cell r="M2168">
            <v>0</v>
          </cell>
          <cell r="O2168" t="str">
            <v>00BY</v>
          </cell>
          <cell r="P2168" t="str">
            <v>Liverpool</v>
          </cell>
          <cell r="S2168">
            <v>104</v>
          </cell>
          <cell r="T2168">
            <v>77</v>
          </cell>
          <cell r="U2168">
            <v>347</v>
          </cell>
          <cell r="Y2168">
            <v>680</v>
          </cell>
          <cell r="AA2168" t="str">
            <v>00BY</v>
          </cell>
          <cell r="AB2168" t="str">
            <v>Liverpool</v>
          </cell>
          <cell r="AD2168">
            <v>0</v>
          </cell>
          <cell r="AE2168">
            <v>0</v>
          </cell>
          <cell r="AF2168">
            <v>0</v>
          </cell>
          <cell r="AG2168">
            <v>0</v>
          </cell>
          <cell r="AI2168" t="str">
            <v>00BY</v>
          </cell>
          <cell r="AJ2168" t="str">
            <v>Liverpool</v>
          </cell>
          <cell r="AK2168">
            <v>0</v>
          </cell>
          <cell r="AL2168">
            <v>0</v>
          </cell>
          <cell r="AM2168">
            <v>0</v>
          </cell>
        </row>
        <row r="2169">
          <cell r="B2169" t="str">
            <v>00BZ</v>
          </cell>
          <cell r="C2169" t="str">
            <v>St Helens</v>
          </cell>
          <cell r="G2169">
            <v>3</v>
          </cell>
          <cell r="H2169">
            <v>5</v>
          </cell>
          <cell r="J2169">
            <v>2</v>
          </cell>
          <cell r="L2169">
            <v>10</v>
          </cell>
          <cell r="M2169">
            <v>2</v>
          </cell>
          <cell r="O2169" t="str">
            <v>00BZ</v>
          </cell>
          <cell r="P2169" t="str">
            <v>St Helens</v>
          </cell>
          <cell r="T2169">
            <v>1</v>
          </cell>
          <cell r="U2169">
            <v>5</v>
          </cell>
          <cell r="W2169">
            <v>2</v>
          </cell>
          <cell r="Y2169">
            <v>8</v>
          </cell>
          <cell r="AA2169" t="str">
            <v>00BZ</v>
          </cell>
          <cell r="AB2169" t="str">
            <v>St Helens</v>
          </cell>
          <cell r="AD2169">
            <v>0</v>
          </cell>
          <cell r="AE2169">
            <v>0</v>
          </cell>
          <cell r="AF2169">
            <v>0</v>
          </cell>
          <cell r="AG2169">
            <v>0</v>
          </cell>
          <cell r="AI2169" t="str">
            <v>00BZ</v>
          </cell>
          <cell r="AJ2169" t="str">
            <v>St Helens</v>
          </cell>
          <cell r="AK2169">
            <v>0</v>
          </cell>
          <cell r="AL2169">
            <v>0</v>
          </cell>
          <cell r="AM2169">
            <v>0</v>
          </cell>
        </row>
        <row r="2170">
          <cell r="B2170" t="str">
            <v>00CA</v>
          </cell>
          <cell r="C2170" t="str">
            <v>Sefton</v>
          </cell>
          <cell r="F2170">
            <v>29</v>
          </cell>
          <cell r="G2170">
            <v>3</v>
          </cell>
          <cell r="H2170">
            <v>69</v>
          </cell>
          <cell r="L2170">
            <v>101</v>
          </cell>
          <cell r="M2170">
            <v>0</v>
          </cell>
          <cell r="O2170" t="str">
            <v>00CA</v>
          </cell>
          <cell r="P2170" t="str">
            <v>Sefton</v>
          </cell>
          <cell r="S2170">
            <v>29</v>
          </cell>
          <cell r="T2170">
            <v>2</v>
          </cell>
          <cell r="U2170">
            <v>69</v>
          </cell>
          <cell r="Y2170">
            <v>100</v>
          </cell>
          <cell r="AA2170" t="str">
            <v>00CA</v>
          </cell>
          <cell r="AB2170" t="str">
            <v>Sefton</v>
          </cell>
          <cell r="AD2170">
            <v>0</v>
          </cell>
          <cell r="AE2170">
            <v>0</v>
          </cell>
          <cell r="AF2170">
            <v>0</v>
          </cell>
          <cell r="AG2170">
            <v>0</v>
          </cell>
          <cell r="AI2170" t="str">
            <v>00CA</v>
          </cell>
          <cell r="AJ2170" t="str">
            <v>Sefton</v>
          </cell>
          <cell r="AK2170">
            <v>0</v>
          </cell>
          <cell r="AL2170">
            <v>0</v>
          </cell>
          <cell r="AM2170">
            <v>0</v>
          </cell>
        </row>
        <row r="2171">
          <cell r="B2171" t="str">
            <v>00CB</v>
          </cell>
          <cell r="C2171" t="str">
            <v>Wirral</v>
          </cell>
          <cell r="G2171">
            <v>11</v>
          </cell>
          <cell r="H2171">
            <v>46</v>
          </cell>
          <cell r="I2171">
            <v>8</v>
          </cell>
          <cell r="K2171">
            <v>3</v>
          </cell>
          <cell r="L2171">
            <v>76</v>
          </cell>
          <cell r="M2171">
            <v>3</v>
          </cell>
          <cell r="O2171" t="str">
            <v>00CB</v>
          </cell>
          <cell r="P2171" t="str">
            <v>Wirral</v>
          </cell>
          <cell r="T2171">
            <v>11</v>
          </cell>
          <cell r="U2171">
            <v>46</v>
          </cell>
          <cell r="V2171">
            <v>8</v>
          </cell>
          <cell r="X2171">
            <v>3</v>
          </cell>
          <cell r="Y2171">
            <v>76</v>
          </cell>
          <cell r="AA2171" t="str">
            <v>00CB</v>
          </cell>
          <cell r="AB2171" t="str">
            <v>Wirral</v>
          </cell>
          <cell r="AD2171">
            <v>0</v>
          </cell>
          <cell r="AE2171">
            <v>0</v>
          </cell>
          <cell r="AF2171">
            <v>0</v>
          </cell>
          <cell r="AG2171">
            <v>0</v>
          </cell>
          <cell r="AI2171" t="str">
            <v>00CB</v>
          </cell>
          <cell r="AJ2171" t="str">
            <v>Wirral</v>
          </cell>
          <cell r="AK2171">
            <v>0</v>
          </cell>
          <cell r="AL2171">
            <v>0</v>
          </cell>
          <cell r="AM2171">
            <v>0</v>
          </cell>
        </row>
        <row r="2172">
          <cell r="B2172" t="str">
            <v>00CC</v>
          </cell>
          <cell r="C2172" t="str">
            <v>Barnsley</v>
          </cell>
          <cell r="F2172">
            <v>12</v>
          </cell>
          <cell r="G2172">
            <v>7</v>
          </cell>
          <cell r="H2172">
            <v>121</v>
          </cell>
          <cell r="I2172">
            <v>21</v>
          </cell>
          <cell r="L2172">
            <v>170</v>
          </cell>
          <cell r="M2172">
            <v>0</v>
          </cell>
          <cell r="O2172" t="str">
            <v>00CC</v>
          </cell>
          <cell r="P2172" t="str">
            <v>Barnsley</v>
          </cell>
          <cell r="S2172">
            <v>12</v>
          </cell>
          <cell r="T2172">
            <v>7</v>
          </cell>
          <cell r="U2172">
            <v>121</v>
          </cell>
          <cell r="V2172">
            <v>21</v>
          </cell>
          <cell r="Y2172">
            <v>170</v>
          </cell>
          <cell r="AA2172" t="str">
            <v>00CC</v>
          </cell>
          <cell r="AB2172" t="str">
            <v>Barnsley</v>
          </cell>
          <cell r="AD2172">
            <v>0</v>
          </cell>
          <cell r="AE2172">
            <v>0</v>
          </cell>
          <cell r="AF2172">
            <v>0</v>
          </cell>
          <cell r="AG2172">
            <v>0</v>
          </cell>
          <cell r="AI2172" t="str">
            <v>00CC</v>
          </cell>
          <cell r="AJ2172" t="str">
            <v>Barnsley</v>
          </cell>
          <cell r="AK2172">
            <v>9</v>
          </cell>
          <cell r="AL2172">
            <v>0</v>
          </cell>
          <cell r="AM2172">
            <v>0</v>
          </cell>
        </row>
        <row r="2173">
          <cell r="B2173" t="str">
            <v>00CE</v>
          </cell>
          <cell r="C2173" t="str">
            <v>Doncaster</v>
          </cell>
          <cell r="F2173">
            <v>14</v>
          </cell>
          <cell r="G2173">
            <v>15</v>
          </cell>
          <cell r="H2173">
            <v>102</v>
          </cell>
          <cell r="L2173">
            <v>131</v>
          </cell>
          <cell r="M2173">
            <v>0</v>
          </cell>
          <cell r="O2173" t="str">
            <v>00CE</v>
          </cell>
          <cell r="P2173" t="str">
            <v>Doncaster</v>
          </cell>
          <cell r="S2173">
            <v>14</v>
          </cell>
          <cell r="T2173">
            <v>13</v>
          </cell>
          <cell r="U2173">
            <v>102</v>
          </cell>
          <cell r="Y2173">
            <v>129</v>
          </cell>
          <cell r="AA2173" t="str">
            <v>00CE</v>
          </cell>
          <cell r="AB2173" t="str">
            <v>Doncaster</v>
          </cell>
          <cell r="AD2173">
            <v>0</v>
          </cell>
          <cell r="AE2173">
            <v>0</v>
          </cell>
          <cell r="AF2173">
            <v>0</v>
          </cell>
          <cell r="AG2173">
            <v>0</v>
          </cell>
          <cell r="AI2173" t="str">
            <v>00CE</v>
          </cell>
          <cell r="AJ2173" t="str">
            <v>Doncaster</v>
          </cell>
          <cell r="AK2173">
            <v>0</v>
          </cell>
          <cell r="AL2173">
            <v>0</v>
          </cell>
          <cell r="AM2173">
            <v>0</v>
          </cell>
        </row>
        <row r="2174">
          <cell r="B2174" t="str">
            <v>00CF</v>
          </cell>
          <cell r="C2174" t="str">
            <v>Rotherham</v>
          </cell>
          <cell r="F2174">
            <v>101</v>
          </cell>
          <cell r="G2174">
            <v>6</v>
          </cell>
          <cell r="H2174">
            <v>175</v>
          </cell>
          <cell r="L2174">
            <v>282</v>
          </cell>
          <cell r="M2174">
            <v>0</v>
          </cell>
          <cell r="O2174" t="str">
            <v>00CF</v>
          </cell>
          <cell r="P2174" t="str">
            <v>Rotherham</v>
          </cell>
          <cell r="S2174">
            <v>101</v>
          </cell>
          <cell r="T2174">
            <v>8</v>
          </cell>
          <cell r="U2174">
            <v>175</v>
          </cell>
          <cell r="Y2174">
            <v>284</v>
          </cell>
          <cell r="AA2174" t="str">
            <v>00CF</v>
          </cell>
          <cell r="AB2174" t="str">
            <v>Rotherham</v>
          </cell>
          <cell r="AD2174">
            <v>0</v>
          </cell>
          <cell r="AE2174">
            <v>0</v>
          </cell>
          <cell r="AF2174">
            <v>0</v>
          </cell>
          <cell r="AG2174">
            <v>0</v>
          </cell>
          <cell r="AI2174" t="str">
            <v>00CF</v>
          </cell>
          <cell r="AJ2174" t="str">
            <v>Rotherham</v>
          </cell>
          <cell r="AK2174">
            <v>0</v>
          </cell>
          <cell r="AL2174">
            <v>0</v>
          </cell>
          <cell r="AM2174">
            <v>0</v>
          </cell>
        </row>
        <row r="2175">
          <cell r="B2175" t="str">
            <v>00CG</v>
          </cell>
          <cell r="C2175" t="str">
            <v>Sheffield</v>
          </cell>
          <cell r="F2175">
            <v>56</v>
          </cell>
          <cell r="G2175">
            <v>25</v>
          </cell>
          <cell r="H2175">
            <v>115</v>
          </cell>
          <cell r="I2175">
            <v>5</v>
          </cell>
          <cell r="L2175">
            <v>233</v>
          </cell>
          <cell r="M2175">
            <v>0</v>
          </cell>
          <cell r="O2175" t="str">
            <v>00CG</v>
          </cell>
          <cell r="P2175" t="str">
            <v>Sheffield</v>
          </cell>
          <cell r="S2175">
            <v>56</v>
          </cell>
          <cell r="T2175">
            <v>26</v>
          </cell>
          <cell r="U2175">
            <v>115</v>
          </cell>
          <cell r="V2175">
            <v>5</v>
          </cell>
          <cell r="Y2175">
            <v>234</v>
          </cell>
          <cell r="AA2175" t="str">
            <v>00CG</v>
          </cell>
          <cell r="AB2175" t="str">
            <v>Sheffield</v>
          </cell>
          <cell r="AD2175">
            <v>0</v>
          </cell>
          <cell r="AE2175">
            <v>0</v>
          </cell>
          <cell r="AF2175">
            <v>0</v>
          </cell>
          <cell r="AG2175">
            <v>0</v>
          </cell>
          <cell r="AI2175" t="str">
            <v>00CG</v>
          </cell>
          <cell r="AJ2175" t="str">
            <v>Sheffield</v>
          </cell>
          <cell r="AK2175">
            <v>0</v>
          </cell>
          <cell r="AL2175">
            <v>0</v>
          </cell>
          <cell r="AM2175">
            <v>0</v>
          </cell>
        </row>
        <row r="2176">
          <cell r="B2176" t="str">
            <v>00CH</v>
          </cell>
          <cell r="C2176" t="str">
            <v>Gateshead</v>
          </cell>
          <cell r="D2176">
            <v>3</v>
          </cell>
          <cell r="G2176">
            <v>1</v>
          </cell>
          <cell r="H2176">
            <v>19</v>
          </cell>
          <cell r="I2176">
            <v>15</v>
          </cell>
          <cell r="L2176">
            <v>38</v>
          </cell>
          <cell r="M2176">
            <v>0</v>
          </cell>
          <cell r="O2176" t="str">
            <v>00CH</v>
          </cell>
          <cell r="P2176" t="str">
            <v>Gateshead</v>
          </cell>
          <cell r="Q2176">
            <v>3</v>
          </cell>
          <cell r="T2176">
            <v>1</v>
          </cell>
          <cell r="U2176">
            <v>19</v>
          </cell>
          <cell r="V2176">
            <v>15</v>
          </cell>
          <cell r="Y2176">
            <v>38</v>
          </cell>
          <cell r="AA2176" t="str">
            <v>00CH</v>
          </cell>
          <cell r="AB2176" t="str">
            <v>Gateshead</v>
          </cell>
          <cell r="AC2176">
            <v>0</v>
          </cell>
          <cell r="AD2176">
            <v>0</v>
          </cell>
          <cell r="AE2176">
            <v>0</v>
          </cell>
          <cell r="AF2176">
            <v>0</v>
          </cell>
          <cell r="AG2176">
            <v>0</v>
          </cell>
          <cell r="AI2176" t="str">
            <v>00CH</v>
          </cell>
          <cell r="AJ2176" t="str">
            <v>Gateshead</v>
          </cell>
          <cell r="AK2176">
            <v>0</v>
          </cell>
          <cell r="AL2176">
            <v>0</v>
          </cell>
          <cell r="AM2176">
            <v>0</v>
          </cell>
        </row>
        <row r="2177">
          <cell r="B2177" t="str">
            <v>00CJ</v>
          </cell>
          <cell r="C2177" t="str">
            <v>Newcastle upon Tyne</v>
          </cell>
          <cell r="F2177">
            <v>20</v>
          </cell>
          <cell r="G2177">
            <v>2</v>
          </cell>
          <cell r="H2177">
            <v>46</v>
          </cell>
          <cell r="L2177">
            <v>96</v>
          </cell>
          <cell r="M2177">
            <v>0</v>
          </cell>
          <cell r="O2177" t="str">
            <v>00CJ</v>
          </cell>
          <cell r="P2177" t="str">
            <v>Newcastle upon Tyne</v>
          </cell>
          <cell r="S2177">
            <v>20</v>
          </cell>
          <cell r="T2177">
            <v>3</v>
          </cell>
          <cell r="U2177">
            <v>46</v>
          </cell>
          <cell r="Y2177">
            <v>97</v>
          </cell>
          <cell r="AA2177" t="str">
            <v>00CJ</v>
          </cell>
          <cell r="AB2177" t="str">
            <v>Newcastle upon Tyne</v>
          </cell>
          <cell r="AD2177">
            <v>0</v>
          </cell>
          <cell r="AE2177">
            <v>0</v>
          </cell>
          <cell r="AF2177">
            <v>0</v>
          </cell>
          <cell r="AG2177">
            <v>0</v>
          </cell>
          <cell r="AI2177" t="str">
            <v>00CJ</v>
          </cell>
          <cell r="AJ2177" t="str">
            <v>Newcastle upon Tyne</v>
          </cell>
          <cell r="AK2177">
            <v>0</v>
          </cell>
          <cell r="AL2177">
            <v>0</v>
          </cell>
          <cell r="AM2177">
            <v>0</v>
          </cell>
        </row>
        <row r="2178">
          <cell r="B2178" t="str">
            <v>00CK</v>
          </cell>
          <cell r="C2178" t="str">
            <v>North Tyneside</v>
          </cell>
          <cell r="F2178">
            <v>5</v>
          </cell>
          <cell r="G2178">
            <v>4</v>
          </cell>
          <cell r="H2178">
            <v>71</v>
          </cell>
          <cell r="L2178">
            <v>80</v>
          </cell>
          <cell r="M2178">
            <v>0</v>
          </cell>
          <cell r="O2178" t="str">
            <v>00CK</v>
          </cell>
          <cell r="P2178" t="str">
            <v>North Tyneside</v>
          </cell>
          <cell r="S2178">
            <v>5</v>
          </cell>
          <cell r="T2178">
            <v>4</v>
          </cell>
          <cell r="U2178">
            <v>71</v>
          </cell>
          <cell r="Y2178">
            <v>80</v>
          </cell>
          <cell r="AA2178" t="str">
            <v>00CK</v>
          </cell>
          <cell r="AB2178" t="str">
            <v>North Tyneside</v>
          </cell>
          <cell r="AD2178">
            <v>0</v>
          </cell>
          <cell r="AE2178">
            <v>0</v>
          </cell>
          <cell r="AF2178">
            <v>0</v>
          </cell>
          <cell r="AG2178">
            <v>0</v>
          </cell>
          <cell r="AI2178" t="str">
            <v>00CK</v>
          </cell>
          <cell r="AJ2178" t="str">
            <v>North Tyneside</v>
          </cell>
          <cell r="AK2178">
            <v>0</v>
          </cell>
          <cell r="AL2178">
            <v>0</v>
          </cell>
          <cell r="AM2178">
            <v>0</v>
          </cell>
        </row>
        <row r="2179">
          <cell r="B2179" t="str">
            <v>00CL</v>
          </cell>
          <cell r="C2179" t="str">
            <v>South Tyneside</v>
          </cell>
          <cell r="G2179">
            <v>1</v>
          </cell>
          <cell r="H2179">
            <v>25</v>
          </cell>
          <cell r="K2179">
            <v>1</v>
          </cell>
          <cell r="L2179">
            <v>27</v>
          </cell>
          <cell r="M2179">
            <v>1</v>
          </cell>
          <cell r="O2179" t="str">
            <v>00CL</v>
          </cell>
          <cell r="P2179" t="str">
            <v>South Tyneside</v>
          </cell>
          <cell r="T2179">
            <v>1</v>
          </cell>
          <cell r="U2179">
            <v>25</v>
          </cell>
          <cell r="X2179">
            <v>1</v>
          </cell>
          <cell r="Y2179">
            <v>27</v>
          </cell>
          <cell r="AA2179" t="str">
            <v>00CL</v>
          </cell>
          <cell r="AB2179" t="str">
            <v>South Tyneside</v>
          </cell>
          <cell r="AD2179">
            <v>0</v>
          </cell>
          <cell r="AE2179">
            <v>0</v>
          </cell>
          <cell r="AF2179">
            <v>0</v>
          </cell>
          <cell r="AG2179">
            <v>0</v>
          </cell>
          <cell r="AI2179" t="str">
            <v>00CL</v>
          </cell>
          <cell r="AJ2179" t="str">
            <v>South Tyneside</v>
          </cell>
          <cell r="AK2179">
            <v>0</v>
          </cell>
          <cell r="AL2179">
            <v>0</v>
          </cell>
          <cell r="AM2179">
            <v>0</v>
          </cell>
        </row>
        <row r="2180">
          <cell r="B2180" t="str">
            <v>00CM</v>
          </cell>
          <cell r="C2180" t="str">
            <v>Sunderland</v>
          </cell>
          <cell r="F2180">
            <v>16</v>
          </cell>
          <cell r="G2180">
            <v>1</v>
          </cell>
          <cell r="H2180">
            <v>237</v>
          </cell>
          <cell r="K2180">
            <v>6</v>
          </cell>
          <cell r="L2180">
            <v>260</v>
          </cell>
          <cell r="M2180">
            <v>6</v>
          </cell>
          <cell r="O2180" t="str">
            <v>00CM</v>
          </cell>
          <cell r="P2180" t="str">
            <v>Sunderland</v>
          </cell>
          <cell r="S2180">
            <v>16</v>
          </cell>
          <cell r="T2180">
            <v>2</v>
          </cell>
          <cell r="U2180">
            <v>237</v>
          </cell>
          <cell r="X2180">
            <v>6</v>
          </cell>
          <cell r="Y2180">
            <v>261</v>
          </cell>
          <cell r="AA2180" t="str">
            <v>00CM</v>
          </cell>
          <cell r="AB2180" t="str">
            <v>Sunderland</v>
          </cell>
          <cell r="AD2180">
            <v>0</v>
          </cell>
          <cell r="AE2180">
            <v>0</v>
          </cell>
          <cell r="AF2180">
            <v>0</v>
          </cell>
          <cell r="AG2180">
            <v>0</v>
          </cell>
          <cell r="AI2180" t="str">
            <v>00CM</v>
          </cell>
          <cell r="AJ2180" t="str">
            <v>Sunderland</v>
          </cell>
          <cell r="AK2180">
            <v>0</v>
          </cell>
          <cell r="AL2180">
            <v>0</v>
          </cell>
          <cell r="AM2180">
            <v>0</v>
          </cell>
        </row>
        <row r="2181">
          <cell r="B2181" t="str">
            <v>00CN</v>
          </cell>
          <cell r="C2181" t="str">
            <v>Birmingham</v>
          </cell>
          <cell r="D2181">
            <v>10</v>
          </cell>
          <cell r="F2181">
            <v>275</v>
          </cell>
          <cell r="G2181">
            <v>98</v>
          </cell>
          <cell r="H2181">
            <v>362</v>
          </cell>
          <cell r="J2181">
            <v>3</v>
          </cell>
          <cell r="K2181">
            <v>6</v>
          </cell>
          <cell r="L2181">
            <v>791</v>
          </cell>
          <cell r="M2181">
            <v>9</v>
          </cell>
          <cell r="O2181" t="str">
            <v>00CN</v>
          </cell>
          <cell r="P2181" t="str">
            <v>Birmingham</v>
          </cell>
          <cell r="Q2181">
            <v>10</v>
          </cell>
          <cell r="S2181">
            <v>275</v>
          </cell>
          <cell r="T2181">
            <v>90</v>
          </cell>
          <cell r="U2181">
            <v>362</v>
          </cell>
          <cell r="W2181">
            <v>3</v>
          </cell>
          <cell r="X2181">
            <v>4</v>
          </cell>
          <cell r="Y2181">
            <v>781</v>
          </cell>
          <cell r="AA2181" t="str">
            <v>00CN</v>
          </cell>
          <cell r="AB2181" t="str">
            <v>Birmingham</v>
          </cell>
          <cell r="AC2181">
            <v>0</v>
          </cell>
          <cell r="AD2181">
            <v>0</v>
          </cell>
          <cell r="AE2181">
            <v>0</v>
          </cell>
          <cell r="AF2181">
            <v>0</v>
          </cell>
          <cell r="AG2181">
            <v>0</v>
          </cell>
          <cell r="AI2181" t="str">
            <v>00CN</v>
          </cell>
          <cell r="AJ2181" t="str">
            <v>Birmingham</v>
          </cell>
          <cell r="AK2181">
            <v>31</v>
          </cell>
          <cell r="AL2181">
            <v>6</v>
          </cell>
          <cell r="AM2181">
            <v>0</v>
          </cell>
        </row>
        <row r="2182">
          <cell r="B2182" t="str">
            <v>00CQ</v>
          </cell>
          <cell r="C2182" t="str">
            <v>Coventry</v>
          </cell>
          <cell r="D2182">
            <v>32</v>
          </cell>
          <cell r="F2182">
            <v>27</v>
          </cell>
          <cell r="G2182">
            <v>16</v>
          </cell>
          <cell r="H2182">
            <v>58</v>
          </cell>
          <cell r="I2182">
            <v>7</v>
          </cell>
          <cell r="J2182">
            <v>1</v>
          </cell>
          <cell r="K2182">
            <v>1</v>
          </cell>
          <cell r="L2182">
            <v>143</v>
          </cell>
          <cell r="M2182">
            <v>2</v>
          </cell>
          <cell r="O2182" t="str">
            <v>00CQ</v>
          </cell>
          <cell r="P2182" t="str">
            <v>Coventry</v>
          </cell>
          <cell r="Q2182">
            <v>32</v>
          </cell>
          <cell r="S2182">
            <v>27</v>
          </cell>
          <cell r="T2182">
            <v>16</v>
          </cell>
          <cell r="U2182">
            <v>58</v>
          </cell>
          <cell r="V2182">
            <v>7</v>
          </cell>
          <cell r="W2182">
            <v>1</v>
          </cell>
          <cell r="X2182">
            <v>1</v>
          </cell>
          <cell r="Y2182">
            <v>143</v>
          </cell>
          <cell r="AA2182" t="str">
            <v>00CQ</v>
          </cell>
          <cell r="AB2182" t="str">
            <v>Coventry</v>
          </cell>
          <cell r="AC2182">
            <v>0</v>
          </cell>
          <cell r="AD2182">
            <v>0</v>
          </cell>
          <cell r="AE2182">
            <v>0</v>
          </cell>
          <cell r="AF2182">
            <v>0</v>
          </cell>
          <cell r="AG2182">
            <v>0</v>
          </cell>
          <cell r="AI2182" t="str">
            <v>00CQ</v>
          </cell>
          <cell r="AJ2182" t="str">
            <v>Coventry</v>
          </cell>
          <cell r="AK2182">
            <v>0</v>
          </cell>
          <cell r="AL2182">
            <v>0</v>
          </cell>
          <cell r="AM2182">
            <v>0</v>
          </cell>
        </row>
        <row r="2183">
          <cell r="B2183" t="str">
            <v>00CR</v>
          </cell>
          <cell r="C2183" t="str">
            <v>Dudley</v>
          </cell>
          <cell r="D2183">
            <v>11</v>
          </cell>
          <cell r="F2183">
            <v>71</v>
          </cell>
          <cell r="G2183">
            <v>14</v>
          </cell>
          <cell r="H2183">
            <v>96</v>
          </cell>
          <cell r="K2183">
            <v>1</v>
          </cell>
          <cell r="L2183">
            <v>193</v>
          </cell>
          <cell r="M2183">
            <v>1</v>
          </cell>
          <cell r="O2183" t="str">
            <v>00CR</v>
          </cell>
          <cell r="P2183" t="str">
            <v>Dudley</v>
          </cell>
          <cell r="Q2183">
            <v>11</v>
          </cell>
          <cell r="S2183">
            <v>71</v>
          </cell>
          <cell r="T2183">
            <v>14</v>
          </cell>
          <cell r="U2183">
            <v>96</v>
          </cell>
          <cell r="X2183">
            <v>1</v>
          </cell>
          <cell r="Y2183">
            <v>193</v>
          </cell>
          <cell r="AA2183" t="str">
            <v>00CR</v>
          </cell>
          <cell r="AB2183" t="str">
            <v>Dudley</v>
          </cell>
          <cell r="AC2183">
            <v>0</v>
          </cell>
          <cell r="AD2183">
            <v>36</v>
          </cell>
          <cell r="AE2183">
            <v>5</v>
          </cell>
          <cell r="AF2183">
            <v>36</v>
          </cell>
          <cell r="AG2183">
            <v>41</v>
          </cell>
          <cell r="AI2183" t="str">
            <v>00CR</v>
          </cell>
          <cell r="AJ2183" t="str">
            <v>Dudley</v>
          </cell>
          <cell r="AK2183">
            <v>0</v>
          </cell>
          <cell r="AL2183">
            <v>0</v>
          </cell>
          <cell r="AM2183">
            <v>0</v>
          </cell>
        </row>
        <row r="2184">
          <cell r="B2184" t="str">
            <v>00CS</v>
          </cell>
          <cell r="C2184" t="str">
            <v>Sandwell</v>
          </cell>
          <cell r="D2184">
            <v>24</v>
          </cell>
          <cell r="F2184">
            <v>54</v>
          </cell>
          <cell r="G2184">
            <v>28</v>
          </cell>
          <cell r="H2184">
            <v>91</v>
          </cell>
          <cell r="J2184">
            <v>1</v>
          </cell>
          <cell r="L2184">
            <v>198</v>
          </cell>
          <cell r="M2184">
            <v>1</v>
          </cell>
          <cell r="O2184" t="str">
            <v>00CS</v>
          </cell>
          <cell r="P2184" t="str">
            <v>Sandwell</v>
          </cell>
          <cell r="Q2184">
            <v>24</v>
          </cell>
          <cell r="S2184">
            <v>54</v>
          </cell>
          <cell r="T2184">
            <v>25</v>
          </cell>
          <cell r="U2184">
            <v>91</v>
          </cell>
          <cell r="W2184">
            <v>1</v>
          </cell>
          <cell r="Y2184">
            <v>195</v>
          </cell>
          <cell r="AA2184" t="str">
            <v>00CS</v>
          </cell>
          <cell r="AB2184" t="str">
            <v>Sandwell</v>
          </cell>
          <cell r="AC2184">
            <v>0</v>
          </cell>
          <cell r="AD2184">
            <v>0</v>
          </cell>
          <cell r="AE2184">
            <v>0</v>
          </cell>
          <cell r="AF2184">
            <v>0</v>
          </cell>
          <cell r="AG2184">
            <v>0</v>
          </cell>
          <cell r="AI2184" t="str">
            <v>00CS</v>
          </cell>
          <cell r="AJ2184" t="str">
            <v>Sandwell</v>
          </cell>
          <cell r="AK2184">
            <v>0</v>
          </cell>
          <cell r="AL2184">
            <v>0</v>
          </cell>
          <cell r="AM2184">
            <v>0</v>
          </cell>
        </row>
        <row r="2185">
          <cell r="B2185" t="str">
            <v>00CT</v>
          </cell>
          <cell r="C2185" t="str">
            <v>Solihull</v>
          </cell>
          <cell r="F2185">
            <v>5</v>
          </cell>
          <cell r="G2185">
            <v>8</v>
          </cell>
          <cell r="H2185">
            <v>34</v>
          </cell>
          <cell r="L2185">
            <v>76</v>
          </cell>
          <cell r="M2185">
            <v>0</v>
          </cell>
          <cell r="O2185" t="str">
            <v>00CT</v>
          </cell>
          <cell r="P2185" t="str">
            <v>Solihull</v>
          </cell>
          <cell r="S2185">
            <v>5</v>
          </cell>
          <cell r="T2185">
            <v>12</v>
          </cell>
          <cell r="U2185">
            <v>34</v>
          </cell>
          <cell r="Y2185">
            <v>80</v>
          </cell>
          <cell r="AA2185" t="str">
            <v>00CT</v>
          </cell>
          <cell r="AB2185" t="str">
            <v>Solihull</v>
          </cell>
          <cell r="AD2185">
            <v>0</v>
          </cell>
          <cell r="AE2185">
            <v>0</v>
          </cell>
          <cell r="AF2185">
            <v>0</v>
          </cell>
          <cell r="AG2185">
            <v>0</v>
          </cell>
          <cell r="AI2185" t="str">
            <v>00CT</v>
          </cell>
          <cell r="AJ2185" t="str">
            <v>Solihull</v>
          </cell>
          <cell r="AK2185">
            <v>0</v>
          </cell>
          <cell r="AL2185">
            <v>0</v>
          </cell>
          <cell r="AM2185">
            <v>0</v>
          </cell>
        </row>
        <row r="2186">
          <cell r="B2186" t="str">
            <v>00CU</v>
          </cell>
          <cell r="C2186" t="str">
            <v>Walsall</v>
          </cell>
          <cell r="D2186">
            <v>55</v>
          </cell>
          <cell r="F2186">
            <v>87</v>
          </cell>
          <cell r="G2186">
            <v>25</v>
          </cell>
          <cell r="H2186">
            <v>197</v>
          </cell>
          <cell r="J2186">
            <v>2</v>
          </cell>
          <cell r="L2186">
            <v>366</v>
          </cell>
          <cell r="M2186">
            <v>2</v>
          </cell>
          <cell r="O2186" t="str">
            <v>00CU</v>
          </cell>
          <cell r="P2186" t="str">
            <v>Walsall</v>
          </cell>
          <cell r="Q2186">
            <v>55</v>
          </cell>
          <cell r="S2186">
            <v>87</v>
          </cell>
          <cell r="T2186">
            <v>28</v>
          </cell>
          <cell r="U2186">
            <v>197</v>
          </cell>
          <cell r="W2186">
            <v>2</v>
          </cell>
          <cell r="Y2186">
            <v>369</v>
          </cell>
          <cell r="AA2186" t="str">
            <v>00CU</v>
          </cell>
          <cell r="AB2186" t="str">
            <v>Walsall</v>
          </cell>
          <cell r="AC2186">
            <v>0</v>
          </cell>
          <cell r="AD2186">
            <v>12</v>
          </cell>
          <cell r="AE2186">
            <v>0</v>
          </cell>
          <cell r="AF2186">
            <v>12</v>
          </cell>
          <cell r="AG2186">
            <v>12</v>
          </cell>
          <cell r="AI2186" t="str">
            <v>00CU</v>
          </cell>
          <cell r="AJ2186" t="str">
            <v>Walsall</v>
          </cell>
          <cell r="AK2186">
            <v>0</v>
          </cell>
          <cell r="AL2186">
            <v>0</v>
          </cell>
          <cell r="AM2186">
            <v>0</v>
          </cell>
        </row>
        <row r="2187">
          <cell r="B2187" t="str">
            <v>00CW</v>
          </cell>
          <cell r="C2187" t="str">
            <v>Wolverhampton</v>
          </cell>
          <cell r="F2187">
            <v>17</v>
          </cell>
          <cell r="G2187">
            <v>18</v>
          </cell>
          <cell r="H2187">
            <v>78</v>
          </cell>
          <cell r="I2187">
            <v>1</v>
          </cell>
          <cell r="L2187">
            <v>114</v>
          </cell>
          <cell r="M2187">
            <v>0</v>
          </cell>
          <cell r="O2187" t="str">
            <v>00CW</v>
          </cell>
          <cell r="P2187" t="str">
            <v>Wolverhampton</v>
          </cell>
          <cell r="S2187">
            <v>17</v>
          </cell>
          <cell r="T2187">
            <v>16</v>
          </cell>
          <cell r="U2187">
            <v>78</v>
          </cell>
          <cell r="V2187">
            <v>1</v>
          </cell>
          <cell r="X2187">
            <v>1</v>
          </cell>
          <cell r="Y2187">
            <v>113</v>
          </cell>
          <cell r="AA2187" t="str">
            <v>00CW</v>
          </cell>
          <cell r="AB2187" t="str">
            <v>Wolverhampton</v>
          </cell>
          <cell r="AD2187">
            <v>0</v>
          </cell>
          <cell r="AE2187">
            <v>0</v>
          </cell>
          <cell r="AF2187">
            <v>0</v>
          </cell>
          <cell r="AG2187">
            <v>0</v>
          </cell>
          <cell r="AI2187" t="str">
            <v>00CW</v>
          </cell>
          <cell r="AJ2187" t="str">
            <v>Wolverhampton</v>
          </cell>
          <cell r="AK2187">
            <v>0</v>
          </cell>
          <cell r="AL2187">
            <v>0</v>
          </cell>
          <cell r="AM2187">
            <v>0</v>
          </cell>
        </row>
        <row r="2188">
          <cell r="B2188" t="str">
            <v>00CX</v>
          </cell>
          <cell r="C2188" t="str">
            <v>Bradford</v>
          </cell>
          <cell r="F2188">
            <v>39</v>
          </cell>
          <cell r="G2188">
            <v>26</v>
          </cell>
          <cell r="H2188">
            <v>155</v>
          </cell>
          <cell r="I2188">
            <v>6</v>
          </cell>
          <cell r="J2188">
            <v>11</v>
          </cell>
          <cell r="K2188">
            <v>1</v>
          </cell>
          <cell r="L2188">
            <v>238</v>
          </cell>
          <cell r="M2188">
            <v>12</v>
          </cell>
          <cell r="O2188" t="str">
            <v>00CX</v>
          </cell>
          <cell r="P2188" t="str">
            <v>Bradford</v>
          </cell>
          <cell r="S2188">
            <v>39</v>
          </cell>
          <cell r="T2188">
            <v>25</v>
          </cell>
          <cell r="U2188">
            <v>155</v>
          </cell>
          <cell r="V2188">
            <v>6</v>
          </cell>
          <cell r="W2188">
            <v>11</v>
          </cell>
          <cell r="X2188">
            <v>1</v>
          </cell>
          <cell r="Y2188">
            <v>237</v>
          </cell>
          <cell r="AA2188" t="str">
            <v>00CX</v>
          </cell>
          <cell r="AB2188" t="str">
            <v>Bradford</v>
          </cell>
          <cell r="AD2188">
            <v>0</v>
          </cell>
          <cell r="AE2188">
            <v>14</v>
          </cell>
          <cell r="AF2188">
            <v>0</v>
          </cell>
          <cell r="AG2188">
            <v>14</v>
          </cell>
          <cell r="AI2188" t="str">
            <v>00CX</v>
          </cell>
          <cell r="AJ2188" t="str">
            <v>Bradford</v>
          </cell>
          <cell r="AK2188">
            <v>0</v>
          </cell>
          <cell r="AL2188">
            <v>0</v>
          </cell>
          <cell r="AM2188">
            <v>0</v>
          </cell>
        </row>
        <row r="2189">
          <cell r="B2189" t="str">
            <v>00CY</v>
          </cell>
          <cell r="C2189" t="str">
            <v>Calderdale</v>
          </cell>
          <cell r="F2189">
            <v>14</v>
          </cell>
          <cell r="G2189">
            <v>4</v>
          </cell>
          <cell r="H2189">
            <v>71</v>
          </cell>
          <cell r="L2189">
            <v>89</v>
          </cell>
          <cell r="M2189">
            <v>0</v>
          </cell>
          <cell r="O2189" t="str">
            <v>00CY</v>
          </cell>
          <cell r="P2189" t="str">
            <v>Calderdale</v>
          </cell>
          <cell r="S2189">
            <v>14</v>
          </cell>
          <cell r="T2189">
            <v>6</v>
          </cell>
          <cell r="U2189">
            <v>71</v>
          </cell>
          <cell r="Y2189">
            <v>91</v>
          </cell>
          <cell r="AA2189" t="str">
            <v>00CY</v>
          </cell>
          <cell r="AB2189" t="str">
            <v>Calderdale</v>
          </cell>
          <cell r="AD2189">
            <v>0</v>
          </cell>
          <cell r="AE2189">
            <v>17</v>
          </cell>
          <cell r="AF2189">
            <v>0</v>
          </cell>
          <cell r="AG2189">
            <v>17</v>
          </cell>
          <cell r="AI2189" t="str">
            <v>00CY</v>
          </cell>
          <cell r="AJ2189" t="str">
            <v>Calderdale</v>
          </cell>
          <cell r="AK2189">
            <v>0</v>
          </cell>
          <cell r="AL2189">
            <v>0</v>
          </cell>
          <cell r="AM2189">
            <v>0</v>
          </cell>
        </row>
        <row r="2190">
          <cell r="B2190" t="str">
            <v>00CZ</v>
          </cell>
          <cell r="C2190" t="str">
            <v>Kirklees</v>
          </cell>
          <cell r="F2190">
            <v>23</v>
          </cell>
          <cell r="G2190">
            <v>17</v>
          </cell>
          <cell r="H2190">
            <v>92</v>
          </cell>
          <cell r="I2190">
            <v>16</v>
          </cell>
          <cell r="J2190">
            <v>1</v>
          </cell>
          <cell r="L2190">
            <v>175</v>
          </cell>
          <cell r="M2190">
            <v>1</v>
          </cell>
          <cell r="O2190" t="str">
            <v>00CZ</v>
          </cell>
          <cell r="P2190" t="str">
            <v>Kirklees</v>
          </cell>
          <cell r="S2190">
            <v>23</v>
          </cell>
          <cell r="T2190">
            <v>17</v>
          </cell>
          <cell r="U2190">
            <v>92</v>
          </cell>
          <cell r="V2190">
            <v>16</v>
          </cell>
          <cell r="W2190">
            <v>1</v>
          </cell>
          <cell r="Y2190">
            <v>175</v>
          </cell>
          <cell r="AA2190" t="str">
            <v>00CZ</v>
          </cell>
          <cell r="AB2190" t="str">
            <v>Kirklees</v>
          </cell>
          <cell r="AD2190">
            <v>6</v>
          </cell>
          <cell r="AE2190">
            <v>29</v>
          </cell>
          <cell r="AF2190">
            <v>6</v>
          </cell>
          <cell r="AG2190">
            <v>35</v>
          </cell>
          <cell r="AI2190" t="str">
            <v>00CZ</v>
          </cell>
          <cell r="AJ2190" t="str">
            <v>Kirklees</v>
          </cell>
          <cell r="AK2190">
            <v>0</v>
          </cell>
          <cell r="AL2190">
            <v>0</v>
          </cell>
          <cell r="AM2190">
            <v>0</v>
          </cell>
        </row>
        <row r="2191">
          <cell r="B2191" t="str">
            <v>00DA</v>
          </cell>
          <cell r="C2191" t="str">
            <v>Leeds</v>
          </cell>
          <cell r="D2191">
            <v>5</v>
          </cell>
          <cell r="F2191">
            <v>21</v>
          </cell>
          <cell r="G2191">
            <v>84</v>
          </cell>
          <cell r="H2191">
            <v>59</v>
          </cell>
          <cell r="I2191">
            <v>56</v>
          </cell>
          <cell r="L2191">
            <v>225</v>
          </cell>
          <cell r="M2191">
            <v>0</v>
          </cell>
          <cell r="O2191" t="str">
            <v>00DA</v>
          </cell>
          <cell r="P2191" t="str">
            <v>Leeds</v>
          </cell>
          <cell r="Q2191">
            <v>5</v>
          </cell>
          <cell r="S2191">
            <v>21</v>
          </cell>
          <cell r="T2191">
            <v>85</v>
          </cell>
          <cell r="U2191">
            <v>59</v>
          </cell>
          <cell r="V2191">
            <v>56</v>
          </cell>
          <cell r="Y2191">
            <v>226</v>
          </cell>
          <cell r="AA2191" t="str">
            <v>00DA</v>
          </cell>
          <cell r="AB2191" t="str">
            <v>Leeds</v>
          </cell>
          <cell r="AC2191">
            <v>5</v>
          </cell>
          <cell r="AD2191">
            <v>0</v>
          </cell>
          <cell r="AE2191">
            <v>9</v>
          </cell>
          <cell r="AF2191">
            <v>5</v>
          </cell>
          <cell r="AG2191">
            <v>14</v>
          </cell>
          <cell r="AI2191" t="str">
            <v>00DA</v>
          </cell>
          <cell r="AJ2191" t="str">
            <v>Leeds</v>
          </cell>
          <cell r="AK2191">
            <v>0</v>
          </cell>
          <cell r="AL2191">
            <v>0</v>
          </cell>
          <cell r="AM2191">
            <v>0</v>
          </cell>
        </row>
        <row r="2192">
          <cell r="B2192" t="str">
            <v>00DB</v>
          </cell>
          <cell r="C2192" t="str">
            <v>Wakefield</v>
          </cell>
          <cell r="F2192">
            <v>53</v>
          </cell>
          <cell r="G2192">
            <v>27</v>
          </cell>
          <cell r="H2192">
            <v>152</v>
          </cell>
          <cell r="I2192">
            <v>10</v>
          </cell>
          <cell r="L2192">
            <v>242</v>
          </cell>
          <cell r="M2192">
            <v>0</v>
          </cell>
          <cell r="O2192" t="str">
            <v>00DB</v>
          </cell>
          <cell r="P2192" t="str">
            <v>Wakefield</v>
          </cell>
          <cell r="S2192">
            <v>53</v>
          </cell>
          <cell r="T2192">
            <v>28</v>
          </cell>
          <cell r="U2192">
            <v>152</v>
          </cell>
          <cell r="V2192">
            <v>10</v>
          </cell>
          <cell r="Y2192">
            <v>243</v>
          </cell>
          <cell r="AA2192" t="str">
            <v>00DB</v>
          </cell>
          <cell r="AB2192" t="str">
            <v>Wakefield</v>
          </cell>
          <cell r="AD2192">
            <v>5</v>
          </cell>
          <cell r="AE2192">
            <v>18</v>
          </cell>
          <cell r="AF2192">
            <v>5</v>
          </cell>
          <cell r="AG2192">
            <v>23</v>
          </cell>
          <cell r="AI2192" t="str">
            <v>00DB</v>
          </cell>
          <cell r="AJ2192" t="str">
            <v>Wakefield</v>
          </cell>
          <cell r="AK2192">
            <v>0</v>
          </cell>
          <cell r="AL2192">
            <v>0</v>
          </cell>
          <cell r="AM2192">
            <v>0</v>
          </cell>
        </row>
        <row r="2193">
          <cell r="B2193" t="str">
            <v>00EB</v>
          </cell>
          <cell r="C2193" t="str">
            <v>Hartlepool</v>
          </cell>
          <cell r="F2193">
            <v>41</v>
          </cell>
          <cell r="G2193">
            <v>3</v>
          </cell>
          <cell r="H2193">
            <v>29</v>
          </cell>
          <cell r="L2193">
            <v>73</v>
          </cell>
          <cell r="M2193">
            <v>0</v>
          </cell>
          <cell r="O2193" t="str">
            <v>00EB</v>
          </cell>
          <cell r="P2193" t="str">
            <v>Hartlepool</v>
          </cell>
          <cell r="S2193">
            <v>41</v>
          </cell>
          <cell r="T2193">
            <v>1</v>
          </cell>
          <cell r="U2193">
            <v>29</v>
          </cell>
          <cell r="Y2193">
            <v>71</v>
          </cell>
          <cell r="AA2193" t="str">
            <v>00EB</v>
          </cell>
          <cell r="AB2193" t="str">
            <v>Hartlepool</v>
          </cell>
          <cell r="AD2193">
            <v>0</v>
          </cell>
          <cell r="AE2193">
            <v>0</v>
          </cell>
          <cell r="AF2193">
            <v>0</v>
          </cell>
          <cell r="AG2193">
            <v>0</v>
          </cell>
          <cell r="AI2193" t="str">
            <v>00EB</v>
          </cell>
          <cell r="AJ2193" t="str">
            <v>Hartlepool</v>
          </cell>
          <cell r="AK2193">
            <v>0</v>
          </cell>
          <cell r="AL2193">
            <v>0</v>
          </cell>
          <cell r="AM2193">
            <v>0</v>
          </cell>
        </row>
        <row r="2194">
          <cell r="B2194" t="str">
            <v>00EC</v>
          </cell>
          <cell r="C2194" t="str">
            <v>Middlesbrough</v>
          </cell>
          <cell r="F2194">
            <v>20</v>
          </cell>
          <cell r="G2194">
            <v>12</v>
          </cell>
          <cell r="H2194">
            <v>69</v>
          </cell>
          <cell r="I2194">
            <v>3</v>
          </cell>
          <cell r="J2194">
            <v>1</v>
          </cell>
          <cell r="L2194">
            <v>105</v>
          </cell>
          <cell r="M2194">
            <v>1</v>
          </cell>
          <cell r="O2194" t="str">
            <v>00EC</v>
          </cell>
          <cell r="P2194" t="str">
            <v>Middlesbrough</v>
          </cell>
          <cell r="S2194">
            <v>20</v>
          </cell>
          <cell r="T2194">
            <v>13</v>
          </cell>
          <cell r="U2194">
            <v>69</v>
          </cell>
          <cell r="V2194">
            <v>3</v>
          </cell>
          <cell r="W2194">
            <v>1</v>
          </cell>
          <cell r="Y2194">
            <v>106</v>
          </cell>
          <cell r="AA2194" t="str">
            <v>00EC</v>
          </cell>
          <cell r="AB2194" t="str">
            <v>Middlesbrough</v>
          </cell>
          <cell r="AD2194">
            <v>0</v>
          </cell>
          <cell r="AE2194">
            <v>0</v>
          </cell>
          <cell r="AF2194">
            <v>0</v>
          </cell>
          <cell r="AG2194">
            <v>0</v>
          </cell>
          <cell r="AI2194" t="str">
            <v>00EC</v>
          </cell>
          <cell r="AJ2194" t="str">
            <v>Middlesbrough</v>
          </cell>
          <cell r="AK2194">
            <v>0</v>
          </cell>
          <cell r="AL2194">
            <v>0</v>
          </cell>
          <cell r="AM2194">
            <v>0</v>
          </cell>
        </row>
        <row r="2195">
          <cell r="B2195" t="str">
            <v>00EE</v>
          </cell>
          <cell r="C2195" t="str">
            <v>Redcar and Cleveland</v>
          </cell>
          <cell r="F2195">
            <v>18</v>
          </cell>
          <cell r="G2195">
            <v>3</v>
          </cell>
          <cell r="H2195">
            <v>127</v>
          </cell>
          <cell r="I2195">
            <v>5</v>
          </cell>
          <cell r="J2195">
            <v>7</v>
          </cell>
          <cell r="L2195">
            <v>160</v>
          </cell>
          <cell r="M2195">
            <v>7</v>
          </cell>
          <cell r="O2195" t="str">
            <v>00EE</v>
          </cell>
          <cell r="P2195" t="str">
            <v>Redcar and Cleveland</v>
          </cell>
          <cell r="S2195">
            <v>18</v>
          </cell>
          <cell r="T2195">
            <v>2</v>
          </cell>
          <cell r="U2195">
            <v>127</v>
          </cell>
          <cell r="V2195">
            <v>5</v>
          </cell>
          <cell r="W2195">
            <v>7</v>
          </cell>
          <cell r="Y2195">
            <v>159</v>
          </cell>
          <cell r="AA2195" t="str">
            <v>00EE</v>
          </cell>
          <cell r="AB2195" t="str">
            <v>Redcar and Cleveland</v>
          </cell>
          <cell r="AD2195">
            <v>0</v>
          </cell>
          <cell r="AE2195">
            <v>0</v>
          </cell>
          <cell r="AF2195">
            <v>0</v>
          </cell>
          <cell r="AG2195">
            <v>0</v>
          </cell>
          <cell r="AI2195" t="str">
            <v>00EE</v>
          </cell>
          <cell r="AJ2195" t="str">
            <v>Redcar and Cleveland</v>
          </cell>
          <cell r="AK2195">
            <v>0</v>
          </cell>
          <cell r="AL2195">
            <v>0</v>
          </cell>
          <cell r="AM2195">
            <v>0</v>
          </cell>
        </row>
        <row r="2196">
          <cell r="B2196" t="str">
            <v>00EF</v>
          </cell>
          <cell r="C2196" t="str">
            <v>Stockton-on-Tees</v>
          </cell>
          <cell r="F2196">
            <v>22</v>
          </cell>
          <cell r="G2196">
            <v>3</v>
          </cell>
          <cell r="H2196">
            <v>102</v>
          </cell>
          <cell r="L2196">
            <v>127</v>
          </cell>
          <cell r="M2196">
            <v>0</v>
          </cell>
          <cell r="O2196" t="str">
            <v>00EF</v>
          </cell>
          <cell r="P2196" t="str">
            <v>Stockton-on-Tees</v>
          </cell>
          <cell r="S2196">
            <v>22</v>
          </cell>
          <cell r="T2196">
            <v>5</v>
          </cell>
          <cell r="U2196">
            <v>102</v>
          </cell>
          <cell r="Y2196">
            <v>129</v>
          </cell>
          <cell r="AA2196" t="str">
            <v>00EF</v>
          </cell>
          <cell r="AB2196" t="str">
            <v>Stockton-on-Tees</v>
          </cell>
          <cell r="AD2196">
            <v>0</v>
          </cell>
          <cell r="AE2196">
            <v>0</v>
          </cell>
          <cell r="AF2196">
            <v>0</v>
          </cell>
          <cell r="AG2196">
            <v>0</v>
          </cell>
          <cell r="AI2196" t="str">
            <v>00EF</v>
          </cell>
          <cell r="AJ2196" t="str">
            <v>Stockton-on-Tees</v>
          </cell>
          <cell r="AK2196">
            <v>0</v>
          </cell>
          <cell r="AL2196">
            <v>0</v>
          </cell>
          <cell r="AM2196">
            <v>0</v>
          </cell>
        </row>
        <row r="2197">
          <cell r="B2197" t="str">
            <v>00EH</v>
          </cell>
          <cell r="C2197" t="str">
            <v>Darlington</v>
          </cell>
          <cell r="G2197">
            <v>2</v>
          </cell>
          <cell r="H2197">
            <v>7</v>
          </cell>
          <cell r="L2197">
            <v>9</v>
          </cell>
          <cell r="M2197">
            <v>0</v>
          </cell>
          <cell r="O2197" t="str">
            <v>00EH</v>
          </cell>
          <cell r="P2197" t="str">
            <v>Darlington</v>
          </cell>
          <cell r="T2197">
            <v>3</v>
          </cell>
          <cell r="U2197">
            <v>7</v>
          </cell>
          <cell r="Y2197">
            <v>10</v>
          </cell>
          <cell r="AA2197" t="str">
            <v>00EH</v>
          </cell>
          <cell r="AB2197" t="str">
            <v>Darlington</v>
          </cell>
          <cell r="AD2197">
            <v>0</v>
          </cell>
          <cell r="AE2197">
            <v>0</v>
          </cell>
          <cell r="AF2197">
            <v>0</v>
          </cell>
          <cell r="AG2197">
            <v>0</v>
          </cell>
          <cell r="AI2197" t="str">
            <v>00EH</v>
          </cell>
          <cell r="AJ2197" t="str">
            <v>Darlington</v>
          </cell>
          <cell r="AK2197">
            <v>0</v>
          </cell>
          <cell r="AL2197">
            <v>0</v>
          </cell>
          <cell r="AM2197">
            <v>0</v>
          </cell>
        </row>
        <row r="2198">
          <cell r="B2198" t="str">
            <v>00ET</v>
          </cell>
          <cell r="C2198" t="str">
            <v>Halton</v>
          </cell>
          <cell r="F2198">
            <v>5</v>
          </cell>
          <cell r="G2198">
            <v>0</v>
          </cell>
          <cell r="H2198">
            <v>66</v>
          </cell>
          <cell r="L2198">
            <v>79</v>
          </cell>
          <cell r="M2198">
            <v>0</v>
          </cell>
          <cell r="O2198" t="str">
            <v>00ET</v>
          </cell>
          <cell r="P2198" t="str">
            <v>Halton</v>
          </cell>
          <cell r="S2198">
            <v>5</v>
          </cell>
          <cell r="T2198">
            <v>0</v>
          </cell>
          <cell r="U2198">
            <v>66</v>
          </cell>
          <cell r="Y2198">
            <v>79</v>
          </cell>
          <cell r="AA2198" t="str">
            <v>00ET</v>
          </cell>
          <cell r="AB2198" t="str">
            <v>Halton</v>
          </cell>
          <cell r="AD2198">
            <v>0</v>
          </cell>
          <cell r="AE2198">
            <v>0</v>
          </cell>
          <cell r="AF2198">
            <v>0</v>
          </cell>
          <cell r="AG2198">
            <v>0</v>
          </cell>
          <cell r="AI2198" t="str">
            <v>00ET</v>
          </cell>
          <cell r="AJ2198" t="str">
            <v>Halton</v>
          </cell>
          <cell r="AK2198">
            <v>8</v>
          </cell>
          <cell r="AL2198">
            <v>0</v>
          </cell>
          <cell r="AM2198">
            <v>0</v>
          </cell>
        </row>
        <row r="2199">
          <cell r="B2199" t="str">
            <v>00EU</v>
          </cell>
          <cell r="C2199" t="str">
            <v>Warrington</v>
          </cell>
          <cell r="G2199">
            <v>4</v>
          </cell>
          <cell r="H2199">
            <v>20</v>
          </cell>
          <cell r="L2199">
            <v>24</v>
          </cell>
          <cell r="M2199">
            <v>0</v>
          </cell>
          <cell r="O2199" t="str">
            <v>00EU</v>
          </cell>
          <cell r="P2199" t="str">
            <v>Warrington</v>
          </cell>
          <cell r="T2199">
            <v>5</v>
          </cell>
          <cell r="U2199">
            <v>20</v>
          </cell>
          <cell r="Y2199">
            <v>25</v>
          </cell>
          <cell r="AA2199" t="str">
            <v>00EU</v>
          </cell>
          <cell r="AB2199" t="str">
            <v>Warrington</v>
          </cell>
          <cell r="AD2199">
            <v>0</v>
          </cell>
          <cell r="AE2199">
            <v>0</v>
          </cell>
          <cell r="AF2199">
            <v>0</v>
          </cell>
          <cell r="AG2199">
            <v>0</v>
          </cell>
          <cell r="AI2199" t="str">
            <v>00EU</v>
          </cell>
          <cell r="AJ2199" t="str">
            <v>Warrington</v>
          </cell>
          <cell r="AK2199">
            <v>0</v>
          </cell>
          <cell r="AL2199">
            <v>0</v>
          </cell>
          <cell r="AM2199">
            <v>0</v>
          </cell>
        </row>
        <row r="2200">
          <cell r="B2200" t="str">
            <v>00EX</v>
          </cell>
          <cell r="C2200" t="str">
            <v>Blackburn with Darwen</v>
          </cell>
          <cell r="F2200">
            <v>28</v>
          </cell>
          <cell r="G2200">
            <v>4</v>
          </cell>
          <cell r="H2200">
            <v>29</v>
          </cell>
          <cell r="I2200">
            <v>4</v>
          </cell>
          <cell r="J2200">
            <v>7</v>
          </cell>
          <cell r="L2200">
            <v>72</v>
          </cell>
          <cell r="M2200">
            <v>7</v>
          </cell>
          <cell r="O2200" t="str">
            <v>00EX</v>
          </cell>
          <cell r="P2200" t="str">
            <v>Blackburn with Darwen</v>
          </cell>
          <cell r="S2200">
            <v>28</v>
          </cell>
          <cell r="T2200">
            <v>3</v>
          </cell>
          <cell r="U2200">
            <v>29</v>
          </cell>
          <cell r="V2200">
            <v>4</v>
          </cell>
          <cell r="W2200">
            <v>7</v>
          </cell>
          <cell r="Y2200">
            <v>71</v>
          </cell>
          <cell r="AA2200" t="str">
            <v>00EX</v>
          </cell>
          <cell r="AB2200" t="str">
            <v>Blackburn with Darwen</v>
          </cell>
          <cell r="AD2200">
            <v>0</v>
          </cell>
          <cell r="AE2200">
            <v>0</v>
          </cell>
          <cell r="AF2200">
            <v>0</v>
          </cell>
          <cell r="AG2200">
            <v>0</v>
          </cell>
          <cell r="AI2200" t="str">
            <v>00EX</v>
          </cell>
          <cell r="AJ2200" t="str">
            <v>Blackburn with Darwen</v>
          </cell>
          <cell r="AK2200">
            <v>0</v>
          </cell>
          <cell r="AL2200">
            <v>0</v>
          </cell>
          <cell r="AM2200">
            <v>0</v>
          </cell>
        </row>
        <row r="2201">
          <cell r="B2201" t="str">
            <v>00EY</v>
          </cell>
          <cell r="C2201" t="str">
            <v>Blackpool</v>
          </cell>
          <cell r="F2201">
            <v>28</v>
          </cell>
          <cell r="G2201">
            <v>3</v>
          </cell>
          <cell r="H2201">
            <v>31</v>
          </cell>
          <cell r="L2201">
            <v>62</v>
          </cell>
          <cell r="M2201">
            <v>0</v>
          </cell>
          <cell r="O2201" t="str">
            <v>00EY</v>
          </cell>
          <cell r="P2201" t="str">
            <v>Blackpool</v>
          </cell>
          <cell r="S2201">
            <v>28</v>
          </cell>
          <cell r="T2201">
            <v>3</v>
          </cell>
          <cell r="U2201">
            <v>31</v>
          </cell>
          <cell r="Y2201">
            <v>62</v>
          </cell>
          <cell r="AA2201" t="str">
            <v>00EY</v>
          </cell>
          <cell r="AB2201" t="str">
            <v>Blackpool</v>
          </cell>
          <cell r="AD2201">
            <v>0</v>
          </cell>
          <cell r="AE2201">
            <v>0</v>
          </cell>
          <cell r="AF2201">
            <v>0</v>
          </cell>
          <cell r="AG2201">
            <v>0</v>
          </cell>
          <cell r="AI2201" t="str">
            <v>00EY</v>
          </cell>
          <cell r="AJ2201" t="str">
            <v>Blackpool</v>
          </cell>
          <cell r="AK2201">
            <v>0</v>
          </cell>
          <cell r="AL2201">
            <v>0</v>
          </cell>
          <cell r="AM2201">
            <v>0</v>
          </cell>
        </row>
        <row r="2202">
          <cell r="B2202" t="str">
            <v>00FA</v>
          </cell>
          <cell r="C2202" t="str">
            <v>Kingston upon Hull</v>
          </cell>
          <cell r="F2202">
            <v>13</v>
          </cell>
          <cell r="G2202">
            <v>1</v>
          </cell>
          <cell r="H2202">
            <v>14</v>
          </cell>
          <cell r="I2202">
            <v>54</v>
          </cell>
          <cell r="L2202">
            <v>153</v>
          </cell>
          <cell r="M2202">
            <v>0</v>
          </cell>
          <cell r="O2202" t="str">
            <v>00FA</v>
          </cell>
          <cell r="P2202" t="str">
            <v>Kingston upon Hull</v>
          </cell>
          <cell r="S2202">
            <v>13</v>
          </cell>
          <cell r="T2202">
            <v>2</v>
          </cell>
          <cell r="U2202">
            <v>14</v>
          </cell>
          <cell r="V2202">
            <v>54</v>
          </cell>
          <cell r="Y2202">
            <v>154</v>
          </cell>
          <cell r="AA2202" t="str">
            <v>00FA</v>
          </cell>
          <cell r="AB2202" t="str">
            <v>Kingston upon Hull</v>
          </cell>
          <cell r="AD2202">
            <v>0</v>
          </cell>
          <cell r="AE2202">
            <v>0</v>
          </cell>
          <cell r="AF2202">
            <v>0</v>
          </cell>
          <cell r="AG2202">
            <v>0</v>
          </cell>
          <cell r="AI2202" t="str">
            <v>00FA</v>
          </cell>
          <cell r="AJ2202" t="str">
            <v>Kingston upon Hull</v>
          </cell>
          <cell r="AK2202">
            <v>0</v>
          </cell>
          <cell r="AL2202">
            <v>0</v>
          </cell>
          <cell r="AM2202">
            <v>0</v>
          </cell>
        </row>
        <row r="2203">
          <cell r="B2203" t="str">
            <v>00FB</v>
          </cell>
          <cell r="C2203" t="str">
            <v>East Riding of Yorkshire</v>
          </cell>
          <cell r="F2203">
            <v>14</v>
          </cell>
          <cell r="G2203">
            <v>8</v>
          </cell>
          <cell r="H2203">
            <v>31</v>
          </cell>
          <cell r="I2203">
            <v>2</v>
          </cell>
          <cell r="L2203">
            <v>55</v>
          </cell>
          <cell r="M2203">
            <v>0</v>
          </cell>
          <cell r="O2203" t="str">
            <v>00FB</v>
          </cell>
          <cell r="P2203" t="str">
            <v>East Riding of Yorkshire</v>
          </cell>
          <cell r="S2203">
            <v>14</v>
          </cell>
          <cell r="T2203">
            <v>8</v>
          </cell>
          <cell r="U2203">
            <v>31</v>
          </cell>
          <cell r="V2203">
            <v>2</v>
          </cell>
          <cell r="Y2203">
            <v>55</v>
          </cell>
          <cell r="AA2203" t="str">
            <v>00FB</v>
          </cell>
          <cell r="AB2203" t="str">
            <v>East Riding of Yorkshire</v>
          </cell>
          <cell r="AD2203">
            <v>0</v>
          </cell>
          <cell r="AE2203">
            <v>0</v>
          </cell>
          <cell r="AF2203">
            <v>0</v>
          </cell>
          <cell r="AG2203">
            <v>0</v>
          </cell>
          <cell r="AI2203" t="str">
            <v>00FB</v>
          </cell>
          <cell r="AJ2203" t="str">
            <v>East Riding of Yorkshire</v>
          </cell>
          <cell r="AK2203">
            <v>0</v>
          </cell>
          <cell r="AL2203">
            <v>0</v>
          </cell>
          <cell r="AM2203">
            <v>0</v>
          </cell>
        </row>
        <row r="2204">
          <cell r="B2204" t="str">
            <v>00FC</v>
          </cell>
          <cell r="C2204" t="str">
            <v>North East Lincolnshire</v>
          </cell>
          <cell r="D2204">
            <v>6</v>
          </cell>
          <cell r="F2204">
            <v>10</v>
          </cell>
          <cell r="G2204">
            <v>2</v>
          </cell>
          <cell r="H2204">
            <v>44</v>
          </cell>
          <cell r="L2204">
            <v>62</v>
          </cell>
          <cell r="M2204">
            <v>0</v>
          </cell>
          <cell r="O2204" t="str">
            <v>00FC</v>
          </cell>
          <cell r="P2204" t="str">
            <v>North East Lincolnshire</v>
          </cell>
          <cell r="Q2204">
            <v>6</v>
          </cell>
          <cell r="S2204">
            <v>10</v>
          </cell>
          <cell r="T2204">
            <v>2</v>
          </cell>
          <cell r="U2204">
            <v>44</v>
          </cell>
          <cell r="Y2204">
            <v>62</v>
          </cell>
          <cell r="AA2204" t="str">
            <v>00FC</v>
          </cell>
          <cell r="AB2204" t="str">
            <v>North East Lincolnshire</v>
          </cell>
          <cell r="AC2204">
            <v>0</v>
          </cell>
          <cell r="AD2204">
            <v>0</v>
          </cell>
          <cell r="AE2204">
            <v>0</v>
          </cell>
          <cell r="AF2204">
            <v>0</v>
          </cell>
          <cell r="AG2204">
            <v>0</v>
          </cell>
          <cell r="AI2204" t="str">
            <v>00FC</v>
          </cell>
          <cell r="AJ2204" t="str">
            <v>North East Lincolnshire</v>
          </cell>
          <cell r="AK2204">
            <v>0</v>
          </cell>
          <cell r="AL2204">
            <v>0</v>
          </cell>
          <cell r="AM2204">
            <v>0</v>
          </cell>
        </row>
        <row r="2205">
          <cell r="B2205" t="str">
            <v>00FD</v>
          </cell>
          <cell r="C2205" t="str">
            <v>North Lincolnshire</v>
          </cell>
          <cell r="F2205">
            <v>9</v>
          </cell>
          <cell r="G2205">
            <v>1</v>
          </cell>
          <cell r="H2205">
            <v>31</v>
          </cell>
          <cell r="I2205">
            <v>5</v>
          </cell>
          <cell r="L2205">
            <v>46</v>
          </cell>
          <cell r="M2205">
            <v>0</v>
          </cell>
          <cell r="O2205" t="str">
            <v>00FD</v>
          </cell>
          <cell r="P2205" t="str">
            <v>North Lincolnshire</v>
          </cell>
          <cell r="S2205">
            <v>9</v>
          </cell>
          <cell r="T2205">
            <v>0</v>
          </cell>
          <cell r="U2205">
            <v>31</v>
          </cell>
          <cell r="V2205">
            <v>5</v>
          </cell>
          <cell r="Y2205">
            <v>45</v>
          </cell>
          <cell r="AA2205" t="str">
            <v>00FD</v>
          </cell>
          <cell r="AB2205" t="str">
            <v>North Lincolnshire</v>
          </cell>
          <cell r="AD2205">
            <v>0</v>
          </cell>
          <cell r="AE2205">
            <v>8</v>
          </cell>
          <cell r="AF2205">
            <v>0</v>
          </cell>
          <cell r="AG2205">
            <v>8</v>
          </cell>
          <cell r="AI2205" t="str">
            <v>00FD</v>
          </cell>
          <cell r="AJ2205" t="str">
            <v>North Lincolnshire</v>
          </cell>
          <cell r="AK2205">
            <v>0</v>
          </cell>
          <cell r="AL2205">
            <v>0</v>
          </cell>
          <cell r="AM2205">
            <v>0</v>
          </cell>
        </row>
        <row r="2206">
          <cell r="B2206" t="str">
            <v>00FF</v>
          </cell>
          <cell r="C2206" t="str">
            <v>York</v>
          </cell>
          <cell r="D2206">
            <v>4</v>
          </cell>
          <cell r="F2206">
            <v>11</v>
          </cell>
          <cell r="G2206">
            <v>31</v>
          </cell>
          <cell r="H2206">
            <v>64</v>
          </cell>
          <cell r="I2206">
            <v>8</v>
          </cell>
          <cell r="L2206">
            <v>169</v>
          </cell>
          <cell r="M2206">
            <v>0</v>
          </cell>
          <cell r="O2206" t="str">
            <v>00FF</v>
          </cell>
          <cell r="P2206" t="str">
            <v>York</v>
          </cell>
          <cell r="Q2206">
            <v>4</v>
          </cell>
          <cell r="S2206">
            <v>11</v>
          </cell>
          <cell r="T2206">
            <v>31</v>
          </cell>
          <cell r="U2206">
            <v>64</v>
          </cell>
          <cell r="V2206">
            <v>8</v>
          </cell>
          <cell r="Y2206">
            <v>169</v>
          </cell>
          <cell r="AA2206" t="str">
            <v>00FF</v>
          </cell>
          <cell r="AB2206" t="str">
            <v>York</v>
          </cell>
          <cell r="AC2206">
            <v>0</v>
          </cell>
          <cell r="AD2206">
            <v>0</v>
          </cell>
          <cell r="AE2206">
            <v>2</v>
          </cell>
          <cell r="AF2206">
            <v>0</v>
          </cell>
          <cell r="AG2206">
            <v>2</v>
          </cell>
          <cell r="AI2206" t="str">
            <v>00FF</v>
          </cell>
          <cell r="AJ2206" t="str">
            <v>York</v>
          </cell>
          <cell r="AK2206">
            <v>0</v>
          </cell>
          <cell r="AL2206">
            <v>0</v>
          </cell>
          <cell r="AM2206">
            <v>0</v>
          </cell>
        </row>
        <row r="2207">
          <cell r="B2207" t="str">
            <v>00FK</v>
          </cell>
          <cell r="C2207" t="str">
            <v>Derby</v>
          </cell>
          <cell r="F2207">
            <v>57</v>
          </cell>
          <cell r="G2207">
            <v>9</v>
          </cell>
          <cell r="H2207">
            <v>129</v>
          </cell>
          <cell r="I2207">
            <v>2</v>
          </cell>
          <cell r="J2207">
            <v>1</v>
          </cell>
          <cell r="L2207">
            <v>198</v>
          </cell>
          <cell r="M2207">
            <v>1</v>
          </cell>
          <cell r="O2207" t="str">
            <v>00FK</v>
          </cell>
          <cell r="P2207" t="str">
            <v>Derby</v>
          </cell>
          <cell r="S2207">
            <v>57</v>
          </cell>
          <cell r="T2207">
            <v>9</v>
          </cell>
          <cell r="U2207">
            <v>129</v>
          </cell>
          <cell r="V2207">
            <v>2</v>
          </cell>
          <cell r="W2207">
            <v>1</v>
          </cell>
          <cell r="Y2207">
            <v>198</v>
          </cell>
          <cell r="AA2207" t="str">
            <v>00FK</v>
          </cell>
          <cell r="AB2207" t="str">
            <v>Derby</v>
          </cell>
          <cell r="AD2207">
            <v>0</v>
          </cell>
          <cell r="AE2207">
            <v>0</v>
          </cell>
          <cell r="AF2207">
            <v>0</v>
          </cell>
          <cell r="AG2207">
            <v>0</v>
          </cell>
          <cell r="AI2207" t="str">
            <v>00FK</v>
          </cell>
          <cell r="AJ2207" t="str">
            <v>Derby</v>
          </cell>
          <cell r="AK2207">
            <v>0</v>
          </cell>
          <cell r="AL2207">
            <v>0</v>
          </cell>
          <cell r="AM2207">
            <v>0</v>
          </cell>
        </row>
        <row r="2208">
          <cell r="B2208" t="str">
            <v>00FN</v>
          </cell>
          <cell r="C2208" t="str">
            <v>Leicester</v>
          </cell>
          <cell r="F2208">
            <v>38</v>
          </cell>
          <cell r="G2208">
            <v>45</v>
          </cell>
          <cell r="H2208">
            <v>83</v>
          </cell>
          <cell r="J2208">
            <v>1</v>
          </cell>
          <cell r="L2208">
            <v>174</v>
          </cell>
          <cell r="M2208">
            <v>1</v>
          </cell>
          <cell r="O2208" t="str">
            <v>00FN</v>
          </cell>
          <cell r="P2208" t="str">
            <v>Leicester</v>
          </cell>
          <cell r="S2208">
            <v>38</v>
          </cell>
          <cell r="T2208">
            <v>41</v>
          </cell>
          <cell r="U2208">
            <v>83</v>
          </cell>
          <cell r="W2208">
            <v>1</v>
          </cell>
          <cell r="Y2208">
            <v>170</v>
          </cell>
          <cell r="AA2208" t="str">
            <v>00FN</v>
          </cell>
          <cell r="AB2208" t="str">
            <v>Leicester</v>
          </cell>
          <cell r="AD2208">
            <v>0</v>
          </cell>
          <cell r="AE2208">
            <v>5</v>
          </cell>
          <cell r="AF2208">
            <v>0</v>
          </cell>
          <cell r="AG2208">
            <v>5</v>
          </cell>
          <cell r="AI2208" t="str">
            <v>00FN</v>
          </cell>
          <cell r="AJ2208" t="str">
            <v>Leicester</v>
          </cell>
          <cell r="AK2208">
            <v>7</v>
          </cell>
          <cell r="AL2208">
            <v>0</v>
          </cell>
          <cell r="AM2208">
            <v>0</v>
          </cell>
        </row>
        <row r="2209">
          <cell r="B2209" t="str">
            <v>00FP</v>
          </cell>
          <cell r="C2209" t="str">
            <v>Rutland</v>
          </cell>
          <cell r="F2209">
            <v>25</v>
          </cell>
          <cell r="G2209">
            <v>3</v>
          </cell>
          <cell r="H2209">
            <v>52</v>
          </cell>
          <cell r="L2209">
            <v>80</v>
          </cell>
          <cell r="M2209">
            <v>0</v>
          </cell>
          <cell r="O2209" t="str">
            <v>00FP</v>
          </cell>
          <cell r="P2209" t="str">
            <v>Rutland</v>
          </cell>
          <cell r="S2209">
            <v>25</v>
          </cell>
          <cell r="T2209">
            <v>3</v>
          </cell>
          <cell r="U2209">
            <v>52</v>
          </cell>
          <cell r="Y2209">
            <v>80</v>
          </cell>
          <cell r="AA2209" t="str">
            <v>00FP</v>
          </cell>
          <cell r="AB2209" t="str">
            <v>Rutland</v>
          </cell>
          <cell r="AD2209">
            <v>0</v>
          </cell>
          <cell r="AE2209">
            <v>0</v>
          </cell>
          <cell r="AF2209">
            <v>0</v>
          </cell>
          <cell r="AG2209">
            <v>0</v>
          </cell>
          <cell r="AI2209" t="str">
            <v>00FP</v>
          </cell>
          <cell r="AJ2209" t="str">
            <v>Rutland</v>
          </cell>
          <cell r="AK2209">
            <v>0</v>
          </cell>
          <cell r="AL2209">
            <v>0</v>
          </cell>
          <cell r="AM2209">
            <v>0</v>
          </cell>
        </row>
        <row r="2210">
          <cell r="B2210" t="str">
            <v>00FY</v>
          </cell>
          <cell r="C2210" t="str">
            <v>Nottingham</v>
          </cell>
          <cell r="F2210">
            <v>32</v>
          </cell>
          <cell r="G2210">
            <v>16</v>
          </cell>
          <cell r="H2210">
            <v>12</v>
          </cell>
          <cell r="L2210">
            <v>80</v>
          </cell>
          <cell r="M2210">
            <v>0</v>
          </cell>
          <cell r="O2210" t="str">
            <v>00FY</v>
          </cell>
          <cell r="P2210" t="str">
            <v>Nottingham</v>
          </cell>
          <cell r="S2210">
            <v>32</v>
          </cell>
          <cell r="T2210">
            <v>17</v>
          </cell>
          <cell r="U2210">
            <v>12</v>
          </cell>
          <cell r="Y2210">
            <v>81</v>
          </cell>
          <cell r="AA2210" t="str">
            <v>00FY</v>
          </cell>
          <cell r="AB2210" t="str">
            <v>Nottingham</v>
          </cell>
          <cell r="AD2210">
            <v>2</v>
          </cell>
          <cell r="AE2210">
            <v>0</v>
          </cell>
          <cell r="AF2210">
            <v>2</v>
          </cell>
          <cell r="AG2210">
            <v>2</v>
          </cell>
          <cell r="AI2210" t="str">
            <v>00FY</v>
          </cell>
          <cell r="AJ2210" t="str">
            <v>Nottingham</v>
          </cell>
          <cell r="AK2210">
            <v>20</v>
          </cell>
          <cell r="AL2210">
            <v>0</v>
          </cell>
          <cell r="AM2210">
            <v>0</v>
          </cell>
        </row>
        <row r="2211">
          <cell r="B2211" t="str">
            <v>00GA</v>
          </cell>
          <cell r="C2211" t="str">
            <v>Herefordshire</v>
          </cell>
          <cell r="G2211">
            <v>35</v>
          </cell>
          <cell r="H2211">
            <v>16</v>
          </cell>
          <cell r="L2211">
            <v>51</v>
          </cell>
          <cell r="M2211">
            <v>0</v>
          </cell>
          <cell r="O2211" t="str">
            <v>00GA</v>
          </cell>
          <cell r="P2211" t="str">
            <v>Herefordshire</v>
          </cell>
          <cell r="T2211">
            <v>48</v>
          </cell>
          <cell r="U2211">
            <v>16</v>
          </cell>
          <cell r="Y2211">
            <v>64</v>
          </cell>
          <cell r="AA2211" t="str">
            <v>00GA</v>
          </cell>
          <cell r="AB2211" t="str">
            <v>Herefordshire</v>
          </cell>
          <cell r="AD2211">
            <v>0</v>
          </cell>
          <cell r="AE2211">
            <v>0</v>
          </cell>
          <cell r="AF2211">
            <v>0</v>
          </cell>
          <cell r="AG2211">
            <v>0</v>
          </cell>
          <cell r="AI2211" t="str">
            <v>00GA</v>
          </cell>
          <cell r="AJ2211" t="str">
            <v>Herefordshire</v>
          </cell>
          <cell r="AK2211">
            <v>0</v>
          </cell>
          <cell r="AL2211">
            <v>0</v>
          </cell>
          <cell r="AM2211">
            <v>0</v>
          </cell>
        </row>
        <row r="2212">
          <cell r="B2212" t="str">
            <v>00GF</v>
          </cell>
          <cell r="C2212" t="str">
            <v>Telford and the Wrekin</v>
          </cell>
          <cell r="D2212">
            <v>4</v>
          </cell>
          <cell r="F2212">
            <v>16</v>
          </cell>
          <cell r="G2212">
            <v>3</v>
          </cell>
          <cell r="H2212">
            <v>94</v>
          </cell>
          <cell r="J2212">
            <v>1</v>
          </cell>
          <cell r="K2212">
            <v>3</v>
          </cell>
          <cell r="L2212">
            <v>121</v>
          </cell>
          <cell r="M2212">
            <v>4</v>
          </cell>
          <cell r="O2212" t="str">
            <v>00GF</v>
          </cell>
          <cell r="P2212" t="str">
            <v>Telford and the Wrekin</v>
          </cell>
          <cell r="Q2212">
            <v>4</v>
          </cell>
          <cell r="S2212">
            <v>16</v>
          </cell>
          <cell r="T2212">
            <v>4</v>
          </cell>
          <cell r="U2212">
            <v>94</v>
          </cell>
          <cell r="W2212">
            <v>1</v>
          </cell>
          <cell r="X2212">
            <v>3</v>
          </cell>
          <cell r="Y2212">
            <v>122</v>
          </cell>
          <cell r="AA2212" t="str">
            <v>00GF</v>
          </cell>
          <cell r="AB2212" t="str">
            <v>Telford and the Wrekin</v>
          </cell>
          <cell r="AC2212">
            <v>0</v>
          </cell>
          <cell r="AD2212">
            <v>8</v>
          </cell>
          <cell r="AE2212">
            <v>2</v>
          </cell>
          <cell r="AF2212">
            <v>8</v>
          </cell>
          <cell r="AG2212">
            <v>10</v>
          </cell>
          <cell r="AI2212" t="str">
            <v>00GF</v>
          </cell>
          <cell r="AJ2212" t="str">
            <v>Telford and the Wrekin</v>
          </cell>
          <cell r="AK2212">
            <v>0</v>
          </cell>
          <cell r="AL2212">
            <v>0</v>
          </cell>
          <cell r="AM2212">
            <v>0</v>
          </cell>
        </row>
        <row r="2213">
          <cell r="B2213" t="str">
            <v>00GL</v>
          </cell>
          <cell r="C2213" t="str">
            <v>Stoke-on-Trent</v>
          </cell>
          <cell r="F2213">
            <v>15</v>
          </cell>
          <cell r="G2213">
            <v>10</v>
          </cell>
          <cell r="H2213">
            <v>84</v>
          </cell>
          <cell r="I2213">
            <v>26</v>
          </cell>
          <cell r="J2213">
            <v>1</v>
          </cell>
          <cell r="L2213">
            <v>176</v>
          </cell>
          <cell r="M2213">
            <v>1</v>
          </cell>
          <cell r="O2213" t="str">
            <v>00GL</v>
          </cell>
          <cell r="P2213" t="str">
            <v>Stoke-on-Trent</v>
          </cell>
          <cell r="S2213">
            <v>15</v>
          </cell>
          <cell r="T2213">
            <v>8</v>
          </cell>
          <cell r="U2213">
            <v>84</v>
          </cell>
          <cell r="V2213">
            <v>26</v>
          </cell>
          <cell r="W2213">
            <v>1</v>
          </cell>
          <cell r="Y2213">
            <v>174</v>
          </cell>
          <cell r="AA2213" t="str">
            <v>00GL</v>
          </cell>
          <cell r="AB2213" t="str">
            <v>Stoke-on-Trent</v>
          </cell>
          <cell r="AD2213">
            <v>0</v>
          </cell>
          <cell r="AE2213">
            <v>0</v>
          </cell>
          <cell r="AF2213">
            <v>0</v>
          </cell>
          <cell r="AG2213">
            <v>0</v>
          </cell>
          <cell r="AI2213" t="str">
            <v>00GL</v>
          </cell>
          <cell r="AJ2213" t="str">
            <v>Stoke-on-Trent</v>
          </cell>
          <cell r="AK2213">
            <v>0</v>
          </cell>
          <cell r="AL2213">
            <v>0</v>
          </cell>
          <cell r="AM2213">
            <v>0</v>
          </cell>
        </row>
        <row r="2214">
          <cell r="B2214" t="str">
            <v>00HA</v>
          </cell>
          <cell r="C2214" t="str">
            <v>Bath and NE Somerset</v>
          </cell>
          <cell r="G2214">
            <v>23</v>
          </cell>
          <cell r="H2214">
            <v>51</v>
          </cell>
          <cell r="L2214">
            <v>82</v>
          </cell>
          <cell r="M2214">
            <v>0</v>
          </cell>
          <cell r="O2214" t="str">
            <v>00HA</v>
          </cell>
          <cell r="P2214" t="str">
            <v>Bath and NE Somerset</v>
          </cell>
          <cell r="T2214">
            <v>21</v>
          </cell>
          <cell r="U2214">
            <v>51</v>
          </cell>
          <cell r="Y2214">
            <v>80</v>
          </cell>
          <cell r="AA2214" t="str">
            <v>00HA</v>
          </cell>
          <cell r="AB2214" t="str">
            <v>Bath and NE Somerset</v>
          </cell>
          <cell r="AD2214">
            <v>0</v>
          </cell>
          <cell r="AE2214">
            <v>0</v>
          </cell>
          <cell r="AF2214">
            <v>0</v>
          </cell>
          <cell r="AG2214">
            <v>0</v>
          </cell>
          <cell r="AI2214" t="str">
            <v>00HA</v>
          </cell>
          <cell r="AJ2214" t="str">
            <v>Bath and NE Somerset</v>
          </cell>
          <cell r="AK2214">
            <v>0</v>
          </cell>
          <cell r="AL2214">
            <v>0</v>
          </cell>
          <cell r="AM2214">
            <v>0</v>
          </cell>
        </row>
        <row r="2215">
          <cell r="B2215" t="str">
            <v>00HB</v>
          </cell>
          <cell r="C2215" t="str">
            <v>Bristol</v>
          </cell>
          <cell r="D2215">
            <v>45</v>
          </cell>
          <cell r="E2215">
            <v>2</v>
          </cell>
          <cell r="F2215">
            <v>193</v>
          </cell>
          <cell r="G2215">
            <v>88</v>
          </cell>
          <cell r="H2215">
            <v>438</v>
          </cell>
          <cell r="I2215">
            <v>20</v>
          </cell>
          <cell r="J2215">
            <v>1</v>
          </cell>
          <cell r="L2215">
            <v>1024</v>
          </cell>
          <cell r="M2215">
            <v>1</v>
          </cell>
          <cell r="O2215" t="str">
            <v>00HB</v>
          </cell>
          <cell r="P2215" t="str">
            <v>Bristol</v>
          </cell>
          <cell r="Q2215">
            <v>45</v>
          </cell>
          <cell r="R2215">
            <v>2</v>
          </cell>
          <cell r="S2215">
            <v>193</v>
          </cell>
          <cell r="T2215">
            <v>88</v>
          </cell>
          <cell r="U2215">
            <v>438</v>
          </cell>
          <cell r="V2215">
            <v>20</v>
          </cell>
          <cell r="W2215">
            <v>1</v>
          </cell>
          <cell r="Y2215">
            <v>1024</v>
          </cell>
          <cell r="AA2215" t="str">
            <v>00HB</v>
          </cell>
          <cell r="AB2215" t="str">
            <v>Bristol</v>
          </cell>
          <cell r="AC2215">
            <v>0</v>
          </cell>
          <cell r="AD2215">
            <v>66</v>
          </cell>
          <cell r="AE2215">
            <v>93</v>
          </cell>
          <cell r="AF2215">
            <v>66</v>
          </cell>
          <cell r="AG2215">
            <v>159</v>
          </cell>
          <cell r="AI2215" t="str">
            <v>00HB</v>
          </cell>
          <cell r="AJ2215" t="str">
            <v>Bristol</v>
          </cell>
          <cell r="AK2215">
            <v>75</v>
          </cell>
          <cell r="AL2215">
            <v>32</v>
          </cell>
          <cell r="AM2215">
            <v>0</v>
          </cell>
        </row>
        <row r="2216">
          <cell r="B2216" t="str">
            <v>00HC</v>
          </cell>
          <cell r="C2216" t="str">
            <v>North Somerset</v>
          </cell>
          <cell r="F2216">
            <v>82</v>
          </cell>
          <cell r="G2216">
            <v>25</v>
          </cell>
          <cell r="H2216">
            <v>203</v>
          </cell>
          <cell r="I2216">
            <v>21</v>
          </cell>
          <cell r="L2216">
            <v>331</v>
          </cell>
          <cell r="M2216">
            <v>0</v>
          </cell>
          <cell r="O2216" t="str">
            <v>00HC</v>
          </cell>
          <cell r="P2216" t="str">
            <v>North Somerset</v>
          </cell>
          <cell r="S2216">
            <v>82</v>
          </cell>
          <cell r="T2216">
            <v>24</v>
          </cell>
          <cell r="U2216">
            <v>203</v>
          </cell>
          <cell r="V2216">
            <v>21</v>
          </cell>
          <cell r="Y2216">
            <v>330</v>
          </cell>
          <cell r="AA2216" t="str">
            <v>00HC</v>
          </cell>
          <cell r="AB2216" t="str">
            <v>North Somerset</v>
          </cell>
          <cell r="AD2216">
            <v>21</v>
          </cell>
          <cell r="AE2216">
            <v>27</v>
          </cell>
          <cell r="AF2216">
            <v>21</v>
          </cell>
          <cell r="AG2216">
            <v>48</v>
          </cell>
          <cell r="AI2216" t="str">
            <v>00HC</v>
          </cell>
          <cell r="AJ2216" t="str">
            <v>North Somerset</v>
          </cell>
          <cell r="AK2216">
            <v>0</v>
          </cell>
          <cell r="AL2216">
            <v>0</v>
          </cell>
          <cell r="AM2216">
            <v>0</v>
          </cell>
        </row>
        <row r="2217">
          <cell r="B2217" t="str">
            <v>00HD</v>
          </cell>
          <cell r="C2217" t="str">
            <v>South Gloucestershire</v>
          </cell>
          <cell r="F2217">
            <v>55</v>
          </cell>
          <cell r="G2217">
            <v>34</v>
          </cell>
          <cell r="H2217">
            <v>219</v>
          </cell>
          <cell r="I2217">
            <v>10</v>
          </cell>
          <cell r="L2217">
            <v>318</v>
          </cell>
          <cell r="M2217">
            <v>0</v>
          </cell>
          <cell r="O2217" t="str">
            <v>00HD</v>
          </cell>
          <cell r="P2217" t="str">
            <v>South Gloucestershire</v>
          </cell>
          <cell r="S2217">
            <v>55</v>
          </cell>
          <cell r="T2217">
            <v>32</v>
          </cell>
          <cell r="U2217">
            <v>219</v>
          </cell>
          <cell r="V2217">
            <v>10</v>
          </cell>
          <cell r="Y2217">
            <v>316</v>
          </cell>
          <cell r="AA2217" t="str">
            <v>00HD</v>
          </cell>
          <cell r="AB2217" t="str">
            <v>South Gloucestershire</v>
          </cell>
          <cell r="AD2217">
            <v>26</v>
          </cell>
          <cell r="AE2217">
            <v>81</v>
          </cell>
          <cell r="AF2217">
            <v>26</v>
          </cell>
          <cell r="AG2217">
            <v>107</v>
          </cell>
          <cell r="AI2217" t="str">
            <v>00HD</v>
          </cell>
          <cell r="AJ2217" t="str">
            <v>South Gloucestershire</v>
          </cell>
          <cell r="AK2217">
            <v>0</v>
          </cell>
          <cell r="AL2217">
            <v>0</v>
          </cell>
          <cell r="AM2217">
            <v>0</v>
          </cell>
        </row>
        <row r="2218">
          <cell r="B2218" t="str">
            <v>00HG</v>
          </cell>
          <cell r="C2218" t="str">
            <v>Plymouth</v>
          </cell>
          <cell r="F2218">
            <v>68</v>
          </cell>
          <cell r="G2218">
            <v>23</v>
          </cell>
          <cell r="H2218">
            <v>195</v>
          </cell>
          <cell r="I2218">
            <v>6</v>
          </cell>
          <cell r="L2218">
            <v>292</v>
          </cell>
          <cell r="M2218">
            <v>0</v>
          </cell>
          <cell r="O2218" t="str">
            <v>00HG</v>
          </cell>
          <cell r="P2218" t="str">
            <v>Plymouth</v>
          </cell>
          <cell r="S2218">
            <v>68</v>
          </cell>
          <cell r="T2218">
            <v>33</v>
          </cell>
          <cell r="U2218">
            <v>195</v>
          </cell>
          <cell r="V2218">
            <v>6</v>
          </cell>
          <cell r="Y2218">
            <v>302</v>
          </cell>
          <cell r="AA2218" t="str">
            <v>00HG</v>
          </cell>
          <cell r="AB2218" t="str">
            <v>Plymouth</v>
          </cell>
          <cell r="AD2218">
            <v>6</v>
          </cell>
          <cell r="AE2218">
            <v>0</v>
          </cell>
          <cell r="AF2218">
            <v>6</v>
          </cell>
          <cell r="AG2218">
            <v>6</v>
          </cell>
          <cell r="AI2218" t="str">
            <v>00HG</v>
          </cell>
          <cell r="AJ2218" t="str">
            <v>Plymouth</v>
          </cell>
          <cell r="AK2218">
            <v>0</v>
          </cell>
          <cell r="AL2218">
            <v>0</v>
          </cell>
          <cell r="AM2218">
            <v>0</v>
          </cell>
        </row>
        <row r="2219">
          <cell r="B2219" t="str">
            <v>00HH</v>
          </cell>
          <cell r="C2219" t="str">
            <v>Torbay</v>
          </cell>
          <cell r="G2219">
            <v>10</v>
          </cell>
          <cell r="H2219">
            <v>77</v>
          </cell>
          <cell r="L2219">
            <v>131</v>
          </cell>
          <cell r="M2219">
            <v>0</v>
          </cell>
          <cell r="O2219" t="str">
            <v>00HH</v>
          </cell>
          <cell r="P2219" t="str">
            <v>Torbay</v>
          </cell>
          <cell r="T2219">
            <v>9</v>
          </cell>
          <cell r="U2219">
            <v>77</v>
          </cell>
          <cell r="Y2219">
            <v>130</v>
          </cell>
          <cell r="AA2219" t="str">
            <v>00HH</v>
          </cell>
          <cell r="AB2219" t="str">
            <v>Torbay</v>
          </cell>
          <cell r="AD2219">
            <v>0</v>
          </cell>
          <cell r="AE2219">
            <v>0</v>
          </cell>
          <cell r="AF2219">
            <v>0</v>
          </cell>
          <cell r="AG2219">
            <v>0</v>
          </cell>
          <cell r="AI2219" t="str">
            <v>00HH</v>
          </cell>
          <cell r="AJ2219" t="str">
            <v>Torbay</v>
          </cell>
          <cell r="AK2219">
            <v>0</v>
          </cell>
          <cell r="AL2219">
            <v>0</v>
          </cell>
          <cell r="AM2219">
            <v>0</v>
          </cell>
        </row>
        <row r="2220">
          <cell r="B2220" t="str">
            <v>00HN</v>
          </cell>
          <cell r="C2220" t="str">
            <v>Bournemouth</v>
          </cell>
          <cell r="F2220">
            <v>19</v>
          </cell>
          <cell r="G2220">
            <v>41</v>
          </cell>
          <cell r="H2220">
            <v>55</v>
          </cell>
          <cell r="I2220">
            <v>16</v>
          </cell>
          <cell r="J2220">
            <v>1</v>
          </cell>
          <cell r="L2220">
            <v>132</v>
          </cell>
          <cell r="M2220">
            <v>1</v>
          </cell>
          <cell r="O2220" t="str">
            <v>00HN</v>
          </cell>
          <cell r="P2220" t="str">
            <v>Bournemouth</v>
          </cell>
          <cell r="S2220">
            <v>19</v>
          </cell>
          <cell r="T2220">
            <v>43</v>
          </cell>
          <cell r="U2220">
            <v>55</v>
          </cell>
          <cell r="V2220">
            <v>16</v>
          </cell>
          <cell r="W2220">
            <v>1</v>
          </cell>
          <cell r="Y2220">
            <v>134</v>
          </cell>
          <cell r="AA2220" t="str">
            <v>00HN</v>
          </cell>
          <cell r="AB2220" t="str">
            <v>Bournemouth</v>
          </cell>
          <cell r="AD2220">
            <v>0</v>
          </cell>
          <cell r="AE2220">
            <v>0</v>
          </cell>
          <cell r="AF2220">
            <v>0</v>
          </cell>
          <cell r="AG2220">
            <v>0</v>
          </cell>
          <cell r="AI2220" t="str">
            <v>00HN</v>
          </cell>
          <cell r="AJ2220" t="str">
            <v>Bournemouth</v>
          </cell>
          <cell r="AK2220">
            <v>0</v>
          </cell>
          <cell r="AL2220">
            <v>0</v>
          </cell>
          <cell r="AM2220">
            <v>0</v>
          </cell>
        </row>
        <row r="2221">
          <cell r="B2221" t="str">
            <v>00HP</v>
          </cell>
          <cell r="C2221" t="str">
            <v>Poole</v>
          </cell>
          <cell r="G2221">
            <v>27</v>
          </cell>
          <cell r="J2221">
            <v>1</v>
          </cell>
          <cell r="L2221">
            <v>28</v>
          </cell>
          <cell r="M2221">
            <v>1</v>
          </cell>
          <cell r="O2221" t="str">
            <v>00HP</v>
          </cell>
          <cell r="P2221" t="str">
            <v>Poole</v>
          </cell>
          <cell r="T2221">
            <v>28</v>
          </cell>
          <cell r="W2221">
            <v>1</v>
          </cell>
          <cell r="Y2221">
            <v>29</v>
          </cell>
          <cell r="AA2221" t="str">
            <v>00HP</v>
          </cell>
          <cell r="AB2221" t="str">
            <v>Poole</v>
          </cell>
          <cell r="AD2221">
            <v>0</v>
          </cell>
          <cell r="AF2221">
            <v>0</v>
          </cell>
          <cell r="AG2221">
            <v>0</v>
          </cell>
          <cell r="AI2221" t="str">
            <v>00HP</v>
          </cell>
          <cell r="AJ2221" t="str">
            <v>Poole</v>
          </cell>
          <cell r="AK2221">
            <v>0</v>
          </cell>
          <cell r="AL2221">
            <v>0</v>
          </cell>
          <cell r="AM2221">
            <v>0</v>
          </cell>
        </row>
        <row r="2222">
          <cell r="B2222" t="str">
            <v>00HX</v>
          </cell>
          <cell r="C2222" t="str">
            <v>Swindon</v>
          </cell>
          <cell r="D2222">
            <v>8</v>
          </cell>
          <cell r="F2222">
            <v>37</v>
          </cell>
          <cell r="G2222">
            <v>22</v>
          </cell>
          <cell r="H2222">
            <v>201</v>
          </cell>
          <cell r="J2222">
            <v>1</v>
          </cell>
          <cell r="L2222">
            <v>269</v>
          </cell>
          <cell r="M2222">
            <v>1</v>
          </cell>
          <cell r="O2222" t="str">
            <v>00HX</v>
          </cell>
          <cell r="P2222" t="str">
            <v>Swindon</v>
          </cell>
          <cell r="Q2222">
            <v>8</v>
          </cell>
          <cell r="S2222">
            <v>37</v>
          </cell>
          <cell r="T2222">
            <v>25</v>
          </cell>
          <cell r="U2222">
            <v>201</v>
          </cell>
          <cell r="W2222">
            <v>1</v>
          </cell>
          <cell r="Y2222">
            <v>272</v>
          </cell>
          <cell r="AA2222" t="str">
            <v>00HX</v>
          </cell>
          <cell r="AB2222" t="str">
            <v>Swindon</v>
          </cell>
          <cell r="AC2222">
            <v>0</v>
          </cell>
          <cell r="AD2222">
            <v>17</v>
          </cell>
          <cell r="AE2222">
            <v>0</v>
          </cell>
          <cell r="AF2222">
            <v>17</v>
          </cell>
          <cell r="AG2222">
            <v>17</v>
          </cell>
          <cell r="AI2222" t="str">
            <v>00HX</v>
          </cell>
          <cell r="AJ2222" t="str">
            <v>Swindon</v>
          </cell>
          <cell r="AK2222">
            <v>0</v>
          </cell>
          <cell r="AL2222">
            <v>0</v>
          </cell>
          <cell r="AM2222">
            <v>0</v>
          </cell>
        </row>
        <row r="2223">
          <cell r="B2223" t="str">
            <v>00JA</v>
          </cell>
          <cell r="C2223" t="str">
            <v>Peterborough</v>
          </cell>
          <cell r="D2223">
            <v>16</v>
          </cell>
          <cell r="F2223">
            <v>82</v>
          </cell>
          <cell r="G2223">
            <v>40</v>
          </cell>
          <cell r="H2223">
            <v>282</v>
          </cell>
          <cell r="J2223">
            <v>2</v>
          </cell>
          <cell r="L2223">
            <v>422</v>
          </cell>
          <cell r="M2223">
            <v>2</v>
          </cell>
          <cell r="O2223" t="str">
            <v>00JA</v>
          </cell>
          <cell r="P2223" t="str">
            <v>Peterborough</v>
          </cell>
          <cell r="Q2223">
            <v>16</v>
          </cell>
          <cell r="S2223">
            <v>82</v>
          </cell>
          <cell r="T2223">
            <v>38</v>
          </cell>
          <cell r="U2223">
            <v>282</v>
          </cell>
          <cell r="W2223">
            <v>2</v>
          </cell>
          <cell r="Y2223">
            <v>420</v>
          </cell>
          <cell r="AA2223" t="str">
            <v>00JA</v>
          </cell>
          <cell r="AB2223" t="str">
            <v>Peterborough</v>
          </cell>
          <cell r="AC2223">
            <v>0</v>
          </cell>
          <cell r="AD2223">
            <v>0</v>
          </cell>
          <cell r="AE2223">
            <v>0</v>
          </cell>
          <cell r="AF2223">
            <v>0</v>
          </cell>
          <cell r="AG2223">
            <v>0</v>
          </cell>
          <cell r="AI2223" t="str">
            <v>00JA</v>
          </cell>
          <cell r="AJ2223" t="str">
            <v>Peterborough</v>
          </cell>
          <cell r="AK2223">
            <v>0</v>
          </cell>
          <cell r="AL2223">
            <v>0</v>
          </cell>
          <cell r="AM2223">
            <v>0</v>
          </cell>
        </row>
        <row r="2224">
          <cell r="B2224" t="str">
            <v>00KA</v>
          </cell>
          <cell r="C2224" t="str">
            <v>Luton</v>
          </cell>
          <cell r="D2224">
            <v>66</v>
          </cell>
          <cell r="G2224">
            <v>38</v>
          </cell>
          <cell r="H2224">
            <v>54</v>
          </cell>
          <cell r="I2224">
            <v>2</v>
          </cell>
          <cell r="J2224">
            <v>1</v>
          </cell>
          <cell r="K2224">
            <v>1</v>
          </cell>
          <cell r="L2224">
            <v>171</v>
          </cell>
          <cell r="M2224">
            <v>2</v>
          </cell>
          <cell r="O2224" t="str">
            <v>00KA</v>
          </cell>
          <cell r="P2224" t="str">
            <v>Luton</v>
          </cell>
          <cell r="Q2224">
            <v>66</v>
          </cell>
          <cell r="T2224">
            <v>38</v>
          </cell>
          <cell r="U2224">
            <v>54</v>
          </cell>
          <cell r="V2224">
            <v>2</v>
          </cell>
          <cell r="W2224">
            <v>1</v>
          </cell>
          <cell r="X2224">
            <v>1</v>
          </cell>
          <cell r="Y2224">
            <v>171</v>
          </cell>
          <cell r="AA2224" t="str">
            <v>00KA</v>
          </cell>
          <cell r="AB2224" t="str">
            <v>Luton</v>
          </cell>
          <cell r="AC2224">
            <v>0</v>
          </cell>
          <cell r="AD2224">
            <v>0</v>
          </cell>
          <cell r="AE2224">
            <v>0</v>
          </cell>
          <cell r="AF2224">
            <v>0</v>
          </cell>
          <cell r="AG2224">
            <v>0</v>
          </cell>
          <cell r="AI2224" t="str">
            <v>00KA</v>
          </cell>
          <cell r="AJ2224" t="str">
            <v>Luton</v>
          </cell>
          <cell r="AK2224">
            <v>9</v>
          </cell>
          <cell r="AL2224">
            <v>0</v>
          </cell>
          <cell r="AM2224">
            <v>0</v>
          </cell>
        </row>
        <row r="2225">
          <cell r="B2225" t="str">
            <v>00KF</v>
          </cell>
          <cell r="C2225" t="str">
            <v>Southend-on-Sea</v>
          </cell>
          <cell r="D2225">
            <v>8</v>
          </cell>
          <cell r="F2225">
            <v>31</v>
          </cell>
          <cell r="G2225">
            <v>22</v>
          </cell>
          <cell r="H2225">
            <v>99</v>
          </cell>
          <cell r="I2225">
            <v>14</v>
          </cell>
          <cell r="L2225">
            <v>174</v>
          </cell>
          <cell r="M2225">
            <v>0</v>
          </cell>
          <cell r="O2225" t="str">
            <v>00KF</v>
          </cell>
          <cell r="P2225" t="str">
            <v>Southend-on-Sea</v>
          </cell>
          <cell r="Q2225">
            <v>8</v>
          </cell>
          <cell r="S2225">
            <v>31</v>
          </cell>
          <cell r="T2225">
            <v>29</v>
          </cell>
          <cell r="U2225">
            <v>99</v>
          </cell>
          <cell r="V2225">
            <v>14</v>
          </cell>
          <cell r="Y2225">
            <v>181</v>
          </cell>
          <cell r="AA2225" t="str">
            <v>00KF</v>
          </cell>
          <cell r="AB2225" t="str">
            <v>Southend-on-Sea</v>
          </cell>
          <cell r="AC2225">
            <v>0</v>
          </cell>
          <cell r="AD2225">
            <v>0</v>
          </cell>
          <cell r="AE2225">
            <v>0</v>
          </cell>
          <cell r="AF2225">
            <v>0</v>
          </cell>
          <cell r="AG2225">
            <v>0</v>
          </cell>
          <cell r="AI2225" t="str">
            <v>00KF</v>
          </cell>
          <cell r="AJ2225" t="str">
            <v>Southend-on-Sea</v>
          </cell>
          <cell r="AK2225">
            <v>0</v>
          </cell>
          <cell r="AL2225">
            <v>0</v>
          </cell>
          <cell r="AM2225">
            <v>0</v>
          </cell>
        </row>
        <row r="2226">
          <cell r="B2226" t="str">
            <v>00KG</v>
          </cell>
          <cell r="C2226" t="str">
            <v>Thurrock</v>
          </cell>
          <cell r="G2226">
            <v>12</v>
          </cell>
          <cell r="H2226">
            <v>8</v>
          </cell>
          <cell r="L2226">
            <v>20</v>
          </cell>
          <cell r="M2226">
            <v>0</v>
          </cell>
          <cell r="O2226" t="str">
            <v>00KG</v>
          </cell>
          <cell r="P2226" t="str">
            <v>Thurrock</v>
          </cell>
          <cell r="T2226">
            <v>25</v>
          </cell>
          <cell r="U2226">
            <v>8</v>
          </cell>
          <cell r="Y2226">
            <v>33</v>
          </cell>
          <cell r="AA2226" t="str">
            <v>00KG</v>
          </cell>
          <cell r="AB2226" t="str">
            <v>Thurrock</v>
          </cell>
          <cell r="AD2226">
            <v>0</v>
          </cell>
          <cell r="AE2226">
            <v>0</v>
          </cell>
          <cell r="AF2226">
            <v>0</v>
          </cell>
          <cell r="AG2226">
            <v>0</v>
          </cell>
          <cell r="AI2226" t="str">
            <v>00KG</v>
          </cell>
          <cell r="AJ2226" t="str">
            <v>Thurrock</v>
          </cell>
          <cell r="AK2226">
            <v>0</v>
          </cell>
          <cell r="AL2226">
            <v>0</v>
          </cell>
          <cell r="AM2226">
            <v>0</v>
          </cell>
        </row>
        <row r="2227">
          <cell r="B2227" t="str">
            <v>00LC</v>
          </cell>
          <cell r="C2227" t="str">
            <v>Medway</v>
          </cell>
          <cell r="D2227">
            <v>10</v>
          </cell>
          <cell r="F2227">
            <v>213</v>
          </cell>
          <cell r="G2227">
            <v>30</v>
          </cell>
          <cell r="H2227">
            <v>185</v>
          </cell>
          <cell r="L2227">
            <v>438</v>
          </cell>
          <cell r="M2227">
            <v>0</v>
          </cell>
          <cell r="O2227" t="str">
            <v>00LC</v>
          </cell>
          <cell r="P2227" t="str">
            <v>Medway</v>
          </cell>
          <cell r="Q2227">
            <v>10</v>
          </cell>
          <cell r="S2227">
            <v>213</v>
          </cell>
          <cell r="T2227">
            <v>41</v>
          </cell>
          <cell r="U2227">
            <v>185</v>
          </cell>
          <cell r="Y2227">
            <v>449</v>
          </cell>
          <cell r="AA2227" t="str">
            <v>00LC</v>
          </cell>
          <cell r="AB2227" t="str">
            <v>Medway</v>
          </cell>
          <cell r="AC2227">
            <v>0</v>
          </cell>
          <cell r="AD2227">
            <v>25</v>
          </cell>
          <cell r="AE2227">
            <v>17</v>
          </cell>
          <cell r="AF2227">
            <v>25</v>
          </cell>
          <cell r="AG2227">
            <v>42</v>
          </cell>
          <cell r="AI2227" t="str">
            <v>00LC</v>
          </cell>
          <cell r="AJ2227" t="str">
            <v>Medway</v>
          </cell>
          <cell r="AK2227">
            <v>0</v>
          </cell>
          <cell r="AL2227">
            <v>0</v>
          </cell>
          <cell r="AM2227">
            <v>0</v>
          </cell>
        </row>
        <row r="2228">
          <cell r="B2228" t="str">
            <v>00MA</v>
          </cell>
          <cell r="C2228" t="str">
            <v>Bracknell Forest</v>
          </cell>
          <cell r="F2228">
            <v>54</v>
          </cell>
          <cell r="G2228">
            <v>40</v>
          </cell>
          <cell r="H2228">
            <v>136</v>
          </cell>
          <cell r="L2228">
            <v>230</v>
          </cell>
          <cell r="M2228">
            <v>0</v>
          </cell>
          <cell r="O2228" t="str">
            <v>00MA</v>
          </cell>
          <cell r="P2228" t="str">
            <v>Bracknell Forest</v>
          </cell>
          <cell r="S2228">
            <v>54</v>
          </cell>
          <cell r="T2228">
            <v>63</v>
          </cell>
          <cell r="U2228">
            <v>136</v>
          </cell>
          <cell r="Y2228">
            <v>253</v>
          </cell>
          <cell r="AA2228" t="str">
            <v>00MA</v>
          </cell>
          <cell r="AB2228" t="str">
            <v>Bracknell Forest</v>
          </cell>
          <cell r="AD2228">
            <v>0</v>
          </cell>
          <cell r="AE2228">
            <v>0</v>
          </cell>
          <cell r="AF2228">
            <v>0</v>
          </cell>
          <cell r="AG2228">
            <v>0</v>
          </cell>
          <cell r="AI2228" t="str">
            <v>00MA</v>
          </cell>
          <cell r="AJ2228" t="str">
            <v>Bracknell Forest</v>
          </cell>
          <cell r="AK2228">
            <v>0</v>
          </cell>
          <cell r="AL2228">
            <v>0</v>
          </cell>
          <cell r="AM2228">
            <v>0</v>
          </cell>
        </row>
        <row r="2229">
          <cell r="B2229" t="str">
            <v>00MB</v>
          </cell>
          <cell r="C2229" t="str">
            <v>West Berkshire</v>
          </cell>
          <cell r="F2229">
            <v>41</v>
          </cell>
          <cell r="G2229">
            <v>55</v>
          </cell>
          <cell r="H2229">
            <v>109</v>
          </cell>
          <cell r="I2229">
            <v>3</v>
          </cell>
          <cell r="K2229">
            <v>2</v>
          </cell>
          <cell r="L2229">
            <v>210</v>
          </cell>
          <cell r="M2229">
            <v>2</v>
          </cell>
          <cell r="O2229" t="str">
            <v>00MB</v>
          </cell>
          <cell r="P2229" t="str">
            <v>West Berkshire</v>
          </cell>
          <cell r="S2229">
            <v>41</v>
          </cell>
          <cell r="T2229">
            <v>55</v>
          </cell>
          <cell r="U2229">
            <v>109</v>
          </cell>
          <cell r="V2229">
            <v>3</v>
          </cell>
          <cell r="X2229">
            <v>2</v>
          </cell>
          <cell r="Y2229">
            <v>210</v>
          </cell>
          <cell r="AA2229" t="str">
            <v>00MB</v>
          </cell>
          <cell r="AB2229" t="str">
            <v>West Berkshire</v>
          </cell>
          <cell r="AD2229">
            <v>1</v>
          </cell>
          <cell r="AE2229">
            <v>0</v>
          </cell>
          <cell r="AF2229">
            <v>1</v>
          </cell>
          <cell r="AG2229">
            <v>1</v>
          </cell>
          <cell r="AI2229" t="str">
            <v>00MB</v>
          </cell>
          <cell r="AJ2229" t="str">
            <v>West Berkshire</v>
          </cell>
          <cell r="AK2229">
            <v>0</v>
          </cell>
          <cell r="AL2229">
            <v>0</v>
          </cell>
          <cell r="AM2229">
            <v>0</v>
          </cell>
        </row>
        <row r="2230">
          <cell r="B2230" t="str">
            <v>00MC</v>
          </cell>
          <cell r="C2230" t="str">
            <v>Reading</v>
          </cell>
          <cell r="D2230">
            <v>54</v>
          </cell>
          <cell r="F2230">
            <v>66</v>
          </cell>
          <cell r="G2230">
            <v>62</v>
          </cell>
          <cell r="H2230">
            <v>46</v>
          </cell>
          <cell r="L2230">
            <v>228</v>
          </cell>
          <cell r="M2230">
            <v>0</v>
          </cell>
          <cell r="O2230" t="str">
            <v>00MC</v>
          </cell>
          <cell r="P2230" t="str">
            <v>Reading</v>
          </cell>
          <cell r="Q2230">
            <v>54</v>
          </cell>
          <cell r="S2230">
            <v>66</v>
          </cell>
          <cell r="T2230">
            <v>72</v>
          </cell>
          <cell r="U2230">
            <v>46</v>
          </cell>
          <cell r="Y2230">
            <v>238</v>
          </cell>
          <cell r="AA2230" t="str">
            <v>00MC</v>
          </cell>
          <cell r="AB2230" t="str">
            <v>Reading</v>
          </cell>
          <cell r="AC2230">
            <v>0</v>
          </cell>
          <cell r="AD2230">
            <v>0</v>
          </cell>
          <cell r="AE2230">
            <v>0</v>
          </cell>
          <cell r="AF2230">
            <v>0</v>
          </cell>
          <cell r="AG2230">
            <v>0</v>
          </cell>
          <cell r="AI2230" t="str">
            <v>00MC</v>
          </cell>
          <cell r="AJ2230" t="str">
            <v>Reading</v>
          </cell>
          <cell r="AK2230">
            <v>0</v>
          </cell>
          <cell r="AL2230">
            <v>0</v>
          </cell>
          <cell r="AM2230">
            <v>0</v>
          </cell>
        </row>
        <row r="2231">
          <cell r="B2231" t="str">
            <v>00MD</v>
          </cell>
          <cell r="C2231" t="str">
            <v>Slough</v>
          </cell>
          <cell r="D2231">
            <v>6</v>
          </cell>
          <cell r="F2231">
            <v>52</v>
          </cell>
          <cell r="G2231">
            <v>25</v>
          </cell>
          <cell r="H2231">
            <v>98</v>
          </cell>
          <cell r="J2231">
            <v>1</v>
          </cell>
          <cell r="L2231">
            <v>233</v>
          </cell>
          <cell r="M2231">
            <v>1</v>
          </cell>
          <cell r="O2231" t="str">
            <v>00MD</v>
          </cell>
          <cell r="P2231" t="str">
            <v>Slough</v>
          </cell>
          <cell r="Q2231">
            <v>6</v>
          </cell>
          <cell r="S2231">
            <v>52</v>
          </cell>
          <cell r="T2231">
            <v>23</v>
          </cell>
          <cell r="U2231">
            <v>98</v>
          </cell>
          <cell r="W2231">
            <v>1</v>
          </cell>
          <cell r="Y2231">
            <v>231</v>
          </cell>
          <cell r="AA2231" t="str">
            <v>00MD</v>
          </cell>
          <cell r="AB2231" t="str">
            <v>Slough</v>
          </cell>
          <cell r="AC2231">
            <v>0</v>
          </cell>
          <cell r="AD2231">
            <v>0</v>
          </cell>
          <cell r="AE2231">
            <v>0</v>
          </cell>
          <cell r="AF2231">
            <v>0</v>
          </cell>
          <cell r="AG2231">
            <v>0</v>
          </cell>
          <cell r="AI2231" t="str">
            <v>00MD</v>
          </cell>
          <cell r="AJ2231" t="str">
            <v>Slough</v>
          </cell>
          <cell r="AK2231">
            <v>0</v>
          </cell>
          <cell r="AL2231">
            <v>0</v>
          </cell>
          <cell r="AM2231">
            <v>0</v>
          </cell>
        </row>
        <row r="2232">
          <cell r="B2232" t="str">
            <v>00ME</v>
          </cell>
          <cell r="C2232" t="str">
            <v>Windsor and Maidenhead</v>
          </cell>
          <cell r="F2232">
            <v>67</v>
          </cell>
          <cell r="G2232">
            <v>39</v>
          </cell>
          <cell r="H2232">
            <v>116</v>
          </cell>
          <cell r="L2232">
            <v>222</v>
          </cell>
          <cell r="M2232">
            <v>0</v>
          </cell>
          <cell r="O2232" t="str">
            <v>00ME</v>
          </cell>
          <cell r="P2232" t="str">
            <v>Windsor and Maidenhead</v>
          </cell>
          <cell r="S2232">
            <v>67</v>
          </cell>
          <cell r="T2232">
            <v>24</v>
          </cell>
          <cell r="U2232">
            <v>116</v>
          </cell>
          <cell r="Y2232">
            <v>207</v>
          </cell>
          <cell r="AA2232" t="str">
            <v>00ME</v>
          </cell>
          <cell r="AB2232" t="str">
            <v>Windsor and Maidenhead</v>
          </cell>
          <cell r="AD2232">
            <v>0</v>
          </cell>
          <cell r="AE2232">
            <v>0</v>
          </cell>
          <cell r="AF2232">
            <v>0</v>
          </cell>
          <cell r="AG2232">
            <v>0</v>
          </cell>
          <cell r="AI2232" t="str">
            <v>00ME</v>
          </cell>
          <cell r="AJ2232" t="str">
            <v>Windsor and Maidenhead</v>
          </cell>
          <cell r="AK2232">
            <v>0</v>
          </cell>
          <cell r="AL2232">
            <v>0</v>
          </cell>
          <cell r="AM2232">
            <v>0</v>
          </cell>
        </row>
        <row r="2233">
          <cell r="B2233" t="str">
            <v>00MF</v>
          </cell>
          <cell r="C2233" t="str">
            <v>Wokingham</v>
          </cell>
          <cell r="F2233">
            <v>14</v>
          </cell>
          <cell r="G2233">
            <v>28</v>
          </cell>
          <cell r="H2233">
            <v>9</v>
          </cell>
          <cell r="L2233">
            <v>51</v>
          </cell>
          <cell r="M2233">
            <v>0</v>
          </cell>
          <cell r="O2233" t="str">
            <v>00MF</v>
          </cell>
          <cell r="P2233" t="str">
            <v>Wokingham</v>
          </cell>
          <cell r="S2233">
            <v>14</v>
          </cell>
          <cell r="T2233">
            <v>37</v>
          </cell>
          <cell r="U2233">
            <v>9</v>
          </cell>
          <cell r="Y2233">
            <v>60</v>
          </cell>
          <cell r="AA2233" t="str">
            <v>00MF</v>
          </cell>
          <cell r="AB2233" t="str">
            <v>Wokingham</v>
          </cell>
          <cell r="AD2233">
            <v>13</v>
          </cell>
          <cell r="AE2233">
            <v>9</v>
          </cell>
          <cell r="AF2233">
            <v>13</v>
          </cell>
          <cell r="AG2233">
            <v>22</v>
          </cell>
          <cell r="AI2233" t="str">
            <v>00MF</v>
          </cell>
          <cell r="AJ2233" t="str">
            <v>Wokingham</v>
          </cell>
          <cell r="AK2233">
            <v>0</v>
          </cell>
          <cell r="AL2233">
            <v>0</v>
          </cell>
          <cell r="AM2233">
            <v>0</v>
          </cell>
        </row>
        <row r="2234">
          <cell r="B2234" t="str">
            <v>00MG</v>
          </cell>
          <cell r="C2234" t="str">
            <v>Milton Keynes</v>
          </cell>
          <cell r="D2234">
            <v>8</v>
          </cell>
          <cell r="F2234">
            <v>66</v>
          </cell>
          <cell r="G2234">
            <v>109</v>
          </cell>
          <cell r="H2234">
            <v>145</v>
          </cell>
          <cell r="L2234">
            <v>341</v>
          </cell>
          <cell r="M2234">
            <v>0</v>
          </cell>
          <cell r="O2234" t="str">
            <v>00MG</v>
          </cell>
          <cell r="P2234" t="str">
            <v>Milton Keynes</v>
          </cell>
          <cell r="Q2234">
            <v>8</v>
          </cell>
          <cell r="S2234">
            <v>66</v>
          </cell>
          <cell r="T2234">
            <v>113</v>
          </cell>
          <cell r="U2234">
            <v>145</v>
          </cell>
          <cell r="Y2234">
            <v>345</v>
          </cell>
          <cell r="AA2234" t="str">
            <v>00MG</v>
          </cell>
          <cell r="AB2234" t="str">
            <v>Milton Keynes</v>
          </cell>
          <cell r="AC2234">
            <v>0</v>
          </cell>
          <cell r="AD2234">
            <v>0</v>
          </cell>
          <cell r="AE2234">
            <v>20</v>
          </cell>
          <cell r="AF2234">
            <v>0</v>
          </cell>
          <cell r="AG2234">
            <v>20</v>
          </cell>
          <cell r="AI2234" t="str">
            <v>00MG</v>
          </cell>
          <cell r="AJ2234" t="str">
            <v>Milton Keynes</v>
          </cell>
          <cell r="AK2234">
            <v>0</v>
          </cell>
          <cell r="AL2234">
            <v>0</v>
          </cell>
          <cell r="AM2234">
            <v>0</v>
          </cell>
        </row>
        <row r="2235">
          <cell r="B2235" t="str">
            <v>00ML</v>
          </cell>
          <cell r="C2235" t="str">
            <v>Brighton and Hove</v>
          </cell>
          <cell r="D2235">
            <v>4</v>
          </cell>
          <cell r="F2235">
            <v>79</v>
          </cell>
          <cell r="G2235">
            <v>56</v>
          </cell>
          <cell r="H2235">
            <v>204</v>
          </cell>
          <cell r="L2235">
            <v>406</v>
          </cell>
          <cell r="M2235">
            <v>0</v>
          </cell>
          <cell r="O2235" t="str">
            <v>00ML</v>
          </cell>
          <cell r="P2235" t="str">
            <v>Brighton and Hove</v>
          </cell>
          <cell r="Q2235">
            <v>4</v>
          </cell>
          <cell r="S2235">
            <v>79</v>
          </cell>
          <cell r="T2235">
            <v>55</v>
          </cell>
          <cell r="U2235">
            <v>204</v>
          </cell>
          <cell r="Y2235">
            <v>405</v>
          </cell>
          <cell r="AA2235" t="str">
            <v>00ML</v>
          </cell>
          <cell r="AB2235" t="str">
            <v>Brighton and Hove</v>
          </cell>
          <cell r="AC2235">
            <v>0</v>
          </cell>
          <cell r="AD2235">
            <v>0</v>
          </cell>
          <cell r="AE2235">
            <v>0</v>
          </cell>
          <cell r="AF2235">
            <v>0</v>
          </cell>
          <cell r="AG2235">
            <v>0</v>
          </cell>
          <cell r="AI2235" t="str">
            <v>00ML</v>
          </cell>
          <cell r="AJ2235" t="str">
            <v>Brighton and Hove</v>
          </cell>
          <cell r="AK2235">
            <v>0</v>
          </cell>
          <cell r="AL2235">
            <v>0</v>
          </cell>
          <cell r="AM2235">
            <v>62</v>
          </cell>
        </row>
        <row r="2236">
          <cell r="B2236" t="str">
            <v>00MR</v>
          </cell>
          <cell r="C2236" t="str">
            <v>Portsmouth</v>
          </cell>
          <cell r="D2236">
            <v>29</v>
          </cell>
          <cell r="F2236">
            <v>91</v>
          </cell>
          <cell r="G2236">
            <v>30</v>
          </cell>
          <cell r="H2236">
            <v>337</v>
          </cell>
          <cell r="I2236">
            <v>1</v>
          </cell>
          <cell r="L2236">
            <v>488</v>
          </cell>
          <cell r="M2236">
            <v>0</v>
          </cell>
          <cell r="O2236" t="str">
            <v>00MR</v>
          </cell>
          <cell r="P2236" t="str">
            <v>Portsmouth</v>
          </cell>
          <cell r="Q2236">
            <v>29</v>
          </cell>
          <cell r="S2236">
            <v>91</v>
          </cell>
          <cell r="T2236">
            <v>61</v>
          </cell>
          <cell r="U2236">
            <v>337</v>
          </cell>
          <cell r="V2236">
            <v>1</v>
          </cell>
          <cell r="Y2236">
            <v>519</v>
          </cell>
          <cell r="AA2236" t="str">
            <v>00MR</v>
          </cell>
          <cell r="AB2236" t="str">
            <v>Portsmouth</v>
          </cell>
          <cell r="AC2236">
            <v>0</v>
          </cell>
          <cell r="AD2236">
            <v>0</v>
          </cell>
          <cell r="AE2236">
            <v>0</v>
          </cell>
          <cell r="AF2236">
            <v>0</v>
          </cell>
          <cell r="AG2236">
            <v>0</v>
          </cell>
          <cell r="AI2236" t="str">
            <v>00MR</v>
          </cell>
          <cell r="AJ2236" t="str">
            <v>Portsmouth</v>
          </cell>
          <cell r="AK2236">
            <v>0</v>
          </cell>
          <cell r="AL2236">
            <v>0</v>
          </cell>
          <cell r="AM2236">
            <v>0</v>
          </cell>
        </row>
        <row r="2237">
          <cell r="B2237" t="str">
            <v>00MS</v>
          </cell>
          <cell r="C2237" t="str">
            <v>Southampton</v>
          </cell>
          <cell r="D2237">
            <v>8</v>
          </cell>
          <cell r="F2237">
            <v>50</v>
          </cell>
          <cell r="G2237">
            <v>44</v>
          </cell>
          <cell r="H2237">
            <v>131</v>
          </cell>
          <cell r="I2237">
            <v>28</v>
          </cell>
          <cell r="K2237">
            <v>2</v>
          </cell>
          <cell r="L2237">
            <v>271</v>
          </cell>
          <cell r="M2237">
            <v>2</v>
          </cell>
          <cell r="O2237" t="str">
            <v>00MS</v>
          </cell>
          <cell r="P2237" t="str">
            <v>Southampton</v>
          </cell>
          <cell r="Q2237">
            <v>8</v>
          </cell>
          <cell r="S2237">
            <v>50</v>
          </cell>
          <cell r="T2237">
            <v>96</v>
          </cell>
          <cell r="U2237">
            <v>131</v>
          </cell>
          <cell r="V2237">
            <v>28</v>
          </cell>
          <cell r="X2237">
            <v>2</v>
          </cell>
          <cell r="Y2237">
            <v>323</v>
          </cell>
          <cell r="AA2237" t="str">
            <v>00MS</v>
          </cell>
          <cell r="AB2237" t="str">
            <v>Southampton</v>
          </cell>
          <cell r="AC2237">
            <v>0</v>
          </cell>
          <cell r="AD2237">
            <v>0</v>
          </cell>
          <cell r="AE2237">
            <v>0</v>
          </cell>
          <cell r="AF2237">
            <v>0</v>
          </cell>
          <cell r="AG2237">
            <v>0</v>
          </cell>
          <cell r="AI2237" t="str">
            <v>00MS</v>
          </cell>
          <cell r="AJ2237" t="str">
            <v>Southampton</v>
          </cell>
          <cell r="AK2237">
            <v>0</v>
          </cell>
          <cell r="AL2237">
            <v>0</v>
          </cell>
          <cell r="AM2237">
            <v>0</v>
          </cell>
        </row>
        <row r="2238">
          <cell r="B2238" t="str">
            <v>00MW</v>
          </cell>
          <cell r="C2238" t="str">
            <v>Isle of Wight</v>
          </cell>
          <cell r="D2238">
            <v>12</v>
          </cell>
          <cell r="F2238">
            <v>21</v>
          </cell>
          <cell r="G2238">
            <v>21</v>
          </cell>
          <cell r="H2238">
            <v>42</v>
          </cell>
          <cell r="L2238">
            <v>96</v>
          </cell>
          <cell r="M2238">
            <v>0</v>
          </cell>
          <cell r="O2238" t="str">
            <v>00MW</v>
          </cell>
          <cell r="P2238" t="str">
            <v>Isle of Wight</v>
          </cell>
          <cell r="Q2238">
            <v>12</v>
          </cell>
          <cell r="S2238">
            <v>21</v>
          </cell>
          <cell r="T2238">
            <v>24</v>
          </cell>
          <cell r="U2238">
            <v>42</v>
          </cell>
          <cell r="Y2238">
            <v>99</v>
          </cell>
          <cell r="AA2238" t="str">
            <v>00MW</v>
          </cell>
          <cell r="AB2238" t="str">
            <v>Isle of Wight</v>
          </cell>
          <cell r="AC2238">
            <v>0</v>
          </cell>
          <cell r="AD2238">
            <v>0</v>
          </cell>
          <cell r="AE2238">
            <v>0</v>
          </cell>
          <cell r="AF2238">
            <v>0</v>
          </cell>
          <cell r="AG2238">
            <v>0</v>
          </cell>
          <cell r="AI2238" t="str">
            <v>00MW</v>
          </cell>
          <cell r="AJ2238" t="str">
            <v>Isle of Wight</v>
          </cell>
          <cell r="AK2238">
            <v>0</v>
          </cell>
          <cell r="AL2238">
            <v>0</v>
          </cell>
          <cell r="AM2238">
            <v>0</v>
          </cell>
        </row>
        <row r="2239">
          <cell r="B2239" t="str">
            <v>09UC</v>
          </cell>
          <cell r="C2239" t="str">
            <v>Mid Bedfordshire</v>
          </cell>
          <cell r="D2239">
            <v>13</v>
          </cell>
          <cell r="F2239">
            <v>28</v>
          </cell>
          <cell r="G2239">
            <v>37</v>
          </cell>
          <cell r="H2239">
            <v>46</v>
          </cell>
          <cell r="L2239">
            <v>124</v>
          </cell>
          <cell r="M2239">
            <v>0</v>
          </cell>
          <cell r="O2239" t="str">
            <v>09UC</v>
          </cell>
          <cell r="P2239" t="str">
            <v>Mid Bedfordshire</v>
          </cell>
          <cell r="Q2239">
            <v>13</v>
          </cell>
          <cell r="S2239">
            <v>28</v>
          </cell>
          <cell r="T2239">
            <v>66</v>
          </cell>
          <cell r="U2239">
            <v>46</v>
          </cell>
          <cell r="Y2239">
            <v>153</v>
          </cell>
          <cell r="AA2239" t="str">
            <v>09UC</v>
          </cell>
          <cell r="AB2239" t="str">
            <v>Mid Bedfordshire</v>
          </cell>
          <cell r="AC2239">
            <v>0</v>
          </cell>
          <cell r="AD2239">
            <v>0</v>
          </cell>
          <cell r="AE2239">
            <v>0</v>
          </cell>
          <cell r="AF2239">
            <v>0</v>
          </cell>
          <cell r="AG2239">
            <v>0</v>
          </cell>
          <cell r="AI2239" t="str">
            <v>09UC</v>
          </cell>
          <cell r="AJ2239" t="str">
            <v>Mid Bedfordshire</v>
          </cell>
          <cell r="AK2239">
            <v>0</v>
          </cell>
          <cell r="AL2239">
            <v>0</v>
          </cell>
          <cell r="AM2239">
            <v>0</v>
          </cell>
        </row>
        <row r="2240">
          <cell r="B2240" t="str">
            <v>09UD</v>
          </cell>
          <cell r="C2240" t="str">
            <v>Bedford</v>
          </cell>
          <cell r="D2240">
            <v>43</v>
          </cell>
          <cell r="F2240">
            <v>71</v>
          </cell>
          <cell r="G2240">
            <v>70</v>
          </cell>
          <cell r="H2240">
            <v>109</v>
          </cell>
          <cell r="L2240">
            <v>293</v>
          </cell>
          <cell r="M2240">
            <v>0</v>
          </cell>
          <cell r="O2240" t="str">
            <v>09UD</v>
          </cell>
          <cell r="P2240" t="str">
            <v>Bedford</v>
          </cell>
          <cell r="Q2240">
            <v>43</v>
          </cell>
          <cell r="S2240">
            <v>71</v>
          </cell>
          <cell r="T2240">
            <v>68</v>
          </cell>
          <cell r="U2240">
            <v>109</v>
          </cell>
          <cell r="Y2240">
            <v>291</v>
          </cell>
          <cell r="AA2240" t="str">
            <v>09UD</v>
          </cell>
          <cell r="AB2240" t="str">
            <v>Bedford</v>
          </cell>
          <cell r="AC2240">
            <v>0</v>
          </cell>
          <cell r="AD2240">
            <v>13</v>
          </cell>
          <cell r="AE2240">
            <v>0</v>
          </cell>
          <cell r="AF2240">
            <v>13</v>
          </cell>
          <cell r="AG2240">
            <v>13</v>
          </cell>
          <cell r="AI2240" t="str">
            <v>09UD</v>
          </cell>
          <cell r="AJ2240" t="str">
            <v>Bedford</v>
          </cell>
          <cell r="AK2240">
            <v>0</v>
          </cell>
          <cell r="AL2240">
            <v>0</v>
          </cell>
          <cell r="AM2240">
            <v>0</v>
          </cell>
        </row>
        <row r="2241">
          <cell r="B2241" t="str">
            <v>09UE</v>
          </cell>
          <cell r="C2241" t="str">
            <v>South Bedfordshire</v>
          </cell>
          <cell r="D2241">
            <v>7</v>
          </cell>
          <cell r="F2241">
            <v>14</v>
          </cell>
          <cell r="G2241">
            <v>19</v>
          </cell>
          <cell r="H2241">
            <v>55</v>
          </cell>
          <cell r="J2241">
            <v>1</v>
          </cell>
          <cell r="L2241">
            <v>96</v>
          </cell>
          <cell r="M2241">
            <v>1</v>
          </cell>
          <cell r="O2241" t="str">
            <v>09UE</v>
          </cell>
          <cell r="P2241" t="str">
            <v>South Bedfordshire</v>
          </cell>
          <cell r="Q2241">
            <v>7</v>
          </cell>
          <cell r="S2241">
            <v>14</v>
          </cell>
          <cell r="T2241">
            <v>29</v>
          </cell>
          <cell r="U2241">
            <v>55</v>
          </cell>
          <cell r="W2241">
            <v>1</v>
          </cell>
          <cell r="Y2241">
            <v>106</v>
          </cell>
          <cell r="AA2241" t="str">
            <v>09UE</v>
          </cell>
          <cell r="AB2241" t="str">
            <v>South Bedfordshire</v>
          </cell>
          <cell r="AC2241">
            <v>0</v>
          </cell>
          <cell r="AD2241">
            <v>0</v>
          </cell>
          <cell r="AE2241">
            <v>0</v>
          </cell>
          <cell r="AF2241">
            <v>0</v>
          </cell>
          <cell r="AG2241">
            <v>0</v>
          </cell>
          <cell r="AI2241" t="str">
            <v>09UE</v>
          </cell>
          <cell r="AJ2241" t="str">
            <v>South Bedfordshire</v>
          </cell>
          <cell r="AK2241">
            <v>0</v>
          </cell>
          <cell r="AL2241">
            <v>0</v>
          </cell>
          <cell r="AM2241">
            <v>0</v>
          </cell>
        </row>
        <row r="2242">
          <cell r="B2242" t="str">
            <v>11UB</v>
          </cell>
          <cell r="C2242" t="str">
            <v>Aylesbury Vale</v>
          </cell>
          <cell r="F2242">
            <v>30</v>
          </cell>
          <cell r="G2242">
            <v>39</v>
          </cell>
          <cell r="H2242">
            <v>265</v>
          </cell>
          <cell r="I2242">
            <v>26</v>
          </cell>
          <cell r="L2242">
            <v>360</v>
          </cell>
          <cell r="M2242">
            <v>0</v>
          </cell>
          <cell r="O2242" t="str">
            <v>11UB</v>
          </cell>
          <cell r="P2242" t="str">
            <v>Aylesbury Vale</v>
          </cell>
          <cell r="S2242">
            <v>30</v>
          </cell>
          <cell r="T2242">
            <v>51</v>
          </cell>
          <cell r="U2242">
            <v>265</v>
          </cell>
          <cell r="V2242">
            <v>26</v>
          </cell>
          <cell r="Y2242">
            <v>372</v>
          </cell>
          <cell r="AA2242" t="str">
            <v>11UB</v>
          </cell>
          <cell r="AB2242" t="str">
            <v>Aylesbury Vale</v>
          </cell>
          <cell r="AD2242">
            <v>0</v>
          </cell>
          <cell r="AE2242">
            <v>0</v>
          </cell>
          <cell r="AF2242">
            <v>0</v>
          </cell>
          <cell r="AG2242">
            <v>0</v>
          </cell>
          <cell r="AI2242" t="str">
            <v>11UB</v>
          </cell>
          <cell r="AJ2242" t="str">
            <v>Aylesbury Vale</v>
          </cell>
          <cell r="AK2242">
            <v>0</v>
          </cell>
          <cell r="AL2242">
            <v>0</v>
          </cell>
          <cell r="AM2242">
            <v>0</v>
          </cell>
        </row>
        <row r="2243">
          <cell r="B2243" t="str">
            <v>11UC</v>
          </cell>
          <cell r="C2243" t="str">
            <v>Chiltern</v>
          </cell>
          <cell r="F2243">
            <v>3</v>
          </cell>
          <cell r="G2243">
            <v>15</v>
          </cell>
          <cell r="H2243">
            <v>8</v>
          </cell>
          <cell r="J2243">
            <v>1</v>
          </cell>
          <cell r="L2243">
            <v>27</v>
          </cell>
          <cell r="M2243">
            <v>1</v>
          </cell>
          <cell r="O2243" t="str">
            <v>11UC</v>
          </cell>
          <cell r="P2243" t="str">
            <v>Chiltern</v>
          </cell>
          <cell r="S2243">
            <v>3</v>
          </cell>
          <cell r="T2243">
            <v>13</v>
          </cell>
          <cell r="U2243">
            <v>8</v>
          </cell>
          <cell r="W2243">
            <v>1</v>
          </cell>
          <cell r="Y2243">
            <v>25</v>
          </cell>
          <cell r="AA2243" t="str">
            <v>11UC</v>
          </cell>
          <cell r="AB2243" t="str">
            <v>Chiltern</v>
          </cell>
          <cell r="AD2243">
            <v>0</v>
          </cell>
          <cell r="AE2243">
            <v>0</v>
          </cell>
          <cell r="AF2243">
            <v>0</v>
          </cell>
          <cell r="AG2243">
            <v>0</v>
          </cell>
          <cell r="AI2243" t="str">
            <v>11UC</v>
          </cell>
          <cell r="AJ2243" t="str">
            <v>Chiltern</v>
          </cell>
          <cell r="AK2243">
            <v>0</v>
          </cell>
          <cell r="AL2243">
            <v>0</v>
          </cell>
          <cell r="AM2243">
            <v>0</v>
          </cell>
        </row>
        <row r="2244">
          <cell r="B2244" t="str">
            <v>11UE</v>
          </cell>
          <cell r="C2244" t="str">
            <v>South Bucks</v>
          </cell>
          <cell r="F2244">
            <v>27</v>
          </cell>
          <cell r="G2244">
            <v>9</v>
          </cell>
          <cell r="H2244">
            <v>5</v>
          </cell>
          <cell r="L2244">
            <v>41</v>
          </cell>
          <cell r="M2244">
            <v>0</v>
          </cell>
          <cell r="O2244" t="str">
            <v>11UE</v>
          </cell>
          <cell r="P2244" t="str">
            <v>South Bucks</v>
          </cell>
          <cell r="S2244">
            <v>27</v>
          </cell>
          <cell r="T2244">
            <v>3</v>
          </cell>
          <cell r="U2244">
            <v>5</v>
          </cell>
          <cell r="Y2244">
            <v>35</v>
          </cell>
          <cell r="AA2244" t="str">
            <v>11UE</v>
          </cell>
          <cell r="AB2244" t="str">
            <v>South Bucks</v>
          </cell>
          <cell r="AD2244">
            <v>0</v>
          </cell>
          <cell r="AE2244">
            <v>0</v>
          </cell>
          <cell r="AF2244">
            <v>0</v>
          </cell>
          <cell r="AG2244">
            <v>0</v>
          </cell>
          <cell r="AI2244" t="str">
            <v>11UE</v>
          </cell>
          <cell r="AJ2244" t="str">
            <v>South Bucks</v>
          </cell>
          <cell r="AK2244">
            <v>0</v>
          </cell>
          <cell r="AL2244">
            <v>0</v>
          </cell>
          <cell r="AM2244">
            <v>0</v>
          </cell>
        </row>
        <row r="2245">
          <cell r="B2245" t="str">
            <v>11UF</v>
          </cell>
          <cell r="C2245" t="str">
            <v>Wycombe</v>
          </cell>
          <cell r="F2245">
            <v>13</v>
          </cell>
          <cell r="G2245">
            <v>52</v>
          </cell>
          <cell r="H2245">
            <v>85</v>
          </cell>
          <cell r="J2245">
            <v>1</v>
          </cell>
          <cell r="L2245">
            <v>151</v>
          </cell>
          <cell r="M2245">
            <v>1</v>
          </cell>
          <cell r="O2245" t="str">
            <v>11UF</v>
          </cell>
          <cell r="P2245" t="str">
            <v>Wycombe</v>
          </cell>
          <cell r="S2245">
            <v>13</v>
          </cell>
          <cell r="T2245">
            <v>58</v>
          </cell>
          <cell r="U2245">
            <v>85</v>
          </cell>
          <cell r="W2245">
            <v>1</v>
          </cell>
          <cell r="Y2245">
            <v>157</v>
          </cell>
          <cell r="AA2245" t="str">
            <v>11UF</v>
          </cell>
          <cell r="AB2245" t="str">
            <v>Wycombe</v>
          </cell>
          <cell r="AD2245">
            <v>0</v>
          </cell>
          <cell r="AE2245">
            <v>0</v>
          </cell>
          <cell r="AF2245">
            <v>0</v>
          </cell>
          <cell r="AG2245">
            <v>0</v>
          </cell>
          <cell r="AI2245" t="str">
            <v>11UF</v>
          </cell>
          <cell r="AJ2245" t="str">
            <v>Wycombe</v>
          </cell>
          <cell r="AK2245">
            <v>0</v>
          </cell>
          <cell r="AL2245">
            <v>0</v>
          </cell>
          <cell r="AM2245">
            <v>0</v>
          </cell>
        </row>
        <row r="2246">
          <cell r="B2246" t="str">
            <v>12UB</v>
          </cell>
          <cell r="C2246" t="str">
            <v>Cambridge</v>
          </cell>
          <cell r="F2246">
            <v>51</v>
          </cell>
          <cell r="G2246">
            <v>40</v>
          </cell>
          <cell r="H2246">
            <v>88</v>
          </cell>
          <cell r="L2246">
            <v>179</v>
          </cell>
          <cell r="M2246">
            <v>0</v>
          </cell>
          <cell r="O2246" t="str">
            <v>12UB</v>
          </cell>
          <cell r="P2246" t="str">
            <v>Cambridge</v>
          </cell>
          <cell r="S2246">
            <v>51</v>
          </cell>
          <cell r="T2246">
            <v>26</v>
          </cell>
          <cell r="U2246">
            <v>88</v>
          </cell>
          <cell r="Y2246">
            <v>165</v>
          </cell>
          <cell r="AA2246" t="str">
            <v>12UB</v>
          </cell>
          <cell r="AB2246" t="str">
            <v>Cambridge</v>
          </cell>
          <cell r="AD2246">
            <v>0</v>
          </cell>
          <cell r="AE2246">
            <v>0</v>
          </cell>
          <cell r="AF2246">
            <v>0</v>
          </cell>
          <cell r="AG2246">
            <v>0</v>
          </cell>
          <cell r="AI2246" t="str">
            <v>12UB</v>
          </cell>
          <cell r="AJ2246" t="str">
            <v>Cambridge</v>
          </cell>
          <cell r="AK2246">
            <v>0</v>
          </cell>
          <cell r="AL2246">
            <v>0</v>
          </cell>
          <cell r="AM2246">
            <v>0</v>
          </cell>
        </row>
        <row r="2247">
          <cell r="B2247" t="str">
            <v>12UC</v>
          </cell>
          <cell r="C2247" t="str">
            <v>East Cambridgeshire</v>
          </cell>
          <cell r="F2247">
            <v>7</v>
          </cell>
          <cell r="G2247">
            <v>15</v>
          </cell>
          <cell r="H2247">
            <v>62</v>
          </cell>
          <cell r="L2247">
            <v>84</v>
          </cell>
          <cell r="M2247">
            <v>0</v>
          </cell>
          <cell r="O2247" t="str">
            <v>12UC</v>
          </cell>
          <cell r="P2247" t="str">
            <v>East Cambridgeshire</v>
          </cell>
          <cell r="S2247">
            <v>7</v>
          </cell>
          <cell r="T2247">
            <v>17</v>
          </cell>
          <cell r="U2247">
            <v>62</v>
          </cell>
          <cell r="Y2247">
            <v>86</v>
          </cell>
          <cell r="AA2247" t="str">
            <v>12UC</v>
          </cell>
          <cell r="AB2247" t="str">
            <v>East Cambridgeshire</v>
          </cell>
          <cell r="AD2247">
            <v>7</v>
          </cell>
          <cell r="AE2247">
            <v>17</v>
          </cell>
          <cell r="AF2247">
            <v>7</v>
          </cell>
          <cell r="AG2247">
            <v>24</v>
          </cell>
          <cell r="AI2247" t="str">
            <v>12UC</v>
          </cell>
          <cell r="AJ2247" t="str">
            <v>East Cambridgeshire</v>
          </cell>
          <cell r="AK2247">
            <v>0</v>
          </cell>
          <cell r="AL2247">
            <v>0</v>
          </cell>
          <cell r="AM2247">
            <v>0</v>
          </cell>
        </row>
        <row r="2248">
          <cell r="B2248" t="str">
            <v>12UD</v>
          </cell>
          <cell r="C2248" t="str">
            <v>Fenland</v>
          </cell>
          <cell r="F2248">
            <v>15</v>
          </cell>
          <cell r="G2248">
            <v>7</v>
          </cell>
          <cell r="H2248">
            <v>45</v>
          </cell>
          <cell r="L2248">
            <v>67</v>
          </cell>
          <cell r="M2248">
            <v>0</v>
          </cell>
          <cell r="O2248" t="str">
            <v>12UD</v>
          </cell>
          <cell r="P2248" t="str">
            <v>Fenland</v>
          </cell>
          <cell r="S2248">
            <v>15</v>
          </cell>
          <cell r="T2248">
            <v>7</v>
          </cell>
          <cell r="U2248">
            <v>45</v>
          </cell>
          <cell r="Y2248">
            <v>67</v>
          </cell>
          <cell r="AA2248" t="str">
            <v>12UD</v>
          </cell>
          <cell r="AB2248" t="str">
            <v>Fenland</v>
          </cell>
          <cell r="AD2248">
            <v>4</v>
          </cell>
          <cell r="AE2248">
            <v>0</v>
          </cell>
          <cell r="AF2248">
            <v>4</v>
          </cell>
          <cell r="AG2248">
            <v>4</v>
          </cell>
          <cell r="AI2248" t="str">
            <v>12UD</v>
          </cell>
          <cell r="AJ2248" t="str">
            <v>Fenland</v>
          </cell>
          <cell r="AK2248">
            <v>0</v>
          </cell>
          <cell r="AL2248">
            <v>0</v>
          </cell>
          <cell r="AM2248">
            <v>0</v>
          </cell>
        </row>
        <row r="2249">
          <cell r="B2249" t="str">
            <v>12UE</v>
          </cell>
          <cell r="C2249" t="str">
            <v>Huntingdonshire</v>
          </cell>
          <cell r="F2249">
            <v>99</v>
          </cell>
          <cell r="G2249">
            <v>48</v>
          </cell>
          <cell r="H2249">
            <v>86</v>
          </cell>
          <cell r="J2249">
            <v>1</v>
          </cell>
          <cell r="L2249">
            <v>234</v>
          </cell>
          <cell r="M2249">
            <v>1</v>
          </cell>
          <cell r="O2249" t="str">
            <v>12UE</v>
          </cell>
          <cell r="P2249" t="str">
            <v>Huntingdonshire</v>
          </cell>
          <cell r="S2249">
            <v>99</v>
          </cell>
          <cell r="T2249">
            <v>57</v>
          </cell>
          <cell r="U2249">
            <v>86</v>
          </cell>
          <cell r="W2249">
            <v>1</v>
          </cell>
          <cell r="Y2249">
            <v>243</v>
          </cell>
          <cell r="AA2249" t="str">
            <v>12UE</v>
          </cell>
          <cell r="AB2249" t="str">
            <v>Huntingdonshire</v>
          </cell>
          <cell r="AD2249">
            <v>0</v>
          </cell>
          <cell r="AE2249">
            <v>0</v>
          </cell>
          <cell r="AF2249">
            <v>0</v>
          </cell>
          <cell r="AG2249">
            <v>0</v>
          </cell>
          <cell r="AI2249" t="str">
            <v>12UE</v>
          </cell>
          <cell r="AJ2249" t="str">
            <v>Huntingdonshire</v>
          </cell>
          <cell r="AK2249">
            <v>0</v>
          </cell>
          <cell r="AL2249">
            <v>0</v>
          </cell>
          <cell r="AM2249">
            <v>0</v>
          </cell>
        </row>
        <row r="2250">
          <cell r="B2250" t="str">
            <v>12UG</v>
          </cell>
          <cell r="C2250" t="str">
            <v>South Cambridgeshire</v>
          </cell>
          <cell r="F2250">
            <v>75</v>
          </cell>
          <cell r="G2250">
            <v>25</v>
          </cell>
          <cell r="H2250">
            <v>162</v>
          </cell>
          <cell r="L2250">
            <v>264</v>
          </cell>
          <cell r="M2250">
            <v>0</v>
          </cell>
          <cell r="O2250" t="str">
            <v>12UG</v>
          </cell>
          <cell r="P2250" t="str">
            <v>South Cambridgeshire</v>
          </cell>
          <cell r="S2250">
            <v>75</v>
          </cell>
          <cell r="T2250">
            <v>24</v>
          </cell>
          <cell r="U2250">
            <v>162</v>
          </cell>
          <cell r="Y2250">
            <v>263</v>
          </cell>
          <cell r="AA2250" t="str">
            <v>12UG</v>
          </cell>
          <cell r="AB2250" t="str">
            <v>South Cambridgeshire</v>
          </cell>
          <cell r="AD2250">
            <v>16</v>
          </cell>
          <cell r="AE2250">
            <v>0</v>
          </cell>
          <cell r="AF2250">
            <v>16</v>
          </cell>
          <cell r="AG2250">
            <v>16</v>
          </cell>
          <cell r="AI2250" t="str">
            <v>12UG</v>
          </cell>
          <cell r="AJ2250" t="str">
            <v>South Cambridgeshire</v>
          </cell>
          <cell r="AK2250">
            <v>0</v>
          </cell>
          <cell r="AL2250">
            <v>0</v>
          </cell>
          <cell r="AM2250">
            <v>0</v>
          </cell>
        </row>
        <row r="2251">
          <cell r="B2251" t="str">
            <v>13UB</v>
          </cell>
          <cell r="C2251" t="str">
            <v>Chester</v>
          </cell>
          <cell r="F2251">
            <v>99</v>
          </cell>
          <cell r="G2251">
            <v>5</v>
          </cell>
          <cell r="H2251">
            <v>79</v>
          </cell>
          <cell r="L2251">
            <v>191</v>
          </cell>
          <cell r="M2251">
            <v>0</v>
          </cell>
          <cell r="O2251" t="str">
            <v>13UB</v>
          </cell>
          <cell r="P2251" t="str">
            <v>Chester</v>
          </cell>
          <cell r="S2251">
            <v>99</v>
          </cell>
          <cell r="T2251">
            <v>4</v>
          </cell>
          <cell r="U2251">
            <v>79</v>
          </cell>
          <cell r="Y2251">
            <v>190</v>
          </cell>
          <cell r="AA2251" t="str">
            <v>13UB</v>
          </cell>
          <cell r="AB2251" t="str">
            <v>Chester</v>
          </cell>
          <cell r="AD2251">
            <v>51</v>
          </cell>
          <cell r="AE2251">
            <v>0</v>
          </cell>
          <cell r="AF2251">
            <v>51</v>
          </cell>
          <cell r="AG2251">
            <v>51</v>
          </cell>
          <cell r="AI2251" t="str">
            <v>13UB</v>
          </cell>
          <cell r="AJ2251" t="str">
            <v>Chester</v>
          </cell>
          <cell r="AK2251">
            <v>0</v>
          </cell>
          <cell r="AL2251">
            <v>0</v>
          </cell>
          <cell r="AM2251">
            <v>0</v>
          </cell>
        </row>
        <row r="2252">
          <cell r="B2252" t="str">
            <v>13UC</v>
          </cell>
          <cell r="C2252" t="str">
            <v>Congleton</v>
          </cell>
          <cell r="G2252">
            <v>3</v>
          </cell>
          <cell r="H2252">
            <v>34</v>
          </cell>
          <cell r="L2252">
            <v>37</v>
          </cell>
          <cell r="M2252">
            <v>0</v>
          </cell>
          <cell r="O2252" t="str">
            <v>13UC</v>
          </cell>
          <cell r="P2252" t="str">
            <v>Congleton</v>
          </cell>
          <cell r="T2252">
            <v>3</v>
          </cell>
          <cell r="U2252">
            <v>34</v>
          </cell>
          <cell r="Y2252">
            <v>37</v>
          </cell>
          <cell r="AA2252" t="str">
            <v>13UC</v>
          </cell>
          <cell r="AB2252" t="str">
            <v>Congleton</v>
          </cell>
          <cell r="AD2252">
            <v>0</v>
          </cell>
          <cell r="AE2252">
            <v>0</v>
          </cell>
          <cell r="AF2252">
            <v>0</v>
          </cell>
          <cell r="AG2252">
            <v>0</v>
          </cell>
          <cell r="AI2252" t="str">
            <v>13UC</v>
          </cell>
          <cell r="AJ2252" t="str">
            <v>Congleton</v>
          </cell>
          <cell r="AK2252">
            <v>0</v>
          </cell>
          <cell r="AL2252">
            <v>0</v>
          </cell>
          <cell r="AM2252">
            <v>0</v>
          </cell>
        </row>
        <row r="2253">
          <cell r="B2253" t="str">
            <v>13UD</v>
          </cell>
          <cell r="C2253" t="str">
            <v>Crewe and Nantwich</v>
          </cell>
          <cell r="G2253">
            <v>1</v>
          </cell>
          <cell r="H2253">
            <v>59</v>
          </cell>
          <cell r="L2253">
            <v>60</v>
          </cell>
          <cell r="M2253">
            <v>0</v>
          </cell>
          <cell r="O2253" t="str">
            <v>13UD</v>
          </cell>
          <cell r="P2253" t="str">
            <v>Crewe and Nantwich</v>
          </cell>
          <cell r="T2253">
            <v>2</v>
          </cell>
          <cell r="U2253">
            <v>59</v>
          </cell>
          <cell r="Y2253">
            <v>61</v>
          </cell>
          <cell r="AA2253" t="str">
            <v>13UD</v>
          </cell>
          <cell r="AB2253" t="str">
            <v>Crewe and Nantwich</v>
          </cell>
          <cell r="AD2253">
            <v>0</v>
          </cell>
          <cell r="AE2253">
            <v>0</v>
          </cell>
          <cell r="AF2253">
            <v>0</v>
          </cell>
          <cell r="AG2253">
            <v>0</v>
          </cell>
          <cell r="AI2253" t="str">
            <v>13UD</v>
          </cell>
          <cell r="AJ2253" t="str">
            <v>Crewe and Nantwich</v>
          </cell>
          <cell r="AK2253">
            <v>0</v>
          </cell>
          <cell r="AL2253">
            <v>0</v>
          </cell>
          <cell r="AM2253">
            <v>0</v>
          </cell>
        </row>
        <row r="2254">
          <cell r="B2254" t="str">
            <v>13UE</v>
          </cell>
          <cell r="C2254" t="str">
            <v>Ellesmere Port and Neston</v>
          </cell>
          <cell r="F2254">
            <v>6</v>
          </cell>
          <cell r="G2254">
            <v>1</v>
          </cell>
          <cell r="H2254">
            <v>28</v>
          </cell>
          <cell r="L2254">
            <v>35</v>
          </cell>
          <cell r="M2254">
            <v>0</v>
          </cell>
          <cell r="O2254" t="str">
            <v>13UE</v>
          </cell>
          <cell r="P2254" t="str">
            <v>Ellesmere Port and Neston</v>
          </cell>
          <cell r="S2254">
            <v>6</v>
          </cell>
          <cell r="T2254">
            <v>3</v>
          </cell>
          <cell r="U2254">
            <v>28</v>
          </cell>
          <cell r="Y2254">
            <v>37</v>
          </cell>
          <cell r="AA2254" t="str">
            <v>13UE</v>
          </cell>
          <cell r="AB2254" t="str">
            <v>Ellesmere Port and Neston</v>
          </cell>
          <cell r="AD2254">
            <v>6</v>
          </cell>
          <cell r="AE2254">
            <v>0</v>
          </cell>
          <cell r="AF2254">
            <v>6</v>
          </cell>
          <cell r="AG2254">
            <v>6</v>
          </cell>
          <cell r="AI2254" t="str">
            <v>13UE</v>
          </cell>
          <cell r="AJ2254" t="str">
            <v>Ellesmere Port and Neston</v>
          </cell>
          <cell r="AK2254">
            <v>0</v>
          </cell>
          <cell r="AL2254">
            <v>0</v>
          </cell>
          <cell r="AM2254">
            <v>0</v>
          </cell>
        </row>
        <row r="2255">
          <cell r="B2255" t="str">
            <v>13UG</v>
          </cell>
          <cell r="C2255" t="str">
            <v>Macclesfield</v>
          </cell>
          <cell r="F2255">
            <v>28</v>
          </cell>
          <cell r="G2255">
            <v>8</v>
          </cell>
          <cell r="H2255">
            <v>42</v>
          </cell>
          <cell r="I2255">
            <v>31</v>
          </cell>
          <cell r="L2255">
            <v>109</v>
          </cell>
          <cell r="M2255">
            <v>0</v>
          </cell>
          <cell r="O2255" t="str">
            <v>13UG</v>
          </cell>
          <cell r="P2255" t="str">
            <v>Macclesfield</v>
          </cell>
          <cell r="S2255">
            <v>28</v>
          </cell>
          <cell r="T2255">
            <v>7</v>
          </cell>
          <cell r="U2255">
            <v>42</v>
          </cell>
          <cell r="V2255">
            <v>31</v>
          </cell>
          <cell r="Y2255">
            <v>108</v>
          </cell>
          <cell r="AA2255" t="str">
            <v>13UG</v>
          </cell>
          <cell r="AB2255" t="str">
            <v>Macclesfield</v>
          </cell>
          <cell r="AD2255">
            <v>0</v>
          </cell>
          <cell r="AE2255">
            <v>0</v>
          </cell>
          <cell r="AF2255">
            <v>0</v>
          </cell>
          <cell r="AG2255">
            <v>0</v>
          </cell>
          <cell r="AI2255" t="str">
            <v>13UG</v>
          </cell>
          <cell r="AJ2255" t="str">
            <v>Macclesfield</v>
          </cell>
          <cell r="AK2255">
            <v>0</v>
          </cell>
          <cell r="AL2255">
            <v>0</v>
          </cell>
          <cell r="AM2255">
            <v>0</v>
          </cell>
        </row>
        <row r="2256">
          <cell r="B2256" t="str">
            <v>13UH</v>
          </cell>
          <cell r="C2256" t="str">
            <v>Vale Royal</v>
          </cell>
          <cell r="G2256">
            <v>12</v>
          </cell>
          <cell r="I2256">
            <v>8</v>
          </cell>
          <cell r="J2256">
            <v>1</v>
          </cell>
          <cell r="L2256">
            <v>21</v>
          </cell>
          <cell r="M2256">
            <v>1</v>
          </cell>
          <cell r="O2256" t="str">
            <v>13UH</v>
          </cell>
          <cell r="P2256" t="str">
            <v>Vale Royal</v>
          </cell>
          <cell r="T2256">
            <v>12</v>
          </cell>
          <cell r="V2256">
            <v>8</v>
          </cell>
          <cell r="W2256">
            <v>1</v>
          </cell>
          <cell r="Y2256">
            <v>21</v>
          </cell>
          <cell r="AA2256" t="str">
            <v>13UH</v>
          </cell>
          <cell r="AB2256" t="str">
            <v>Vale Royal</v>
          </cell>
          <cell r="AD2256">
            <v>0</v>
          </cell>
          <cell r="AE2256">
            <v>0</v>
          </cell>
          <cell r="AF2256">
            <v>0</v>
          </cell>
          <cell r="AG2256">
            <v>0</v>
          </cell>
          <cell r="AI2256" t="str">
            <v>13UH</v>
          </cell>
          <cell r="AJ2256" t="str">
            <v>Vale Royal</v>
          </cell>
          <cell r="AK2256">
            <v>0</v>
          </cell>
          <cell r="AL2256">
            <v>0</v>
          </cell>
          <cell r="AM2256">
            <v>0</v>
          </cell>
        </row>
        <row r="2257">
          <cell r="B2257" t="str">
            <v>15UB</v>
          </cell>
          <cell r="C2257" t="str">
            <v>Caradon</v>
          </cell>
          <cell r="F2257">
            <v>11</v>
          </cell>
          <cell r="G2257">
            <v>2</v>
          </cell>
          <cell r="H2257">
            <v>61</v>
          </cell>
          <cell r="L2257">
            <v>74</v>
          </cell>
          <cell r="M2257">
            <v>0</v>
          </cell>
          <cell r="O2257" t="str">
            <v>15UB</v>
          </cell>
          <cell r="P2257" t="str">
            <v>Caradon</v>
          </cell>
          <cell r="S2257">
            <v>11</v>
          </cell>
          <cell r="T2257">
            <v>6</v>
          </cell>
          <cell r="U2257">
            <v>61</v>
          </cell>
          <cell r="Y2257">
            <v>78</v>
          </cell>
          <cell r="AA2257" t="str">
            <v>15UB</v>
          </cell>
          <cell r="AB2257" t="str">
            <v>Caradon</v>
          </cell>
          <cell r="AD2257">
            <v>0</v>
          </cell>
          <cell r="AE2257">
            <v>0</v>
          </cell>
          <cell r="AF2257">
            <v>0</v>
          </cell>
          <cell r="AG2257">
            <v>0</v>
          </cell>
          <cell r="AI2257" t="str">
            <v>15UB</v>
          </cell>
          <cell r="AJ2257" t="str">
            <v>Caradon</v>
          </cell>
          <cell r="AK2257">
            <v>0</v>
          </cell>
          <cell r="AL2257">
            <v>0</v>
          </cell>
          <cell r="AM2257">
            <v>0</v>
          </cell>
        </row>
        <row r="2258">
          <cell r="B2258" t="str">
            <v>15UC</v>
          </cell>
          <cell r="C2258" t="str">
            <v>Carrick</v>
          </cell>
          <cell r="F2258">
            <v>21</v>
          </cell>
          <cell r="G2258">
            <v>17</v>
          </cell>
          <cell r="H2258">
            <v>85</v>
          </cell>
          <cell r="L2258">
            <v>123</v>
          </cell>
          <cell r="M2258">
            <v>0</v>
          </cell>
          <cell r="O2258" t="str">
            <v>15UC</v>
          </cell>
          <cell r="P2258" t="str">
            <v>Carrick</v>
          </cell>
          <cell r="S2258">
            <v>21</v>
          </cell>
          <cell r="T2258">
            <v>19</v>
          </cell>
          <cell r="U2258">
            <v>85</v>
          </cell>
          <cell r="Y2258">
            <v>125</v>
          </cell>
          <cell r="AA2258" t="str">
            <v>15UC</v>
          </cell>
          <cell r="AB2258" t="str">
            <v>Carrick</v>
          </cell>
          <cell r="AD2258">
            <v>0</v>
          </cell>
          <cell r="AE2258">
            <v>0</v>
          </cell>
          <cell r="AF2258">
            <v>0</v>
          </cell>
          <cell r="AG2258">
            <v>0</v>
          </cell>
          <cell r="AI2258" t="str">
            <v>15UC</v>
          </cell>
          <cell r="AJ2258" t="str">
            <v>Carrick</v>
          </cell>
          <cell r="AK2258">
            <v>0</v>
          </cell>
          <cell r="AL2258">
            <v>0</v>
          </cell>
          <cell r="AM2258">
            <v>0</v>
          </cell>
        </row>
        <row r="2259">
          <cell r="B2259" t="str">
            <v>15UD</v>
          </cell>
          <cell r="C2259" t="str">
            <v>Kerrier</v>
          </cell>
          <cell r="F2259">
            <v>29</v>
          </cell>
          <cell r="G2259">
            <v>20</v>
          </cell>
          <cell r="H2259">
            <v>58</v>
          </cell>
          <cell r="L2259">
            <v>107</v>
          </cell>
          <cell r="M2259">
            <v>0</v>
          </cell>
          <cell r="O2259" t="str">
            <v>15UD</v>
          </cell>
          <cell r="P2259" t="str">
            <v>Kerrier</v>
          </cell>
          <cell r="S2259">
            <v>29</v>
          </cell>
          <cell r="T2259">
            <v>14</v>
          </cell>
          <cell r="U2259">
            <v>58</v>
          </cell>
          <cell r="Y2259">
            <v>101</v>
          </cell>
          <cell r="AA2259" t="str">
            <v>15UD</v>
          </cell>
          <cell r="AB2259" t="str">
            <v>Kerrier</v>
          </cell>
          <cell r="AD2259">
            <v>0</v>
          </cell>
          <cell r="AE2259">
            <v>0</v>
          </cell>
          <cell r="AF2259">
            <v>0</v>
          </cell>
          <cell r="AG2259">
            <v>0</v>
          </cell>
          <cell r="AI2259" t="str">
            <v>15UD</v>
          </cell>
          <cell r="AJ2259" t="str">
            <v>Kerrier</v>
          </cell>
          <cell r="AK2259">
            <v>0</v>
          </cell>
          <cell r="AL2259">
            <v>0</v>
          </cell>
          <cell r="AM2259">
            <v>0</v>
          </cell>
        </row>
        <row r="2260">
          <cell r="B2260" t="str">
            <v>15UE</v>
          </cell>
          <cell r="C2260" t="str">
            <v>North Cornwall</v>
          </cell>
          <cell r="F2260">
            <v>17</v>
          </cell>
          <cell r="G2260">
            <v>4</v>
          </cell>
          <cell r="H2260">
            <v>59</v>
          </cell>
          <cell r="I2260">
            <v>10</v>
          </cell>
          <cell r="L2260">
            <v>90</v>
          </cell>
          <cell r="M2260">
            <v>0</v>
          </cell>
          <cell r="O2260" t="str">
            <v>15UE</v>
          </cell>
          <cell r="P2260" t="str">
            <v>North Cornwall</v>
          </cell>
          <cell r="S2260">
            <v>17</v>
          </cell>
          <cell r="T2260">
            <v>7</v>
          </cell>
          <cell r="U2260">
            <v>59</v>
          </cell>
          <cell r="V2260">
            <v>10</v>
          </cell>
          <cell r="Y2260">
            <v>93</v>
          </cell>
          <cell r="AA2260" t="str">
            <v>15UE</v>
          </cell>
          <cell r="AB2260" t="str">
            <v>North Cornwall</v>
          </cell>
          <cell r="AD2260">
            <v>0</v>
          </cell>
          <cell r="AE2260">
            <v>0</v>
          </cell>
          <cell r="AF2260">
            <v>0</v>
          </cell>
          <cell r="AG2260">
            <v>0</v>
          </cell>
          <cell r="AI2260" t="str">
            <v>15UE</v>
          </cell>
          <cell r="AJ2260" t="str">
            <v>North Cornwall</v>
          </cell>
          <cell r="AK2260">
            <v>0</v>
          </cell>
          <cell r="AL2260">
            <v>0</v>
          </cell>
          <cell r="AM2260">
            <v>0</v>
          </cell>
        </row>
        <row r="2261">
          <cell r="B2261" t="str">
            <v>15UF</v>
          </cell>
          <cell r="C2261" t="str">
            <v>Penwith</v>
          </cell>
          <cell r="F2261">
            <v>10</v>
          </cell>
          <cell r="G2261">
            <v>5</v>
          </cell>
          <cell r="H2261">
            <v>19</v>
          </cell>
          <cell r="L2261">
            <v>41</v>
          </cell>
          <cell r="M2261">
            <v>0</v>
          </cell>
          <cell r="O2261" t="str">
            <v>15UF</v>
          </cell>
          <cell r="P2261" t="str">
            <v>Penwith</v>
          </cell>
          <cell r="S2261">
            <v>10</v>
          </cell>
          <cell r="T2261">
            <v>11</v>
          </cell>
          <cell r="U2261">
            <v>19</v>
          </cell>
          <cell r="Y2261">
            <v>47</v>
          </cell>
          <cell r="AA2261" t="str">
            <v>15UF</v>
          </cell>
          <cell r="AB2261" t="str">
            <v>Penwith</v>
          </cell>
          <cell r="AD2261">
            <v>0</v>
          </cell>
          <cell r="AE2261">
            <v>0</v>
          </cell>
          <cell r="AF2261">
            <v>0</v>
          </cell>
          <cell r="AG2261">
            <v>0</v>
          </cell>
          <cell r="AI2261" t="str">
            <v>15UF</v>
          </cell>
          <cell r="AJ2261" t="str">
            <v>Penwith</v>
          </cell>
          <cell r="AK2261">
            <v>0</v>
          </cell>
          <cell r="AL2261">
            <v>0</v>
          </cell>
          <cell r="AM2261">
            <v>0</v>
          </cell>
        </row>
        <row r="2262">
          <cell r="B2262" t="str">
            <v>15UG</v>
          </cell>
          <cell r="C2262" t="str">
            <v>Restormel</v>
          </cell>
          <cell r="F2262">
            <v>74</v>
          </cell>
          <cell r="G2262">
            <v>8</v>
          </cell>
          <cell r="H2262">
            <v>62</v>
          </cell>
          <cell r="I2262">
            <v>17</v>
          </cell>
          <cell r="L2262">
            <v>161</v>
          </cell>
          <cell r="M2262">
            <v>0</v>
          </cell>
          <cell r="O2262" t="str">
            <v>15UG</v>
          </cell>
          <cell r="P2262" t="str">
            <v>Restormel</v>
          </cell>
          <cell r="S2262">
            <v>74</v>
          </cell>
          <cell r="T2262">
            <v>15</v>
          </cell>
          <cell r="U2262">
            <v>62</v>
          </cell>
          <cell r="V2262">
            <v>17</v>
          </cell>
          <cell r="Y2262">
            <v>168</v>
          </cell>
          <cell r="AA2262" t="str">
            <v>15UG</v>
          </cell>
          <cell r="AB2262" t="str">
            <v>Restormel</v>
          </cell>
          <cell r="AD2262">
            <v>11</v>
          </cell>
          <cell r="AE2262">
            <v>0</v>
          </cell>
          <cell r="AF2262">
            <v>11</v>
          </cell>
          <cell r="AG2262">
            <v>11</v>
          </cell>
          <cell r="AI2262" t="str">
            <v>15UG</v>
          </cell>
          <cell r="AJ2262" t="str">
            <v>Restormel</v>
          </cell>
          <cell r="AK2262">
            <v>0</v>
          </cell>
          <cell r="AL2262">
            <v>0</v>
          </cell>
          <cell r="AM2262">
            <v>0</v>
          </cell>
        </row>
        <row r="2263">
          <cell r="B2263" t="str">
            <v>16UB</v>
          </cell>
          <cell r="C2263" t="str">
            <v>Allerdale</v>
          </cell>
          <cell r="F2263">
            <v>12</v>
          </cell>
          <cell r="G2263">
            <v>5</v>
          </cell>
          <cell r="H2263">
            <v>28</v>
          </cell>
          <cell r="I2263">
            <v>4</v>
          </cell>
          <cell r="J2263">
            <v>1</v>
          </cell>
          <cell r="K2263">
            <v>3</v>
          </cell>
          <cell r="L2263">
            <v>53</v>
          </cell>
          <cell r="M2263">
            <v>4</v>
          </cell>
          <cell r="O2263" t="str">
            <v>16UB</v>
          </cell>
          <cell r="P2263" t="str">
            <v>Allerdale</v>
          </cell>
          <cell r="S2263">
            <v>12</v>
          </cell>
          <cell r="T2263">
            <v>6</v>
          </cell>
          <cell r="U2263">
            <v>28</v>
          </cell>
          <cell r="V2263">
            <v>4</v>
          </cell>
          <cell r="W2263">
            <v>1</v>
          </cell>
          <cell r="X2263">
            <v>3</v>
          </cell>
          <cell r="Y2263">
            <v>54</v>
          </cell>
          <cell r="AA2263" t="str">
            <v>16UB</v>
          </cell>
          <cell r="AB2263" t="str">
            <v>Allerdale</v>
          </cell>
          <cell r="AD2263">
            <v>0</v>
          </cell>
          <cell r="AE2263">
            <v>0</v>
          </cell>
          <cell r="AF2263">
            <v>0</v>
          </cell>
          <cell r="AG2263">
            <v>0</v>
          </cell>
          <cell r="AI2263" t="str">
            <v>16UB</v>
          </cell>
          <cell r="AJ2263" t="str">
            <v>Allerdale</v>
          </cell>
          <cell r="AK2263">
            <v>0</v>
          </cell>
          <cell r="AL2263">
            <v>0</v>
          </cell>
          <cell r="AM2263">
            <v>0</v>
          </cell>
        </row>
        <row r="2264">
          <cell r="B2264" t="str">
            <v>16UC</v>
          </cell>
          <cell r="C2264" t="str">
            <v>Barrow-in-Furness</v>
          </cell>
          <cell r="G2264">
            <v>1</v>
          </cell>
          <cell r="H2264">
            <v>6</v>
          </cell>
          <cell r="L2264">
            <v>15</v>
          </cell>
          <cell r="M2264">
            <v>0</v>
          </cell>
          <cell r="O2264" t="str">
            <v>16UC</v>
          </cell>
          <cell r="P2264" t="str">
            <v>Barrow-in-Furness</v>
          </cell>
          <cell r="T2264">
            <v>1</v>
          </cell>
          <cell r="U2264">
            <v>6</v>
          </cell>
          <cell r="Y2264">
            <v>15</v>
          </cell>
          <cell r="AA2264" t="str">
            <v>16UC</v>
          </cell>
          <cell r="AB2264" t="str">
            <v>Barrow-in-Furness</v>
          </cell>
          <cell r="AD2264">
            <v>0</v>
          </cell>
          <cell r="AE2264">
            <v>0</v>
          </cell>
          <cell r="AF2264">
            <v>0</v>
          </cell>
          <cell r="AG2264">
            <v>0</v>
          </cell>
          <cell r="AI2264" t="str">
            <v>16UC</v>
          </cell>
          <cell r="AJ2264" t="str">
            <v>Barrow-in-Furness</v>
          </cell>
          <cell r="AK2264">
            <v>0</v>
          </cell>
          <cell r="AL2264">
            <v>0</v>
          </cell>
          <cell r="AM2264">
            <v>0</v>
          </cell>
        </row>
        <row r="2265">
          <cell r="B2265" t="str">
            <v>16UD</v>
          </cell>
          <cell r="C2265" t="str">
            <v>Carlisle</v>
          </cell>
          <cell r="G2265">
            <v>3</v>
          </cell>
          <cell r="H2265">
            <v>28</v>
          </cell>
          <cell r="L2265">
            <v>31</v>
          </cell>
          <cell r="M2265">
            <v>0</v>
          </cell>
          <cell r="O2265" t="str">
            <v>16UD</v>
          </cell>
          <cell r="P2265" t="str">
            <v>Carlisle</v>
          </cell>
          <cell r="T2265">
            <v>4</v>
          </cell>
          <cell r="U2265">
            <v>28</v>
          </cell>
          <cell r="Y2265">
            <v>32</v>
          </cell>
          <cell r="AA2265" t="str">
            <v>16UD</v>
          </cell>
          <cell r="AB2265" t="str">
            <v>Carlisle</v>
          </cell>
          <cell r="AD2265">
            <v>0</v>
          </cell>
          <cell r="AE2265">
            <v>0</v>
          </cell>
          <cell r="AF2265">
            <v>0</v>
          </cell>
          <cell r="AG2265">
            <v>0</v>
          </cell>
          <cell r="AI2265" t="str">
            <v>16UD</v>
          </cell>
          <cell r="AJ2265" t="str">
            <v>Carlisle</v>
          </cell>
          <cell r="AK2265">
            <v>0</v>
          </cell>
          <cell r="AL2265">
            <v>0</v>
          </cell>
          <cell r="AM2265">
            <v>0</v>
          </cell>
        </row>
        <row r="2266">
          <cell r="B2266" t="str">
            <v>16UE</v>
          </cell>
          <cell r="C2266" t="str">
            <v>Copeland</v>
          </cell>
          <cell r="G2266">
            <v>1</v>
          </cell>
          <cell r="H2266">
            <v>10</v>
          </cell>
          <cell r="I2266">
            <v>3</v>
          </cell>
          <cell r="J2266">
            <v>1</v>
          </cell>
          <cell r="K2266">
            <v>6</v>
          </cell>
          <cell r="L2266">
            <v>29</v>
          </cell>
          <cell r="M2266">
            <v>7</v>
          </cell>
          <cell r="O2266" t="str">
            <v>16UE</v>
          </cell>
          <cell r="P2266" t="str">
            <v>Copeland</v>
          </cell>
          <cell r="T2266">
            <v>1</v>
          </cell>
          <cell r="U2266">
            <v>10</v>
          </cell>
          <cell r="V2266">
            <v>3</v>
          </cell>
          <cell r="W2266">
            <v>1</v>
          </cell>
          <cell r="X2266">
            <v>6</v>
          </cell>
          <cell r="Y2266">
            <v>29</v>
          </cell>
          <cell r="AA2266" t="str">
            <v>16UE</v>
          </cell>
          <cell r="AB2266" t="str">
            <v>Copeland</v>
          </cell>
          <cell r="AD2266">
            <v>0</v>
          </cell>
          <cell r="AE2266">
            <v>0</v>
          </cell>
          <cell r="AF2266">
            <v>0</v>
          </cell>
          <cell r="AG2266">
            <v>0</v>
          </cell>
          <cell r="AI2266" t="str">
            <v>16UE</v>
          </cell>
          <cell r="AJ2266" t="str">
            <v>Copeland</v>
          </cell>
          <cell r="AK2266">
            <v>8</v>
          </cell>
          <cell r="AL2266">
            <v>0</v>
          </cell>
          <cell r="AM2266">
            <v>0</v>
          </cell>
        </row>
        <row r="2267">
          <cell r="B2267" t="str">
            <v>16UF</v>
          </cell>
          <cell r="C2267" t="str">
            <v>Eden</v>
          </cell>
          <cell r="G2267">
            <v>12</v>
          </cell>
          <cell r="H2267">
            <v>15</v>
          </cell>
          <cell r="J2267">
            <v>1</v>
          </cell>
          <cell r="L2267">
            <v>28</v>
          </cell>
          <cell r="M2267">
            <v>1</v>
          </cell>
          <cell r="O2267" t="str">
            <v>16UF</v>
          </cell>
          <cell r="P2267" t="str">
            <v>Eden</v>
          </cell>
          <cell r="T2267">
            <v>9</v>
          </cell>
          <cell r="U2267">
            <v>15</v>
          </cell>
          <cell r="W2267">
            <v>1</v>
          </cell>
          <cell r="Y2267">
            <v>25</v>
          </cell>
          <cell r="AA2267" t="str">
            <v>16UF</v>
          </cell>
          <cell r="AB2267" t="str">
            <v>Eden</v>
          </cell>
          <cell r="AD2267">
            <v>0</v>
          </cell>
          <cell r="AE2267">
            <v>0</v>
          </cell>
          <cell r="AF2267">
            <v>0</v>
          </cell>
          <cell r="AG2267">
            <v>0</v>
          </cell>
          <cell r="AI2267" t="str">
            <v>16UF</v>
          </cell>
          <cell r="AJ2267" t="str">
            <v>Eden</v>
          </cell>
          <cell r="AK2267">
            <v>0</v>
          </cell>
          <cell r="AL2267">
            <v>0</v>
          </cell>
          <cell r="AM2267">
            <v>0</v>
          </cell>
        </row>
        <row r="2268">
          <cell r="B2268" t="str">
            <v>16UG</v>
          </cell>
          <cell r="C2268" t="str">
            <v>South Lakeland</v>
          </cell>
          <cell r="F2268">
            <v>5</v>
          </cell>
          <cell r="G2268">
            <v>9</v>
          </cell>
          <cell r="H2268">
            <v>11</v>
          </cell>
          <cell r="I2268">
            <v>32</v>
          </cell>
          <cell r="L2268">
            <v>57</v>
          </cell>
          <cell r="M2268">
            <v>0</v>
          </cell>
          <cell r="O2268" t="str">
            <v>16UG</v>
          </cell>
          <cell r="P2268" t="str">
            <v>South Lakeland</v>
          </cell>
          <cell r="S2268">
            <v>5</v>
          </cell>
          <cell r="T2268">
            <v>10</v>
          </cell>
          <cell r="U2268">
            <v>11</v>
          </cell>
          <cell r="V2268">
            <v>32</v>
          </cell>
          <cell r="Y2268">
            <v>58</v>
          </cell>
          <cell r="AA2268" t="str">
            <v>16UG</v>
          </cell>
          <cell r="AB2268" t="str">
            <v>South Lakeland</v>
          </cell>
          <cell r="AD2268">
            <v>0</v>
          </cell>
          <cell r="AE2268">
            <v>0</v>
          </cell>
          <cell r="AF2268">
            <v>0</v>
          </cell>
          <cell r="AG2268">
            <v>0</v>
          </cell>
          <cell r="AI2268" t="str">
            <v>16UG</v>
          </cell>
          <cell r="AJ2268" t="str">
            <v>South Lakeland</v>
          </cell>
          <cell r="AK2268">
            <v>0</v>
          </cell>
          <cell r="AL2268">
            <v>0</v>
          </cell>
          <cell r="AM2268">
            <v>0</v>
          </cell>
        </row>
        <row r="2269">
          <cell r="B2269" t="str">
            <v>17UB</v>
          </cell>
          <cell r="C2269" t="str">
            <v>Amber Valley</v>
          </cell>
          <cell r="F2269">
            <v>4</v>
          </cell>
          <cell r="G2269">
            <v>0</v>
          </cell>
          <cell r="H2269">
            <v>15</v>
          </cell>
          <cell r="J2269">
            <v>1</v>
          </cell>
          <cell r="L2269">
            <v>20</v>
          </cell>
          <cell r="M2269">
            <v>1</v>
          </cell>
          <cell r="O2269" t="str">
            <v>17UB</v>
          </cell>
          <cell r="P2269" t="str">
            <v>Amber Valley</v>
          </cell>
          <cell r="S2269">
            <v>4</v>
          </cell>
          <cell r="T2269">
            <v>2</v>
          </cell>
          <cell r="U2269">
            <v>15</v>
          </cell>
          <cell r="W2269">
            <v>1</v>
          </cell>
          <cell r="Y2269">
            <v>22</v>
          </cell>
          <cell r="AA2269" t="str">
            <v>17UB</v>
          </cell>
          <cell r="AB2269" t="str">
            <v>Amber Valley</v>
          </cell>
          <cell r="AD2269">
            <v>4</v>
          </cell>
          <cell r="AE2269">
            <v>6</v>
          </cell>
          <cell r="AF2269">
            <v>4</v>
          </cell>
          <cell r="AG2269">
            <v>10</v>
          </cell>
          <cell r="AI2269" t="str">
            <v>17UB</v>
          </cell>
          <cell r="AJ2269" t="str">
            <v>Amber Valley</v>
          </cell>
          <cell r="AK2269">
            <v>0</v>
          </cell>
          <cell r="AL2269">
            <v>0</v>
          </cell>
          <cell r="AM2269">
            <v>0</v>
          </cell>
        </row>
        <row r="2270">
          <cell r="B2270" t="str">
            <v>17UC</v>
          </cell>
          <cell r="C2270" t="str">
            <v>Bolsover</v>
          </cell>
          <cell r="F2270">
            <v>19</v>
          </cell>
          <cell r="G2270">
            <v>0</v>
          </cell>
          <cell r="H2270">
            <v>10</v>
          </cell>
          <cell r="I2270">
            <v>16</v>
          </cell>
          <cell r="L2270">
            <v>45</v>
          </cell>
          <cell r="M2270">
            <v>0</v>
          </cell>
          <cell r="O2270" t="str">
            <v>17UC</v>
          </cell>
          <cell r="P2270" t="str">
            <v>Bolsover</v>
          </cell>
          <cell r="S2270">
            <v>19</v>
          </cell>
          <cell r="T2270">
            <v>0</v>
          </cell>
          <cell r="U2270">
            <v>10</v>
          </cell>
          <cell r="V2270">
            <v>16</v>
          </cell>
          <cell r="Y2270">
            <v>45</v>
          </cell>
          <cell r="AA2270" t="str">
            <v>17UC</v>
          </cell>
          <cell r="AB2270" t="str">
            <v>Bolsover</v>
          </cell>
          <cell r="AD2270">
            <v>0</v>
          </cell>
          <cell r="AE2270">
            <v>0</v>
          </cell>
          <cell r="AF2270">
            <v>0</v>
          </cell>
          <cell r="AG2270">
            <v>0</v>
          </cell>
          <cell r="AI2270" t="str">
            <v>17UC</v>
          </cell>
          <cell r="AJ2270" t="str">
            <v>Bolsover</v>
          </cell>
          <cell r="AK2270">
            <v>0</v>
          </cell>
          <cell r="AL2270">
            <v>0</v>
          </cell>
          <cell r="AM2270">
            <v>0</v>
          </cell>
        </row>
        <row r="2271">
          <cell r="B2271" t="str">
            <v>17UD</v>
          </cell>
          <cell r="C2271" t="str">
            <v>Chesterfield</v>
          </cell>
          <cell r="G2271">
            <v>2</v>
          </cell>
          <cell r="L2271">
            <v>8</v>
          </cell>
          <cell r="M2271">
            <v>0</v>
          </cell>
          <cell r="O2271" t="str">
            <v>17UD</v>
          </cell>
          <cell r="P2271" t="str">
            <v>Chesterfield</v>
          </cell>
          <cell r="T2271">
            <v>3</v>
          </cell>
          <cell r="Y2271">
            <v>9</v>
          </cell>
          <cell r="AA2271" t="str">
            <v>17UD</v>
          </cell>
          <cell r="AB2271" t="str">
            <v>Chesterfield</v>
          </cell>
          <cell r="AD2271">
            <v>0</v>
          </cell>
          <cell r="AF2271">
            <v>0</v>
          </cell>
          <cell r="AG2271">
            <v>0</v>
          </cell>
          <cell r="AI2271" t="str">
            <v>17UD</v>
          </cell>
          <cell r="AJ2271" t="str">
            <v>Chesterfield</v>
          </cell>
          <cell r="AK2271">
            <v>6</v>
          </cell>
          <cell r="AL2271">
            <v>0</v>
          </cell>
          <cell r="AM2271">
            <v>0</v>
          </cell>
        </row>
        <row r="2272">
          <cell r="B2272" t="str">
            <v>17UF</v>
          </cell>
          <cell r="C2272" t="str">
            <v>Derbyshire Dales</v>
          </cell>
          <cell r="F2272">
            <v>16</v>
          </cell>
          <cell r="G2272">
            <v>3</v>
          </cell>
          <cell r="H2272">
            <v>66</v>
          </cell>
          <cell r="L2272">
            <v>85</v>
          </cell>
          <cell r="M2272">
            <v>0</v>
          </cell>
          <cell r="O2272" t="str">
            <v>17UF</v>
          </cell>
          <cell r="P2272" t="str">
            <v>Derbyshire Dales</v>
          </cell>
          <cell r="S2272">
            <v>16</v>
          </cell>
          <cell r="T2272">
            <v>2</v>
          </cell>
          <cell r="U2272">
            <v>66</v>
          </cell>
          <cell r="Y2272">
            <v>84</v>
          </cell>
          <cell r="AA2272" t="str">
            <v>17UF</v>
          </cell>
          <cell r="AB2272" t="str">
            <v>Derbyshire Dales</v>
          </cell>
          <cell r="AD2272">
            <v>0</v>
          </cell>
          <cell r="AE2272">
            <v>0</v>
          </cell>
          <cell r="AF2272">
            <v>0</v>
          </cell>
          <cell r="AG2272">
            <v>0</v>
          </cell>
          <cell r="AI2272" t="str">
            <v>17UF</v>
          </cell>
          <cell r="AJ2272" t="str">
            <v>Derbyshire Dales</v>
          </cell>
          <cell r="AK2272">
            <v>0</v>
          </cell>
          <cell r="AL2272">
            <v>0</v>
          </cell>
          <cell r="AM2272">
            <v>0</v>
          </cell>
        </row>
        <row r="2273">
          <cell r="B2273" t="str">
            <v>17UG</v>
          </cell>
          <cell r="C2273" t="str">
            <v>Erewash</v>
          </cell>
          <cell r="F2273">
            <v>9</v>
          </cell>
          <cell r="G2273">
            <v>5</v>
          </cell>
          <cell r="H2273">
            <v>93</v>
          </cell>
          <cell r="I2273">
            <v>6</v>
          </cell>
          <cell r="J2273">
            <v>4</v>
          </cell>
          <cell r="L2273">
            <v>117</v>
          </cell>
          <cell r="M2273">
            <v>4</v>
          </cell>
          <cell r="O2273" t="str">
            <v>17UG</v>
          </cell>
          <cell r="P2273" t="str">
            <v>Erewash</v>
          </cell>
          <cell r="S2273">
            <v>9</v>
          </cell>
          <cell r="T2273">
            <v>4</v>
          </cell>
          <cell r="U2273">
            <v>93</v>
          </cell>
          <cell r="V2273">
            <v>6</v>
          </cell>
          <cell r="W2273">
            <v>4</v>
          </cell>
          <cell r="Y2273">
            <v>116</v>
          </cell>
          <cell r="AA2273" t="str">
            <v>17UG</v>
          </cell>
          <cell r="AB2273" t="str">
            <v>Erewash</v>
          </cell>
          <cell r="AD2273">
            <v>0</v>
          </cell>
          <cell r="AE2273">
            <v>0</v>
          </cell>
          <cell r="AF2273">
            <v>0</v>
          </cell>
          <cell r="AG2273">
            <v>0</v>
          </cell>
          <cell r="AI2273" t="str">
            <v>17UG</v>
          </cell>
          <cell r="AJ2273" t="str">
            <v>Erewash</v>
          </cell>
          <cell r="AK2273">
            <v>0</v>
          </cell>
          <cell r="AL2273">
            <v>0</v>
          </cell>
          <cell r="AM2273">
            <v>0</v>
          </cell>
        </row>
        <row r="2274">
          <cell r="B2274" t="str">
            <v>17UH</v>
          </cell>
          <cell r="C2274" t="str">
            <v>High Peak</v>
          </cell>
          <cell r="F2274">
            <v>2</v>
          </cell>
          <cell r="G2274">
            <v>0</v>
          </cell>
          <cell r="H2274">
            <v>21</v>
          </cell>
          <cell r="L2274">
            <v>23</v>
          </cell>
          <cell r="M2274">
            <v>0</v>
          </cell>
          <cell r="O2274" t="str">
            <v>17UH</v>
          </cell>
          <cell r="P2274" t="str">
            <v>High Peak</v>
          </cell>
          <cell r="S2274">
            <v>2</v>
          </cell>
          <cell r="T2274">
            <v>1</v>
          </cell>
          <cell r="U2274">
            <v>21</v>
          </cell>
          <cell r="Y2274">
            <v>24</v>
          </cell>
          <cell r="AA2274" t="str">
            <v>17UH</v>
          </cell>
          <cell r="AB2274" t="str">
            <v>High Peak</v>
          </cell>
          <cell r="AD2274">
            <v>0</v>
          </cell>
          <cell r="AE2274">
            <v>0</v>
          </cell>
          <cell r="AF2274">
            <v>0</v>
          </cell>
          <cell r="AG2274">
            <v>0</v>
          </cell>
          <cell r="AI2274" t="str">
            <v>17UH</v>
          </cell>
          <cell r="AJ2274" t="str">
            <v>High Peak</v>
          </cell>
          <cell r="AK2274">
            <v>0</v>
          </cell>
          <cell r="AL2274">
            <v>0</v>
          </cell>
          <cell r="AM2274">
            <v>0</v>
          </cell>
        </row>
        <row r="2275">
          <cell r="B2275" t="str">
            <v>17UJ</v>
          </cell>
          <cell r="C2275" t="str">
            <v>North East Derbyshire</v>
          </cell>
          <cell r="F2275">
            <v>10</v>
          </cell>
          <cell r="G2275">
            <v>0</v>
          </cell>
          <cell r="H2275">
            <v>26</v>
          </cell>
          <cell r="L2275">
            <v>36</v>
          </cell>
          <cell r="M2275">
            <v>0</v>
          </cell>
          <cell r="O2275" t="str">
            <v>17UJ</v>
          </cell>
          <cell r="P2275" t="str">
            <v>North East Derbyshire</v>
          </cell>
          <cell r="S2275">
            <v>10</v>
          </cell>
          <cell r="T2275">
            <v>0</v>
          </cell>
          <cell r="U2275">
            <v>26</v>
          </cell>
          <cell r="Y2275">
            <v>36</v>
          </cell>
          <cell r="AA2275" t="str">
            <v>17UJ</v>
          </cell>
          <cell r="AB2275" t="str">
            <v>North East Derbyshire</v>
          </cell>
          <cell r="AD2275">
            <v>0</v>
          </cell>
          <cell r="AE2275">
            <v>0</v>
          </cell>
          <cell r="AF2275">
            <v>0</v>
          </cell>
          <cell r="AG2275">
            <v>0</v>
          </cell>
          <cell r="AI2275" t="str">
            <v>17UJ</v>
          </cell>
          <cell r="AJ2275" t="str">
            <v>North East Derbyshire</v>
          </cell>
          <cell r="AK2275">
            <v>0</v>
          </cell>
          <cell r="AL2275">
            <v>0</v>
          </cell>
          <cell r="AM2275">
            <v>0</v>
          </cell>
        </row>
        <row r="2276">
          <cell r="B2276" t="str">
            <v>17UK</v>
          </cell>
          <cell r="C2276" t="str">
            <v>South Derbyshire</v>
          </cell>
          <cell r="G2276">
            <v>2</v>
          </cell>
          <cell r="H2276">
            <v>37</v>
          </cell>
          <cell r="L2276">
            <v>39</v>
          </cell>
          <cell r="M2276">
            <v>0</v>
          </cell>
          <cell r="O2276" t="str">
            <v>17UK</v>
          </cell>
          <cell r="P2276" t="str">
            <v>South Derbyshire</v>
          </cell>
          <cell r="T2276">
            <v>2</v>
          </cell>
          <cell r="U2276">
            <v>37</v>
          </cell>
          <cell r="Y2276">
            <v>39</v>
          </cell>
          <cell r="AA2276" t="str">
            <v>17UK</v>
          </cell>
          <cell r="AB2276" t="str">
            <v>South Derbyshire</v>
          </cell>
          <cell r="AD2276">
            <v>0</v>
          </cell>
          <cell r="AE2276">
            <v>13</v>
          </cell>
          <cell r="AF2276">
            <v>0</v>
          </cell>
          <cell r="AG2276">
            <v>13</v>
          </cell>
          <cell r="AI2276" t="str">
            <v>17UK</v>
          </cell>
          <cell r="AJ2276" t="str">
            <v>South Derbyshire</v>
          </cell>
          <cell r="AK2276">
            <v>0</v>
          </cell>
          <cell r="AL2276">
            <v>0</v>
          </cell>
          <cell r="AM2276">
            <v>0</v>
          </cell>
        </row>
        <row r="2277">
          <cell r="B2277" t="str">
            <v>18UB</v>
          </cell>
          <cell r="C2277" t="str">
            <v>East Devon</v>
          </cell>
          <cell r="G2277">
            <v>12</v>
          </cell>
          <cell r="L2277">
            <v>12</v>
          </cell>
          <cell r="M2277">
            <v>0</v>
          </cell>
          <cell r="O2277" t="str">
            <v>18UB</v>
          </cell>
          <cell r="P2277" t="str">
            <v>East Devon</v>
          </cell>
          <cell r="T2277">
            <v>15</v>
          </cell>
          <cell r="Y2277">
            <v>15</v>
          </cell>
          <cell r="AA2277" t="str">
            <v>18UB</v>
          </cell>
          <cell r="AB2277" t="str">
            <v>East Devon</v>
          </cell>
          <cell r="AD2277">
            <v>0</v>
          </cell>
          <cell r="AF2277">
            <v>0</v>
          </cell>
          <cell r="AG2277">
            <v>0</v>
          </cell>
          <cell r="AI2277" t="str">
            <v>18UB</v>
          </cell>
          <cell r="AJ2277" t="str">
            <v>East Devon</v>
          </cell>
          <cell r="AK2277">
            <v>0</v>
          </cell>
          <cell r="AL2277">
            <v>0</v>
          </cell>
          <cell r="AM2277">
            <v>0</v>
          </cell>
        </row>
        <row r="2278">
          <cell r="B2278" t="str">
            <v>18UC</v>
          </cell>
          <cell r="C2278" t="str">
            <v>Exeter</v>
          </cell>
          <cell r="G2278">
            <v>62</v>
          </cell>
          <cell r="H2278">
            <v>13</v>
          </cell>
          <cell r="I2278">
            <v>31</v>
          </cell>
          <cell r="L2278">
            <v>106</v>
          </cell>
          <cell r="M2278">
            <v>0</v>
          </cell>
          <cell r="O2278" t="str">
            <v>18UC</v>
          </cell>
          <cell r="P2278" t="str">
            <v>Exeter</v>
          </cell>
          <cell r="T2278">
            <v>35</v>
          </cell>
          <cell r="U2278">
            <v>13</v>
          </cell>
          <cell r="V2278">
            <v>31</v>
          </cell>
          <cell r="Y2278">
            <v>79</v>
          </cell>
          <cell r="AA2278" t="str">
            <v>18UC</v>
          </cell>
          <cell r="AB2278" t="str">
            <v>Exeter</v>
          </cell>
          <cell r="AD2278">
            <v>0</v>
          </cell>
          <cell r="AE2278">
            <v>0</v>
          </cell>
          <cell r="AF2278">
            <v>0</v>
          </cell>
          <cell r="AG2278">
            <v>0</v>
          </cell>
          <cell r="AI2278" t="str">
            <v>18UC</v>
          </cell>
          <cell r="AJ2278" t="str">
            <v>Exeter</v>
          </cell>
          <cell r="AK2278">
            <v>0</v>
          </cell>
          <cell r="AL2278">
            <v>0</v>
          </cell>
          <cell r="AM2278">
            <v>0</v>
          </cell>
        </row>
        <row r="2279">
          <cell r="B2279" t="str">
            <v>18UD</v>
          </cell>
          <cell r="C2279" t="str">
            <v>Mid Devon</v>
          </cell>
          <cell r="F2279">
            <v>22</v>
          </cell>
          <cell r="G2279">
            <v>6</v>
          </cell>
          <cell r="H2279">
            <v>63</v>
          </cell>
          <cell r="L2279">
            <v>91</v>
          </cell>
          <cell r="M2279">
            <v>0</v>
          </cell>
          <cell r="O2279" t="str">
            <v>18UD</v>
          </cell>
          <cell r="P2279" t="str">
            <v>Mid Devon</v>
          </cell>
          <cell r="S2279">
            <v>22</v>
          </cell>
          <cell r="T2279">
            <v>6</v>
          </cell>
          <cell r="U2279">
            <v>63</v>
          </cell>
          <cell r="Y2279">
            <v>91</v>
          </cell>
          <cell r="AA2279" t="str">
            <v>18UD</v>
          </cell>
          <cell r="AB2279" t="str">
            <v>Mid Devon</v>
          </cell>
          <cell r="AD2279">
            <v>0</v>
          </cell>
          <cell r="AE2279">
            <v>0</v>
          </cell>
          <cell r="AF2279">
            <v>0</v>
          </cell>
          <cell r="AG2279">
            <v>0</v>
          </cell>
          <cell r="AI2279" t="str">
            <v>18UD</v>
          </cell>
          <cell r="AJ2279" t="str">
            <v>Mid Devon</v>
          </cell>
          <cell r="AK2279">
            <v>0</v>
          </cell>
          <cell r="AL2279">
            <v>0</v>
          </cell>
          <cell r="AM2279">
            <v>0</v>
          </cell>
        </row>
        <row r="2280">
          <cell r="B2280" t="str">
            <v>18UE</v>
          </cell>
          <cell r="C2280" t="str">
            <v>North Devon</v>
          </cell>
          <cell r="E2280">
            <v>2</v>
          </cell>
          <cell r="F2280">
            <v>12</v>
          </cell>
          <cell r="G2280">
            <v>3</v>
          </cell>
          <cell r="H2280">
            <v>36</v>
          </cell>
          <cell r="L2280">
            <v>53</v>
          </cell>
          <cell r="M2280">
            <v>0</v>
          </cell>
          <cell r="O2280" t="str">
            <v>18UE</v>
          </cell>
          <cell r="P2280" t="str">
            <v>North Devon</v>
          </cell>
          <cell r="R2280">
            <v>2</v>
          </cell>
          <cell r="S2280">
            <v>12</v>
          </cell>
          <cell r="T2280">
            <v>5</v>
          </cell>
          <cell r="U2280">
            <v>36</v>
          </cell>
          <cell r="Y2280">
            <v>55</v>
          </cell>
          <cell r="AA2280" t="str">
            <v>18UE</v>
          </cell>
          <cell r="AB2280" t="str">
            <v>North Devon</v>
          </cell>
          <cell r="AC2280">
            <v>0</v>
          </cell>
          <cell r="AD2280">
            <v>0</v>
          </cell>
          <cell r="AE2280">
            <v>0</v>
          </cell>
          <cell r="AF2280">
            <v>0</v>
          </cell>
          <cell r="AG2280">
            <v>0</v>
          </cell>
          <cell r="AI2280" t="str">
            <v>18UE</v>
          </cell>
          <cell r="AJ2280" t="str">
            <v>North Devon</v>
          </cell>
          <cell r="AK2280">
            <v>0</v>
          </cell>
          <cell r="AL2280">
            <v>0</v>
          </cell>
          <cell r="AM2280">
            <v>0</v>
          </cell>
        </row>
        <row r="2281">
          <cell r="B2281" t="str">
            <v>18UG</v>
          </cell>
          <cell r="C2281" t="str">
            <v>South Hams</v>
          </cell>
          <cell r="F2281">
            <v>18</v>
          </cell>
          <cell r="G2281">
            <v>6</v>
          </cell>
          <cell r="H2281">
            <v>22</v>
          </cell>
          <cell r="L2281">
            <v>46</v>
          </cell>
          <cell r="M2281">
            <v>0</v>
          </cell>
          <cell r="O2281" t="str">
            <v>18UG</v>
          </cell>
          <cell r="P2281" t="str">
            <v>South Hams</v>
          </cell>
          <cell r="S2281">
            <v>18</v>
          </cell>
          <cell r="T2281">
            <v>5</v>
          </cell>
          <cell r="U2281">
            <v>22</v>
          </cell>
          <cell r="Y2281">
            <v>45</v>
          </cell>
          <cell r="AA2281" t="str">
            <v>18UG</v>
          </cell>
          <cell r="AB2281" t="str">
            <v>South Hams</v>
          </cell>
          <cell r="AD2281">
            <v>8</v>
          </cell>
          <cell r="AE2281">
            <v>8</v>
          </cell>
          <cell r="AF2281">
            <v>8</v>
          </cell>
          <cell r="AG2281">
            <v>16</v>
          </cell>
          <cell r="AI2281" t="str">
            <v>18UG</v>
          </cell>
          <cell r="AJ2281" t="str">
            <v>South Hams</v>
          </cell>
          <cell r="AK2281">
            <v>0</v>
          </cell>
          <cell r="AL2281">
            <v>0</v>
          </cell>
          <cell r="AM2281">
            <v>0</v>
          </cell>
        </row>
        <row r="2282">
          <cell r="B2282" t="str">
            <v>18UH</v>
          </cell>
          <cell r="C2282" t="str">
            <v>Teignbridge</v>
          </cell>
          <cell r="F2282">
            <v>7</v>
          </cell>
          <cell r="G2282">
            <v>10</v>
          </cell>
          <cell r="H2282">
            <v>88</v>
          </cell>
          <cell r="I2282">
            <v>4</v>
          </cell>
          <cell r="L2282">
            <v>109</v>
          </cell>
          <cell r="M2282">
            <v>0</v>
          </cell>
          <cell r="O2282" t="str">
            <v>18UH</v>
          </cell>
          <cell r="P2282" t="str">
            <v>Teignbridge</v>
          </cell>
          <cell r="S2282">
            <v>7</v>
          </cell>
          <cell r="T2282">
            <v>13</v>
          </cell>
          <cell r="U2282">
            <v>88</v>
          </cell>
          <cell r="V2282">
            <v>4</v>
          </cell>
          <cell r="Y2282">
            <v>112</v>
          </cell>
          <cell r="AA2282" t="str">
            <v>18UH</v>
          </cell>
          <cell r="AB2282" t="str">
            <v>Teignbridge</v>
          </cell>
          <cell r="AD2282">
            <v>0</v>
          </cell>
          <cell r="AE2282">
            <v>0</v>
          </cell>
          <cell r="AF2282">
            <v>0</v>
          </cell>
          <cell r="AG2282">
            <v>0</v>
          </cell>
          <cell r="AI2282" t="str">
            <v>18UH</v>
          </cell>
          <cell r="AJ2282" t="str">
            <v>Teignbridge</v>
          </cell>
          <cell r="AK2282">
            <v>0</v>
          </cell>
          <cell r="AL2282">
            <v>0</v>
          </cell>
          <cell r="AM2282">
            <v>0</v>
          </cell>
        </row>
        <row r="2283">
          <cell r="B2283" t="str">
            <v>18UK</v>
          </cell>
          <cell r="C2283" t="str">
            <v>Torridge</v>
          </cell>
          <cell r="F2283">
            <v>32</v>
          </cell>
          <cell r="G2283">
            <v>3</v>
          </cell>
          <cell r="H2283">
            <v>60</v>
          </cell>
          <cell r="L2283">
            <v>95</v>
          </cell>
          <cell r="M2283">
            <v>0</v>
          </cell>
          <cell r="O2283" t="str">
            <v>18UK</v>
          </cell>
          <cell r="P2283" t="str">
            <v>Torridge</v>
          </cell>
          <cell r="S2283">
            <v>32</v>
          </cell>
          <cell r="T2283">
            <v>3</v>
          </cell>
          <cell r="U2283">
            <v>60</v>
          </cell>
          <cell r="Y2283">
            <v>95</v>
          </cell>
          <cell r="AA2283" t="str">
            <v>18UK</v>
          </cell>
          <cell r="AB2283" t="str">
            <v>Torridge</v>
          </cell>
          <cell r="AD2283">
            <v>0</v>
          </cell>
          <cell r="AE2283">
            <v>0</v>
          </cell>
          <cell r="AF2283">
            <v>0</v>
          </cell>
          <cell r="AG2283">
            <v>0</v>
          </cell>
          <cell r="AI2283" t="str">
            <v>18UK</v>
          </cell>
          <cell r="AJ2283" t="str">
            <v>Torridge</v>
          </cell>
          <cell r="AK2283">
            <v>0</v>
          </cell>
          <cell r="AL2283">
            <v>0</v>
          </cell>
          <cell r="AM2283">
            <v>0</v>
          </cell>
        </row>
        <row r="2284">
          <cell r="B2284" t="str">
            <v>18UL</v>
          </cell>
          <cell r="C2284" t="str">
            <v>West Devon</v>
          </cell>
          <cell r="F2284">
            <v>18</v>
          </cell>
          <cell r="G2284">
            <v>8</v>
          </cell>
          <cell r="H2284">
            <v>103</v>
          </cell>
          <cell r="L2284">
            <v>129</v>
          </cell>
          <cell r="M2284">
            <v>0</v>
          </cell>
          <cell r="O2284" t="str">
            <v>18UL</v>
          </cell>
          <cell r="P2284" t="str">
            <v>West Devon</v>
          </cell>
          <cell r="S2284">
            <v>18</v>
          </cell>
          <cell r="T2284">
            <v>1</v>
          </cell>
          <cell r="U2284">
            <v>103</v>
          </cell>
          <cell r="Y2284">
            <v>122</v>
          </cell>
          <cell r="AA2284" t="str">
            <v>18UL</v>
          </cell>
          <cell r="AB2284" t="str">
            <v>West Devon</v>
          </cell>
          <cell r="AD2284">
            <v>0</v>
          </cell>
          <cell r="AE2284">
            <v>26</v>
          </cell>
          <cell r="AF2284">
            <v>0</v>
          </cell>
          <cell r="AG2284">
            <v>26</v>
          </cell>
          <cell r="AI2284" t="str">
            <v>18UL</v>
          </cell>
          <cell r="AJ2284" t="str">
            <v>West Devon</v>
          </cell>
          <cell r="AK2284">
            <v>0</v>
          </cell>
          <cell r="AL2284">
            <v>0</v>
          </cell>
          <cell r="AM2284">
            <v>0</v>
          </cell>
        </row>
        <row r="2285">
          <cell r="B2285" t="str">
            <v>19UC</v>
          </cell>
          <cell r="C2285" t="str">
            <v>Christchurch</v>
          </cell>
          <cell r="G2285">
            <v>12</v>
          </cell>
          <cell r="I2285">
            <v>23</v>
          </cell>
          <cell r="L2285">
            <v>63</v>
          </cell>
          <cell r="M2285">
            <v>0</v>
          </cell>
          <cell r="O2285" t="str">
            <v>19UC</v>
          </cell>
          <cell r="P2285" t="str">
            <v>Christchurch</v>
          </cell>
          <cell r="T2285">
            <v>9</v>
          </cell>
          <cell r="V2285">
            <v>23</v>
          </cell>
          <cell r="Y2285">
            <v>60</v>
          </cell>
          <cell r="AA2285" t="str">
            <v>19UC</v>
          </cell>
          <cell r="AB2285" t="str">
            <v>Christchurch</v>
          </cell>
          <cell r="AD2285">
            <v>0</v>
          </cell>
          <cell r="AE2285">
            <v>0</v>
          </cell>
          <cell r="AF2285">
            <v>0</v>
          </cell>
          <cell r="AG2285">
            <v>0</v>
          </cell>
          <cell r="AI2285" t="str">
            <v>19UC</v>
          </cell>
          <cell r="AJ2285" t="str">
            <v>Christchurch</v>
          </cell>
          <cell r="AK2285">
            <v>0</v>
          </cell>
          <cell r="AL2285">
            <v>0</v>
          </cell>
          <cell r="AM2285">
            <v>0</v>
          </cell>
        </row>
        <row r="2286">
          <cell r="B2286" t="str">
            <v>19UD</v>
          </cell>
          <cell r="C2286" t="str">
            <v>East Dorset</v>
          </cell>
          <cell r="G2286">
            <v>11</v>
          </cell>
          <cell r="H2286">
            <v>19</v>
          </cell>
          <cell r="I2286">
            <v>8</v>
          </cell>
          <cell r="L2286">
            <v>38</v>
          </cell>
          <cell r="M2286">
            <v>0</v>
          </cell>
          <cell r="O2286" t="str">
            <v>19UD</v>
          </cell>
          <cell r="P2286" t="str">
            <v>East Dorset</v>
          </cell>
          <cell r="T2286">
            <v>11</v>
          </cell>
          <cell r="U2286">
            <v>19</v>
          </cell>
          <cell r="V2286">
            <v>8</v>
          </cell>
          <cell r="Y2286">
            <v>38</v>
          </cell>
          <cell r="AA2286" t="str">
            <v>19UD</v>
          </cell>
          <cell r="AB2286" t="str">
            <v>East Dorset</v>
          </cell>
          <cell r="AD2286">
            <v>0</v>
          </cell>
          <cell r="AE2286">
            <v>0</v>
          </cell>
          <cell r="AF2286">
            <v>0</v>
          </cell>
          <cell r="AG2286">
            <v>0</v>
          </cell>
          <cell r="AI2286" t="str">
            <v>19UD</v>
          </cell>
          <cell r="AJ2286" t="str">
            <v>East Dorset</v>
          </cell>
          <cell r="AK2286">
            <v>0</v>
          </cell>
          <cell r="AL2286">
            <v>0</v>
          </cell>
          <cell r="AM2286">
            <v>0</v>
          </cell>
        </row>
        <row r="2287">
          <cell r="B2287" t="str">
            <v>19UE</v>
          </cell>
          <cell r="C2287" t="str">
            <v>North Dorset</v>
          </cell>
          <cell r="F2287">
            <v>13</v>
          </cell>
          <cell r="G2287">
            <v>10</v>
          </cell>
          <cell r="H2287">
            <v>42</v>
          </cell>
          <cell r="I2287">
            <v>1</v>
          </cell>
          <cell r="L2287">
            <v>68</v>
          </cell>
          <cell r="M2287">
            <v>0</v>
          </cell>
          <cell r="O2287" t="str">
            <v>19UE</v>
          </cell>
          <cell r="P2287" t="str">
            <v>North Dorset</v>
          </cell>
          <cell r="S2287">
            <v>13</v>
          </cell>
          <cell r="T2287">
            <v>7</v>
          </cell>
          <cell r="U2287">
            <v>42</v>
          </cell>
          <cell r="V2287">
            <v>1</v>
          </cell>
          <cell r="Y2287">
            <v>65</v>
          </cell>
          <cell r="AA2287" t="str">
            <v>19UE</v>
          </cell>
          <cell r="AB2287" t="str">
            <v>North Dorset</v>
          </cell>
          <cell r="AD2287">
            <v>0</v>
          </cell>
          <cell r="AE2287">
            <v>0</v>
          </cell>
          <cell r="AF2287">
            <v>0</v>
          </cell>
          <cell r="AG2287">
            <v>0</v>
          </cell>
          <cell r="AI2287" t="str">
            <v>19UE</v>
          </cell>
          <cell r="AJ2287" t="str">
            <v>North Dorset</v>
          </cell>
          <cell r="AK2287">
            <v>0</v>
          </cell>
          <cell r="AL2287">
            <v>0</v>
          </cell>
          <cell r="AM2287">
            <v>0</v>
          </cell>
        </row>
        <row r="2288">
          <cell r="B2288" t="str">
            <v>19UG</v>
          </cell>
          <cell r="C2288" t="str">
            <v>Purbeck</v>
          </cell>
          <cell r="F2288">
            <v>23</v>
          </cell>
          <cell r="G2288">
            <v>6</v>
          </cell>
          <cell r="H2288">
            <v>61</v>
          </cell>
          <cell r="L2288">
            <v>90</v>
          </cell>
          <cell r="M2288">
            <v>0</v>
          </cell>
          <cell r="O2288" t="str">
            <v>19UG</v>
          </cell>
          <cell r="P2288" t="str">
            <v>Purbeck</v>
          </cell>
          <cell r="S2288">
            <v>23</v>
          </cell>
          <cell r="T2288">
            <v>2</v>
          </cell>
          <cell r="U2288">
            <v>61</v>
          </cell>
          <cell r="Y2288">
            <v>86</v>
          </cell>
          <cell r="AA2288" t="str">
            <v>19UG</v>
          </cell>
          <cell r="AB2288" t="str">
            <v>Purbeck</v>
          </cell>
          <cell r="AD2288">
            <v>0</v>
          </cell>
          <cell r="AE2288">
            <v>0</v>
          </cell>
          <cell r="AF2288">
            <v>0</v>
          </cell>
          <cell r="AG2288">
            <v>0</v>
          </cell>
          <cell r="AI2288" t="str">
            <v>19UG</v>
          </cell>
          <cell r="AJ2288" t="str">
            <v>Purbeck</v>
          </cell>
          <cell r="AK2288">
            <v>0</v>
          </cell>
          <cell r="AL2288">
            <v>0</v>
          </cell>
          <cell r="AM2288">
            <v>0</v>
          </cell>
        </row>
        <row r="2289">
          <cell r="B2289" t="str">
            <v>19UH</v>
          </cell>
          <cell r="C2289" t="str">
            <v>West Dorset</v>
          </cell>
          <cell r="F2289">
            <v>19</v>
          </cell>
          <cell r="G2289">
            <v>25</v>
          </cell>
          <cell r="H2289">
            <v>54</v>
          </cell>
          <cell r="I2289">
            <v>8</v>
          </cell>
          <cell r="L2289">
            <v>106</v>
          </cell>
          <cell r="M2289">
            <v>0</v>
          </cell>
          <cell r="O2289" t="str">
            <v>19UH</v>
          </cell>
          <cell r="P2289" t="str">
            <v>West Dorset</v>
          </cell>
          <cell r="S2289">
            <v>19</v>
          </cell>
          <cell r="T2289">
            <v>24</v>
          </cell>
          <cell r="U2289">
            <v>54</v>
          </cell>
          <cell r="V2289">
            <v>8</v>
          </cell>
          <cell r="Y2289">
            <v>105</v>
          </cell>
          <cell r="AA2289" t="str">
            <v>19UH</v>
          </cell>
          <cell r="AB2289" t="str">
            <v>West Dorset</v>
          </cell>
          <cell r="AD2289">
            <v>3</v>
          </cell>
          <cell r="AE2289">
            <v>0</v>
          </cell>
          <cell r="AF2289">
            <v>3</v>
          </cell>
          <cell r="AG2289">
            <v>3</v>
          </cell>
          <cell r="AI2289" t="str">
            <v>19UH</v>
          </cell>
          <cell r="AJ2289" t="str">
            <v>West Dorset</v>
          </cell>
          <cell r="AK2289">
            <v>0</v>
          </cell>
          <cell r="AL2289">
            <v>0</v>
          </cell>
          <cell r="AM2289">
            <v>0</v>
          </cell>
        </row>
        <row r="2290">
          <cell r="B2290" t="str">
            <v>19UJ</v>
          </cell>
          <cell r="C2290" t="str">
            <v>Weymouth and Portland</v>
          </cell>
          <cell r="F2290">
            <v>8</v>
          </cell>
          <cell r="G2290">
            <v>8</v>
          </cell>
          <cell r="H2290">
            <v>10</v>
          </cell>
          <cell r="I2290">
            <v>2</v>
          </cell>
          <cell r="L2290">
            <v>28</v>
          </cell>
          <cell r="M2290">
            <v>0</v>
          </cell>
          <cell r="O2290" t="str">
            <v>19UJ</v>
          </cell>
          <cell r="P2290" t="str">
            <v>Weymouth and Portland</v>
          </cell>
          <cell r="S2290">
            <v>8</v>
          </cell>
          <cell r="T2290">
            <v>11</v>
          </cell>
          <cell r="U2290">
            <v>10</v>
          </cell>
          <cell r="V2290">
            <v>2</v>
          </cell>
          <cell r="Y2290">
            <v>31</v>
          </cell>
          <cell r="AA2290" t="str">
            <v>19UJ</v>
          </cell>
          <cell r="AB2290" t="str">
            <v>Weymouth and Portland</v>
          </cell>
          <cell r="AD2290">
            <v>4</v>
          </cell>
          <cell r="AE2290">
            <v>0</v>
          </cell>
          <cell r="AF2290">
            <v>4</v>
          </cell>
          <cell r="AG2290">
            <v>4</v>
          </cell>
          <cell r="AI2290" t="str">
            <v>19UJ</v>
          </cell>
          <cell r="AJ2290" t="str">
            <v>Weymouth and Portland</v>
          </cell>
          <cell r="AK2290">
            <v>0</v>
          </cell>
          <cell r="AL2290">
            <v>0</v>
          </cell>
          <cell r="AM2290">
            <v>0</v>
          </cell>
        </row>
        <row r="2291">
          <cell r="B2291" t="str">
            <v>20UB</v>
          </cell>
          <cell r="C2291" t="str">
            <v>Chester-le-Street</v>
          </cell>
          <cell r="F2291">
            <v>4</v>
          </cell>
          <cell r="G2291">
            <v>1</v>
          </cell>
          <cell r="H2291">
            <v>16</v>
          </cell>
          <cell r="L2291">
            <v>21</v>
          </cell>
          <cell r="M2291">
            <v>0</v>
          </cell>
          <cell r="O2291" t="str">
            <v>20UB</v>
          </cell>
          <cell r="P2291" t="str">
            <v>Chester-le-Street</v>
          </cell>
          <cell r="S2291">
            <v>4</v>
          </cell>
          <cell r="T2291">
            <v>1</v>
          </cell>
          <cell r="U2291">
            <v>16</v>
          </cell>
          <cell r="Y2291">
            <v>21</v>
          </cell>
          <cell r="AA2291" t="str">
            <v>20UB</v>
          </cell>
          <cell r="AB2291" t="str">
            <v>Chester-le-Street</v>
          </cell>
          <cell r="AD2291">
            <v>0</v>
          </cell>
          <cell r="AE2291">
            <v>0</v>
          </cell>
          <cell r="AF2291">
            <v>0</v>
          </cell>
          <cell r="AG2291">
            <v>0</v>
          </cell>
          <cell r="AI2291" t="str">
            <v>20UB</v>
          </cell>
          <cell r="AJ2291" t="str">
            <v>Chester-le-Street</v>
          </cell>
          <cell r="AK2291">
            <v>0</v>
          </cell>
          <cell r="AL2291">
            <v>0</v>
          </cell>
          <cell r="AM2291">
            <v>0</v>
          </cell>
        </row>
        <row r="2292">
          <cell r="B2292" t="str">
            <v>20UD</v>
          </cell>
          <cell r="C2292" t="str">
            <v>Derwentside</v>
          </cell>
          <cell r="G2292">
            <v>0</v>
          </cell>
          <cell r="H2292">
            <v>44</v>
          </cell>
          <cell r="L2292">
            <v>44</v>
          </cell>
          <cell r="M2292">
            <v>0</v>
          </cell>
          <cell r="O2292" t="str">
            <v>20UD</v>
          </cell>
          <cell r="P2292" t="str">
            <v>Derwentside</v>
          </cell>
          <cell r="T2292">
            <v>0</v>
          </cell>
          <cell r="U2292">
            <v>44</v>
          </cell>
          <cell r="Y2292">
            <v>44</v>
          </cell>
          <cell r="AA2292" t="str">
            <v>20UD</v>
          </cell>
          <cell r="AB2292" t="str">
            <v>Derwentside</v>
          </cell>
          <cell r="AE2292">
            <v>0</v>
          </cell>
          <cell r="AF2292">
            <v>0</v>
          </cell>
          <cell r="AG2292">
            <v>0</v>
          </cell>
          <cell r="AI2292" t="str">
            <v>20UD</v>
          </cell>
          <cell r="AJ2292" t="str">
            <v>Derwentside</v>
          </cell>
          <cell r="AK2292">
            <v>0</v>
          </cell>
          <cell r="AL2292">
            <v>0</v>
          </cell>
          <cell r="AM2292">
            <v>0</v>
          </cell>
        </row>
        <row r="2293">
          <cell r="B2293" t="str">
            <v>20UE</v>
          </cell>
          <cell r="C2293" t="str">
            <v>Durham</v>
          </cell>
          <cell r="F2293">
            <v>7</v>
          </cell>
          <cell r="G2293">
            <v>3</v>
          </cell>
          <cell r="H2293">
            <v>30</v>
          </cell>
          <cell r="L2293">
            <v>40</v>
          </cell>
          <cell r="M2293">
            <v>0</v>
          </cell>
          <cell r="O2293" t="str">
            <v>20UE</v>
          </cell>
          <cell r="P2293" t="str">
            <v>Durham</v>
          </cell>
          <cell r="S2293">
            <v>7</v>
          </cell>
          <cell r="T2293">
            <v>3</v>
          </cell>
          <cell r="U2293">
            <v>30</v>
          </cell>
          <cell r="Y2293">
            <v>40</v>
          </cell>
          <cell r="AA2293" t="str">
            <v>20UE</v>
          </cell>
          <cell r="AB2293" t="str">
            <v>Durham</v>
          </cell>
          <cell r="AD2293">
            <v>0</v>
          </cell>
          <cell r="AE2293">
            <v>0</v>
          </cell>
          <cell r="AF2293">
            <v>0</v>
          </cell>
          <cell r="AG2293">
            <v>0</v>
          </cell>
          <cell r="AI2293" t="str">
            <v>20UE</v>
          </cell>
          <cell r="AJ2293" t="str">
            <v>Durham</v>
          </cell>
          <cell r="AK2293">
            <v>0</v>
          </cell>
          <cell r="AL2293">
            <v>0</v>
          </cell>
          <cell r="AM2293">
            <v>0</v>
          </cell>
        </row>
        <row r="2294">
          <cell r="B2294" t="str">
            <v>20UF</v>
          </cell>
          <cell r="C2294" t="str">
            <v>Easington</v>
          </cell>
          <cell r="G2294">
            <v>0</v>
          </cell>
          <cell r="H2294">
            <v>14</v>
          </cell>
          <cell r="L2294">
            <v>14</v>
          </cell>
          <cell r="M2294">
            <v>0</v>
          </cell>
          <cell r="O2294" t="str">
            <v>20UF</v>
          </cell>
          <cell r="P2294" t="str">
            <v>Easington</v>
          </cell>
          <cell r="T2294">
            <v>0</v>
          </cell>
          <cell r="U2294">
            <v>14</v>
          </cell>
          <cell r="Y2294">
            <v>14</v>
          </cell>
          <cell r="AA2294" t="str">
            <v>20UF</v>
          </cell>
          <cell r="AB2294" t="str">
            <v>Easington</v>
          </cell>
          <cell r="AE2294">
            <v>0</v>
          </cell>
          <cell r="AF2294">
            <v>0</v>
          </cell>
          <cell r="AG2294">
            <v>0</v>
          </cell>
          <cell r="AI2294" t="str">
            <v>20UF</v>
          </cell>
          <cell r="AJ2294" t="str">
            <v>Easington</v>
          </cell>
          <cell r="AK2294">
            <v>0</v>
          </cell>
          <cell r="AL2294">
            <v>0</v>
          </cell>
          <cell r="AM2294">
            <v>0</v>
          </cell>
        </row>
        <row r="2295">
          <cell r="B2295" t="str">
            <v>20UG</v>
          </cell>
          <cell r="C2295" t="str">
            <v>Sedgefield</v>
          </cell>
          <cell r="D2295">
            <v>19</v>
          </cell>
          <cell r="F2295">
            <v>31</v>
          </cell>
          <cell r="G2295">
            <v>0</v>
          </cell>
          <cell r="H2295">
            <v>37</v>
          </cell>
          <cell r="L2295">
            <v>87</v>
          </cell>
          <cell r="M2295">
            <v>0</v>
          </cell>
          <cell r="O2295" t="str">
            <v>20UG</v>
          </cell>
          <cell r="P2295" t="str">
            <v>Sedgefield</v>
          </cell>
          <cell r="Q2295">
            <v>19</v>
          </cell>
          <cell r="S2295">
            <v>31</v>
          </cell>
          <cell r="T2295">
            <v>0</v>
          </cell>
          <cell r="U2295">
            <v>37</v>
          </cell>
          <cell r="Y2295">
            <v>87</v>
          </cell>
          <cell r="AA2295" t="str">
            <v>20UG</v>
          </cell>
          <cell r="AB2295" t="str">
            <v>Sedgefield</v>
          </cell>
          <cell r="AC2295">
            <v>0</v>
          </cell>
          <cell r="AD2295">
            <v>0</v>
          </cell>
          <cell r="AE2295">
            <v>0</v>
          </cell>
          <cell r="AF2295">
            <v>0</v>
          </cell>
          <cell r="AG2295">
            <v>0</v>
          </cell>
          <cell r="AI2295" t="str">
            <v>20UG</v>
          </cell>
          <cell r="AJ2295" t="str">
            <v>Sedgefield</v>
          </cell>
          <cell r="AK2295">
            <v>0</v>
          </cell>
          <cell r="AL2295">
            <v>0</v>
          </cell>
          <cell r="AM2295">
            <v>0</v>
          </cell>
        </row>
        <row r="2296">
          <cell r="B2296" t="str">
            <v>20UH</v>
          </cell>
          <cell r="C2296" t="str">
            <v>Teesdale</v>
          </cell>
          <cell r="F2296">
            <v>4</v>
          </cell>
          <cell r="G2296">
            <v>1</v>
          </cell>
          <cell r="H2296">
            <v>4</v>
          </cell>
          <cell r="L2296">
            <v>9</v>
          </cell>
          <cell r="M2296">
            <v>0</v>
          </cell>
          <cell r="O2296" t="str">
            <v>20UH</v>
          </cell>
          <cell r="P2296" t="str">
            <v>Teesdale</v>
          </cell>
          <cell r="S2296">
            <v>4</v>
          </cell>
          <cell r="T2296">
            <v>0</v>
          </cell>
          <cell r="U2296">
            <v>4</v>
          </cell>
          <cell r="Y2296">
            <v>8</v>
          </cell>
          <cell r="AA2296" t="str">
            <v>20UH</v>
          </cell>
          <cell r="AB2296" t="str">
            <v>Teesdale</v>
          </cell>
          <cell r="AD2296">
            <v>0</v>
          </cell>
          <cell r="AE2296">
            <v>0</v>
          </cell>
          <cell r="AF2296">
            <v>0</v>
          </cell>
          <cell r="AG2296">
            <v>0</v>
          </cell>
          <cell r="AI2296" t="str">
            <v>20UH</v>
          </cell>
          <cell r="AJ2296" t="str">
            <v>Teesdale</v>
          </cell>
          <cell r="AK2296">
            <v>0</v>
          </cell>
          <cell r="AL2296">
            <v>0</v>
          </cell>
          <cell r="AM2296">
            <v>0</v>
          </cell>
        </row>
        <row r="2297">
          <cell r="B2297" t="str">
            <v>20UJ</v>
          </cell>
          <cell r="C2297" t="str">
            <v>Wear Valley</v>
          </cell>
          <cell r="G2297">
            <v>0</v>
          </cell>
          <cell r="H2297">
            <v>6</v>
          </cell>
          <cell r="L2297">
            <v>6</v>
          </cell>
          <cell r="M2297">
            <v>0</v>
          </cell>
          <cell r="O2297" t="str">
            <v>20UJ</v>
          </cell>
          <cell r="P2297" t="str">
            <v>Wear Valley</v>
          </cell>
          <cell r="T2297">
            <v>0</v>
          </cell>
          <cell r="U2297">
            <v>6</v>
          </cell>
          <cell r="Y2297">
            <v>6</v>
          </cell>
          <cell r="AA2297" t="str">
            <v>20UJ</v>
          </cell>
          <cell r="AB2297" t="str">
            <v>Wear Valley</v>
          </cell>
          <cell r="AE2297">
            <v>0</v>
          </cell>
          <cell r="AF2297">
            <v>0</v>
          </cell>
          <cell r="AG2297">
            <v>0</v>
          </cell>
          <cell r="AI2297" t="str">
            <v>20UJ</v>
          </cell>
          <cell r="AJ2297" t="str">
            <v>Wear Valley</v>
          </cell>
          <cell r="AK2297">
            <v>0</v>
          </cell>
          <cell r="AL2297">
            <v>0</v>
          </cell>
          <cell r="AM2297">
            <v>0</v>
          </cell>
        </row>
        <row r="2298">
          <cell r="B2298" t="str">
            <v>21UC</v>
          </cell>
          <cell r="C2298" t="str">
            <v>Eastbourne</v>
          </cell>
          <cell r="G2298">
            <v>22</v>
          </cell>
          <cell r="L2298">
            <v>23</v>
          </cell>
          <cell r="M2298">
            <v>0</v>
          </cell>
          <cell r="O2298" t="str">
            <v>21UC</v>
          </cell>
          <cell r="P2298" t="str">
            <v>Eastbourne</v>
          </cell>
          <cell r="T2298">
            <v>24</v>
          </cell>
          <cell r="Y2298">
            <v>25</v>
          </cell>
          <cell r="AA2298" t="str">
            <v>21UC</v>
          </cell>
          <cell r="AB2298" t="str">
            <v>Eastbourne</v>
          </cell>
          <cell r="AD2298">
            <v>0</v>
          </cell>
          <cell r="AF2298">
            <v>0</v>
          </cell>
          <cell r="AG2298">
            <v>0</v>
          </cell>
          <cell r="AI2298" t="str">
            <v>21UC</v>
          </cell>
          <cell r="AJ2298" t="str">
            <v>Eastbourne</v>
          </cell>
          <cell r="AK2298">
            <v>0</v>
          </cell>
          <cell r="AL2298">
            <v>0</v>
          </cell>
          <cell r="AM2298">
            <v>0</v>
          </cell>
        </row>
        <row r="2299">
          <cell r="B2299" t="str">
            <v>21UD</v>
          </cell>
          <cell r="C2299" t="str">
            <v>Hastings</v>
          </cell>
          <cell r="F2299">
            <v>8</v>
          </cell>
          <cell r="G2299">
            <v>10</v>
          </cell>
          <cell r="H2299">
            <v>33</v>
          </cell>
          <cell r="L2299">
            <v>51</v>
          </cell>
          <cell r="M2299">
            <v>0</v>
          </cell>
          <cell r="O2299" t="str">
            <v>21UD</v>
          </cell>
          <cell r="P2299" t="str">
            <v>Hastings</v>
          </cell>
          <cell r="S2299">
            <v>8</v>
          </cell>
          <cell r="T2299">
            <v>8</v>
          </cell>
          <cell r="U2299">
            <v>33</v>
          </cell>
          <cell r="Y2299">
            <v>49</v>
          </cell>
          <cell r="AA2299" t="str">
            <v>21UD</v>
          </cell>
          <cell r="AB2299" t="str">
            <v>Hastings</v>
          </cell>
          <cell r="AD2299">
            <v>0</v>
          </cell>
          <cell r="AE2299">
            <v>0</v>
          </cell>
          <cell r="AF2299">
            <v>0</v>
          </cell>
          <cell r="AG2299">
            <v>0</v>
          </cell>
          <cell r="AI2299" t="str">
            <v>21UD</v>
          </cell>
          <cell r="AJ2299" t="str">
            <v>Hastings</v>
          </cell>
          <cell r="AK2299">
            <v>0</v>
          </cell>
          <cell r="AL2299">
            <v>0</v>
          </cell>
          <cell r="AM2299">
            <v>0</v>
          </cell>
        </row>
        <row r="2300">
          <cell r="B2300" t="str">
            <v>21UF</v>
          </cell>
          <cell r="C2300" t="str">
            <v>Lewes</v>
          </cell>
          <cell r="D2300">
            <v>17</v>
          </cell>
          <cell r="F2300">
            <v>29</v>
          </cell>
          <cell r="G2300">
            <v>7</v>
          </cell>
          <cell r="H2300">
            <v>39</v>
          </cell>
          <cell r="L2300">
            <v>93</v>
          </cell>
          <cell r="M2300">
            <v>0</v>
          </cell>
          <cell r="O2300" t="str">
            <v>21UF</v>
          </cell>
          <cell r="P2300" t="str">
            <v>Lewes</v>
          </cell>
          <cell r="Q2300">
            <v>17</v>
          </cell>
          <cell r="S2300">
            <v>29</v>
          </cell>
          <cell r="T2300">
            <v>13</v>
          </cell>
          <cell r="U2300">
            <v>39</v>
          </cell>
          <cell r="Y2300">
            <v>99</v>
          </cell>
          <cell r="AA2300" t="str">
            <v>21UF</v>
          </cell>
          <cell r="AB2300" t="str">
            <v>Lewes</v>
          </cell>
          <cell r="AC2300">
            <v>0</v>
          </cell>
          <cell r="AD2300">
            <v>14</v>
          </cell>
          <cell r="AE2300">
            <v>0</v>
          </cell>
          <cell r="AF2300">
            <v>14</v>
          </cell>
          <cell r="AG2300">
            <v>14</v>
          </cell>
          <cell r="AI2300" t="str">
            <v>21UF</v>
          </cell>
          <cell r="AJ2300" t="str">
            <v>Lewes</v>
          </cell>
          <cell r="AK2300">
            <v>0</v>
          </cell>
          <cell r="AL2300">
            <v>0</v>
          </cell>
          <cell r="AM2300">
            <v>0</v>
          </cell>
        </row>
        <row r="2301">
          <cell r="B2301" t="str">
            <v>21UG</v>
          </cell>
          <cell r="C2301" t="str">
            <v>Rother</v>
          </cell>
          <cell r="G2301">
            <v>3</v>
          </cell>
          <cell r="L2301">
            <v>3</v>
          </cell>
          <cell r="M2301">
            <v>0</v>
          </cell>
          <cell r="O2301" t="str">
            <v>21UG</v>
          </cell>
          <cell r="P2301" t="str">
            <v>Rother</v>
          </cell>
          <cell r="T2301">
            <v>5</v>
          </cell>
          <cell r="Y2301">
            <v>5</v>
          </cell>
          <cell r="AA2301" t="str">
            <v>21UG</v>
          </cell>
          <cell r="AB2301" t="str">
            <v>Rother</v>
          </cell>
          <cell r="AD2301">
            <v>0</v>
          </cell>
          <cell r="AF2301">
            <v>0</v>
          </cell>
          <cell r="AG2301">
            <v>0</v>
          </cell>
          <cell r="AI2301" t="str">
            <v>21UG</v>
          </cell>
          <cell r="AJ2301" t="str">
            <v>Rother</v>
          </cell>
          <cell r="AK2301">
            <v>0</v>
          </cell>
          <cell r="AL2301">
            <v>0</v>
          </cell>
          <cell r="AM2301">
            <v>0</v>
          </cell>
        </row>
        <row r="2302">
          <cell r="B2302" t="str">
            <v>21UH</v>
          </cell>
          <cell r="C2302" t="str">
            <v>Wealden</v>
          </cell>
          <cell r="F2302">
            <v>7</v>
          </cell>
          <cell r="G2302">
            <v>14</v>
          </cell>
          <cell r="H2302">
            <v>34</v>
          </cell>
          <cell r="L2302">
            <v>55</v>
          </cell>
          <cell r="M2302">
            <v>0</v>
          </cell>
          <cell r="O2302" t="str">
            <v>21UH</v>
          </cell>
          <cell r="P2302" t="str">
            <v>Wealden</v>
          </cell>
          <cell r="S2302">
            <v>7</v>
          </cell>
          <cell r="T2302">
            <v>17</v>
          </cell>
          <cell r="U2302">
            <v>34</v>
          </cell>
          <cell r="Y2302">
            <v>58</v>
          </cell>
          <cell r="AA2302" t="str">
            <v>21UH</v>
          </cell>
          <cell r="AB2302" t="str">
            <v>Wealden</v>
          </cell>
          <cell r="AD2302">
            <v>4</v>
          </cell>
          <cell r="AE2302">
            <v>0</v>
          </cell>
          <cell r="AF2302">
            <v>4</v>
          </cell>
          <cell r="AG2302">
            <v>4</v>
          </cell>
          <cell r="AI2302" t="str">
            <v>21UH</v>
          </cell>
          <cell r="AJ2302" t="str">
            <v>Wealden</v>
          </cell>
          <cell r="AK2302">
            <v>0</v>
          </cell>
          <cell r="AL2302">
            <v>0</v>
          </cell>
          <cell r="AM2302">
            <v>0</v>
          </cell>
        </row>
        <row r="2303">
          <cell r="B2303" t="str">
            <v>22UB</v>
          </cell>
          <cell r="C2303" t="str">
            <v>Basildon</v>
          </cell>
          <cell r="D2303">
            <v>15</v>
          </cell>
          <cell r="F2303">
            <v>50</v>
          </cell>
          <cell r="G2303">
            <v>15</v>
          </cell>
          <cell r="H2303">
            <v>100</v>
          </cell>
          <cell r="J2303">
            <v>1</v>
          </cell>
          <cell r="L2303">
            <v>181</v>
          </cell>
          <cell r="M2303">
            <v>1</v>
          </cell>
          <cell r="O2303" t="str">
            <v>22UB</v>
          </cell>
          <cell r="P2303" t="str">
            <v>Basildon</v>
          </cell>
          <cell r="Q2303">
            <v>15</v>
          </cell>
          <cell r="S2303">
            <v>50</v>
          </cell>
          <cell r="T2303">
            <v>26</v>
          </cell>
          <cell r="U2303">
            <v>100</v>
          </cell>
          <cell r="W2303">
            <v>1</v>
          </cell>
          <cell r="Y2303">
            <v>192</v>
          </cell>
          <cell r="AA2303" t="str">
            <v>22UB</v>
          </cell>
          <cell r="AB2303" t="str">
            <v>Basildon</v>
          </cell>
          <cell r="AC2303">
            <v>0</v>
          </cell>
          <cell r="AD2303">
            <v>0</v>
          </cell>
          <cell r="AE2303">
            <v>0</v>
          </cell>
          <cell r="AF2303">
            <v>0</v>
          </cell>
          <cell r="AG2303">
            <v>0</v>
          </cell>
          <cell r="AI2303" t="str">
            <v>22UB</v>
          </cell>
          <cell r="AJ2303" t="str">
            <v>Basildon</v>
          </cell>
          <cell r="AK2303">
            <v>0</v>
          </cell>
          <cell r="AL2303">
            <v>0</v>
          </cell>
          <cell r="AM2303">
            <v>0</v>
          </cell>
        </row>
        <row r="2304">
          <cell r="B2304" t="str">
            <v>22UC</v>
          </cell>
          <cell r="C2304" t="str">
            <v>Braintree</v>
          </cell>
          <cell r="F2304">
            <v>15</v>
          </cell>
          <cell r="G2304">
            <v>19</v>
          </cell>
          <cell r="H2304">
            <v>92</v>
          </cell>
          <cell r="I2304">
            <v>6</v>
          </cell>
          <cell r="L2304">
            <v>132</v>
          </cell>
          <cell r="M2304">
            <v>0</v>
          </cell>
          <cell r="O2304" t="str">
            <v>22UC</v>
          </cell>
          <cell r="P2304" t="str">
            <v>Braintree</v>
          </cell>
          <cell r="S2304">
            <v>15</v>
          </cell>
          <cell r="T2304">
            <v>19</v>
          </cell>
          <cell r="U2304">
            <v>92</v>
          </cell>
          <cell r="V2304">
            <v>6</v>
          </cell>
          <cell r="Y2304">
            <v>132</v>
          </cell>
          <cell r="AA2304" t="str">
            <v>22UC</v>
          </cell>
          <cell r="AB2304" t="str">
            <v>Braintree</v>
          </cell>
          <cell r="AD2304">
            <v>0</v>
          </cell>
          <cell r="AE2304">
            <v>0</v>
          </cell>
          <cell r="AF2304">
            <v>0</v>
          </cell>
          <cell r="AG2304">
            <v>0</v>
          </cell>
          <cell r="AI2304" t="str">
            <v>22UC</v>
          </cell>
          <cell r="AJ2304" t="str">
            <v>Braintree</v>
          </cell>
          <cell r="AK2304">
            <v>0</v>
          </cell>
          <cell r="AL2304">
            <v>0</v>
          </cell>
          <cell r="AM2304">
            <v>0</v>
          </cell>
        </row>
        <row r="2305">
          <cell r="B2305" t="str">
            <v>22UD</v>
          </cell>
          <cell r="C2305" t="str">
            <v>Brentwood</v>
          </cell>
          <cell r="G2305">
            <v>10</v>
          </cell>
          <cell r="H2305">
            <v>7</v>
          </cell>
          <cell r="L2305">
            <v>17</v>
          </cell>
          <cell r="M2305">
            <v>0</v>
          </cell>
          <cell r="O2305" t="str">
            <v>22UD</v>
          </cell>
          <cell r="P2305" t="str">
            <v>Brentwood</v>
          </cell>
          <cell r="T2305">
            <v>7</v>
          </cell>
          <cell r="U2305">
            <v>7</v>
          </cell>
          <cell r="Y2305">
            <v>14</v>
          </cell>
          <cell r="AA2305" t="str">
            <v>22UD</v>
          </cell>
          <cell r="AB2305" t="str">
            <v>Brentwood</v>
          </cell>
          <cell r="AD2305">
            <v>0</v>
          </cell>
          <cell r="AE2305">
            <v>0</v>
          </cell>
          <cell r="AF2305">
            <v>0</v>
          </cell>
          <cell r="AG2305">
            <v>0</v>
          </cell>
          <cell r="AI2305" t="str">
            <v>22UD</v>
          </cell>
          <cell r="AJ2305" t="str">
            <v>Brentwood</v>
          </cell>
          <cell r="AK2305">
            <v>0</v>
          </cell>
          <cell r="AL2305">
            <v>0</v>
          </cell>
          <cell r="AM2305">
            <v>0</v>
          </cell>
        </row>
        <row r="2306">
          <cell r="B2306" t="str">
            <v>22UE</v>
          </cell>
          <cell r="C2306" t="str">
            <v>Castle Point</v>
          </cell>
          <cell r="G2306">
            <v>3</v>
          </cell>
          <cell r="L2306">
            <v>3</v>
          </cell>
          <cell r="M2306">
            <v>0</v>
          </cell>
          <cell r="O2306" t="str">
            <v>22UE</v>
          </cell>
          <cell r="P2306" t="str">
            <v>Castle Point</v>
          </cell>
          <cell r="T2306">
            <v>6</v>
          </cell>
          <cell r="Y2306">
            <v>6</v>
          </cell>
          <cell r="AA2306" t="str">
            <v>22UE</v>
          </cell>
          <cell r="AB2306" t="str">
            <v>Castle Point</v>
          </cell>
          <cell r="AD2306">
            <v>0</v>
          </cell>
          <cell r="AF2306">
            <v>0</v>
          </cell>
          <cell r="AG2306">
            <v>0</v>
          </cell>
          <cell r="AI2306" t="str">
            <v>22UE</v>
          </cell>
          <cell r="AJ2306" t="str">
            <v>Castle Point</v>
          </cell>
          <cell r="AK2306">
            <v>0</v>
          </cell>
          <cell r="AL2306">
            <v>0</v>
          </cell>
          <cell r="AM2306">
            <v>0</v>
          </cell>
        </row>
        <row r="2307">
          <cell r="B2307" t="str">
            <v>22UF</v>
          </cell>
          <cell r="C2307" t="str">
            <v>Chelmsford</v>
          </cell>
          <cell r="D2307">
            <v>153</v>
          </cell>
          <cell r="F2307">
            <v>30</v>
          </cell>
          <cell r="G2307">
            <v>26</v>
          </cell>
          <cell r="H2307">
            <v>175</v>
          </cell>
          <cell r="J2307">
            <v>1</v>
          </cell>
          <cell r="L2307">
            <v>385</v>
          </cell>
          <cell r="M2307">
            <v>1</v>
          </cell>
          <cell r="O2307" t="str">
            <v>22UF</v>
          </cell>
          <cell r="P2307" t="str">
            <v>Chelmsford</v>
          </cell>
          <cell r="Q2307">
            <v>153</v>
          </cell>
          <cell r="S2307">
            <v>30</v>
          </cell>
          <cell r="T2307">
            <v>35</v>
          </cell>
          <cell r="U2307">
            <v>175</v>
          </cell>
          <cell r="W2307">
            <v>1</v>
          </cell>
          <cell r="Y2307">
            <v>394</v>
          </cell>
          <cell r="AA2307" t="str">
            <v>22UF</v>
          </cell>
          <cell r="AB2307" t="str">
            <v>Chelmsford</v>
          </cell>
          <cell r="AC2307">
            <v>0</v>
          </cell>
          <cell r="AD2307">
            <v>28</v>
          </cell>
          <cell r="AE2307">
            <v>8</v>
          </cell>
          <cell r="AF2307">
            <v>28</v>
          </cell>
          <cell r="AG2307">
            <v>36</v>
          </cell>
          <cell r="AI2307" t="str">
            <v>22UF</v>
          </cell>
          <cell r="AJ2307" t="str">
            <v>Chelmsford</v>
          </cell>
          <cell r="AK2307">
            <v>0</v>
          </cell>
          <cell r="AL2307">
            <v>0</v>
          </cell>
          <cell r="AM2307">
            <v>0</v>
          </cell>
        </row>
        <row r="2308">
          <cell r="B2308" t="str">
            <v>22UG</v>
          </cell>
          <cell r="C2308" t="str">
            <v>Colchester</v>
          </cell>
          <cell r="D2308">
            <v>7</v>
          </cell>
          <cell r="G2308">
            <v>25</v>
          </cell>
          <cell r="H2308">
            <v>86</v>
          </cell>
          <cell r="I2308">
            <v>2</v>
          </cell>
          <cell r="J2308">
            <v>1</v>
          </cell>
          <cell r="L2308">
            <v>121</v>
          </cell>
          <cell r="M2308">
            <v>1</v>
          </cell>
          <cell r="O2308" t="str">
            <v>22UG</v>
          </cell>
          <cell r="P2308" t="str">
            <v>Colchester</v>
          </cell>
          <cell r="Q2308">
            <v>7</v>
          </cell>
          <cell r="T2308">
            <v>30</v>
          </cell>
          <cell r="U2308">
            <v>86</v>
          </cell>
          <cell r="V2308">
            <v>2</v>
          </cell>
          <cell r="W2308">
            <v>1</v>
          </cell>
          <cell r="Y2308">
            <v>126</v>
          </cell>
          <cell r="AA2308" t="str">
            <v>22UG</v>
          </cell>
          <cell r="AB2308" t="str">
            <v>Colchester</v>
          </cell>
          <cell r="AC2308">
            <v>0</v>
          </cell>
          <cell r="AD2308">
            <v>0</v>
          </cell>
          <cell r="AE2308">
            <v>16</v>
          </cell>
          <cell r="AF2308">
            <v>0</v>
          </cell>
          <cell r="AG2308">
            <v>16</v>
          </cell>
          <cell r="AI2308" t="str">
            <v>22UG</v>
          </cell>
          <cell r="AJ2308" t="str">
            <v>Colchester</v>
          </cell>
          <cell r="AK2308">
            <v>0</v>
          </cell>
          <cell r="AL2308">
            <v>0</v>
          </cell>
          <cell r="AM2308">
            <v>0</v>
          </cell>
        </row>
        <row r="2309">
          <cell r="B2309" t="str">
            <v>22UH</v>
          </cell>
          <cell r="C2309" t="str">
            <v>Epping Forest</v>
          </cell>
          <cell r="F2309">
            <v>14</v>
          </cell>
          <cell r="G2309">
            <v>4</v>
          </cell>
          <cell r="H2309">
            <v>1</v>
          </cell>
          <cell r="L2309">
            <v>19</v>
          </cell>
          <cell r="M2309">
            <v>0</v>
          </cell>
          <cell r="O2309" t="str">
            <v>22UH</v>
          </cell>
          <cell r="P2309" t="str">
            <v>Epping Forest</v>
          </cell>
          <cell r="S2309">
            <v>14</v>
          </cell>
          <cell r="T2309">
            <v>13</v>
          </cell>
          <cell r="U2309">
            <v>1</v>
          </cell>
          <cell r="Y2309">
            <v>28</v>
          </cell>
          <cell r="AA2309" t="str">
            <v>22UH</v>
          </cell>
          <cell r="AB2309" t="str">
            <v>Epping Forest</v>
          </cell>
          <cell r="AD2309">
            <v>9</v>
          </cell>
          <cell r="AE2309">
            <v>0</v>
          </cell>
          <cell r="AF2309">
            <v>9</v>
          </cell>
          <cell r="AG2309">
            <v>9</v>
          </cell>
          <cell r="AI2309" t="str">
            <v>22UH</v>
          </cell>
          <cell r="AJ2309" t="str">
            <v>Epping Forest</v>
          </cell>
          <cell r="AK2309">
            <v>0</v>
          </cell>
          <cell r="AL2309">
            <v>0</v>
          </cell>
          <cell r="AM2309">
            <v>0</v>
          </cell>
        </row>
        <row r="2310">
          <cell r="B2310" t="str">
            <v>22UJ</v>
          </cell>
          <cell r="C2310" t="str">
            <v>Harlow</v>
          </cell>
          <cell r="F2310">
            <v>11</v>
          </cell>
          <cell r="G2310">
            <v>13</v>
          </cell>
          <cell r="H2310">
            <v>15</v>
          </cell>
          <cell r="J2310">
            <v>1</v>
          </cell>
          <cell r="L2310">
            <v>54</v>
          </cell>
          <cell r="M2310">
            <v>1</v>
          </cell>
          <cell r="O2310" t="str">
            <v>22UJ</v>
          </cell>
          <cell r="P2310" t="str">
            <v>Harlow</v>
          </cell>
          <cell r="S2310">
            <v>11</v>
          </cell>
          <cell r="T2310">
            <v>16</v>
          </cell>
          <cell r="U2310">
            <v>15</v>
          </cell>
          <cell r="W2310">
            <v>1</v>
          </cell>
          <cell r="Y2310">
            <v>57</v>
          </cell>
          <cell r="AA2310" t="str">
            <v>22UJ</v>
          </cell>
          <cell r="AB2310" t="str">
            <v>Harlow</v>
          </cell>
          <cell r="AD2310">
            <v>0</v>
          </cell>
          <cell r="AE2310">
            <v>0</v>
          </cell>
          <cell r="AF2310">
            <v>0</v>
          </cell>
          <cell r="AG2310">
            <v>0</v>
          </cell>
          <cell r="AI2310" t="str">
            <v>22UJ</v>
          </cell>
          <cell r="AJ2310" t="str">
            <v>Harlow</v>
          </cell>
          <cell r="AK2310">
            <v>0</v>
          </cell>
          <cell r="AL2310">
            <v>0</v>
          </cell>
          <cell r="AM2310">
            <v>0</v>
          </cell>
        </row>
        <row r="2311">
          <cell r="B2311" t="str">
            <v>22UK</v>
          </cell>
          <cell r="C2311" t="str">
            <v>Maldon</v>
          </cell>
          <cell r="D2311">
            <v>5</v>
          </cell>
          <cell r="F2311">
            <v>4</v>
          </cell>
          <cell r="G2311">
            <v>6</v>
          </cell>
          <cell r="H2311">
            <v>30</v>
          </cell>
          <cell r="L2311">
            <v>45</v>
          </cell>
          <cell r="M2311">
            <v>0</v>
          </cell>
          <cell r="O2311" t="str">
            <v>22UK</v>
          </cell>
          <cell r="P2311" t="str">
            <v>Maldon</v>
          </cell>
          <cell r="Q2311">
            <v>5</v>
          </cell>
          <cell r="S2311">
            <v>4</v>
          </cell>
          <cell r="T2311">
            <v>1</v>
          </cell>
          <cell r="U2311">
            <v>30</v>
          </cell>
          <cell r="Y2311">
            <v>40</v>
          </cell>
          <cell r="AA2311" t="str">
            <v>22UK</v>
          </cell>
          <cell r="AB2311" t="str">
            <v>Maldon</v>
          </cell>
          <cell r="AC2311">
            <v>0</v>
          </cell>
          <cell r="AD2311">
            <v>0</v>
          </cell>
          <cell r="AE2311">
            <v>0</v>
          </cell>
          <cell r="AF2311">
            <v>0</v>
          </cell>
          <cell r="AG2311">
            <v>0</v>
          </cell>
          <cell r="AI2311" t="str">
            <v>22UK</v>
          </cell>
          <cell r="AJ2311" t="str">
            <v>Maldon</v>
          </cell>
          <cell r="AK2311">
            <v>0</v>
          </cell>
          <cell r="AL2311">
            <v>0</v>
          </cell>
          <cell r="AM2311">
            <v>0</v>
          </cell>
        </row>
        <row r="2312">
          <cell r="B2312" t="str">
            <v>22UL</v>
          </cell>
          <cell r="C2312" t="str">
            <v>Rochford</v>
          </cell>
          <cell r="G2312">
            <v>9</v>
          </cell>
          <cell r="L2312">
            <v>9</v>
          </cell>
          <cell r="M2312">
            <v>0</v>
          </cell>
          <cell r="O2312" t="str">
            <v>22UL</v>
          </cell>
          <cell r="P2312" t="str">
            <v>Rochford</v>
          </cell>
          <cell r="T2312">
            <v>6</v>
          </cell>
          <cell r="Y2312">
            <v>6</v>
          </cell>
          <cell r="AA2312" t="str">
            <v>22UL</v>
          </cell>
          <cell r="AB2312" t="str">
            <v>Rochford</v>
          </cell>
          <cell r="AD2312">
            <v>0</v>
          </cell>
          <cell r="AF2312">
            <v>0</v>
          </cell>
          <cell r="AG2312">
            <v>0</v>
          </cell>
          <cell r="AI2312" t="str">
            <v>22UL</v>
          </cell>
          <cell r="AJ2312" t="str">
            <v>Rochford</v>
          </cell>
          <cell r="AK2312">
            <v>0</v>
          </cell>
          <cell r="AL2312">
            <v>0</v>
          </cell>
          <cell r="AM2312">
            <v>0</v>
          </cell>
        </row>
        <row r="2313">
          <cell r="B2313" t="str">
            <v>22UN</v>
          </cell>
          <cell r="C2313" t="str">
            <v>Tendring</v>
          </cell>
          <cell r="G2313">
            <v>9</v>
          </cell>
          <cell r="H2313">
            <v>18</v>
          </cell>
          <cell r="I2313">
            <v>5</v>
          </cell>
          <cell r="L2313">
            <v>32</v>
          </cell>
          <cell r="M2313">
            <v>0</v>
          </cell>
          <cell r="O2313" t="str">
            <v>22UN</v>
          </cell>
          <cell r="P2313" t="str">
            <v>Tendring</v>
          </cell>
          <cell r="T2313">
            <v>8</v>
          </cell>
          <cell r="U2313">
            <v>18</v>
          </cell>
          <cell r="V2313">
            <v>5</v>
          </cell>
          <cell r="Y2313">
            <v>31</v>
          </cell>
          <cell r="AA2313" t="str">
            <v>22UN</v>
          </cell>
          <cell r="AB2313" t="str">
            <v>Tendring</v>
          </cell>
          <cell r="AD2313">
            <v>0</v>
          </cell>
          <cell r="AE2313">
            <v>0</v>
          </cell>
          <cell r="AF2313">
            <v>0</v>
          </cell>
          <cell r="AG2313">
            <v>0</v>
          </cell>
          <cell r="AI2313" t="str">
            <v>22UN</v>
          </cell>
          <cell r="AJ2313" t="str">
            <v>Tendring</v>
          </cell>
          <cell r="AK2313">
            <v>0</v>
          </cell>
          <cell r="AL2313">
            <v>0</v>
          </cell>
          <cell r="AM2313">
            <v>0</v>
          </cell>
        </row>
        <row r="2314">
          <cell r="B2314" t="str">
            <v>22UQ</v>
          </cell>
          <cell r="C2314" t="str">
            <v>Uttlesford</v>
          </cell>
          <cell r="F2314">
            <v>42</v>
          </cell>
          <cell r="G2314">
            <v>5</v>
          </cell>
          <cell r="H2314">
            <v>93</v>
          </cell>
          <cell r="L2314">
            <v>140</v>
          </cell>
          <cell r="M2314">
            <v>0</v>
          </cell>
          <cell r="O2314" t="str">
            <v>22UQ</v>
          </cell>
          <cell r="P2314" t="str">
            <v>Uttlesford</v>
          </cell>
          <cell r="S2314">
            <v>42</v>
          </cell>
          <cell r="T2314">
            <v>6</v>
          </cell>
          <cell r="U2314">
            <v>93</v>
          </cell>
          <cell r="Y2314">
            <v>141</v>
          </cell>
          <cell r="AA2314" t="str">
            <v>22UQ</v>
          </cell>
          <cell r="AB2314" t="str">
            <v>Uttlesford</v>
          </cell>
          <cell r="AD2314">
            <v>3</v>
          </cell>
          <cell r="AE2314">
            <v>0</v>
          </cell>
          <cell r="AF2314">
            <v>3</v>
          </cell>
          <cell r="AG2314">
            <v>3</v>
          </cell>
          <cell r="AI2314" t="str">
            <v>22UQ</v>
          </cell>
          <cell r="AJ2314" t="str">
            <v>Uttlesford</v>
          </cell>
          <cell r="AK2314">
            <v>0</v>
          </cell>
          <cell r="AL2314">
            <v>0</v>
          </cell>
          <cell r="AM2314">
            <v>0</v>
          </cell>
        </row>
        <row r="2315">
          <cell r="B2315" t="str">
            <v>23UB</v>
          </cell>
          <cell r="C2315" t="str">
            <v>Cheltenham</v>
          </cell>
          <cell r="F2315">
            <v>17</v>
          </cell>
          <cell r="G2315">
            <v>19</v>
          </cell>
          <cell r="H2315">
            <v>23</v>
          </cell>
          <cell r="L2315">
            <v>59</v>
          </cell>
          <cell r="M2315">
            <v>0</v>
          </cell>
          <cell r="O2315" t="str">
            <v>23UB</v>
          </cell>
          <cell r="P2315" t="str">
            <v>Cheltenham</v>
          </cell>
          <cell r="S2315">
            <v>17</v>
          </cell>
          <cell r="T2315">
            <v>21</v>
          </cell>
          <cell r="U2315">
            <v>23</v>
          </cell>
          <cell r="Y2315">
            <v>61</v>
          </cell>
          <cell r="AA2315" t="str">
            <v>23UB</v>
          </cell>
          <cell r="AB2315" t="str">
            <v>Cheltenham</v>
          </cell>
          <cell r="AD2315">
            <v>0</v>
          </cell>
          <cell r="AE2315">
            <v>0</v>
          </cell>
          <cell r="AF2315">
            <v>0</v>
          </cell>
          <cell r="AG2315">
            <v>0</v>
          </cell>
          <cell r="AI2315" t="str">
            <v>23UB</v>
          </cell>
          <cell r="AJ2315" t="str">
            <v>Cheltenham</v>
          </cell>
          <cell r="AK2315">
            <v>0</v>
          </cell>
          <cell r="AL2315">
            <v>0</v>
          </cell>
          <cell r="AM2315">
            <v>0</v>
          </cell>
        </row>
        <row r="2316">
          <cell r="B2316" t="str">
            <v>23UC</v>
          </cell>
          <cell r="C2316" t="str">
            <v>Cotswold</v>
          </cell>
          <cell r="F2316">
            <v>26</v>
          </cell>
          <cell r="G2316">
            <v>5</v>
          </cell>
          <cell r="H2316">
            <v>27</v>
          </cell>
          <cell r="J2316">
            <v>1</v>
          </cell>
          <cell r="L2316">
            <v>59</v>
          </cell>
          <cell r="M2316">
            <v>1</v>
          </cell>
          <cell r="O2316" t="str">
            <v>23UC</v>
          </cell>
          <cell r="P2316" t="str">
            <v>Cotswold</v>
          </cell>
          <cell r="S2316">
            <v>26</v>
          </cell>
          <cell r="T2316">
            <v>3</v>
          </cell>
          <cell r="U2316">
            <v>27</v>
          </cell>
          <cell r="W2316">
            <v>1</v>
          </cell>
          <cell r="Y2316">
            <v>57</v>
          </cell>
          <cell r="AA2316" t="str">
            <v>23UC</v>
          </cell>
          <cell r="AB2316" t="str">
            <v>Cotswold</v>
          </cell>
          <cell r="AD2316">
            <v>0</v>
          </cell>
          <cell r="AE2316">
            <v>8</v>
          </cell>
          <cell r="AF2316">
            <v>0</v>
          </cell>
          <cell r="AG2316">
            <v>8</v>
          </cell>
          <cell r="AI2316" t="str">
            <v>23UC</v>
          </cell>
          <cell r="AJ2316" t="str">
            <v>Cotswold</v>
          </cell>
          <cell r="AK2316">
            <v>0</v>
          </cell>
          <cell r="AL2316">
            <v>0</v>
          </cell>
          <cell r="AM2316">
            <v>0</v>
          </cell>
        </row>
        <row r="2317">
          <cell r="B2317" t="str">
            <v>23UD</v>
          </cell>
          <cell r="C2317" t="str">
            <v>Forest of Dean</v>
          </cell>
          <cell r="F2317">
            <v>4</v>
          </cell>
          <cell r="G2317">
            <v>7</v>
          </cell>
          <cell r="H2317">
            <v>21</v>
          </cell>
          <cell r="L2317">
            <v>32</v>
          </cell>
          <cell r="M2317">
            <v>0</v>
          </cell>
          <cell r="O2317" t="str">
            <v>23UD</v>
          </cell>
          <cell r="P2317" t="str">
            <v>Forest of Dean</v>
          </cell>
          <cell r="S2317">
            <v>4</v>
          </cell>
          <cell r="T2317">
            <v>7</v>
          </cell>
          <cell r="U2317">
            <v>21</v>
          </cell>
          <cell r="Y2317">
            <v>32</v>
          </cell>
          <cell r="AA2317" t="str">
            <v>23UD</v>
          </cell>
          <cell r="AB2317" t="str">
            <v>Forest of Dean</v>
          </cell>
          <cell r="AD2317">
            <v>0</v>
          </cell>
          <cell r="AE2317">
            <v>0</v>
          </cell>
          <cell r="AF2317">
            <v>0</v>
          </cell>
          <cell r="AG2317">
            <v>0</v>
          </cell>
          <cell r="AI2317" t="str">
            <v>23UD</v>
          </cell>
          <cell r="AJ2317" t="str">
            <v>Forest of Dean</v>
          </cell>
          <cell r="AK2317">
            <v>0</v>
          </cell>
          <cell r="AL2317">
            <v>0</v>
          </cell>
          <cell r="AM2317">
            <v>0</v>
          </cell>
        </row>
        <row r="2318">
          <cell r="B2318" t="str">
            <v>23UE</v>
          </cell>
          <cell r="C2318" t="str">
            <v>Gloucester</v>
          </cell>
          <cell r="D2318">
            <v>8</v>
          </cell>
          <cell r="F2318">
            <v>39</v>
          </cell>
          <cell r="G2318">
            <v>23</v>
          </cell>
          <cell r="H2318">
            <v>232</v>
          </cell>
          <cell r="I2318">
            <v>11</v>
          </cell>
          <cell r="L2318">
            <v>324</v>
          </cell>
          <cell r="M2318">
            <v>0</v>
          </cell>
          <cell r="O2318" t="str">
            <v>23UE</v>
          </cell>
          <cell r="P2318" t="str">
            <v>Gloucester</v>
          </cell>
          <cell r="Q2318">
            <v>8</v>
          </cell>
          <cell r="S2318">
            <v>39</v>
          </cell>
          <cell r="T2318">
            <v>22</v>
          </cell>
          <cell r="U2318">
            <v>232</v>
          </cell>
          <cell r="V2318">
            <v>11</v>
          </cell>
          <cell r="Y2318">
            <v>323</v>
          </cell>
          <cell r="AA2318" t="str">
            <v>23UE</v>
          </cell>
          <cell r="AB2318" t="str">
            <v>Gloucester</v>
          </cell>
          <cell r="AC2318">
            <v>0</v>
          </cell>
          <cell r="AD2318">
            <v>0</v>
          </cell>
          <cell r="AE2318">
            <v>0</v>
          </cell>
          <cell r="AF2318">
            <v>0</v>
          </cell>
          <cell r="AG2318">
            <v>0</v>
          </cell>
          <cell r="AI2318" t="str">
            <v>23UE</v>
          </cell>
          <cell r="AJ2318" t="str">
            <v>Gloucester</v>
          </cell>
          <cell r="AK2318">
            <v>11</v>
          </cell>
          <cell r="AL2318">
            <v>0</v>
          </cell>
          <cell r="AM2318">
            <v>0</v>
          </cell>
        </row>
        <row r="2319">
          <cell r="B2319" t="str">
            <v>23UF</v>
          </cell>
          <cell r="C2319" t="str">
            <v>Stroud</v>
          </cell>
          <cell r="G2319">
            <v>23</v>
          </cell>
          <cell r="H2319">
            <v>40</v>
          </cell>
          <cell r="L2319">
            <v>63</v>
          </cell>
          <cell r="M2319">
            <v>0</v>
          </cell>
          <cell r="O2319" t="str">
            <v>23UF</v>
          </cell>
          <cell r="P2319" t="str">
            <v>Stroud</v>
          </cell>
          <cell r="T2319">
            <v>24</v>
          </cell>
          <cell r="U2319">
            <v>40</v>
          </cell>
          <cell r="Y2319">
            <v>64</v>
          </cell>
          <cell r="AA2319" t="str">
            <v>23UF</v>
          </cell>
          <cell r="AB2319" t="str">
            <v>Stroud</v>
          </cell>
          <cell r="AD2319">
            <v>0</v>
          </cell>
          <cell r="AE2319">
            <v>0</v>
          </cell>
          <cell r="AF2319">
            <v>0</v>
          </cell>
          <cell r="AG2319">
            <v>0</v>
          </cell>
          <cell r="AI2319" t="str">
            <v>23UF</v>
          </cell>
          <cell r="AJ2319" t="str">
            <v>Stroud</v>
          </cell>
          <cell r="AK2319">
            <v>0</v>
          </cell>
          <cell r="AL2319">
            <v>0</v>
          </cell>
          <cell r="AM2319">
            <v>0</v>
          </cell>
        </row>
        <row r="2320">
          <cell r="B2320" t="str">
            <v>23UG</v>
          </cell>
          <cell r="C2320" t="str">
            <v>Tewkesbury</v>
          </cell>
          <cell r="F2320">
            <v>58</v>
          </cell>
          <cell r="G2320">
            <v>10</v>
          </cell>
          <cell r="H2320">
            <v>71</v>
          </cell>
          <cell r="L2320">
            <v>139</v>
          </cell>
          <cell r="M2320">
            <v>0</v>
          </cell>
          <cell r="O2320" t="str">
            <v>23UG</v>
          </cell>
          <cell r="P2320" t="str">
            <v>Tewkesbury</v>
          </cell>
          <cell r="S2320">
            <v>58</v>
          </cell>
          <cell r="T2320">
            <v>11</v>
          </cell>
          <cell r="U2320">
            <v>71</v>
          </cell>
          <cell r="Y2320">
            <v>140</v>
          </cell>
          <cell r="AA2320" t="str">
            <v>23UG</v>
          </cell>
          <cell r="AB2320" t="str">
            <v>Tewkesbury</v>
          </cell>
          <cell r="AD2320">
            <v>0</v>
          </cell>
          <cell r="AE2320">
            <v>12</v>
          </cell>
          <cell r="AF2320">
            <v>0</v>
          </cell>
          <cell r="AG2320">
            <v>12</v>
          </cell>
          <cell r="AI2320" t="str">
            <v>23UG</v>
          </cell>
          <cell r="AJ2320" t="str">
            <v>Tewkesbury</v>
          </cell>
          <cell r="AK2320">
            <v>0</v>
          </cell>
          <cell r="AL2320">
            <v>0</v>
          </cell>
          <cell r="AM2320">
            <v>0</v>
          </cell>
        </row>
        <row r="2321">
          <cell r="B2321" t="str">
            <v>24UB</v>
          </cell>
          <cell r="C2321" t="str">
            <v>Basingstoke and Deane</v>
          </cell>
          <cell r="D2321">
            <v>11</v>
          </cell>
          <cell r="F2321">
            <v>77</v>
          </cell>
          <cell r="G2321">
            <v>109</v>
          </cell>
          <cell r="H2321">
            <v>279</v>
          </cell>
          <cell r="L2321">
            <v>476</v>
          </cell>
          <cell r="M2321">
            <v>0</v>
          </cell>
          <cell r="O2321" t="str">
            <v>24UB</v>
          </cell>
          <cell r="P2321" t="str">
            <v>Basingstoke and Deane</v>
          </cell>
          <cell r="Q2321">
            <v>11</v>
          </cell>
          <cell r="S2321">
            <v>77</v>
          </cell>
          <cell r="T2321">
            <v>124</v>
          </cell>
          <cell r="U2321">
            <v>279</v>
          </cell>
          <cell r="Y2321">
            <v>491</v>
          </cell>
          <cell r="AA2321" t="str">
            <v>24UB</v>
          </cell>
          <cell r="AB2321" t="str">
            <v>Basingstoke and Deane</v>
          </cell>
          <cell r="AC2321">
            <v>0</v>
          </cell>
          <cell r="AD2321">
            <v>0</v>
          </cell>
          <cell r="AE2321">
            <v>0</v>
          </cell>
          <cell r="AF2321">
            <v>0</v>
          </cell>
          <cell r="AG2321">
            <v>0</v>
          </cell>
          <cell r="AI2321" t="str">
            <v>24UB</v>
          </cell>
          <cell r="AJ2321" t="str">
            <v>Basingstoke and Deane</v>
          </cell>
          <cell r="AK2321">
            <v>0</v>
          </cell>
          <cell r="AL2321">
            <v>0</v>
          </cell>
          <cell r="AM2321">
            <v>0</v>
          </cell>
        </row>
        <row r="2322">
          <cell r="B2322" t="str">
            <v>24UC</v>
          </cell>
          <cell r="C2322" t="str">
            <v>East Hampshire</v>
          </cell>
          <cell r="D2322">
            <v>10</v>
          </cell>
          <cell r="F2322">
            <v>41</v>
          </cell>
          <cell r="G2322">
            <v>17</v>
          </cell>
          <cell r="H2322">
            <v>163</v>
          </cell>
          <cell r="L2322">
            <v>231</v>
          </cell>
          <cell r="M2322">
            <v>0</v>
          </cell>
          <cell r="O2322" t="str">
            <v>24UC</v>
          </cell>
          <cell r="P2322" t="str">
            <v>East Hampshire</v>
          </cell>
          <cell r="Q2322">
            <v>10</v>
          </cell>
          <cell r="S2322">
            <v>41</v>
          </cell>
          <cell r="T2322">
            <v>16</v>
          </cell>
          <cell r="U2322">
            <v>163</v>
          </cell>
          <cell r="Y2322">
            <v>230</v>
          </cell>
          <cell r="AA2322" t="str">
            <v>24UC</v>
          </cell>
          <cell r="AB2322" t="str">
            <v>East Hampshire</v>
          </cell>
          <cell r="AC2322">
            <v>0</v>
          </cell>
          <cell r="AD2322">
            <v>21</v>
          </cell>
          <cell r="AE2322">
            <v>0</v>
          </cell>
          <cell r="AF2322">
            <v>21</v>
          </cell>
          <cell r="AG2322">
            <v>21</v>
          </cell>
          <cell r="AI2322" t="str">
            <v>24UC</v>
          </cell>
          <cell r="AJ2322" t="str">
            <v>East Hampshire</v>
          </cell>
          <cell r="AK2322">
            <v>0</v>
          </cell>
          <cell r="AL2322">
            <v>0</v>
          </cell>
          <cell r="AM2322">
            <v>0</v>
          </cell>
        </row>
        <row r="2323">
          <cell r="B2323" t="str">
            <v>24UD</v>
          </cell>
          <cell r="C2323" t="str">
            <v>Eastleigh</v>
          </cell>
          <cell r="D2323">
            <v>28</v>
          </cell>
          <cell r="F2323">
            <v>88</v>
          </cell>
          <cell r="G2323">
            <v>20</v>
          </cell>
          <cell r="H2323">
            <v>175</v>
          </cell>
          <cell r="L2323">
            <v>311</v>
          </cell>
          <cell r="M2323">
            <v>0</v>
          </cell>
          <cell r="O2323" t="str">
            <v>24UD</v>
          </cell>
          <cell r="P2323" t="str">
            <v>Eastleigh</v>
          </cell>
          <cell r="Q2323">
            <v>28</v>
          </cell>
          <cell r="S2323">
            <v>88</v>
          </cell>
          <cell r="T2323">
            <v>31</v>
          </cell>
          <cell r="U2323">
            <v>175</v>
          </cell>
          <cell r="Y2323">
            <v>322</v>
          </cell>
          <cell r="AA2323" t="str">
            <v>24UD</v>
          </cell>
          <cell r="AB2323" t="str">
            <v>Eastleigh</v>
          </cell>
          <cell r="AC2323">
            <v>0</v>
          </cell>
          <cell r="AD2323">
            <v>15</v>
          </cell>
          <cell r="AE2323">
            <v>8</v>
          </cell>
          <cell r="AF2323">
            <v>15</v>
          </cell>
          <cell r="AG2323">
            <v>23</v>
          </cell>
          <cell r="AI2323" t="str">
            <v>24UD</v>
          </cell>
          <cell r="AJ2323" t="str">
            <v>Eastleigh</v>
          </cell>
          <cell r="AK2323">
            <v>0</v>
          </cell>
          <cell r="AL2323">
            <v>0</v>
          </cell>
          <cell r="AM2323">
            <v>0</v>
          </cell>
        </row>
        <row r="2324">
          <cell r="B2324" t="str">
            <v>24UE</v>
          </cell>
          <cell r="C2324" t="str">
            <v>Fareham</v>
          </cell>
          <cell r="F2324">
            <v>11</v>
          </cell>
          <cell r="G2324">
            <v>13</v>
          </cell>
          <cell r="H2324">
            <v>120</v>
          </cell>
          <cell r="L2324">
            <v>144</v>
          </cell>
          <cell r="M2324">
            <v>0</v>
          </cell>
          <cell r="O2324" t="str">
            <v>24UE</v>
          </cell>
          <cell r="P2324" t="str">
            <v>Fareham</v>
          </cell>
          <cell r="S2324">
            <v>11</v>
          </cell>
          <cell r="T2324">
            <v>30</v>
          </cell>
          <cell r="U2324">
            <v>120</v>
          </cell>
          <cell r="Y2324">
            <v>161</v>
          </cell>
          <cell r="AA2324" t="str">
            <v>24UE</v>
          </cell>
          <cell r="AB2324" t="str">
            <v>Fareham</v>
          </cell>
          <cell r="AD2324">
            <v>8</v>
          </cell>
          <cell r="AE2324">
            <v>5</v>
          </cell>
          <cell r="AF2324">
            <v>8</v>
          </cell>
          <cell r="AG2324">
            <v>13</v>
          </cell>
          <cell r="AI2324" t="str">
            <v>24UE</v>
          </cell>
          <cell r="AJ2324" t="str">
            <v>Fareham</v>
          </cell>
          <cell r="AK2324">
            <v>0</v>
          </cell>
          <cell r="AL2324">
            <v>0</v>
          </cell>
          <cell r="AM2324">
            <v>0</v>
          </cell>
        </row>
        <row r="2325">
          <cell r="B2325" t="str">
            <v>24UF</v>
          </cell>
          <cell r="C2325" t="str">
            <v>Gosport</v>
          </cell>
          <cell r="F2325">
            <v>17</v>
          </cell>
          <cell r="G2325">
            <v>8</v>
          </cell>
          <cell r="H2325">
            <v>58</v>
          </cell>
          <cell r="L2325">
            <v>83</v>
          </cell>
          <cell r="M2325">
            <v>0</v>
          </cell>
          <cell r="O2325" t="str">
            <v>24UF</v>
          </cell>
          <cell r="P2325" t="str">
            <v>Gosport</v>
          </cell>
          <cell r="S2325">
            <v>17</v>
          </cell>
          <cell r="T2325">
            <v>14</v>
          </cell>
          <cell r="U2325">
            <v>58</v>
          </cell>
          <cell r="Y2325">
            <v>89</v>
          </cell>
          <cell r="AA2325" t="str">
            <v>24UF</v>
          </cell>
          <cell r="AB2325" t="str">
            <v>Gosport</v>
          </cell>
          <cell r="AD2325">
            <v>0</v>
          </cell>
          <cell r="AE2325">
            <v>0</v>
          </cell>
          <cell r="AF2325">
            <v>0</v>
          </cell>
          <cell r="AG2325">
            <v>0</v>
          </cell>
          <cell r="AI2325" t="str">
            <v>24UF</v>
          </cell>
          <cell r="AJ2325" t="str">
            <v>Gosport</v>
          </cell>
          <cell r="AK2325">
            <v>0</v>
          </cell>
          <cell r="AL2325">
            <v>0</v>
          </cell>
          <cell r="AM2325">
            <v>0</v>
          </cell>
        </row>
        <row r="2326">
          <cell r="B2326" t="str">
            <v>24UG</v>
          </cell>
          <cell r="C2326" t="str">
            <v>Hart</v>
          </cell>
          <cell r="G2326">
            <v>14</v>
          </cell>
          <cell r="L2326">
            <v>14</v>
          </cell>
          <cell r="M2326">
            <v>0</v>
          </cell>
          <cell r="O2326" t="str">
            <v>24UG</v>
          </cell>
          <cell r="P2326" t="str">
            <v>Hart</v>
          </cell>
          <cell r="T2326">
            <v>19</v>
          </cell>
          <cell r="Y2326">
            <v>19</v>
          </cell>
          <cell r="AA2326" t="str">
            <v>24UG</v>
          </cell>
          <cell r="AB2326" t="str">
            <v>Hart</v>
          </cell>
          <cell r="AD2326">
            <v>0</v>
          </cell>
          <cell r="AF2326">
            <v>0</v>
          </cell>
          <cell r="AG2326">
            <v>0</v>
          </cell>
          <cell r="AI2326" t="str">
            <v>24UG</v>
          </cell>
          <cell r="AJ2326" t="str">
            <v>Hart</v>
          </cell>
          <cell r="AK2326">
            <v>0</v>
          </cell>
          <cell r="AL2326">
            <v>0</v>
          </cell>
          <cell r="AM2326">
            <v>0</v>
          </cell>
        </row>
        <row r="2327">
          <cell r="B2327" t="str">
            <v>24UH</v>
          </cell>
          <cell r="C2327" t="str">
            <v>Havant</v>
          </cell>
          <cell r="F2327">
            <v>36</v>
          </cell>
          <cell r="G2327">
            <v>11</v>
          </cell>
          <cell r="H2327">
            <v>47</v>
          </cell>
          <cell r="L2327">
            <v>94</v>
          </cell>
          <cell r="M2327">
            <v>0</v>
          </cell>
          <cell r="O2327" t="str">
            <v>24UH</v>
          </cell>
          <cell r="P2327" t="str">
            <v>Havant</v>
          </cell>
          <cell r="S2327">
            <v>36</v>
          </cell>
          <cell r="T2327">
            <v>24</v>
          </cell>
          <cell r="U2327">
            <v>47</v>
          </cell>
          <cell r="Y2327">
            <v>107</v>
          </cell>
          <cell r="AA2327" t="str">
            <v>24UH</v>
          </cell>
          <cell r="AB2327" t="str">
            <v>Havant</v>
          </cell>
          <cell r="AD2327">
            <v>0</v>
          </cell>
          <cell r="AE2327">
            <v>0</v>
          </cell>
          <cell r="AF2327">
            <v>0</v>
          </cell>
          <cell r="AG2327">
            <v>0</v>
          </cell>
          <cell r="AI2327" t="str">
            <v>24UH</v>
          </cell>
          <cell r="AJ2327" t="str">
            <v>Havant</v>
          </cell>
          <cell r="AK2327">
            <v>0</v>
          </cell>
          <cell r="AL2327">
            <v>0</v>
          </cell>
          <cell r="AM2327">
            <v>0</v>
          </cell>
        </row>
        <row r="2328">
          <cell r="B2328" t="str">
            <v>24UJ</v>
          </cell>
          <cell r="C2328" t="str">
            <v>New Forest</v>
          </cell>
          <cell r="F2328">
            <v>47</v>
          </cell>
          <cell r="G2328">
            <v>33</v>
          </cell>
          <cell r="H2328">
            <v>87</v>
          </cell>
          <cell r="L2328">
            <v>167</v>
          </cell>
          <cell r="M2328">
            <v>0</v>
          </cell>
          <cell r="O2328" t="str">
            <v>24UJ</v>
          </cell>
          <cell r="P2328" t="str">
            <v>New Forest</v>
          </cell>
          <cell r="S2328">
            <v>47</v>
          </cell>
          <cell r="T2328">
            <v>47</v>
          </cell>
          <cell r="U2328">
            <v>87</v>
          </cell>
          <cell r="Y2328">
            <v>181</v>
          </cell>
          <cell r="AA2328" t="str">
            <v>24UJ</v>
          </cell>
          <cell r="AB2328" t="str">
            <v>New Forest</v>
          </cell>
          <cell r="AD2328">
            <v>0</v>
          </cell>
          <cell r="AE2328">
            <v>0</v>
          </cell>
          <cell r="AF2328">
            <v>0</v>
          </cell>
          <cell r="AG2328">
            <v>0</v>
          </cell>
          <cell r="AI2328" t="str">
            <v>24UJ</v>
          </cell>
          <cell r="AJ2328" t="str">
            <v>New Forest</v>
          </cell>
          <cell r="AK2328">
            <v>0</v>
          </cell>
          <cell r="AL2328">
            <v>0</v>
          </cell>
          <cell r="AM2328">
            <v>0</v>
          </cell>
        </row>
        <row r="2329">
          <cell r="B2329" t="str">
            <v>24UL</v>
          </cell>
          <cell r="C2329" t="str">
            <v>Rushmoor</v>
          </cell>
          <cell r="F2329">
            <v>66</v>
          </cell>
          <cell r="G2329">
            <v>32</v>
          </cell>
          <cell r="H2329">
            <v>39</v>
          </cell>
          <cell r="I2329">
            <v>40</v>
          </cell>
          <cell r="L2329">
            <v>202</v>
          </cell>
          <cell r="M2329">
            <v>0</v>
          </cell>
          <cell r="O2329" t="str">
            <v>24UL</v>
          </cell>
          <cell r="P2329" t="str">
            <v>Rushmoor</v>
          </cell>
          <cell r="S2329">
            <v>66</v>
          </cell>
          <cell r="T2329">
            <v>43</v>
          </cell>
          <cell r="U2329">
            <v>39</v>
          </cell>
          <cell r="V2329">
            <v>40</v>
          </cell>
          <cell r="Y2329">
            <v>213</v>
          </cell>
          <cell r="AA2329" t="str">
            <v>24UL</v>
          </cell>
          <cell r="AB2329" t="str">
            <v>Rushmoor</v>
          </cell>
          <cell r="AD2329">
            <v>0</v>
          </cell>
          <cell r="AE2329">
            <v>8</v>
          </cell>
          <cell r="AF2329">
            <v>0</v>
          </cell>
          <cell r="AG2329">
            <v>8</v>
          </cell>
          <cell r="AI2329" t="str">
            <v>24UL</v>
          </cell>
          <cell r="AJ2329" t="str">
            <v>Rushmoor</v>
          </cell>
          <cell r="AK2329">
            <v>0</v>
          </cell>
          <cell r="AL2329">
            <v>0</v>
          </cell>
          <cell r="AM2329">
            <v>25</v>
          </cell>
        </row>
        <row r="2330">
          <cell r="B2330" t="str">
            <v>24UN</v>
          </cell>
          <cell r="C2330" t="str">
            <v>Test Valley</v>
          </cell>
          <cell r="G2330">
            <v>11</v>
          </cell>
          <cell r="H2330">
            <v>36</v>
          </cell>
          <cell r="L2330">
            <v>47</v>
          </cell>
          <cell r="M2330">
            <v>0</v>
          </cell>
          <cell r="O2330" t="str">
            <v>24UN</v>
          </cell>
          <cell r="P2330" t="str">
            <v>Test Valley</v>
          </cell>
          <cell r="T2330">
            <v>13</v>
          </cell>
          <cell r="U2330">
            <v>36</v>
          </cell>
          <cell r="Y2330">
            <v>49</v>
          </cell>
          <cell r="AA2330" t="str">
            <v>24UN</v>
          </cell>
          <cell r="AB2330" t="str">
            <v>Test Valley</v>
          </cell>
          <cell r="AD2330">
            <v>0</v>
          </cell>
          <cell r="AE2330">
            <v>0</v>
          </cell>
          <cell r="AF2330">
            <v>0</v>
          </cell>
          <cell r="AG2330">
            <v>0</v>
          </cell>
          <cell r="AI2330" t="str">
            <v>24UN</v>
          </cell>
          <cell r="AJ2330" t="str">
            <v>Test Valley</v>
          </cell>
          <cell r="AK2330">
            <v>0</v>
          </cell>
          <cell r="AL2330">
            <v>0</v>
          </cell>
          <cell r="AM2330">
            <v>0</v>
          </cell>
        </row>
        <row r="2331">
          <cell r="B2331" t="str">
            <v>24UP</v>
          </cell>
          <cell r="C2331" t="str">
            <v>Winchester</v>
          </cell>
          <cell r="D2331">
            <v>6</v>
          </cell>
          <cell r="F2331">
            <v>9</v>
          </cell>
          <cell r="G2331">
            <v>178</v>
          </cell>
          <cell r="H2331">
            <v>12</v>
          </cell>
          <cell r="L2331">
            <v>205</v>
          </cell>
          <cell r="M2331">
            <v>0</v>
          </cell>
          <cell r="O2331" t="str">
            <v>24UP</v>
          </cell>
          <cell r="P2331" t="str">
            <v>Winchester</v>
          </cell>
          <cell r="Q2331">
            <v>6</v>
          </cell>
          <cell r="S2331">
            <v>9</v>
          </cell>
          <cell r="T2331">
            <v>25</v>
          </cell>
          <cell r="U2331">
            <v>12</v>
          </cell>
          <cell r="Y2331">
            <v>52</v>
          </cell>
          <cell r="AA2331" t="str">
            <v>24UP</v>
          </cell>
          <cell r="AB2331" t="str">
            <v>Winchester</v>
          </cell>
          <cell r="AC2331">
            <v>0</v>
          </cell>
          <cell r="AD2331">
            <v>0</v>
          </cell>
          <cell r="AE2331">
            <v>0</v>
          </cell>
          <cell r="AF2331">
            <v>0</v>
          </cell>
          <cell r="AG2331">
            <v>0</v>
          </cell>
          <cell r="AI2331" t="str">
            <v>24UP</v>
          </cell>
          <cell r="AJ2331" t="str">
            <v>Winchester</v>
          </cell>
          <cell r="AK2331">
            <v>0</v>
          </cell>
          <cell r="AL2331">
            <v>0</v>
          </cell>
          <cell r="AM2331">
            <v>0</v>
          </cell>
        </row>
        <row r="2332">
          <cell r="B2332" t="str">
            <v>26UB</v>
          </cell>
          <cell r="C2332" t="str">
            <v>Broxbourne</v>
          </cell>
          <cell r="D2332">
            <v>4</v>
          </cell>
          <cell r="F2332">
            <v>12</v>
          </cell>
          <cell r="G2332">
            <v>18</v>
          </cell>
          <cell r="H2332">
            <v>12</v>
          </cell>
          <cell r="J2332">
            <v>3</v>
          </cell>
          <cell r="L2332">
            <v>49</v>
          </cell>
          <cell r="M2332">
            <v>3</v>
          </cell>
          <cell r="O2332" t="str">
            <v>26UB</v>
          </cell>
          <cell r="P2332" t="str">
            <v>Broxbourne</v>
          </cell>
          <cell r="Q2332">
            <v>4</v>
          </cell>
          <cell r="S2332">
            <v>12</v>
          </cell>
          <cell r="T2332">
            <v>19</v>
          </cell>
          <cell r="U2332">
            <v>12</v>
          </cell>
          <cell r="W2332">
            <v>3</v>
          </cell>
          <cell r="Y2332">
            <v>50</v>
          </cell>
          <cell r="AA2332" t="str">
            <v>26UB</v>
          </cell>
          <cell r="AB2332" t="str">
            <v>Broxbourne</v>
          </cell>
          <cell r="AC2332">
            <v>0</v>
          </cell>
          <cell r="AD2332">
            <v>0</v>
          </cell>
          <cell r="AE2332">
            <v>0</v>
          </cell>
          <cell r="AF2332">
            <v>0</v>
          </cell>
          <cell r="AG2332">
            <v>0</v>
          </cell>
          <cell r="AI2332" t="str">
            <v>26UB</v>
          </cell>
          <cell r="AJ2332" t="str">
            <v>Broxbourne</v>
          </cell>
          <cell r="AK2332">
            <v>0</v>
          </cell>
          <cell r="AL2332">
            <v>0</v>
          </cell>
          <cell r="AM2332">
            <v>0</v>
          </cell>
        </row>
        <row r="2333">
          <cell r="B2333" t="str">
            <v>26UC</v>
          </cell>
          <cell r="C2333" t="str">
            <v>Dacorum</v>
          </cell>
          <cell r="D2333">
            <v>24</v>
          </cell>
          <cell r="F2333">
            <v>14</v>
          </cell>
          <cell r="G2333">
            <v>25</v>
          </cell>
          <cell r="H2333">
            <v>65</v>
          </cell>
          <cell r="L2333">
            <v>128</v>
          </cell>
          <cell r="M2333">
            <v>0</v>
          </cell>
          <cell r="O2333" t="str">
            <v>26UC</v>
          </cell>
          <cell r="P2333" t="str">
            <v>Dacorum</v>
          </cell>
          <cell r="Q2333">
            <v>24</v>
          </cell>
          <cell r="S2333">
            <v>14</v>
          </cell>
          <cell r="T2333">
            <v>34</v>
          </cell>
          <cell r="U2333">
            <v>65</v>
          </cell>
          <cell r="Y2333">
            <v>137</v>
          </cell>
          <cell r="AA2333" t="str">
            <v>26UC</v>
          </cell>
          <cell r="AB2333" t="str">
            <v>Dacorum</v>
          </cell>
          <cell r="AC2333">
            <v>0</v>
          </cell>
          <cell r="AD2333">
            <v>0</v>
          </cell>
          <cell r="AE2333">
            <v>0</v>
          </cell>
          <cell r="AF2333">
            <v>0</v>
          </cell>
          <cell r="AG2333">
            <v>0</v>
          </cell>
          <cell r="AI2333" t="str">
            <v>26UC</v>
          </cell>
          <cell r="AJ2333" t="str">
            <v>Dacorum</v>
          </cell>
          <cell r="AK2333">
            <v>0</v>
          </cell>
          <cell r="AL2333">
            <v>0</v>
          </cell>
          <cell r="AM2333">
            <v>0</v>
          </cell>
        </row>
        <row r="2334">
          <cell r="B2334" t="str">
            <v>26UD</v>
          </cell>
          <cell r="C2334" t="str">
            <v>East Hertfordshire</v>
          </cell>
          <cell r="F2334">
            <v>17</v>
          </cell>
          <cell r="G2334">
            <v>33</v>
          </cell>
          <cell r="H2334">
            <v>27</v>
          </cell>
          <cell r="L2334">
            <v>77</v>
          </cell>
          <cell r="M2334">
            <v>0</v>
          </cell>
          <cell r="O2334" t="str">
            <v>26UD</v>
          </cell>
          <cell r="P2334" t="str">
            <v>East Hertfordshire</v>
          </cell>
          <cell r="S2334">
            <v>17</v>
          </cell>
          <cell r="T2334">
            <v>30</v>
          </cell>
          <cell r="U2334">
            <v>27</v>
          </cell>
          <cell r="Y2334">
            <v>74</v>
          </cell>
          <cell r="AA2334" t="str">
            <v>26UD</v>
          </cell>
          <cell r="AB2334" t="str">
            <v>East Hertfordshire</v>
          </cell>
          <cell r="AD2334">
            <v>0</v>
          </cell>
          <cell r="AE2334">
            <v>0</v>
          </cell>
          <cell r="AF2334">
            <v>0</v>
          </cell>
          <cell r="AG2334">
            <v>0</v>
          </cell>
          <cell r="AI2334" t="str">
            <v>26UD</v>
          </cell>
          <cell r="AJ2334" t="str">
            <v>East Hertfordshire</v>
          </cell>
          <cell r="AK2334">
            <v>0</v>
          </cell>
          <cell r="AL2334">
            <v>0</v>
          </cell>
          <cell r="AM2334">
            <v>0</v>
          </cell>
        </row>
        <row r="2335">
          <cell r="B2335" t="str">
            <v>26UE</v>
          </cell>
          <cell r="C2335" t="str">
            <v>Hertsmere</v>
          </cell>
          <cell r="G2335">
            <v>19</v>
          </cell>
          <cell r="H2335">
            <v>20</v>
          </cell>
          <cell r="K2335">
            <v>1</v>
          </cell>
          <cell r="L2335">
            <v>40</v>
          </cell>
          <cell r="M2335">
            <v>1</v>
          </cell>
          <cell r="O2335" t="str">
            <v>26UE</v>
          </cell>
          <cell r="P2335" t="str">
            <v>Hertsmere</v>
          </cell>
          <cell r="T2335">
            <v>14</v>
          </cell>
          <cell r="U2335">
            <v>20</v>
          </cell>
          <cell r="X2335">
            <v>1</v>
          </cell>
          <cell r="Y2335">
            <v>35</v>
          </cell>
          <cell r="AA2335" t="str">
            <v>26UE</v>
          </cell>
          <cell r="AB2335" t="str">
            <v>Hertsmere</v>
          </cell>
          <cell r="AD2335">
            <v>0</v>
          </cell>
          <cell r="AE2335">
            <v>0</v>
          </cell>
          <cell r="AF2335">
            <v>0</v>
          </cell>
          <cell r="AG2335">
            <v>0</v>
          </cell>
          <cell r="AI2335" t="str">
            <v>26UE</v>
          </cell>
          <cell r="AJ2335" t="str">
            <v>Hertsmere</v>
          </cell>
          <cell r="AK2335">
            <v>0</v>
          </cell>
          <cell r="AL2335">
            <v>0</v>
          </cell>
          <cell r="AM2335">
            <v>0</v>
          </cell>
        </row>
        <row r="2336">
          <cell r="B2336" t="str">
            <v>26UF</v>
          </cell>
          <cell r="C2336" t="str">
            <v>North Hertfordshire</v>
          </cell>
          <cell r="D2336">
            <v>5</v>
          </cell>
          <cell r="F2336">
            <v>38</v>
          </cell>
          <cell r="G2336">
            <v>41</v>
          </cell>
          <cell r="H2336">
            <v>43</v>
          </cell>
          <cell r="L2336">
            <v>127</v>
          </cell>
          <cell r="M2336">
            <v>0</v>
          </cell>
          <cell r="O2336" t="str">
            <v>26UF</v>
          </cell>
          <cell r="P2336" t="str">
            <v>North Hertfordshire</v>
          </cell>
          <cell r="Q2336">
            <v>5</v>
          </cell>
          <cell r="S2336">
            <v>38</v>
          </cell>
          <cell r="T2336">
            <v>36</v>
          </cell>
          <cell r="U2336">
            <v>43</v>
          </cell>
          <cell r="Y2336">
            <v>122</v>
          </cell>
          <cell r="AA2336" t="str">
            <v>26UF</v>
          </cell>
          <cell r="AB2336" t="str">
            <v>North Hertfordshire</v>
          </cell>
          <cell r="AC2336">
            <v>0</v>
          </cell>
          <cell r="AD2336">
            <v>0</v>
          </cell>
          <cell r="AE2336">
            <v>4</v>
          </cell>
          <cell r="AF2336">
            <v>0</v>
          </cell>
          <cell r="AG2336">
            <v>4</v>
          </cell>
          <cell r="AI2336" t="str">
            <v>26UF</v>
          </cell>
          <cell r="AJ2336" t="str">
            <v>North Hertfordshire</v>
          </cell>
          <cell r="AK2336">
            <v>0</v>
          </cell>
          <cell r="AL2336">
            <v>0</v>
          </cell>
          <cell r="AM2336">
            <v>0</v>
          </cell>
        </row>
        <row r="2337">
          <cell r="B2337" t="str">
            <v>26UG</v>
          </cell>
          <cell r="C2337" t="str">
            <v>St Albans</v>
          </cell>
          <cell r="D2337">
            <v>34</v>
          </cell>
          <cell r="G2337">
            <v>51</v>
          </cell>
          <cell r="H2337">
            <v>52</v>
          </cell>
          <cell r="L2337">
            <v>137</v>
          </cell>
          <cell r="M2337">
            <v>0</v>
          </cell>
          <cell r="O2337" t="str">
            <v>26UG</v>
          </cell>
          <cell r="P2337" t="str">
            <v>St Albans</v>
          </cell>
          <cell r="Q2337">
            <v>34</v>
          </cell>
          <cell r="T2337">
            <v>37</v>
          </cell>
          <cell r="U2337">
            <v>52</v>
          </cell>
          <cell r="Y2337">
            <v>123</v>
          </cell>
          <cell r="AA2337" t="str">
            <v>26UG</v>
          </cell>
          <cell r="AB2337" t="str">
            <v>St Albans</v>
          </cell>
          <cell r="AC2337">
            <v>0</v>
          </cell>
          <cell r="AD2337">
            <v>0</v>
          </cell>
          <cell r="AE2337">
            <v>0</v>
          </cell>
          <cell r="AF2337">
            <v>0</v>
          </cell>
          <cell r="AG2337">
            <v>0</v>
          </cell>
          <cell r="AI2337" t="str">
            <v>26UG</v>
          </cell>
          <cell r="AJ2337" t="str">
            <v>St Albans</v>
          </cell>
          <cell r="AK2337">
            <v>0</v>
          </cell>
          <cell r="AL2337">
            <v>0</v>
          </cell>
          <cell r="AM2337">
            <v>0</v>
          </cell>
        </row>
        <row r="2338">
          <cell r="B2338" t="str">
            <v>26UH</v>
          </cell>
          <cell r="C2338" t="str">
            <v>Stevenage</v>
          </cell>
          <cell r="F2338">
            <v>22</v>
          </cell>
          <cell r="G2338">
            <v>39</v>
          </cell>
          <cell r="H2338">
            <v>72</v>
          </cell>
          <cell r="L2338">
            <v>133</v>
          </cell>
          <cell r="M2338">
            <v>0</v>
          </cell>
          <cell r="O2338" t="str">
            <v>26UH</v>
          </cell>
          <cell r="P2338" t="str">
            <v>Stevenage</v>
          </cell>
          <cell r="S2338">
            <v>22</v>
          </cell>
          <cell r="T2338">
            <v>59</v>
          </cell>
          <cell r="U2338">
            <v>72</v>
          </cell>
          <cell r="Y2338">
            <v>153</v>
          </cell>
          <cell r="AA2338" t="str">
            <v>26UH</v>
          </cell>
          <cell r="AB2338" t="str">
            <v>Stevenage</v>
          </cell>
          <cell r="AD2338">
            <v>0</v>
          </cell>
          <cell r="AE2338">
            <v>0</v>
          </cell>
          <cell r="AF2338">
            <v>0</v>
          </cell>
          <cell r="AG2338">
            <v>0</v>
          </cell>
          <cell r="AI2338" t="str">
            <v>26UH</v>
          </cell>
          <cell r="AJ2338" t="str">
            <v>Stevenage</v>
          </cell>
          <cell r="AK2338">
            <v>0</v>
          </cell>
          <cell r="AL2338">
            <v>0</v>
          </cell>
          <cell r="AM2338">
            <v>0</v>
          </cell>
        </row>
        <row r="2339">
          <cell r="B2339" t="str">
            <v>26UJ</v>
          </cell>
          <cell r="C2339" t="str">
            <v>Three Rivers</v>
          </cell>
          <cell r="G2339">
            <v>17</v>
          </cell>
          <cell r="H2339">
            <v>17</v>
          </cell>
          <cell r="I2339">
            <v>3</v>
          </cell>
          <cell r="L2339">
            <v>53</v>
          </cell>
          <cell r="M2339">
            <v>0</v>
          </cell>
          <cell r="O2339" t="str">
            <v>26UJ</v>
          </cell>
          <cell r="P2339" t="str">
            <v>Three Rivers</v>
          </cell>
          <cell r="T2339">
            <v>10</v>
          </cell>
          <cell r="U2339">
            <v>17</v>
          </cell>
          <cell r="V2339">
            <v>3</v>
          </cell>
          <cell r="Y2339">
            <v>46</v>
          </cell>
          <cell r="AA2339" t="str">
            <v>26UJ</v>
          </cell>
          <cell r="AB2339" t="str">
            <v>Three Rivers</v>
          </cell>
          <cell r="AD2339">
            <v>0</v>
          </cell>
          <cell r="AE2339">
            <v>0</v>
          </cell>
          <cell r="AF2339">
            <v>0</v>
          </cell>
          <cell r="AG2339">
            <v>0</v>
          </cell>
          <cell r="AI2339" t="str">
            <v>26UJ</v>
          </cell>
          <cell r="AJ2339" t="str">
            <v>Three Rivers</v>
          </cell>
          <cell r="AK2339">
            <v>0</v>
          </cell>
          <cell r="AL2339">
            <v>0</v>
          </cell>
          <cell r="AM2339">
            <v>0</v>
          </cell>
        </row>
        <row r="2340">
          <cell r="B2340" t="str">
            <v>26UK</v>
          </cell>
          <cell r="C2340" t="str">
            <v>Watford</v>
          </cell>
          <cell r="D2340">
            <v>6</v>
          </cell>
          <cell r="F2340">
            <v>1</v>
          </cell>
          <cell r="G2340">
            <v>39</v>
          </cell>
          <cell r="H2340">
            <v>14</v>
          </cell>
          <cell r="L2340">
            <v>66</v>
          </cell>
          <cell r="M2340">
            <v>0</v>
          </cell>
          <cell r="O2340" t="str">
            <v>26UK</v>
          </cell>
          <cell r="P2340" t="str">
            <v>Watford</v>
          </cell>
          <cell r="Q2340">
            <v>6</v>
          </cell>
          <cell r="S2340">
            <v>1</v>
          </cell>
          <cell r="T2340">
            <v>55</v>
          </cell>
          <cell r="U2340">
            <v>14</v>
          </cell>
          <cell r="Y2340">
            <v>82</v>
          </cell>
          <cell r="AA2340" t="str">
            <v>26UK</v>
          </cell>
          <cell r="AB2340" t="str">
            <v>Watford</v>
          </cell>
          <cell r="AC2340">
            <v>0</v>
          </cell>
          <cell r="AD2340">
            <v>0</v>
          </cell>
          <cell r="AE2340">
            <v>0</v>
          </cell>
          <cell r="AF2340">
            <v>0</v>
          </cell>
          <cell r="AG2340">
            <v>0</v>
          </cell>
          <cell r="AI2340" t="str">
            <v>26UK</v>
          </cell>
          <cell r="AJ2340" t="str">
            <v>Watford</v>
          </cell>
          <cell r="AK2340">
            <v>0</v>
          </cell>
          <cell r="AL2340">
            <v>0</v>
          </cell>
          <cell r="AM2340">
            <v>0</v>
          </cell>
        </row>
        <row r="2341">
          <cell r="B2341" t="str">
            <v>26UL</v>
          </cell>
          <cell r="C2341" t="str">
            <v>Welwyn Hatfield</v>
          </cell>
          <cell r="D2341">
            <v>89</v>
          </cell>
          <cell r="F2341">
            <v>34</v>
          </cell>
          <cell r="G2341">
            <v>35</v>
          </cell>
          <cell r="H2341">
            <v>76</v>
          </cell>
          <cell r="L2341">
            <v>234</v>
          </cell>
          <cell r="M2341">
            <v>0</v>
          </cell>
          <cell r="O2341" t="str">
            <v>26UL</v>
          </cell>
          <cell r="P2341" t="str">
            <v>Welwyn Hatfield</v>
          </cell>
          <cell r="Q2341">
            <v>89</v>
          </cell>
          <cell r="S2341">
            <v>34</v>
          </cell>
          <cell r="T2341">
            <v>31</v>
          </cell>
          <cell r="U2341">
            <v>76</v>
          </cell>
          <cell r="Y2341">
            <v>230</v>
          </cell>
          <cell r="AA2341" t="str">
            <v>26UL</v>
          </cell>
          <cell r="AB2341" t="str">
            <v>Welwyn Hatfield</v>
          </cell>
          <cell r="AC2341">
            <v>0</v>
          </cell>
          <cell r="AD2341">
            <v>0</v>
          </cell>
          <cell r="AE2341">
            <v>0</v>
          </cell>
          <cell r="AF2341">
            <v>0</v>
          </cell>
          <cell r="AG2341">
            <v>0</v>
          </cell>
          <cell r="AI2341" t="str">
            <v>26UL</v>
          </cell>
          <cell r="AJ2341" t="str">
            <v>Welwyn Hatfield</v>
          </cell>
          <cell r="AK2341">
            <v>0</v>
          </cell>
          <cell r="AL2341">
            <v>0</v>
          </cell>
          <cell r="AM2341">
            <v>0</v>
          </cell>
        </row>
        <row r="2342">
          <cell r="B2342" t="str">
            <v>29UB</v>
          </cell>
          <cell r="C2342" t="str">
            <v>Ashford</v>
          </cell>
          <cell r="F2342">
            <v>80</v>
          </cell>
          <cell r="G2342">
            <v>12</v>
          </cell>
          <cell r="H2342">
            <v>166</v>
          </cell>
          <cell r="K2342">
            <v>1</v>
          </cell>
          <cell r="L2342">
            <v>259</v>
          </cell>
          <cell r="M2342">
            <v>1</v>
          </cell>
          <cell r="O2342" t="str">
            <v>29UB</v>
          </cell>
          <cell r="P2342" t="str">
            <v>Ashford</v>
          </cell>
          <cell r="S2342">
            <v>80</v>
          </cell>
          <cell r="T2342">
            <v>14</v>
          </cell>
          <cell r="U2342">
            <v>166</v>
          </cell>
          <cell r="X2342">
            <v>1</v>
          </cell>
          <cell r="Y2342">
            <v>261</v>
          </cell>
          <cell r="AA2342" t="str">
            <v>29UB</v>
          </cell>
          <cell r="AB2342" t="str">
            <v>Ashford</v>
          </cell>
          <cell r="AD2342">
            <v>0</v>
          </cell>
          <cell r="AE2342">
            <v>0</v>
          </cell>
          <cell r="AF2342">
            <v>0</v>
          </cell>
          <cell r="AG2342">
            <v>0</v>
          </cell>
          <cell r="AI2342" t="str">
            <v>29UB</v>
          </cell>
          <cell r="AJ2342" t="str">
            <v>Ashford</v>
          </cell>
          <cell r="AK2342">
            <v>0</v>
          </cell>
          <cell r="AL2342">
            <v>0</v>
          </cell>
          <cell r="AM2342">
            <v>0</v>
          </cell>
        </row>
        <row r="2343">
          <cell r="B2343" t="str">
            <v>29UC</v>
          </cell>
          <cell r="C2343" t="str">
            <v>Canterbury</v>
          </cell>
          <cell r="D2343">
            <v>35</v>
          </cell>
          <cell r="F2343">
            <v>14</v>
          </cell>
          <cell r="G2343">
            <v>21</v>
          </cell>
          <cell r="H2343">
            <v>42</v>
          </cell>
          <cell r="L2343">
            <v>125</v>
          </cell>
          <cell r="M2343">
            <v>0</v>
          </cell>
          <cell r="O2343" t="str">
            <v>29UC</v>
          </cell>
          <cell r="P2343" t="str">
            <v>Canterbury</v>
          </cell>
          <cell r="Q2343">
            <v>35</v>
          </cell>
          <cell r="S2343">
            <v>14</v>
          </cell>
          <cell r="T2343">
            <v>17</v>
          </cell>
          <cell r="U2343">
            <v>42</v>
          </cell>
          <cell r="Y2343">
            <v>121</v>
          </cell>
          <cell r="AA2343" t="str">
            <v>29UC</v>
          </cell>
          <cell r="AB2343" t="str">
            <v>Canterbury</v>
          </cell>
          <cell r="AC2343">
            <v>0</v>
          </cell>
          <cell r="AD2343">
            <v>0</v>
          </cell>
          <cell r="AE2343">
            <v>2</v>
          </cell>
          <cell r="AF2343">
            <v>0</v>
          </cell>
          <cell r="AG2343">
            <v>2</v>
          </cell>
          <cell r="AI2343" t="str">
            <v>29UC</v>
          </cell>
          <cell r="AJ2343" t="str">
            <v>Canterbury</v>
          </cell>
          <cell r="AK2343">
            <v>12</v>
          </cell>
          <cell r="AL2343">
            <v>0</v>
          </cell>
          <cell r="AM2343">
            <v>0</v>
          </cell>
        </row>
        <row r="2344">
          <cell r="B2344" t="str">
            <v>29UD</v>
          </cell>
          <cell r="C2344" t="str">
            <v>Dartford</v>
          </cell>
          <cell r="D2344">
            <v>20</v>
          </cell>
          <cell r="F2344">
            <v>96</v>
          </cell>
          <cell r="G2344">
            <v>14</v>
          </cell>
          <cell r="H2344">
            <v>41</v>
          </cell>
          <cell r="I2344">
            <v>12</v>
          </cell>
          <cell r="L2344">
            <v>183</v>
          </cell>
          <cell r="M2344">
            <v>0</v>
          </cell>
          <cell r="O2344" t="str">
            <v>29UD</v>
          </cell>
          <cell r="P2344" t="str">
            <v>Dartford</v>
          </cell>
          <cell r="Q2344">
            <v>20</v>
          </cell>
          <cell r="S2344">
            <v>96</v>
          </cell>
          <cell r="T2344">
            <v>30</v>
          </cell>
          <cell r="U2344">
            <v>41</v>
          </cell>
          <cell r="V2344">
            <v>12</v>
          </cell>
          <cell r="Y2344">
            <v>199</v>
          </cell>
          <cell r="AA2344" t="str">
            <v>29UD</v>
          </cell>
          <cell r="AB2344" t="str">
            <v>Dartford</v>
          </cell>
          <cell r="AC2344">
            <v>0</v>
          </cell>
          <cell r="AD2344">
            <v>3</v>
          </cell>
          <cell r="AE2344">
            <v>0</v>
          </cell>
          <cell r="AF2344">
            <v>3</v>
          </cell>
          <cell r="AG2344">
            <v>3</v>
          </cell>
          <cell r="AI2344" t="str">
            <v>29UD</v>
          </cell>
          <cell r="AJ2344" t="str">
            <v>Dartford</v>
          </cell>
          <cell r="AK2344">
            <v>0</v>
          </cell>
          <cell r="AL2344">
            <v>0</v>
          </cell>
          <cell r="AM2344">
            <v>0</v>
          </cell>
        </row>
        <row r="2345">
          <cell r="B2345" t="str">
            <v>29UE</v>
          </cell>
          <cell r="C2345" t="str">
            <v>Dover</v>
          </cell>
          <cell r="F2345">
            <v>12</v>
          </cell>
          <cell r="G2345">
            <v>3</v>
          </cell>
          <cell r="H2345">
            <v>12</v>
          </cell>
          <cell r="L2345">
            <v>32</v>
          </cell>
          <cell r="M2345">
            <v>0</v>
          </cell>
          <cell r="O2345" t="str">
            <v>29UE</v>
          </cell>
          <cell r="P2345" t="str">
            <v>Dover</v>
          </cell>
          <cell r="S2345">
            <v>12</v>
          </cell>
          <cell r="T2345">
            <v>6</v>
          </cell>
          <cell r="U2345">
            <v>12</v>
          </cell>
          <cell r="Y2345">
            <v>35</v>
          </cell>
          <cell r="AA2345" t="str">
            <v>29UE</v>
          </cell>
          <cell r="AB2345" t="str">
            <v>Dover</v>
          </cell>
          <cell r="AD2345">
            <v>12</v>
          </cell>
          <cell r="AE2345">
            <v>0</v>
          </cell>
          <cell r="AF2345">
            <v>12</v>
          </cell>
          <cell r="AG2345">
            <v>12</v>
          </cell>
          <cell r="AI2345" t="str">
            <v>29UE</v>
          </cell>
          <cell r="AJ2345" t="str">
            <v>Dover</v>
          </cell>
          <cell r="AK2345">
            <v>5</v>
          </cell>
          <cell r="AL2345">
            <v>0</v>
          </cell>
          <cell r="AM2345">
            <v>0</v>
          </cell>
        </row>
        <row r="2346">
          <cell r="B2346" t="str">
            <v>29UG</v>
          </cell>
          <cell r="C2346" t="str">
            <v>Gravesham</v>
          </cell>
          <cell r="F2346">
            <v>19</v>
          </cell>
          <cell r="G2346">
            <v>12</v>
          </cell>
          <cell r="H2346">
            <v>95</v>
          </cell>
          <cell r="I2346">
            <v>10</v>
          </cell>
          <cell r="L2346">
            <v>136</v>
          </cell>
          <cell r="M2346">
            <v>0</v>
          </cell>
          <cell r="O2346" t="str">
            <v>29UG</v>
          </cell>
          <cell r="P2346" t="str">
            <v>Gravesham</v>
          </cell>
          <cell r="S2346">
            <v>19</v>
          </cell>
          <cell r="T2346">
            <v>18</v>
          </cell>
          <cell r="U2346">
            <v>95</v>
          </cell>
          <cell r="V2346">
            <v>10</v>
          </cell>
          <cell r="Y2346">
            <v>142</v>
          </cell>
          <cell r="AA2346" t="str">
            <v>29UG</v>
          </cell>
          <cell r="AB2346" t="str">
            <v>Gravesham</v>
          </cell>
          <cell r="AD2346">
            <v>4</v>
          </cell>
          <cell r="AE2346">
            <v>0</v>
          </cell>
          <cell r="AF2346">
            <v>4</v>
          </cell>
          <cell r="AG2346">
            <v>4</v>
          </cell>
          <cell r="AI2346" t="str">
            <v>29UG</v>
          </cell>
          <cell r="AJ2346" t="str">
            <v>Gravesham</v>
          </cell>
          <cell r="AK2346">
            <v>0</v>
          </cell>
          <cell r="AL2346">
            <v>0</v>
          </cell>
          <cell r="AM2346">
            <v>0</v>
          </cell>
        </row>
        <row r="2347">
          <cell r="B2347" t="str">
            <v>29UH</v>
          </cell>
          <cell r="C2347" t="str">
            <v>Maidstone</v>
          </cell>
          <cell r="D2347">
            <v>36</v>
          </cell>
          <cell r="F2347">
            <v>47</v>
          </cell>
          <cell r="G2347">
            <v>55</v>
          </cell>
          <cell r="H2347">
            <v>197</v>
          </cell>
          <cell r="J2347">
            <v>1</v>
          </cell>
          <cell r="L2347">
            <v>336</v>
          </cell>
          <cell r="M2347">
            <v>1</v>
          </cell>
          <cell r="O2347" t="str">
            <v>29UH</v>
          </cell>
          <cell r="P2347" t="str">
            <v>Maidstone</v>
          </cell>
          <cell r="Q2347">
            <v>36</v>
          </cell>
          <cell r="S2347">
            <v>47</v>
          </cell>
          <cell r="T2347">
            <v>50</v>
          </cell>
          <cell r="U2347">
            <v>197</v>
          </cell>
          <cell r="W2347">
            <v>1</v>
          </cell>
          <cell r="Y2347">
            <v>331</v>
          </cell>
          <cell r="AA2347" t="str">
            <v>29UH</v>
          </cell>
          <cell r="AB2347" t="str">
            <v>Maidstone</v>
          </cell>
          <cell r="AC2347">
            <v>0</v>
          </cell>
          <cell r="AD2347">
            <v>32</v>
          </cell>
          <cell r="AE2347">
            <v>0</v>
          </cell>
          <cell r="AF2347">
            <v>32</v>
          </cell>
          <cell r="AG2347">
            <v>32</v>
          </cell>
          <cell r="AI2347" t="str">
            <v>29UH</v>
          </cell>
          <cell r="AJ2347" t="str">
            <v>Maidstone</v>
          </cell>
          <cell r="AK2347">
            <v>0</v>
          </cell>
          <cell r="AL2347">
            <v>0</v>
          </cell>
          <cell r="AM2347">
            <v>0</v>
          </cell>
        </row>
        <row r="2348">
          <cell r="B2348" t="str">
            <v>29UK</v>
          </cell>
          <cell r="C2348" t="str">
            <v>Sevenoaks</v>
          </cell>
          <cell r="F2348">
            <v>41</v>
          </cell>
          <cell r="G2348">
            <v>12</v>
          </cell>
          <cell r="H2348">
            <v>7</v>
          </cell>
          <cell r="K2348">
            <v>1</v>
          </cell>
          <cell r="L2348">
            <v>61</v>
          </cell>
          <cell r="M2348">
            <v>1</v>
          </cell>
          <cell r="O2348" t="str">
            <v>29UK</v>
          </cell>
          <cell r="P2348" t="str">
            <v>Sevenoaks</v>
          </cell>
          <cell r="S2348">
            <v>41</v>
          </cell>
          <cell r="T2348">
            <v>16</v>
          </cell>
          <cell r="U2348">
            <v>7</v>
          </cell>
          <cell r="X2348">
            <v>1</v>
          </cell>
          <cell r="Y2348">
            <v>65</v>
          </cell>
          <cell r="AA2348" t="str">
            <v>29UK</v>
          </cell>
          <cell r="AB2348" t="str">
            <v>Sevenoaks</v>
          </cell>
          <cell r="AD2348">
            <v>0</v>
          </cell>
          <cell r="AE2348">
            <v>0</v>
          </cell>
          <cell r="AF2348">
            <v>0</v>
          </cell>
          <cell r="AG2348">
            <v>0</v>
          </cell>
          <cell r="AI2348" t="str">
            <v>29UK</v>
          </cell>
          <cell r="AJ2348" t="str">
            <v>Sevenoaks</v>
          </cell>
          <cell r="AK2348">
            <v>0</v>
          </cell>
          <cell r="AL2348">
            <v>0</v>
          </cell>
          <cell r="AM2348">
            <v>0</v>
          </cell>
        </row>
        <row r="2349">
          <cell r="B2349" t="str">
            <v>29UL</v>
          </cell>
          <cell r="C2349" t="str">
            <v>Shepway</v>
          </cell>
          <cell r="F2349">
            <v>14</v>
          </cell>
          <cell r="G2349">
            <v>12</v>
          </cell>
          <cell r="H2349">
            <v>37</v>
          </cell>
          <cell r="I2349">
            <v>9</v>
          </cell>
          <cell r="L2349">
            <v>73</v>
          </cell>
          <cell r="M2349">
            <v>0</v>
          </cell>
          <cell r="O2349" t="str">
            <v>29UL</v>
          </cell>
          <cell r="P2349" t="str">
            <v>Shepway</v>
          </cell>
          <cell r="S2349">
            <v>14</v>
          </cell>
          <cell r="T2349">
            <v>8</v>
          </cell>
          <cell r="U2349">
            <v>37</v>
          </cell>
          <cell r="V2349">
            <v>9</v>
          </cell>
          <cell r="Y2349">
            <v>69</v>
          </cell>
          <cell r="AA2349" t="str">
            <v>29UL</v>
          </cell>
          <cell r="AB2349" t="str">
            <v>Shepway</v>
          </cell>
          <cell r="AD2349">
            <v>0</v>
          </cell>
          <cell r="AE2349">
            <v>0</v>
          </cell>
          <cell r="AF2349">
            <v>0</v>
          </cell>
          <cell r="AG2349">
            <v>0</v>
          </cell>
          <cell r="AI2349" t="str">
            <v>29UL</v>
          </cell>
          <cell r="AJ2349" t="str">
            <v>Shepway</v>
          </cell>
          <cell r="AK2349">
            <v>0</v>
          </cell>
          <cell r="AL2349">
            <v>0</v>
          </cell>
          <cell r="AM2349">
            <v>0</v>
          </cell>
        </row>
        <row r="2350">
          <cell r="B2350" t="str">
            <v>29UM</v>
          </cell>
          <cell r="C2350" t="str">
            <v>Swale</v>
          </cell>
          <cell r="D2350">
            <v>2</v>
          </cell>
          <cell r="F2350">
            <v>92</v>
          </cell>
          <cell r="G2350">
            <v>29</v>
          </cell>
          <cell r="H2350">
            <v>45</v>
          </cell>
          <cell r="L2350">
            <v>174</v>
          </cell>
          <cell r="M2350">
            <v>0</v>
          </cell>
          <cell r="O2350" t="str">
            <v>29UM</v>
          </cell>
          <cell r="P2350" t="str">
            <v>Swale</v>
          </cell>
          <cell r="Q2350">
            <v>2</v>
          </cell>
          <cell r="S2350">
            <v>92</v>
          </cell>
          <cell r="T2350">
            <v>38</v>
          </cell>
          <cell r="U2350">
            <v>45</v>
          </cell>
          <cell r="Y2350">
            <v>183</v>
          </cell>
          <cell r="AA2350" t="str">
            <v>29UM</v>
          </cell>
          <cell r="AB2350" t="str">
            <v>Swale</v>
          </cell>
          <cell r="AC2350">
            <v>0</v>
          </cell>
          <cell r="AD2350">
            <v>25</v>
          </cell>
          <cell r="AE2350">
            <v>0</v>
          </cell>
          <cell r="AF2350">
            <v>25</v>
          </cell>
          <cell r="AG2350">
            <v>25</v>
          </cell>
          <cell r="AI2350" t="str">
            <v>29UM</v>
          </cell>
          <cell r="AJ2350" t="str">
            <v>Swale</v>
          </cell>
          <cell r="AK2350">
            <v>0</v>
          </cell>
          <cell r="AL2350">
            <v>0</v>
          </cell>
          <cell r="AM2350">
            <v>0</v>
          </cell>
        </row>
        <row r="2351">
          <cell r="B2351" t="str">
            <v>29UN</v>
          </cell>
          <cell r="C2351" t="str">
            <v>Thanet</v>
          </cell>
          <cell r="F2351">
            <v>2</v>
          </cell>
          <cell r="G2351">
            <v>17</v>
          </cell>
          <cell r="H2351">
            <v>46</v>
          </cell>
          <cell r="I2351">
            <v>1</v>
          </cell>
          <cell r="L2351">
            <v>66</v>
          </cell>
          <cell r="M2351">
            <v>0</v>
          </cell>
          <cell r="O2351" t="str">
            <v>29UN</v>
          </cell>
          <cell r="P2351" t="str">
            <v>Thanet</v>
          </cell>
          <cell r="S2351">
            <v>2</v>
          </cell>
          <cell r="T2351">
            <v>18</v>
          </cell>
          <cell r="U2351">
            <v>46</v>
          </cell>
          <cell r="V2351">
            <v>1</v>
          </cell>
          <cell r="Y2351">
            <v>67</v>
          </cell>
          <cell r="AA2351" t="str">
            <v>29UN</v>
          </cell>
          <cell r="AB2351" t="str">
            <v>Thanet</v>
          </cell>
          <cell r="AD2351">
            <v>0</v>
          </cell>
          <cell r="AE2351">
            <v>0</v>
          </cell>
          <cell r="AF2351">
            <v>0</v>
          </cell>
          <cell r="AG2351">
            <v>0</v>
          </cell>
          <cell r="AI2351" t="str">
            <v>29UN</v>
          </cell>
          <cell r="AJ2351" t="str">
            <v>Thanet</v>
          </cell>
          <cell r="AK2351">
            <v>0</v>
          </cell>
          <cell r="AL2351">
            <v>0</v>
          </cell>
          <cell r="AM2351">
            <v>0</v>
          </cell>
        </row>
        <row r="2352">
          <cell r="B2352" t="str">
            <v>29UP</v>
          </cell>
          <cell r="C2352" t="str">
            <v>Tonbridge and Malling</v>
          </cell>
          <cell r="F2352">
            <v>79</v>
          </cell>
          <cell r="G2352">
            <v>17</v>
          </cell>
          <cell r="H2352">
            <v>139</v>
          </cell>
          <cell r="L2352">
            <v>235</v>
          </cell>
          <cell r="M2352">
            <v>0</v>
          </cell>
          <cell r="O2352" t="str">
            <v>29UP</v>
          </cell>
          <cell r="P2352" t="str">
            <v>Tonbridge and Malling</v>
          </cell>
          <cell r="S2352">
            <v>79</v>
          </cell>
          <cell r="T2352">
            <v>26</v>
          </cell>
          <cell r="U2352">
            <v>139</v>
          </cell>
          <cell r="Y2352">
            <v>244</v>
          </cell>
          <cell r="AA2352" t="str">
            <v>29UP</v>
          </cell>
          <cell r="AB2352" t="str">
            <v>Tonbridge and Malling</v>
          </cell>
          <cell r="AD2352">
            <v>4</v>
          </cell>
          <cell r="AE2352">
            <v>0</v>
          </cell>
          <cell r="AF2352">
            <v>4</v>
          </cell>
          <cell r="AG2352">
            <v>4</v>
          </cell>
          <cell r="AI2352" t="str">
            <v>29UP</v>
          </cell>
          <cell r="AJ2352" t="str">
            <v>Tonbridge and Malling</v>
          </cell>
          <cell r="AK2352">
            <v>0</v>
          </cell>
          <cell r="AL2352">
            <v>0</v>
          </cell>
          <cell r="AM2352">
            <v>0</v>
          </cell>
        </row>
        <row r="2353">
          <cell r="B2353" t="str">
            <v>29UQ</v>
          </cell>
          <cell r="C2353" t="str">
            <v>Tunbridge Wells</v>
          </cell>
          <cell r="F2353">
            <v>12</v>
          </cell>
          <cell r="G2353">
            <v>12</v>
          </cell>
          <cell r="H2353">
            <v>50</v>
          </cell>
          <cell r="I2353">
            <v>2</v>
          </cell>
          <cell r="K2353">
            <v>4</v>
          </cell>
          <cell r="L2353">
            <v>82</v>
          </cell>
          <cell r="M2353">
            <v>4</v>
          </cell>
          <cell r="O2353" t="str">
            <v>29UQ</v>
          </cell>
          <cell r="P2353" t="str">
            <v>Tunbridge Wells</v>
          </cell>
          <cell r="S2353">
            <v>12</v>
          </cell>
          <cell r="T2353">
            <v>17</v>
          </cell>
          <cell r="U2353">
            <v>50</v>
          </cell>
          <cell r="V2353">
            <v>2</v>
          </cell>
          <cell r="X2353">
            <v>4</v>
          </cell>
          <cell r="Y2353">
            <v>87</v>
          </cell>
          <cell r="AA2353" t="str">
            <v>29UQ</v>
          </cell>
          <cell r="AB2353" t="str">
            <v>Tunbridge Wells</v>
          </cell>
          <cell r="AD2353">
            <v>0</v>
          </cell>
          <cell r="AE2353">
            <v>0</v>
          </cell>
          <cell r="AF2353">
            <v>0</v>
          </cell>
          <cell r="AG2353">
            <v>0</v>
          </cell>
          <cell r="AI2353" t="str">
            <v>29UQ</v>
          </cell>
          <cell r="AJ2353" t="str">
            <v>Tunbridge Wells</v>
          </cell>
          <cell r="AK2353">
            <v>0</v>
          </cell>
          <cell r="AL2353">
            <v>0</v>
          </cell>
          <cell r="AM2353">
            <v>0</v>
          </cell>
        </row>
        <row r="2354">
          <cell r="B2354" t="str">
            <v>30UD</v>
          </cell>
          <cell r="C2354" t="str">
            <v>Burnley</v>
          </cell>
          <cell r="G2354">
            <v>0</v>
          </cell>
          <cell r="H2354">
            <v>10</v>
          </cell>
          <cell r="J2354">
            <v>2</v>
          </cell>
          <cell r="K2354">
            <v>1</v>
          </cell>
          <cell r="L2354">
            <v>13</v>
          </cell>
          <cell r="M2354">
            <v>3</v>
          </cell>
          <cell r="O2354" t="str">
            <v>30UD</v>
          </cell>
          <cell r="P2354" t="str">
            <v>Burnley</v>
          </cell>
          <cell r="T2354">
            <v>0</v>
          </cell>
          <cell r="U2354">
            <v>10</v>
          </cell>
          <cell r="W2354">
            <v>2</v>
          </cell>
          <cell r="X2354">
            <v>1</v>
          </cell>
          <cell r="Y2354">
            <v>13</v>
          </cell>
          <cell r="AA2354" t="str">
            <v>30UD</v>
          </cell>
          <cell r="AB2354" t="str">
            <v>Burnley</v>
          </cell>
          <cell r="AE2354">
            <v>0</v>
          </cell>
          <cell r="AF2354">
            <v>0</v>
          </cell>
          <cell r="AG2354">
            <v>0</v>
          </cell>
          <cell r="AI2354" t="str">
            <v>30UD</v>
          </cell>
          <cell r="AJ2354" t="str">
            <v>Burnley</v>
          </cell>
          <cell r="AK2354">
            <v>0</v>
          </cell>
          <cell r="AL2354">
            <v>0</v>
          </cell>
          <cell r="AM2354">
            <v>0</v>
          </cell>
        </row>
        <row r="2355">
          <cell r="B2355" t="str">
            <v>30UE</v>
          </cell>
          <cell r="C2355" t="str">
            <v>Chorley</v>
          </cell>
          <cell r="F2355">
            <v>16</v>
          </cell>
          <cell r="G2355">
            <v>1</v>
          </cell>
          <cell r="H2355">
            <v>14</v>
          </cell>
          <cell r="I2355">
            <v>14</v>
          </cell>
          <cell r="L2355">
            <v>45</v>
          </cell>
          <cell r="M2355">
            <v>0</v>
          </cell>
          <cell r="O2355" t="str">
            <v>30UE</v>
          </cell>
          <cell r="P2355" t="str">
            <v>Chorley</v>
          </cell>
          <cell r="S2355">
            <v>16</v>
          </cell>
          <cell r="T2355">
            <v>2</v>
          </cell>
          <cell r="U2355">
            <v>14</v>
          </cell>
          <cell r="V2355">
            <v>14</v>
          </cell>
          <cell r="Y2355">
            <v>46</v>
          </cell>
          <cell r="AA2355" t="str">
            <v>30UE</v>
          </cell>
          <cell r="AB2355" t="str">
            <v>Chorley</v>
          </cell>
          <cell r="AD2355">
            <v>0</v>
          </cell>
          <cell r="AE2355">
            <v>0</v>
          </cell>
          <cell r="AF2355">
            <v>0</v>
          </cell>
          <cell r="AG2355">
            <v>0</v>
          </cell>
          <cell r="AI2355" t="str">
            <v>30UE</v>
          </cell>
          <cell r="AJ2355" t="str">
            <v>Chorley</v>
          </cell>
          <cell r="AK2355">
            <v>0</v>
          </cell>
          <cell r="AL2355">
            <v>0</v>
          </cell>
          <cell r="AM2355">
            <v>0</v>
          </cell>
        </row>
        <row r="2356">
          <cell r="B2356" t="str">
            <v>30UF</v>
          </cell>
          <cell r="C2356" t="str">
            <v>Fylde</v>
          </cell>
          <cell r="F2356">
            <v>7</v>
          </cell>
          <cell r="G2356">
            <v>0</v>
          </cell>
          <cell r="H2356">
            <v>46</v>
          </cell>
          <cell r="I2356">
            <v>3</v>
          </cell>
          <cell r="L2356">
            <v>56</v>
          </cell>
          <cell r="M2356">
            <v>0</v>
          </cell>
          <cell r="O2356" t="str">
            <v>30UF</v>
          </cell>
          <cell r="P2356" t="str">
            <v>Fylde</v>
          </cell>
          <cell r="S2356">
            <v>7</v>
          </cell>
          <cell r="T2356">
            <v>1</v>
          </cell>
          <cell r="U2356">
            <v>46</v>
          </cell>
          <cell r="V2356">
            <v>3</v>
          </cell>
          <cell r="Y2356">
            <v>57</v>
          </cell>
          <cell r="AA2356" t="str">
            <v>30UF</v>
          </cell>
          <cell r="AB2356" t="str">
            <v>Fylde</v>
          </cell>
          <cell r="AD2356">
            <v>7</v>
          </cell>
          <cell r="AE2356">
            <v>0</v>
          </cell>
          <cell r="AF2356">
            <v>7</v>
          </cell>
          <cell r="AG2356">
            <v>7</v>
          </cell>
          <cell r="AI2356" t="str">
            <v>30UF</v>
          </cell>
          <cell r="AJ2356" t="str">
            <v>Fylde</v>
          </cell>
          <cell r="AK2356">
            <v>0</v>
          </cell>
          <cell r="AL2356">
            <v>0</v>
          </cell>
          <cell r="AM2356">
            <v>0</v>
          </cell>
        </row>
        <row r="2357">
          <cell r="B2357" t="str">
            <v>30UG</v>
          </cell>
          <cell r="C2357" t="str">
            <v>Hyndburn</v>
          </cell>
          <cell r="G2357">
            <v>0</v>
          </cell>
          <cell r="H2357">
            <v>28</v>
          </cell>
          <cell r="I2357">
            <v>4</v>
          </cell>
          <cell r="L2357">
            <v>40</v>
          </cell>
          <cell r="M2357">
            <v>0</v>
          </cell>
          <cell r="O2357" t="str">
            <v>30UG</v>
          </cell>
          <cell r="P2357" t="str">
            <v>Hyndburn</v>
          </cell>
          <cell r="T2357">
            <v>0</v>
          </cell>
          <cell r="U2357">
            <v>28</v>
          </cell>
          <cell r="V2357">
            <v>4</v>
          </cell>
          <cell r="Y2357">
            <v>40</v>
          </cell>
          <cell r="AA2357" t="str">
            <v>30UG</v>
          </cell>
          <cell r="AB2357" t="str">
            <v>Hyndburn</v>
          </cell>
          <cell r="AE2357">
            <v>0</v>
          </cell>
          <cell r="AF2357">
            <v>0</v>
          </cell>
          <cell r="AG2357">
            <v>0</v>
          </cell>
          <cell r="AI2357" t="str">
            <v>30UG</v>
          </cell>
          <cell r="AJ2357" t="str">
            <v>Hyndburn</v>
          </cell>
          <cell r="AK2357">
            <v>0</v>
          </cell>
          <cell r="AL2357">
            <v>0</v>
          </cell>
          <cell r="AM2357">
            <v>0</v>
          </cell>
        </row>
        <row r="2358">
          <cell r="B2358" t="str">
            <v>30UH</v>
          </cell>
          <cell r="C2358" t="str">
            <v>Lancaster</v>
          </cell>
          <cell r="F2358">
            <v>3</v>
          </cell>
          <cell r="G2358">
            <v>52</v>
          </cell>
          <cell r="H2358">
            <v>49</v>
          </cell>
          <cell r="L2358">
            <v>116</v>
          </cell>
          <cell r="M2358">
            <v>0</v>
          </cell>
          <cell r="O2358" t="str">
            <v>30UH</v>
          </cell>
          <cell r="P2358" t="str">
            <v>Lancaster</v>
          </cell>
          <cell r="S2358">
            <v>3</v>
          </cell>
          <cell r="T2358">
            <v>53</v>
          </cell>
          <cell r="U2358">
            <v>49</v>
          </cell>
          <cell r="Y2358">
            <v>117</v>
          </cell>
          <cell r="AA2358" t="str">
            <v>30UH</v>
          </cell>
          <cell r="AB2358" t="str">
            <v>Lancaster</v>
          </cell>
          <cell r="AD2358">
            <v>3</v>
          </cell>
          <cell r="AE2358">
            <v>29</v>
          </cell>
          <cell r="AF2358">
            <v>3</v>
          </cell>
          <cell r="AG2358">
            <v>32</v>
          </cell>
          <cell r="AI2358" t="str">
            <v>30UH</v>
          </cell>
          <cell r="AJ2358" t="str">
            <v>Lancaster</v>
          </cell>
          <cell r="AK2358">
            <v>0</v>
          </cell>
          <cell r="AL2358">
            <v>0</v>
          </cell>
          <cell r="AM2358">
            <v>0</v>
          </cell>
        </row>
        <row r="2359">
          <cell r="B2359" t="str">
            <v>30UJ</v>
          </cell>
          <cell r="C2359" t="str">
            <v>Pendle</v>
          </cell>
          <cell r="G2359">
            <v>1</v>
          </cell>
          <cell r="H2359">
            <v>10</v>
          </cell>
          <cell r="J2359">
            <v>1</v>
          </cell>
          <cell r="L2359">
            <v>12</v>
          </cell>
          <cell r="M2359">
            <v>1</v>
          </cell>
          <cell r="O2359" t="str">
            <v>30UJ</v>
          </cell>
          <cell r="P2359" t="str">
            <v>Pendle</v>
          </cell>
          <cell r="T2359">
            <v>1</v>
          </cell>
          <cell r="U2359">
            <v>10</v>
          </cell>
          <cell r="W2359">
            <v>1</v>
          </cell>
          <cell r="Y2359">
            <v>12</v>
          </cell>
          <cell r="AA2359" t="str">
            <v>30UJ</v>
          </cell>
          <cell r="AB2359" t="str">
            <v>Pendle</v>
          </cell>
          <cell r="AD2359">
            <v>0</v>
          </cell>
          <cell r="AE2359">
            <v>0</v>
          </cell>
          <cell r="AF2359">
            <v>0</v>
          </cell>
          <cell r="AG2359">
            <v>0</v>
          </cell>
          <cell r="AI2359" t="str">
            <v>30UJ</v>
          </cell>
          <cell r="AJ2359" t="str">
            <v>Pendle</v>
          </cell>
          <cell r="AK2359">
            <v>0</v>
          </cell>
          <cell r="AL2359">
            <v>0</v>
          </cell>
          <cell r="AM2359">
            <v>0</v>
          </cell>
        </row>
        <row r="2360">
          <cell r="B2360" t="str">
            <v>30UK</v>
          </cell>
          <cell r="C2360" t="str">
            <v>Preston</v>
          </cell>
          <cell r="G2360">
            <v>9</v>
          </cell>
          <cell r="H2360">
            <v>33</v>
          </cell>
          <cell r="L2360">
            <v>42</v>
          </cell>
          <cell r="M2360">
            <v>0</v>
          </cell>
          <cell r="O2360" t="str">
            <v>30UK</v>
          </cell>
          <cell r="P2360" t="str">
            <v>Preston</v>
          </cell>
          <cell r="T2360">
            <v>10</v>
          </cell>
          <cell r="U2360">
            <v>33</v>
          </cell>
          <cell r="Y2360">
            <v>43</v>
          </cell>
          <cell r="AA2360" t="str">
            <v>30UK</v>
          </cell>
          <cell r="AB2360" t="str">
            <v>Preston</v>
          </cell>
          <cell r="AD2360">
            <v>0</v>
          </cell>
          <cell r="AE2360">
            <v>0</v>
          </cell>
          <cell r="AF2360">
            <v>0</v>
          </cell>
          <cell r="AG2360">
            <v>0</v>
          </cell>
          <cell r="AI2360" t="str">
            <v>30UK</v>
          </cell>
          <cell r="AJ2360" t="str">
            <v>Preston</v>
          </cell>
          <cell r="AK2360">
            <v>0</v>
          </cell>
          <cell r="AL2360">
            <v>0</v>
          </cell>
          <cell r="AM2360">
            <v>0</v>
          </cell>
        </row>
        <row r="2361">
          <cell r="B2361" t="str">
            <v>30UL</v>
          </cell>
          <cell r="C2361" t="str">
            <v>Ribble Valley</v>
          </cell>
          <cell r="F2361">
            <v>16</v>
          </cell>
          <cell r="G2361">
            <v>2</v>
          </cell>
          <cell r="I2361">
            <v>8</v>
          </cell>
          <cell r="L2361">
            <v>26</v>
          </cell>
          <cell r="M2361">
            <v>0</v>
          </cell>
          <cell r="O2361" t="str">
            <v>30UL</v>
          </cell>
          <cell r="P2361" t="str">
            <v>Ribble Valley</v>
          </cell>
          <cell r="S2361">
            <v>16</v>
          </cell>
          <cell r="T2361">
            <v>2</v>
          </cell>
          <cell r="V2361">
            <v>8</v>
          </cell>
          <cell r="Y2361">
            <v>26</v>
          </cell>
          <cell r="AA2361" t="str">
            <v>30UL</v>
          </cell>
          <cell r="AB2361" t="str">
            <v>Ribble Valley</v>
          </cell>
          <cell r="AD2361">
            <v>0</v>
          </cell>
          <cell r="AE2361">
            <v>0</v>
          </cell>
          <cell r="AF2361">
            <v>0</v>
          </cell>
          <cell r="AG2361">
            <v>0</v>
          </cell>
          <cell r="AI2361" t="str">
            <v>30UL</v>
          </cell>
          <cell r="AJ2361" t="str">
            <v>Ribble Valley</v>
          </cell>
          <cell r="AK2361">
            <v>0</v>
          </cell>
          <cell r="AL2361">
            <v>0</v>
          </cell>
          <cell r="AM2361">
            <v>0</v>
          </cell>
        </row>
        <row r="2362">
          <cell r="B2362" t="str">
            <v>30UM</v>
          </cell>
          <cell r="C2362" t="str">
            <v>Rossendale</v>
          </cell>
          <cell r="G2362">
            <v>1</v>
          </cell>
          <cell r="L2362">
            <v>1</v>
          </cell>
          <cell r="M2362">
            <v>0</v>
          </cell>
          <cell r="O2362" t="str">
            <v>30UM</v>
          </cell>
          <cell r="P2362" t="str">
            <v>Rossendale</v>
          </cell>
          <cell r="T2362">
            <v>1</v>
          </cell>
          <cell r="Y2362">
            <v>1</v>
          </cell>
          <cell r="AA2362" t="str">
            <v>30UM</v>
          </cell>
          <cell r="AB2362" t="str">
            <v>Rossendale</v>
          </cell>
          <cell r="AD2362">
            <v>0</v>
          </cell>
          <cell r="AF2362">
            <v>0</v>
          </cell>
          <cell r="AG2362">
            <v>0</v>
          </cell>
          <cell r="AI2362" t="str">
            <v>30UM</v>
          </cell>
          <cell r="AJ2362" t="str">
            <v>Rossendale</v>
          </cell>
          <cell r="AK2362">
            <v>0</v>
          </cell>
          <cell r="AL2362">
            <v>0</v>
          </cell>
          <cell r="AM2362">
            <v>0</v>
          </cell>
        </row>
        <row r="2363">
          <cell r="B2363" t="str">
            <v>30UN</v>
          </cell>
          <cell r="C2363" t="str">
            <v>South Ribble</v>
          </cell>
          <cell r="G2363">
            <v>1</v>
          </cell>
          <cell r="H2363">
            <v>26</v>
          </cell>
          <cell r="L2363">
            <v>27</v>
          </cell>
          <cell r="M2363">
            <v>0</v>
          </cell>
          <cell r="O2363" t="str">
            <v>30UN</v>
          </cell>
          <cell r="P2363" t="str">
            <v>South Ribble</v>
          </cell>
          <cell r="T2363">
            <v>1</v>
          </cell>
          <cell r="U2363">
            <v>26</v>
          </cell>
          <cell r="Y2363">
            <v>27</v>
          </cell>
          <cell r="AA2363" t="str">
            <v>30UN</v>
          </cell>
          <cell r="AB2363" t="str">
            <v>South Ribble</v>
          </cell>
          <cell r="AD2363">
            <v>0</v>
          </cell>
          <cell r="AE2363">
            <v>0</v>
          </cell>
          <cell r="AF2363">
            <v>0</v>
          </cell>
          <cell r="AG2363">
            <v>0</v>
          </cell>
          <cell r="AI2363" t="str">
            <v>30UN</v>
          </cell>
          <cell r="AJ2363" t="str">
            <v>South Ribble</v>
          </cell>
          <cell r="AK2363">
            <v>0</v>
          </cell>
          <cell r="AL2363">
            <v>0</v>
          </cell>
          <cell r="AM2363">
            <v>0</v>
          </cell>
        </row>
        <row r="2364">
          <cell r="B2364" t="str">
            <v>30UP</v>
          </cell>
          <cell r="C2364" t="str">
            <v>West Lancashire</v>
          </cell>
          <cell r="F2364">
            <v>12</v>
          </cell>
          <cell r="G2364">
            <v>3</v>
          </cell>
          <cell r="I2364">
            <v>12</v>
          </cell>
          <cell r="L2364">
            <v>27</v>
          </cell>
          <cell r="M2364">
            <v>0</v>
          </cell>
          <cell r="O2364" t="str">
            <v>30UP</v>
          </cell>
          <cell r="P2364" t="str">
            <v>West Lancashire</v>
          </cell>
          <cell r="S2364">
            <v>12</v>
          </cell>
          <cell r="T2364">
            <v>5</v>
          </cell>
          <cell r="V2364">
            <v>12</v>
          </cell>
          <cell r="Y2364">
            <v>29</v>
          </cell>
          <cell r="AA2364" t="str">
            <v>30UP</v>
          </cell>
          <cell r="AB2364" t="str">
            <v>West Lancashire</v>
          </cell>
          <cell r="AD2364">
            <v>0</v>
          </cell>
          <cell r="AE2364">
            <v>0</v>
          </cell>
          <cell r="AF2364">
            <v>0</v>
          </cell>
          <cell r="AG2364">
            <v>0</v>
          </cell>
          <cell r="AI2364" t="str">
            <v>30UP</v>
          </cell>
          <cell r="AJ2364" t="str">
            <v>West Lancashire</v>
          </cell>
          <cell r="AK2364">
            <v>0</v>
          </cell>
          <cell r="AL2364">
            <v>0</v>
          </cell>
          <cell r="AM2364">
            <v>0</v>
          </cell>
        </row>
        <row r="2365">
          <cell r="B2365" t="str">
            <v>30UQ</v>
          </cell>
          <cell r="C2365" t="str">
            <v>Wyre</v>
          </cell>
          <cell r="G2365">
            <v>2</v>
          </cell>
          <cell r="H2365">
            <v>18</v>
          </cell>
          <cell r="I2365">
            <v>32</v>
          </cell>
          <cell r="L2365">
            <v>52</v>
          </cell>
          <cell r="M2365">
            <v>0</v>
          </cell>
          <cell r="O2365" t="str">
            <v>30UQ</v>
          </cell>
          <cell r="P2365" t="str">
            <v>Wyre</v>
          </cell>
          <cell r="T2365">
            <v>2</v>
          </cell>
          <cell r="U2365">
            <v>18</v>
          </cell>
          <cell r="V2365">
            <v>32</v>
          </cell>
          <cell r="Y2365">
            <v>52</v>
          </cell>
          <cell r="AA2365" t="str">
            <v>30UQ</v>
          </cell>
          <cell r="AB2365" t="str">
            <v>Wyre</v>
          </cell>
          <cell r="AD2365">
            <v>0</v>
          </cell>
          <cell r="AE2365">
            <v>0</v>
          </cell>
          <cell r="AF2365">
            <v>0</v>
          </cell>
          <cell r="AG2365">
            <v>0</v>
          </cell>
          <cell r="AI2365" t="str">
            <v>30UQ</v>
          </cell>
          <cell r="AJ2365" t="str">
            <v>Wyre</v>
          </cell>
          <cell r="AK2365">
            <v>0</v>
          </cell>
          <cell r="AL2365">
            <v>0</v>
          </cell>
          <cell r="AM2365">
            <v>0</v>
          </cell>
        </row>
        <row r="2366">
          <cell r="B2366" t="str">
            <v>31UB</v>
          </cell>
          <cell r="C2366" t="str">
            <v>Blaby</v>
          </cell>
          <cell r="F2366">
            <v>5</v>
          </cell>
          <cell r="G2366">
            <v>6</v>
          </cell>
          <cell r="H2366">
            <v>5</v>
          </cell>
          <cell r="L2366">
            <v>16</v>
          </cell>
          <cell r="M2366">
            <v>0</v>
          </cell>
          <cell r="O2366" t="str">
            <v>31UB</v>
          </cell>
          <cell r="P2366" t="str">
            <v>Blaby</v>
          </cell>
          <cell r="S2366">
            <v>5</v>
          </cell>
          <cell r="T2366">
            <v>3</v>
          </cell>
          <cell r="U2366">
            <v>5</v>
          </cell>
          <cell r="Y2366">
            <v>13</v>
          </cell>
          <cell r="AA2366" t="str">
            <v>31UB</v>
          </cell>
          <cell r="AB2366" t="str">
            <v>Blaby</v>
          </cell>
          <cell r="AD2366">
            <v>0</v>
          </cell>
          <cell r="AE2366">
            <v>0</v>
          </cell>
          <cell r="AF2366">
            <v>0</v>
          </cell>
          <cell r="AG2366">
            <v>0</v>
          </cell>
          <cell r="AI2366" t="str">
            <v>31UB</v>
          </cell>
          <cell r="AJ2366" t="str">
            <v>Blaby</v>
          </cell>
          <cell r="AK2366">
            <v>0</v>
          </cell>
          <cell r="AL2366">
            <v>0</v>
          </cell>
          <cell r="AM2366">
            <v>0</v>
          </cell>
        </row>
        <row r="2367">
          <cell r="B2367" t="str">
            <v>31UC</v>
          </cell>
          <cell r="C2367" t="str">
            <v>Charnwood</v>
          </cell>
          <cell r="F2367">
            <v>34</v>
          </cell>
          <cell r="G2367">
            <v>8</v>
          </cell>
          <cell r="H2367">
            <v>106</v>
          </cell>
          <cell r="L2367">
            <v>148</v>
          </cell>
          <cell r="M2367">
            <v>0</v>
          </cell>
          <cell r="O2367" t="str">
            <v>31UC</v>
          </cell>
          <cell r="P2367" t="str">
            <v>Charnwood</v>
          </cell>
          <cell r="S2367">
            <v>34</v>
          </cell>
          <cell r="T2367">
            <v>7</v>
          </cell>
          <cell r="U2367">
            <v>106</v>
          </cell>
          <cell r="Y2367">
            <v>147</v>
          </cell>
          <cell r="AA2367" t="str">
            <v>31UC</v>
          </cell>
          <cell r="AB2367" t="str">
            <v>Charnwood</v>
          </cell>
          <cell r="AD2367">
            <v>2</v>
          </cell>
          <cell r="AE2367">
            <v>0</v>
          </cell>
          <cell r="AF2367">
            <v>2</v>
          </cell>
          <cell r="AG2367">
            <v>2</v>
          </cell>
          <cell r="AI2367" t="str">
            <v>31UC</v>
          </cell>
          <cell r="AJ2367" t="str">
            <v>Charnwood</v>
          </cell>
          <cell r="AK2367">
            <v>0</v>
          </cell>
          <cell r="AL2367">
            <v>0</v>
          </cell>
          <cell r="AM2367">
            <v>0</v>
          </cell>
        </row>
        <row r="2368">
          <cell r="B2368" t="str">
            <v>31UD</v>
          </cell>
          <cell r="C2368" t="str">
            <v>Harborough</v>
          </cell>
          <cell r="F2368">
            <v>36</v>
          </cell>
          <cell r="G2368">
            <v>8</v>
          </cell>
          <cell r="H2368">
            <v>43</v>
          </cell>
          <cell r="L2368">
            <v>87</v>
          </cell>
          <cell r="M2368">
            <v>0</v>
          </cell>
          <cell r="O2368" t="str">
            <v>31UD</v>
          </cell>
          <cell r="P2368" t="str">
            <v>Harborough</v>
          </cell>
          <cell r="S2368">
            <v>36</v>
          </cell>
          <cell r="T2368">
            <v>7</v>
          </cell>
          <cell r="U2368">
            <v>43</v>
          </cell>
          <cell r="Y2368">
            <v>86</v>
          </cell>
          <cell r="AA2368" t="str">
            <v>31UD</v>
          </cell>
          <cell r="AB2368" t="str">
            <v>Harborough</v>
          </cell>
          <cell r="AD2368">
            <v>4</v>
          </cell>
          <cell r="AE2368">
            <v>0</v>
          </cell>
          <cell r="AF2368">
            <v>4</v>
          </cell>
          <cell r="AG2368">
            <v>4</v>
          </cell>
          <cell r="AI2368" t="str">
            <v>31UD</v>
          </cell>
          <cell r="AJ2368" t="str">
            <v>Harborough</v>
          </cell>
          <cell r="AK2368">
            <v>0</v>
          </cell>
          <cell r="AL2368">
            <v>0</v>
          </cell>
          <cell r="AM2368">
            <v>0</v>
          </cell>
        </row>
        <row r="2369">
          <cell r="B2369" t="str">
            <v>31UE</v>
          </cell>
          <cell r="C2369" t="str">
            <v>Hinckley and Bosworth</v>
          </cell>
          <cell r="F2369">
            <v>25</v>
          </cell>
          <cell r="G2369">
            <v>6</v>
          </cell>
          <cell r="H2369">
            <v>75</v>
          </cell>
          <cell r="I2369">
            <v>6</v>
          </cell>
          <cell r="L2369">
            <v>112</v>
          </cell>
          <cell r="M2369">
            <v>0</v>
          </cell>
          <cell r="O2369" t="str">
            <v>31UE</v>
          </cell>
          <cell r="P2369" t="str">
            <v>Hinckley and Bosworth</v>
          </cell>
          <cell r="S2369">
            <v>25</v>
          </cell>
          <cell r="T2369">
            <v>9</v>
          </cell>
          <cell r="U2369">
            <v>75</v>
          </cell>
          <cell r="V2369">
            <v>6</v>
          </cell>
          <cell r="Y2369">
            <v>115</v>
          </cell>
          <cell r="AA2369" t="str">
            <v>31UE</v>
          </cell>
          <cell r="AB2369" t="str">
            <v>Hinckley and Bosworth</v>
          </cell>
          <cell r="AD2369">
            <v>0</v>
          </cell>
          <cell r="AE2369">
            <v>10</v>
          </cell>
          <cell r="AF2369">
            <v>0</v>
          </cell>
          <cell r="AG2369">
            <v>10</v>
          </cell>
          <cell r="AI2369" t="str">
            <v>31UE</v>
          </cell>
          <cell r="AJ2369" t="str">
            <v>Hinckley and Bosworth</v>
          </cell>
          <cell r="AK2369">
            <v>0</v>
          </cell>
          <cell r="AL2369">
            <v>0</v>
          </cell>
          <cell r="AM2369">
            <v>0</v>
          </cell>
        </row>
        <row r="2370">
          <cell r="B2370" t="str">
            <v>31UG</v>
          </cell>
          <cell r="C2370" t="str">
            <v>Melton</v>
          </cell>
          <cell r="F2370">
            <v>72</v>
          </cell>
          <cell r="G2370">
            <v>5</v>
          </cell>
          <cell r="H2370">
            <v>33</v>
          </cell>
          <cell r="L2370">
            <v>110</v>
          </cell>
          <cell r="M2370">
            <v>0</v>
          </cell>
          <cell r="O2370" t="str">
            <v>31UG</v>
          </cell>
          <cell r="P2370" t="str">
            <v>Melton</v>
          </cell>
          <cell r="S2370">
            <v>72</v>
          </cell>
          <cell r="T2370">
            <v>5</v>
          </cell>
          <cell r="U2370">
            <v>33</v>
          </cell>
          <cell r="Y2370">
            <v>110</v>
          </cell>
          <cell r="AA2370" t="str">
            <v>31UG</v>
          </cell>
          <cell r="AB2370" t="str">
            <v>Melton</v>
          </cell>
          <cell r="AD2370">
            <v>0</v>
          </cell>
          <cell r="AE2370">
            <v>6</v>
          </cell>
          <cell r="AF2370">
            <v>0</v>
          </cell>
          <cell r="AG2370">
            <v>6</v>
          </cell>
          <cell r="AI2370" t="str">
            <v>31UG</v>
          </cell>
          <cell r="AJ2370" t="str">
            <v>Melton</v>
          </cell>
          <cell r="AK2370">
            <v>0</v>
          </cell>
          <cell r="AL2370">
            <v>0</v>
          </cell>
          <cell r="AM2370">
            <v>0</v>
          </cell>
        </row>
        <row r="2371">
          <cell r="B2371" t="str">
            <v>31UH</v>
          </cell>
          <cell r="C2371" t="str">
            <v>North West Leicestershire</v>
          </cell>
          <cell r="D2371">
            <v>19</v>
          </cell>
          <cell r="F2371">
            <v>2</v>
          </cell>
          <cell r="G2371">
            <v>1</v>
          </cell>
          <cell r="H2371">
            <v>21</v>
          </cell>
          <cell r="L2371">
            <v>43</v>
          </cell>
          <cell r="M2371">
            <v>0</v>
          </cell>
          <cell r="O2371" t="str">
            <v>31UH</v>
          </cell>
          <cell r="P2371" t="str">
            <v>North West Leicestershire</v>
          </cell>
          <cell r="Q2371">
            <v>19</v>
          </cell>
          <cell r="S2371">
            <v>2</v>
          </cell>
          <cell r="T2371">
            <v>3</v>
          </cell>
          <cell r="U2371">
            <v>21</v>
          </cell>
          <cell r="Y2371">
            <v>45</v>
          </cell>
          <cell r="AA2371" t="str">
            <v>31UH</v>
          </cell>
          <cell r="AB2371" t="str">
            <v>North West Leicestershire</v>
          </cell>
          <cell r="AC2371">
            <v>19</v>
          </cell>
          <cell r="AD2371">
            <v>2</v>
          </cell>
          <cell r="AE2371">
            <v>10</v>
          </cell>
          <cell r="AF2371">
            <v>21</v>
          </cell>
          <cell r="AG2371">
            <v>31</v>
          </cell>
          <cell r="AI2371" t="str">
            <v>31UH</v>
          </cell>
          <cell r="AJ2371" t="str">
            <v>North West Leicestershire</v>
          </cell>
          <cell r="AK2371">
            <v>0</v>
          </cell>
          <cell r="AL2371">
            <v>0</v>
          </cell>
          <cell r="AM2371">
            <v>0</v>
          </cell>
        </row>
        <row r="2372">
          <cell r="B2372" t="str">
            <v>31UJ</v>
          </cell>
          <cell r="C2372" t="str">
            <v>Oadby and Wigston</v>
          </cell>
          <cell r="G2372">
            <v>2</v>
          </cell>
          <cell r="L2372">
            <v>2</v>
          </cell>
          <cell r="M2372">
            <v>0</v>
          </cell>
          <cell r="O2372" t="str">
            <v>31UJ</v>
          </cell>
          <cell r="P2372" t="str">
            <v>Oadby and Wigston</v>
          </cell>
          <cell r="T2372">
            <v>2</v>
          </cell>
          <cell r="Y2372">
            <v>2</v>
          </cell>
          <cell r="AA2372" t="str">
            <v>31UJ</v>
          </cell>
          <cell r="AB2372" t="str">
            <v>Oadby and Wigston</v>
          </cell>
          <cell r="AD2372">
            <v>0</v>
          </cell>
          <cell r="AF2372">
            <v>0</v>
          </cell>
          <cell r="AG2372">
            <v>0</v>
          </cell>
          <cell r="AI2372" t="str">
            <v>31UJ</v>
          </cell>
          <cell r="AJ2372" t="str">
            <v>Oadby and Wigston</v>
          </cell>
          <cell r="AK2372">
            <v>0</v>
          </cell>
          <cell r="AL2372">
            <v>0</v>
          </cell>
          <cell r="AM2372">
            <v>0</v>
          </cell>
        </row>
        <row r="2373">
          <cell r="B2373" t="str">
            <v>32UB</v>
          </cell>
          <cell r="C2373" t="str">
            <v>Boston</v>
          </cell>
          <cell r="F2373">
            <v>6</v>
          </cell>
          <cell r="G2373">
            <v>1</v>
          </cell>
          <cell r="H2373">
            <v>12</v>
          </cell>
          <cell r="L2373">
            <v>19</v>
          </cell>
          <cell r="M2373">
            <v>0</v>
          </cell>
          <cell r="O2373" t="str">
            <v>32UB</v>
          </cell>
          <cell r="P2373" t="str">
            <v>Boston</v>
          </cell>
          <cell r="S2373">
            <v>6</v>
          </cell>
          <cell r="T2373">
            <v>1</v>
          </cell>
          <cell r="U2373">
            <v>12</v>
          </cell>
          <cell r="Y2373">
            <v>19</v>
          </cell>
          <cell r="AA2373" t="str">
            <v>32UB</v>
          </cell>
          <cell r="AB2373" t="str">
            <v>Boston</v>
          </cell>
          <cell r="AD2373">
            <v>0</v>
          </cell>
          <cell r="AE2373">
            <v>0</v>
          </cell>
          <cell r="AF2373">
            <v>0</v>
          </cell>
          <cell r="AG2373">
            <v>0</v>
          </cell>
          <cell r="AI2373" t="str">
            <v>32UB</v>
          </cell>
          <cell r="AJ2373" t="str">
            <v>Boston</v>
          </cell>
          <cell r="AK2373">
            <v>0</v>
          </cell>
          <cell r="AL2373">
            <v>0</v>
          </cell>
          <cell r="AM2373">
            <v>0</v>
          </cell>
        </row>
        <row r="2374">
          <cell r="B2374" t="str">
            <v>32UC</v>
          </cell>
          <cell r="C2374" t="str">
            <v>East Lindsey</v>
          </cell>
          <cell r="F2374">
            <v>89</v>
          </cell>
          <cell r="G2374">
            <v>5</v>
          </cell>
          <cell r="H2374">
            <v>215</v>
          </cell>
          <cell r="L2374">
            <v>309</v>
          </cell>
          <cell r="M2374">
            <v>0</v>
          </cell>
          <cell r="O2374" t="str">
            <v>32UC</v>
          </cell>
          <cell r="P2374" t="str">
            <v>East Lindsey</v>
          </cell>
          <cell r="S2374">
            <v>89</v>
          </cell>
          <cell r="T2374">
            <v>3</v>
          </cell>
          <cell r="U2374">
            <v>215</v>
          </cell>
          <cell r="Y2374">
            <v>307</v>
          </cell>
          <cell r="AA2374" t="str">
            <v>32UC</v>
          </cell>
          <cell r="AB2374" t="str">
            <v>East Lindsey</v>
          </cell>
          <cell r="AD2374">
            <v>8</v>
          </cell>
          <cell r="AE2374">
            <v>9</v>
          </cell>
          <cell r="AF2374">
            <v>8</v>
          </cell>
          <cell r="AG2374">
            <v>17</v>
          </cell>
          <cell r="AI2374" t="str">
            <v>32UC</v>
          </cell>
          <cell r="AJ2374" t="str">
            <v>East Lindsey</v>
          </cell>
          <cell r="AK2374">
            <v>0</v>
          </cell>
          <cell r="AL2374">
            <v>0</v>
          </cell>
          <cell r="AM2374">
            <v>0</v>
          </cell>
        </row>
        <row r="2375">
          <cell r="B2375" t="str">
            <v>32UD</v>
          </cell>
          <cell r="C2375" t="str">
            <v>Lincoln</v>
          </cell>
          <cell r="F2375">
            <v>10</v>
          </cell>
          <cell r="G2375">
            <v>12</v>
          </cell>
          <cell r="H2375">
            <v>20</v>
          </cell>
          <cell r="L2375">
            <v>46</v>
          </cell>
          <cell r="M2375">
            <v>0</v>
          </cell>
          <cell r="O2375" t="str">
            <v>32UD</v>
          </cell>
          <cell r="P2375" t="str">
            <v>Lincoln</v>
          </cell>
          <cell r="S2375">
            <v>10</v>
          </cell>
          <cell r="T2375">
            <v>11</v>
          </cell>
          <cell r="U2375">
            <v>20</v>
          </cell>
          <cell r="Y2375">
            <v>45</v>
          </cell>
          <cell r="AA2375" t="str">
            <v>32UD</v>
          </cell>
          <cell r="AB2375" t="str">
            <v>Lincoln</v>
          </cell>
          <cell r="AD2375">
            <v>0</v>
          </cell>
          <cell r="AE2375">
            <v>11</v>
          </cell>
          <cell r="AF2375">
            <v>0</v>
          </cell>
          <cell r="AG2375">
            <v>11</v>
          </cell>
          <cell r="AI2375" t="str">
            <v>32UD</v>
          </cell>
          <cell r="AJ2375" t="str">
            <v>Lincoln</v>
          </cell>
          <cell r="AK2375">
            <v>4</v>
          </cell>
          <cell r="AL2375">
            <v>0</v>
          </cell>
          <cell r="AM2375">
            <v>0</v>
          </cell>
        </row>
        <row r="2376">
          <cell r="B2376" t="str">
            <v>32UE</v>
          </cell>
          <cell r="C2376" t="str">
            <v>North Kesteven</v>
          </cell>
          <cell r="F2376">
            <v>13</v>
          </cell>
          <cell r="G2376">
            <v>2</v>
          </cell>
          <cell r="H2376">
            <v>69</v>
          </cell>
          <cell r="L2376">
            <v>84</v>
          </cell>
          <cell r="M2376">
            <v>0</v>
          </cell>
          <cell r="O2376" t="str">
            <v>32UE</v>
          </cell>
          <cell r="P2376" t="str">
            <v>North Kesteven</v>
          </cell>
          <cell r="S2376">
            <v>13</v>
          </cell>
          <cell r="T2376">
            <v>6</v>
          </cell>
          <cell r="U2376">
            <v>69</v>
          </cell>
          <cell r="Y2376">
            <v>88</v>
          </cell>
          <cell r="AA2376" t="str">
            <v>32UE</v>
          </cell>
          <cell r="AB2376" t="str">
            <v>North Kesteven</v>
          </cell>
          <cell r="AD2376">
            <v>0</v>
          </cell>
          <cell r="AE2376">
            <v>0</v>
          </cell>
          <cell r="AF2376">
            <v>0</v>
          </cell>
          <cell r="AG2376">
            <v>0</v>
          </cell>
          <cell r="AI2376" t="str">
            <v>32UE</v>
          </cell>
          <cell r="AJ2376" t="str">
            <v>North Kesteven</v>
          </cell>
          <cell r="AK2376">
            <v>0</v>
          </cell>
          <cell r="AL2376">
            <v>0</v>
          </cell>
          <cell r="AM2376">
            <v>0</v>
          </cell>
        </row>
        <row r="2377">
          <cell r="B2377" t="str">
            <v>32UF</v>
          </cell>
          <cell r="C2377" t="str">
            <v>South Holland</v>
          </cell>
          <cell r="F2377">
            <v>8</v>
          </cell>
          <cell r="G2377">
            <v>0</v>
          </cell>
          <cell r="H2377">
            <v>21</v>
          </cell>
          <cell r="L2377">
            <v>29</v>
          </cell>
          <cell r="M2377">
            <v>0</v>
          </cell>
          <cell r="O2377" t="str">
            <v>32UF</v>
          </cell>
          <cell r="P2377" t="str">
            <v>South Holland</v>
          </cell>
          <cell r="S2377">
            <v>8</v>
          </cell>
          <cell r="T2377">
            <v>1</v>
          </cell>
          <cell r="U2377">
            <v>21</v>
          </cell>
          <cell r="Y2377">
            <v>30</v>
          </cell>
          <cell r="AA2377" t="str">
            <v>32UF</v>
          </cell>
          <cell r="AB2377" t="str">
            <v>South Holland</v>
          </cell>
          <cell r="AD2377">
            <v>0</v>
          </cell>
          <cell r="AE2377">
            <v>0</v>
          </cell>
          <cell r="AF2377">
            <v>0</v>
          </cell>
          <cell r="AG2377">
            <v>0</v>
          </cell>
          <cell r="AI2377" t="str">
            <v>32UF</v>
          </cell>
          <cell r="AJ2377" t="str">
            <v>South Holland</v>
          </cell>
          <cell r="AK2377">
            <v>0</v>
          </cell>
          <cell r="AL2377">
            <v>0</v>
          </cell>
          <cell r="AM2377">
            <v>0</v>
          </cell>
        </row>
        <row r="2378">
          <cell r="B2378" t="str">
            <v>32UG</v>
          </cell>
          <cell r="C2378" t="str">
            <v>South Kesteven</v>
          </cell>
          <cell r="F2378">
            <v>74</v>
          </cell>
          <cell r="G2378">
            <v>7</v>
          </cell>
          <cell r="H2378">
            <v>172</v>
          </cell>
          <cell r="L2378">
            <v>253</v>
          </cell>
          <cell r="M2378">
            <v>0</v>
          </cell>
          <cell r="O2378" t="str">
            <v>32UG</v>
          </cell>
          <cell r="P2378" t="str">
            <v>South Kesteven</v>
          </cell>
          <cell r="S2378">
            <v>74</v>
          </cell>
          <cell r="T2378">
            <v>8</v>
          </cell>
          <cell r="U2378">
            <v>172</v>
          </cell>
          <cell r="Y2378">
            <v>254</v>
          </cell>
          <cell r="AA2378" t="str">
            <v>32UG</v>
          </cell>
          <cell r="AB2378" t="str">
            <v>South Kesteven</v>
          </cell>
          <cell r="AD2378">
            <v>12</v>
          </cell>
          <cell r="AE2378">
            <v>1</v>
          </cell>
          <cell r="AF2378">
            <v>12</v>
          </cell>
          <cell r="AG2378">
            <v>13</v>
          </cell>
          <cell r="AI2378" t="str">
            <v>32UG</v>
          </cell>
          <cell r="AJ2378" t="str">
            <v>South Kesteven</v>
          </cell>
          <cell r="AK2378">
            <v>0</v>
          </cell>
          <cell r="AL2378">
            <v>0</v>
          </cell>
          <cell r="AM2378">
            <v>0</v>
          </cell>
        </row>
        <row r="2379">
          <cell r="B2379" t="str">
            <v>32UH</v>
          </cell>
          <cell r="C2379" t="str">
            <v>West Lindsey</v>
          </cell>
          <cell r="F2379">
            <v>29</v>
          </cell>
          <cell r="G2379">
            <v>1</v>
          </cell>
          <cell r="H2379">
            <v>62</v>
          </cell>
          <cell r="I2379">
            <v>3</v>
          </cell>
          <cell r="L2379">
            <v>95</v>
          </cell>
          <cell r="M2379">
            <v>0</v>
          </cell>
          <cell r="O2379" t="str">
            <v>32UH</v>
          </cell>
          <cell r="P2379" t="str">
            <v>West Lindsey</v>
          </cell>
          <cell r="S2379">
            <v>29</v>
          </cell>
          <cell r="T2379">
            <v>1</v>
          </cell>
          <cell r="U2379">
            <v>62</v>
          </cell>
          <cell r="V2379">
            <v>3</v>
          </cell>
          <cell r="Y2379">
            <v>95</v>
          </cell>
          <cell r="AA2379" t="str">
            <v>32UH</v>
          </cell>
          <cell r="AB2379" t="str">
            <v>West Lindsey</v>
          </cell>
          <cell r="AD2379">
            <v>13</v>
          </cell>
          <cell r="AE2379">
            <v>0</v>
          </cell>
          <cell r="AF2379">
            <v>13</v>
          </cell>
          <cell r="AG2379">
            <v>13</v>
          </cell>
          <cell r="AI2379" t="str">
            <v>32UH</v>
          </cell>
          <cell r="AJ2379" t="str">
            <v>West Lindsey</v>
          </cell>
          <cell r="AK2379">
            <v>0</v>
          </cell>
          <cell r="AL2379">
            <v>0</v>
          </cell>
          <cell r="AM2379">
            <v>0</v>
          </cell>
        </row>
        <row r="2380">
          <cell r="B2380" t="str">
            <v>33UB</v>
          </cell>
          <cell r="C2380" t="str">
            <v>Breckland</v>
          </cell>
          <cell r="D2380">
            <v>11</v>
          </cell>
          <cell r="F2380">
            <v>33</v>
          </cell>
          <cell r="G2380">
            <v>20</v>
          </cell>
          <cell r="H2380">
            <v>144</v>
          </cell>
          <cell r="L2380">
            <v>208</v>
          </cell>
          <cell r="M2380">
            <v>0</v>
          </cell>
          <cell r="O2380" t="str">
            <v>33UB</v>
          </cell>
          <cell r="P2380" t="str">
            <v>Breckland</v>
          </cell>
          <cell r="S2380">
            <v>33</v>
          </cell>
          <cell r="T2380">
            <v>21</v>
          </cell>
          <cell r="U2380">
            <v>144</v>
          </cell>
          <cell r="Y2380">
            <v>198</v>
          </cell>
          <cell r="AA2380" t="str">
            <v>33UB</v>
          </cell>
          <cell r="AB2380" t="str">
            <v>Breckland</v>
          </cell>
          <cell r="AC2380">
            <v>11</v>
          </cell>
          <cell r="AD2380">
            <v>0</v>
          </cell>
          <cell r="AE2380">
            <v>0</v>
          </cell>
          <cell r="AF2380">
            <v>11</v>
          </cell>
          <cell r="AG2380">
            <v>11</v>
          </cell>
          <cell r="AI2380" t="str">
            <v>33UB</v>
          </cell>
          <cell r="AJ2380" t="str">
            <v>Breckland</v>
          </cell>
          <cell r="AK2380">
            <v>0</v>
          </cell>
          <cell r="AL2380">
            <v>0</v>
          </cell>
          <cell r="AM2380">
            <v>0</v>
          </cell>
        </row>
        <row r="2381">
          <cell r="B2381" t="str">
            <v>33UC</v>
          </cell>
          <cell r="C2381" t="str">
            <v>Broadland</v>
          </cell>
          <cell r="F2381">
            <v>10</v>
          </cell>
          <cell r="G2381">
            <v>11</v>
          </cell>
          <cell r="H2381">
            <v>39</v>
          </cell>
          <cell r="L2381">
            <v>60</v>
          </cell>
          <cell r="M2381">
            <v>0</v>
          </cell>
          <cell r="O2381" t="str">
            <v>33UC</v>
          </cell>
          <cell r="P2381" t="str">
            <v>Broadland</v>
          </cell>
          <cell r="S2381">
            <v>10</v>
          </cell>
          <cell r="T2381">
            <v>13</v>
          </cell>
          <cell r="U2381">
            <v>39</v>
          </cell>
          <cell r="Y2381">
            <v>62</v>
          </cell>
          <cell r="AA2381" t="str">
            <v>33UC</v>
          </cell>
          <cell r="AB2381" t="str">
            <v>Broadland</v>
          </cell>
          <cell r="AD2381">
            <v>0</v>
          </cell>
          <cell r="AE2381">
            <v>0</v>
          </cell>
          <cell r="AF2381">
            <v>0</v>
          </cell>
          <cell r="AG2381">
            <v>0</v>
          </cell>
          <cell r="AI2381" t="str">
            <v>33UC</v>
          </cell>
          <cell r="AJ2381" t="str">
            <v>Broadland</v>
          </cell>
          <cell r="AK2381">
            <v>0</v>
          </cell>
          <cell r="AL2381">
            <v>0</v>
          </cell>
          <cell r="AM2381">
            <v>0</v>
          </cell>
        </row>
        <row r="2382">
          <cell r="B2382" t="str">
            <v>33UD</v>
          </cell>
          <cell r="C2382" t="str">
            <v>Great Yarmouth</v>
          </cell>
          <cell r="G2382">
            <v>13</v>
          </cell>
          <cell r="H2382">
            <v>17</v>
          </cell>
          <cell r="I2382">
            <v>17</v>
          </cell>
          <cell r="L2382">
            <v>47</v>
          </cell>
          <cell r="M2382">
            <v>0</v>
          </cell>
          <cell r="O2382" t="str">
            <v>33UD</v>
          </cell>
          <cell r="P2382" t="str">
            <v>Great Yarmouth</v>
          </cell>
          <cell r="T2382">
            <v>14</v>
          </cell>
          <cell r="U2382">
            <v>17</v>
          </cell>
          <cell r="V2382">
            <v>17</v>
          </cell>
          <cell r="Y2382">
            <v>48</v>
          </cell>
          <cell r="AA2382" t="str">
            <v>33UD</v>
          </cell>
          <cell r="AB2382" t="str">
            <v>Great Yarmouth</v>
          </cell>
          <cell r="AD2382">
            <v>0</v>
          </cell>
          <cell r="AE2382">
            <v>0</v>
          </cell>
          <cell r="AF2382">
            <v>0</v>
          </cell>
          <cell r="AG2382">
            <v>0</v>
          </cell>
          <cell r="AI2382" t="str">
            <v>33UD</v>
          </cell>
          <cell r="AJ2382" t="str">
            <v>Great Yarmouth</v>
          </cell>
          <cell r="AK2382">
            <v>0</v>
          </cell>
          <cell r="AL2382">
            <v>0</v>
          </cell>
          <cell r="AM2382">
            <v>0</v>
          </cell>
        </row>
        <row r="2383">
          <cell r="B2383" t="str">
            <v>33UE</v>
          </cell>
          <cell r="C2383" t="str">
            <v>Kings Lynn and West Norfolk</v>
          </cell>
          <cell r="F2383">
            <v>17</v>
          </cell>
          <cell r="G2383">
            <v>11</v>
          </cell>
          <cell r="H2383">
            <v>70</v>
          </cell>
          <cell r="L2383">
            <v>98</v>
          </cell>
          <cell r="M2383">
            <v>0</v>
          </cell>
          <cell r="O2383" t="str">
            <v>33UE</v>
          </cell>
          <cell r="P2383" t="str">
            <v>Kings Lynn and West Norfolk</v>
          </cell>
          <cell r="S2383">
            <v>17</v>
          </cell>
          <cell r="T2383">
            <v>9</v>
          </cell>
          <cell r="U2383">
            <v>70</v>
          </cell>
          <cell r="Y2383">
            <v>96</v>
          </cell>
          <cell r="AA2383" t="str">
            <v>33UE</v>
          </cell>
          <cell r="AB2383" t="str">
            <v>Kings Lynn and West Norfolk</v>
          </cell>
          <cell r="AD2383">
            <v>15</v>
          </cell>
          <cell r="AE2383">
            <v>0</v>
          </cell>
          <cell r="AF2383">
            <v>15</v>
          </cell>
          <cell r="AG2383">
            <v>15</v>
          </cell>
          <cell r="AI2383" t="str">
            <v>33UE</v>
          </cell>
          <cell r="AJ2383" t="str">
            <v>Kings Lynn and West Norfolk</v>
          </cell>
          <cell r="AK2383">
            <v>0</v>
          </cell>
          <cell r="AL2383">
            <v>0</v>
          </cell>
          <cell r="AM2383">
            <v>0</v>
          </cell>
        </row>
        <row r="2384">
          <cell r="B2384" t="str">
            <v>33UF</v>
          </cell>
          <cell r="C2384" t="str">
            <v>North Norfolk</v>
          </cell>
          <cell r="F2384">
            <v>2</v>
          </cell>
          <cell r="G2384">
            <v>7</v>
          </cell>
          <cell r="H2384">
            <v>33</v>
          </cell>
          <cell r="L2384">
            <v>42</v>
          </cell>
          <cell r="M2384">
            <v>0</v>
          </cell>
          <cell r="O2384" t="str">
            <v>33UF</v>
          </cell>
          <cell r="P2384" t="str">
            <v>North Norfolk</v>
          </cell>
          <cell r="S2384">
            <v>2</v>
          </cell>
          <cell r="T2384">
            <v>7</v>
          </cell>
          <cell r="U2384">
            <v>33</v>
          </cell>
          <cell r="Y2384">
            <v>42</v>
          </cell>
          <cell r="AA2384" t="str">
            <v>33UF</v>
          </cell>
          <cell r="AB2384" t="str">
            <v>North Norfolk</v>
          </cell>
          <cell r="AD2384">
            <v>0</v>
          </cell>
          <cell r="AE2384">
            <v>0</v>
          </cell>
          <cell r="AF2384">
            <v>0</v>
          </cell>
          <cell r="AG2384">
            <v>0</v>
          </cell>
          <cell r="AI2384" t="str">
            <v>33UF</v>
          </cell>
          <cell r="AJ2384" t="str">
            <v>North Norfolk</v>
          </cell>
          <cell r="AK2384">
            <v>0</v>
          </cell>
          <cell r="AL2384">
            <v>0</v>
          </cell>
          <cell r="AM2384">
            <v>0</v>
          </cell>
        </row>
        <row r="2385">
          <cell r="B2385" t="str">
            <v>33UG</v>
          </cell>
          <cell r="C2385" t="str">
            <v>Norwich</v>
          </cell>
          <cell r="F2385">
            <v>59</v>
          </cell>
          <cell r="G2385">
            <v>60</v>
          </cell>
          <cell r="H2385">
            <v>179</v>
          </cell>
          <cell r="I2385">
            <v>4</v>
          </cell>
          <cell r="L2385">
            <v>318</v>
          </cell>
          <cell r="M2385">
            <v>0</v>
          </cell>
          <cell r="O2385" t="str">
            <v>33UG</v>
          </cell>
          <cell r="P2385" t="str">
            <v>Norwich</v>
          </cell>
          <cell r="S2385">
            <v>59</v>
          </cell>
          <cell r="T2385">
            <v>67</v>
          </cell>
          <cell r="U2385">
            <v>179</v>
          </cell>
          <cell r="V2385">
            <v>4</v>
          </cell>
          <cell r="Y2385">
            <v>325</v>
          </cell>
          <cell r="AA2385" t="str">
            <v>33UG</v>
          </cell>
          <cell r="AB2385" t="str">
            <v>Norwich</v>
          </cell>
          <cell r="AD2385">
            <v>2</v>
          </cell>
          <cell r="AE2385">
            <v>4</v>
          </cell>
          <cell r="AF2385">
            <v>2</v>
          </cell>
          <cell r="AG2385">
            <v>6</v>
          </cell>
          <cell r="AI2385" t="str">
            <v>33UG</v>
          </cell>
          <cell r="AJ2385" t="str">
            <v>Norwich</v>
          </cell>
          <cell r="AK2385">
            <v>16</v>
          </cell>
          <cell r="AL2385">
            <v>0</v>
          </cell>
          <cell r="AM2385">
            <v>0</v>
          </cell>
        </row>
        <row r="2386">
          <cell r="B2386" t="str">
            <v>33UH</v>
          </cell>
          <cell r="C2386" t="str">
            <v>South Norfolk</v>
          </cell>
          <cell r="D2386">
            <v>9</v>
          </cell>
          <cell r="F2386">
            <v>39</v>
          </cell>
          <cell r="G2386">
            <v>23</v>
          </cell>
          <cell r="H2386">
            <v>253</v>
          </cell>
          <cell r="I2386">
            <v>3</v>
          </cell>
          <cell r="L2386">
            <v>327</v>
          </cell>
          <cell r="M2386">
            <v>0</v>
          </cell>
          <cell r="O2386" t="str">
            <v>33UH</v>
          </cell>
          <cell r="P2386" t="str">
            <v>South Norfolk</v>
          </cell>
          <cell r="Q2386">
            <v>9</v>
          </cell>
          <cell r="S2386">
            <v>39</v>
          </cell>
          <cell r="T2386">
            <v>18</v>
          </cell>
          <cell r="U2386">
            <v>253</v>
          </cell>
          <cell r="V2386">
            <v>3</v>
          </cell>
          <cell r="Y2386">
            <v>322</v>
          </cell>
          <cell r="AA2386" t="str">
            <v>33UH</v>
          </cell>
          <cell r="AB2386" t="str">
            <v>South Norfolk</v>
          </cell>
          <cell r="AC2386">
            <v>0</v>
          </cell>
          <cell r="AD2386">
            <v>16</v>
          </cell>
          <cell r="AE2386">
            <v>56</v>
          </cell>
          <cell r="AF2386">
            <v>16</v>
          </cell>
          <cell r="AG2386">
            <v>72</v>
          </cell>
          <cell r="AI2386" t="str">
            <v>33UH</v>
          </cell>
          <cell r="AJ2386" t="str">
            <v>South Norfolk</v>
          </cell>
          <cell r="AK2386">
            <v>0</v>
          </cell>
          <cell r="AL2386">
            <v>0</v>
          </cell>
          <cell r="AM2386">
            <v>0</v>
          </cell>
        </row>
        <row r="2387">
          <cell r="B2387" t="str">
            <v>34UB</v>
          </cell>
          <cell r="C2387" t="str">
            <v>Corby</v>
          </cell>
          <cell r="D2387">
            <v>25</v>
          </cell>
          <cell r="F2387">
            <v>10</v>
          </cell>
          <cell r="G2387">
            <v>5</v>
          </cell>
          <cell r="H2387">
            <v>18</v>
          </cell>
          <cell r="L2387">
            <v>58</v>
          </cell>
          <cell r="M2387">
            <v>0</v>
          </cell>
          <cell r="O2387" t="str">
            <v>34UB</v>
          </cell>
          <cell r="P2387" t="str">
            <v>Corby</v>
          </cell>
          <cell r="Q2387">
            <v>25</v>
          </cell>
          <cell r="S2387">
            <v>10</v>
          </cell>
          <cell r="T2387">
            <v>7</v>
          </cell>
          <cell r="U2387">
            <v>18</v>
          </cell>
          <cell r="Y2387">
            <v>60</v>
          </cell>
          <cell r="AA2387" t="str">
            <v>34UB</v>
          </cell>
          <cell r="AB2387" t="str">
            <v>Corby</v>
          </cell>
          <cell r="AC2387">
            <v>0</v>
          </cell>
          <cell r="AD2387">
            <v>0</v>
          </cell>
          <cell r="AE2387">
            <v>12</v>
          </cell>
          <cell r="AF2387">
            <v>0</v>
          </cell>
          <cell r="AG2387">
            <v>12</v>
          </cell>
          <cell r="AI2387" t="str">
            <v>34UB</v>
          </cell>
          <cell r="AJ2387" t="str">
            <v>Corby</v>
          </cell>
          <cell r="AK2387">
            <v>0</v>
          </cell>
          <cell r="AL2387">
            <v>0</v>
          </cell>
          <cell r="AM2387">
            <v>0</v>
          </cell>
        </row>
        <row r="2388">
          <cell r="B2388" t="str">
            <v>34UC</v>
          </cell>
          <cell r="C2388" t="str">
            <v>Daventry</v>
          </cell>
          <cell r="F2388">
            <v>31</v>
          </cell>
          <cell r="G2388">
            <v>4</v>
          </cell>
          <cell r="H2388">
            <v>60</v>
          </cell>
          <cell r="L2388">
            <v>95</v>
          </cell>
          <cell r="M2388">
            <v>0</v>
          </cell>
          <cell r="O2388" t="str">
            <v>34UC</v>
          </cell>
          <cell r="P2388" t="str">
            <v>Daventry</v>
          </cell>
          <cell r="S2388">
            <v>31</v>
          </cell>
          <cell r="T2388">
            <v>5</v>
          </cell>
          <cell r="U2388">
            <v>60</v>
          </cell>
          <cell r="Y2388">
            <v>96</v>
          </cell>
          <cell r="AA2388" t="str">
            <v>34UC</v>
          </cell>
          <cell r="AB2388" t="str">
            <v>Daventry</v>
          </cell>
          <cell r="AD2388">
            <v>8</v>
          </cell>
          <cell r="AE2388">
            <v>9</v>
          </cell>
          <cell r="AF2388">
            <v>8</v>
          </cell>
          <cell r="AG2388">
            <v>17</v>
          </cell>
          <cell r="AI2388" t="str">
            <v>34UC</v>
          </cell>
          <cell r="AJ2388" t="str">
            <v>Daventry</v>
          </cell>
          <cell r="AK2388">
            <v>0</v>
          </cell>
          <cell r="AL2388">
            <v>0</v>
          </cell>
          <cell r="AM2388">
            <v>0</v>
          </cell>
        </row>
        <row r="2389">
          <cell r="B2389" t="str">
            <v>34UD</v>
          </cell>
          <cell r="C2389" t="str">
            <v>East Northamptonshire</v>
          </cell>
          <cell r="F2389">
            <v>4</v>
          </cell>
          <cell r="G2389">
            <v>10</v>
          </cell>
          <cell r="H2389">
            <v>4</v>
          </cell>
          <cell r="L2389">
            <v>18</v>
          </cell>
          <cell r="M2389">
            <v>0</v>
          </cell>
          <cell r="O2389" t="str">
            <v>34UD</v>
          </cell>
          <cell r="P2389" t="str">
            <v>East Northamptonshire</v>
          </cell>
          <cell r="S2389">
            <v>4</v>
          </cell>
          <cell r="T2389">
            <v>10</v>
          </cell>
          <cell r="U2389">
            <v>4</v>
          </cell>
          <cell r="Y2389">
            <v>18</v>
          </cell>
          <cell r="AA2389" t="str">
            <v>34UD</v>
          </cell>
          <cell r="AB2389" t="str">
            <v>East Northamptonshire</v>
          </cell>
          <cell r="AD2389">
            <v>0</v>
          </cell>
          <cell r="AE2389">
            <v>0</v>
          </cell>
          <cell r="AF2389">
            <v>0</v>
          </cell>
          <cell r="AG2389">
            <v>0</v>
          </cell>
          <cell r="AI2389" t="str">
            <v>34UD</v>
          </cell>
          <cell r="AJ2389" t="str">
            <v>East Northamptonshire</v>
          </cell>
          <cell r="AK2389">
            <v>0</v>
          </cell>
          <cell r="AL2389">
            <v>0</v>
          </cell>
          <cell r="AM2389">
            <v>0</v>
          </cell>
        </row>
        <row r="2390">
          <cell r="B2390" t="str">
            <v>34UE</v>
          </cell>
          <cell r="C2390" t="str">
            <v>Kettering</v>
          </cell>
          <cell r="F2390">
            <v>49</v>
          </cell>
          <cell r="G2390">
            <v>13</v>
          </cell>
          <cell r="H2390">
            <v>146</v>
          </cell>
          <cell r="L2390">
            <v>208</v>
          </cell>
          <cell r="M2390">
            <v>0</v>
          </cell>
          <cell r="O2390" t="str">
            <v>34UE</v>
          </cell>
          <cell r="P2390" t="str">
            <v>Kettering</v>
          </cell>
          <cell r="S2390">
            <v>49</v>
          </cell>
          <cell r="T2390">
            <v>15</v>
          </cell>
          <cell r="U2390">
            <v>146</v>
          </cell>
          <cell r="Y2390">
            <v>210</v>
          </cell>
          <cell r="AA2390" t="str">
            <v>34UE</v>
          </cell>
          <cell r="AB2390" t="str">
            <v>Kettering</v>
          </cell>
          <cell r="AD2390">
            <v>0</v>
          </cell>
          <cell r="AE2390">
            <v>3</v>
          </cell>
          <cell r="AF2390">
            <v>0</v>
          </cell>
          <cell r="AG2390">
            <v>3</v>
          </cell>
          <cell r="AI2390" t="str">
            <v>34UE</v>
          </cell>
          <cell r="AJ2390" t="str">
            <v>Kettering</v>
          </cell>
          <cell r="AK2390">
            <v>0</v>
          </cell>
          <cell r="AL2390">
            <v>0</v>
          </cell>
          <cell r="AM2390">
            <v>0</v>
          </cell>
        </row>
        <row r="2391">
          <cell r="B2391" t="str">
            <v>34UF</v>
          </cell>
          <cell r="C2391" t="str">
            <v>Northampton</v>
          </cell>
          <cell r="F2391">
            <v>151</v>
          </cell>
          <cell r="G2391">
            <v>44</v>
          </cell>
          <cell r="H2391">
            <v>172</v>
          </cell>
          <cell r="I2391">
            <v>5</v>
          </cell>
          <cell r="L2391">
            <v>372</v>
          </cell>
          <cell r="M2391">
            <v>0</v>
          </cell>
          <cell r="O2391" t="str">
            <v>34UF</v>
          </cell>
          <cell r="P2391" t="str">
            <v>Northampton</v>
          </cell>
          <cell r="S2391">
            <v>151</v>
          </cell>
          <cell r="T2391">
            <v>49</v>
          </cell>
          <cell r="U2391">
            <v>172</v>
          </cell>
          <cell r="V2391">
            <v>5</v>
          </cell>
          <cell r="Y2391">
            <v>377</v>
          </cell>
          <cell r="AA2391" t="str">
            <v>34UF</v>
          </cell>
          <cell r="AB2391" t="str">
            <v>Northampton</v>
          </cell>
          <cell r="AD2391">
            <v>0</v>
          </cell>
          <cell r="AE2391">
            <v>0</v>
          </cell>
          <cell r="AF2391">
            <v>0</v>
          </cell>
          <cell r="AG2391">
            <v>0</v>
          </cell>
          <cell r="AI2391" t="str">
            <v>34UF</v>
          </cell>
          <cell r="AJ2391" t="str">
            <v>Northampton</v>
          </cell>
          <cell r="AK2391">
            <v>0</v>
          </cell>
          <cell r="AL2391">
            <v>0</v>
          </cell>
          <cell r="AM2391">
            <v>0</v>
          </cell>
        </row>
        <row r="2392">
          <cell r="B2392" t="str">
            <v>34UG</v>
          </cell>
          <cell r="C2392" t="str">
            <v>South Northamptonshire</v>
          </cell>
          <cell r="F2392">
            <v>15</v>
          </cell>
          <cell r="G2392">
            <v>6</v>
          </cell>
          <cell r="H2392">
            <v>37</v>
          </cell>
          <cell r="L2392">
            <v>61</v>
          </cell>
          <cell r="M2392">
            <v>0</v>
          </cell>
          <cell r="O2392" t="str">
            <v>34UG</v>
          </cell>
          <cell r="P2392" t="str">
            <v>South Northamptonshire</v>
          </cell>
          <cell r="S2392">
            <v>15</v>
          </cell>
          <cell r="T2392">
            <v>6</v>
          </cell>
          <cell r="U2392">
            <v>30</v>
          </cell>
          <cell r="Y2392">
            <v>54</v>
          </cell>
          <cell r="AA2392" t="str">
            <v>34UG</v>
          </cell>
          <cell r="AB2392" t="str">
            <v>South Northamptonshire</v>
          </cell>
          <cell r="AD2392">
            <v>0</v>
          </cell>
          <cell r="AE2392">
            <v>0</v>
          </cell>
          <cell r="AF2392">
            <v>0</v>
          </cell>
          <cell r="AG2392">
            <v>0</v>
          </cell>
          <cell r="AI2392" t="str">
            <v>34UG</v>
          </cell>
          <cell r="AJ2392" t="str">
            <v>South Northamptonshire</v>
          </cell>
          <cell r="AK2392">
            <v>3</v>
          </cell>
          <cell r="AL2392">
            <v>0</v>
          </cell>
          <cell r="AM2392">
            <v>0</v>
          </cell>
        </row>
        <row r="2393">
          <cell r="B2393" t="str">
            <v>34UH</v>
          </cell>
          <cell r="C2393" t="str">
            <v>Wellingborough</v>
          </cell>
          <cell r="D2393">
            <v>15</v>
          </cell>
          <cell r="F2393">
            <v>10</v>
          </cell>
          <cell r="G2393">
            <v>15</v>
          </cell>
          <cell r="H2393">
            <v>45</v>
          </cell>
          <cell r="J2393">
            <v>1</v>
          </cell>
          <cell r="L2393">
            <v>86</v>
          </cell>
          <cell r="M2393">
            <v>1</v>
          </cell>
          <cell r="O2393" t="str">
            <v>34UH</v>
          </cell>
          <cell r="P2393" t="str">
            <v>Wellingborough</v>
          </cell>
          <cell r="Q2393">
            <v>15</v>
          </cell>
          <cell r="S2393">
            <v>10</v>
          </cell>
          <cell r="T2393">
            <v>17</v>
          </cell>
          <cell r="U2393">
            <v>52</v>
          </cell>
          <cell r="W2393">
            <v>1</v>
          </cell>
          <cell r="Y2393">
            <v>95</v>
          </cell>
          <cell r="AA2393" t="str">
            <v>34UH</v>
          </cell>
          <cell r="AB2393" t="str">
            <v>Wellingborough</v>
          </cell>
          <cell r="AC2393">
            <v>0</v>
          </cell>
          <cell r="AD2393">
            <v>0</v>
          </cell>
          <cell r="AE2393">
            <v>0</v>
          </cell>
          <cell r="AF2393">
            <v>0</v>
          </cell>
          <cell r="AG2393">
            <v>0</v>
          </cell>
          <cell r="AI2393" t="str">
            <v>34UH</v>
          </cell>
          <cell r="AJ2393" t="str">
            <v>Wellingborough</v>
          </cell>
          <cell r="AK2393">
            <v>0</v>
          </cell>
          <cell r="AL2393">
            <v>0</v>
          </cell>
          <cell r="AM2393">
            <v>0</v>
          </cell>
        </row>
        <row r="2394">
          <cell r="B2394" t="str">
            <v>35UB</v>
          </cell>
          <cell r="C2394" t="str">
            <v>Alnwick</v>
          </cell>
          <cell r="G2394">
            <v>0</v>
          </cell>
          <cell r="H2394">
            <v>8</v>
          </cell>
          <cell r="I2394">
            <v>9</v>
          </cell>
          <cell r="L2394">
            <v>17</v>
          </cell>
          <cell r="M2394">
            <v>0</v>
          </cell>
          <cell r="O2394" t="str">
            <v>35UB</v>
          </cell>
          <cell r="P2394" t="str">
            <v>Alnwick</v>
          </cell>
          <cell r="T2394">
            <v>0</v>
          </cell>
          <cell r="U2394">
            <v>8</v>
          </cell>
          <cell r="V2394">
            <v>9</v>
          </cell>
          <cell r="Y2394">
            <v>17</v>
          </cell>
          <cell r="AA2394" t="str">
            <v>35UB</v>
          </cell>
          <cell r="AB2394" t="str">
            <v>Alnwick</v>
          </cell>
          <cell r="AE2394">
            <v>0</v>
          </cell>
          <cell r="AF2394">
            <v>0</v>
          </cell>
          <cell r="AG2394">
            <v>0</v>
          </cell>
          <cell r="AI2394" t="str">
            <v>35UB</v>
          </cell>
          <cell r="AJ2394" t="str">
            <v>Alnwick</v>
          </cell>
          <cell r="AK2394">
            <v>0</v>
          </cell>
          <cell r="AL2394">
            <v>0</v>
          </cell>
          <cell r="AM2394">
            <v>0</v>
          </cell>
        </row>
        <row r="2395">
          <cell r="B2395" t="str">
            <v>35UD</v>
          </cell>
          <cell r="C2395" t="str">
            <v>Blyth Valley</v>
          </cell>
          <cell r="G2395">
            <v>0</v>
          </cell>
          <cell r="H2395">
            <v>8</v>
          </cell>
          <cell r="L2395">
            <v>8</v>
          </cell>
          <cell r="M2395">
            <v>0</v>
          </cell>
          <cell r="O2395" t="str">
            <v>35UD</v>
          </cell>
          <cell r="P2395" t="str">
            <v>Blyth Valley</v>
          </cell>
          <cell r="T2395">
            <v>1</v>
          </cell>
          <cell r="U2395">
            <v>8</v>
          </cell>
          <cell r="Y2395">
            <v>9</v>
          </cell>
          <cell r="AA2395" t="str">
            <v>35UD</v>
          </cell>
          <cell r="AB2395" t="str">
            <v>Blyth Valley</v>
          </cell>
          <cell r="AE2395">
            <v>0</v>
          </cell>
          <cell r="AF2395">
            <v>0</v>
          </cell>
          <cell r="AG2395">
            <v>0</v>
          </cell>
          <cell r="AI2395" t="str">
            <v>35UD</v>
          </cell>
          <cell r="AJ2395" t="str">
            <v>Blyth Valley</v>
          </cell>
          <cell r="AK2395">
            <v>0</v>
          </cell>
          <cell r="AL2395">
            <v>0</v>
          </cell>
          <cell r="AM2395">
            <v>0</v>
          </cell>
        </row>
        <row r="2396">
          <cell r="B2396" t="str">
            <v>35UE</v>
          </cell>
          <cell r="C2396" t="str">
            <v>Castle Morpeth</v>
          </cell>
          <cell r="G2396">
            <v>1</v>
          </cell>
          <cell r="H2396">
            <v>2</v>
          </cell>
          <cell r="L2396">
            <v>3</v>
          </cell>
          <cell r="M2396">
            <v>0</v>
          </cell>
          <cell r="O2396" t="str">
            <v>35UE</v>
          </cell>
          <cell r="P2396" t="str">
            <v>Castle Morpeth</v>
          </cell>
          <cell r="T2396">
            <v>1</v>
          </cell>
          <cell r="U2396">
            <v>2</v>
          </cell>
          <cell r="Y2396">
            <v>3</v>
          </cell>
          <cell r="AA2396" t="str">
            <v>35UE</v>
          </cell>
          <cell r="AB2396" t="str">
            <v>Castle Morpeth</v>
          </cell>
          <cell r="AD2396">
            <v>0</v>
          </cell>
          <cell r="AE2396">
            <v>0</v>
          </cell>
          <cell r="AF2396">
            <v>0</v>
          </cell>
          <cell r="AG2396">
            <v>0</v>
          </cell>
          <cell r="AI2396" t="str">
            <v>35UE</v>
          </cell>
          <cell r="AJ2396" t="str">
            <v>Castle Morpeth</v>
          </cell>
          <cell r="AK2396">
            <v>0</v>
          </cell>
          <cell r="AL2396">
            <v>0</v>
          </cell>
          <cell r="AM2396">
            <v>0</v>
          </cell>
        </row>
        <row r="2397">
          <cell r="B2397" t="str">
            <v>35UF</v>
          </cell>
          <cell r="C2397" t="str">
            <v>Tynedale</v>
          </cell>
          <cell r="F2397">
            <v>6</v>
          </cell>
          <cell r="G2397">
            <v>2</v>
          </cell>
          <cell r="H2397">
            <v>38</v>
          </cell>
          <cell r="I2397">
            <v>4</v>
          </cell>
          <cell r="L2397">
            <v>50</v>
          </cell>
          <cell r="M2397">
            <v>0</v>
          </cell>
          <cell r="O2397" t="str">
            <v>35UF</v>
          </cell>
          <cell r="P2397" t="str">
            <v>Tynedale</v>
          </cell>
          <cell r="S2397">
            <v>6</v>
          </cell>
          <cell r="T2397">
            <v>2</v>
          </cell>
          <cell r="U2397">
            <v>38</v>
          </cell>
          <cell r="V2397">
            <v>4</v>
          </cell>
          <cell r="Y2397">
            <v>50</v>
          </cell>
          <cell r="AA2397" t="str">
            <v>35UF</v>
          </cell>
          <cell r="AB2397" t="str">
            <v>Tynedale</v>
          </cell>
          <cell r="AD2397">
            <v>0</v>
          </cell>
          <cell r="AE2397">
            <v>0</v>
          </cell>
          <cell r="AF2397">
            <v>0</v>
          </cell>
          <cell r="AG2397">
            <v>0</v>
          </cell>
          <cell r="AI2397" t="str">
            <v>35UF</v>
          </cell>
          <cell r="AJ2397" t="str">
            <v>Tynedale</v>
          </cell>
          <cell r="AK2397">
            <v>0</v>
          </cell>
          <cell r="AL2397">
            <v>0</v>
          </cell>
          <cell r="AM2397">
            <v>0</v>
          </cell>
        </row>
        <row r="2398">
          <cell r="B2398" t="str">
            <v>35UG</v>
          </cell>
          <cell r="C2398" t="str">
            <v>Wansbeck</v>
          </cell>
          <cell r="D2398">
            <v>6</v>
          </cell>
          <cell r="G2398">
            <v>0</v>
          </cell>
          <cell r="H2398">
            <v>68</v>
          </cell>
          <cell r="L2398">
            <v>74</v>
          </cell>
          <cell r="M2398">
            <v>0</v>
          </cell>
          <cell r="O2398" t="str">
            <v>35UG</v>
          </cell>
          <cell r="P2398" t="str">
            <v>Wansbeck</v>
          </cell>
          <cell r="Q2398">
            <v>6</v>
          </cell>
          <cell r="T2398">
            <v>0</v>
          </cell>
          <cell r="U2398">
            <v>68</v>
          </cell>
          <cell r="Y2398">
            <v>74</v>
          </cell>
          <cell r="AA2398" t="str">
            <v>35UG</v>
          </cell>
          <cell r="AB2398" t="str">
            <v>Wansbeck</v>
          </cell>
          <cell r="AC2398">
            <v>0</v>
          </cell>
          <cell r="AE2398">
            <v>0</v>
          </cell>
          <cell r="AF2398">
            <v>0</v>
          </cell>
          <cell r="AG2398">
            <v>0</v>
          </cell>
          <cell r="AI2398" t="str">
            <v>35UG</v>
          </cell>
          <cell r="AJ2398" t="str">
            <v>Wansbeck</v>
          </cell>
          <cell r="AK2398">
            <v>0</v>
          </cell>
          <cell r="AL2398">
            <v>0</v>
          </cell>
          <cell r="AM2398">
            <v>0</v>
          </cell>
        </row>
        <row r="2399">
          <cell r="B2399" t="str">
            <v>36UB</v>
          </cell>
          <cell r="C2399" t="str">
            <v>Craven</v>
          </cell>
          <cell r="G2399">
            <v>2</v>
          </cell>
          <cell r="H2399">
            <v>20</v>
          </cell>
          <cell r="L2399">
            <v>22</v>
          </cell>
          <cell r="M2399">
            <v>0</v>
          </cell>
          <cell r="O2399" t="str">
            <v>36UB</v>
          </cell>
          <cell r="P2399" t="str">
            <v>Craven</v>
          </cell>
          <cell r="T2399">
            <v>2</v>
          </cell>
          <cell r="U2399">
            <v>20</v>
          </cell>
          <cell r="Y2399">
            <v>22</v>
          </cell>
          <cell r="AA2399" t="str">
            <v>36UB</v>
          </cell>
          <cell r="AB2399" t="str">
            <v>Craven</v>
          </cell>
          <cell r="AD2399">
            <v>0</v>
          </cell>
          <cell r="AE2399">
            <v>0</v>
          </cell>
          <cell r="AF2399">
            <v>0</v>
          </cell>
          <cell r="AG2399">
            <v>0</v>
          </cell>
          <cell r="AI2399" t="str">
            <v>36UB</v>
          </cell>
          <cell r="AJ2399" t="str">
            <v>Craven</v>
          </cell>
          <cell r="AK2399">
            <v>0</v>
          </cell>
          <cell r="AL2399">
            <v>0</v>
          </cell>
          <cell r="AM2399">
            <v>0</v>
          </cell>
        </row>
        <row r="2400">
          <cell r="B2400" t="str">
            <v>36UC</v>
          </cell>
          <cell r="C2400" t="str">
            <v>Hambleton</v>
          </cell>
          <cell r="F2400">
            <v>10</v>
          </cell>
          <cell r="G2400">
            <v>8</v>
          </cell>
          <cell r="H2400">
            <v>32</v>
          </cell>
          <cell r="I2400">
            <v>10</v>
          </cell>
          <cell r="L2400">
            <v>60</v>
          </cell>
          <cell r="M2400">
            <v>0</v>
          </cell>
          <cell r="O2400" t="str">
            <v>36UC</v>
          </cell>
          <cell r="P2400" t="str">
            <v>Hambleton</v>
          </cell>
          <cell r="S2400">
            <v>10</v>
          </cell>
          <cell r="T2400">
            <v>8</v>
          </cell>
          <cell r="U2400">
            <v>32</v>
          </cell>
          <cell r="V2400">
            <v>10</v>
          </cell>
          <cell r="Y2400">
            <v>60</v>
          </cell>
          <cell r="AA2400" t="str">
            <v>36UC</v>
          </cell>
          <cell r="AB2400" t="str">
            <v>Hambleton</v>
          </cell>
          <cell r="AD2400">
            <v>0</v>
          </cell>
          <cell r="AE2400">
            <v>0</v>
          </cell>
          <cell r="AF2400">
            <v>0</v>
          </cell>
          <cell r="AG2400">
            <v>0</v>
          </cell>
          <cell r="AI2400" t="str">
            <v>36UC</v>
          </cell>
          <cell r="AJ2400" t="str">
            <v>Hambleton</v>
          </cell>
          <cell r="AK2400">
            <v>0</v>
          </cell>
          <cell r="AL2400">
            <v>0</v>
          </cell>
          <cell r="AM2400">
            <v>0</v>
          </cell>
        </row>
        <row r="2401">
          <cell r="B2401" t="str">
            <v>36UD</v>
          </cell>
          <cell r="C2401" t="str">
            <v>Harrogate</v>
          </cell>
          <cell r="F2401">
            <v>4</v>
          </cell>
          <cell r="G2401">
            <v>16</v>
          </cell>
          <cell r="H2401">
            <v>21</v>
          </cell>
          <cell r="I2401">
            <v>14</v>
          </cell>
          <cell r="L2401">
            <v>55</v>
          </cell>
          <cell r="M2401">
            <v>0</v>
          </cell>
          <cell r="O2401" t="str">
            <v>36UD</v>
          </cell>
          <cell r="P2401" t="str">
            <v>Harrogate</v>
          </cell>
          <cell r="S2401">
            <v>4</v>
          </cell>
          <cell r="T2401">
            <v>13</v>
          </cell>
          <cell r="U2401">
            <v>21</v>
          </cell>
          <cell r="V2401">
            <v>14</v>
          </cell>
          <cell r="Y2401">
            <v>52</v>
          </cell>
          <cell r="AA2401" t="str">
            <v>36UD</v>
          </cell>
          <cell r="AB2401" t="str">
            <v>Harrogate</v>
          </cell>
          <cell r="AD2401">
            <v>0</v>
          </cell>
          <cell r="AE2401">
            <v>0</v>
          </cell>
          <cell r="AF2401">
            <v>0</v>
          </cell>
          <cell r="AG2401">
            <v>0</v>
          </cell>
          <cell r="AI2401" t="str">
            <v>36UD</v>
          </cell>
          <cell r="AJ2401" t="str">
            <v>Harrogate</v>
          </cell>
          <cell r="AK2401">
            <v>0</v>
          </cell>
          <cell r="AL2401">
            <v>0</v>
          </cell>
          <cell r="AM2401">
            <v>0</v>
          </cell>
        </row>
        <row r="2402">
          <cell r="B2402" t="str">
            <v>36UE</v>
          </cell>
          <cell r="C2402" t="str">
            <v>Richmondshire</v>
          </cell>
          <cell r="G2402">
            <v>13</v>
          </cell>
          <cell r="H2402">
            <v>5</v>
          </cell>
          <cell r="I2402">
            <v>16</v>
          </cell>
          <cell r="L2402">
            <v>34</v>
          </cell>
          <cell r="M2402">
            <v>0</v>
          </cell>
          <cell r="O2402" t="str">
            <v>36UE</v>
          </cell>
          <cell r="P2402" t="str">
            <v>Richmondshire</v>
          </cell>
          <cell r="T2402">
            <v>10</v>
          </cell>
          <cell r="U2402">
            <v>5</v>
          </cell>
          <cell r="V2402">
            <v>16</v>
          </cell>
          <cell r="Y2402">
            <v>31</v>
          </cell>
          <cell r="AA2402" t="str">
            <v>36UE</v>
          </cell>
          <cell r="AB2402" t="str">
            <v>Richmondshire</v>
          </cell>
          <cell r="AD2402">
            <v>0</v>
          </cell>
          <cell r="AE2402">
            <v>0</v>
          </cell>
          <cell r="AF2402">
            <v>0</v>
          </cell>
          <cell r="AG2402">
            <v>0</v>
          </cell>
          <cell r="AI2402" t="str">
            <v>36UE</v>
          </cell>
          <cell r="AJ2402" t="str">
            <v>Richmondshire</v>
          </cell>
          <cell r="AK2402">
            <v>0</v>
          </cell>
          <cell r="AL2402">
            <v>0</v>
          </cell>
          <cell r="AM2402">
            <v>0</v>
          </cell>
        </row>
        <row r="2403">
          <cell r="B2403" t="str">
            <v>36UF</v>
          </cell>
          <cell r="C2403" t="str">
            <v>Ryedale</v>
          </cell>
          <cell r="G2403">
            <v>0</v>
          </cell>
          <cell r="H2403">
            <v>49</v>
          </cell>
          <cell r="I2403">
            <v>6</v>
          </cell>
          <cell r="L2403">
            <v>55</v>
          </cell>
          <cell r="M2403">
            <v>0</v>
          </cell>
          <cell r="O2403" t="str">
            <v>36UF</v>
          </cell>
          <cell r="P2403" t="str">
            <v>Ryedale</v>
          </cell>
          <cell r="T2403">
            <v>0</v>
          </cell>
          <cell r="U2403">
            <v>49</v>
          </cell>
          <cell r="V2403">
            <v>6</v>
          </cell>
          <cell r="Y2403">
            <v>55</v>
          </cell>
          <cell r="AA2403" t="str">
            <v>36UF</v>
          </cell>
          <cell r="AB2403" t="str">
            <v>Ryedale</v>
          </cell>
          <cell r="AE2403">
            <v>44</v>
          </cell>
          <cell r="AF2403">
            <v>0</v>
          </cell>
          <cell r="AG2403">
            <v>44</v>
          </cell>
          <cell r="AI2403" t="str">
            <v>36UF</v>
          </cell>
          <cell r="AJ2403" t="str">
            <v>Ryedale</v>
          </cell>
          <cell r="AK2403">
            <v>0</v>
          </cell>
          <cell r="AL2403">
            <v>0</v>
          </cell>
          <cell r="AM2403">
            <v>0</v>
          </cell>
        </row>
        <row r="2404">
          <cell r="B2404" t="str">
            <v>36UG</v>
          </cell>
          <cell r="C2404" t="str">
            <v>Scarborough</v>
          </cell>
          <cell r="G2404">
            <v>4</v>
          </cell>
          <cell r="H2404">
            <v>18</v>
          </cell>
          <cell r="I2404">
            <v>5</v>
          </cell>
          <cell r="L2404">
            <v>27</v>
          </cell>
          <cell r="M2404">
            <v>0</v>
          </cell>
          <cell r="O2404" t="str">
            <v>36UG</v>
          </cell>
          <cell r="P2404" t="str">
            <v>Scarborough</v>
          </cell>
          <cell r="T2404">
            <v>4</v>
          </cell>
          <cell r="U2404">
            <v>18</v>
          </cell>
          <cell r="V2404">
            <v>5</v>
          </cell>
          <cell r="Y2404">
            <v>27</v>
          </cell>
          <cell r="AA2404" t="str">
            <v>36UG</v>
          </cell>
          <cell r="AB2404" t="str">
            <v>Scarborough</v>
          </cell>
          <cell r="AD2404">
            <v>0</v>
          </cell>
          <cell r="AE2404">
            <v>0</v>
          </cell>
          <cell r="AF2404">
            <v>0</v>
          </cell>
          <cell r="AG2404">
            <v>0</v>
          </cell>
          <cell r="AI2404" t="str">
            <v>36UG</v>
          </cell>
          <cell r="AJ2404" t="str">
            <v>Scarborough</v>
          </cell>
          <cell r="AK2404">
            <v>0</v>
          </cell>
          <cell r="AL2404">
            <v>0</v>
          </cell>
          <cell r="AM2404">
            <v>0</v>
          </cell>
        </row>
        <row r="2405">
          <cell r="B2405" t="str">
            <v>36UH</v>
          </cell>
          <cell r="C2405" t="str">
            <v>Selby</v>
          </cell>
          <cell r="F2405">
            <v>1</v>
          </cell>
          <cell r="G2405">
            <v>6</v>
          </cell>
          <cell r="H2405">
            <v>10</v>
          </cell>
          <cell r="I2405">
            <v>3</v>
          </cell>
          <cell r="L2405">
            <v>20</v>
          </cell>
          <cell r="M2405">
            <v>0</v>
          </cell>
          <cell r="O2405" t="str">
            <v>36UH</v>
          </cell>
          <cell r="P2405" t="str">
            <v>Selby</v>
          </cell>
          <cell r="S2405">
            <v>1</v>
          </cell>
          <cell r="T2405">
            <v>5</v>
          </cell>
          <cell r="U2405">
            <v>10</v>
          </cell>
          <cell r="V2405">
            <v>3</v>
          </cell>
          <cell r="Y2405">
            <v>19</v>
          </cell>
          <cell r="AA2405" t="str">
            <v>36UH</v>
          </cell>
          <cell r="AB2405" t="str">
            <v>Selby</v>
          </cell>
          <cell r="AD2405">
            <v>0</v>
          </cell>
          <cell r="AE2405">
            <v>0</v>
          </cell>
          <cell r="AF2405">
            <v>0</v>
          </cell>
          <cell r="AG2405">
            <v>0</v>
          </cell>
          <cell r="AI2405" t="str">
            <v>36UH</v>
          </cell>
          <cell r="AJ2405" t="str">
            <v>Selby</v>
          </cell>
          <cell r="AK2405">
            <v>0</v>
          </cell>
          <cell r="AL2405">
            <v>0</v>
          </cell>
          <cell r="AM2405">
            <v>0</v>
          </cell>
        </row>
        <row r="2406">
          <cell r="B2406" t="str">
            <v>37UB</v>
          </cell>
          <cell r="C2406" t="str">
            <v>Ashfield</v>
          </cell>
          <cell r="F2406">
            <v>24</v>
          </cell>
          <cell r="G2406">
            <v>1</v>
          </cell>
          <cell r="H2406">
            <v>81</v>
          </cell>
          <cell r="L2406">
            <v>106</v>
          </cell>
          <cell r="M2406">
            <v>0</v>
          </cell>
          <cell r="O2406" t="str">
            <v>37UB</v>
          </cell>
          <cell r="P2406" t="str">
            <v>Ashfield</v>
          </cell>
          <cell r="S2406">
            <v>24</v>
          </cell>
          <cell r="T2406">
            <v>1</v>
          </cell>
          <cell r="U2406">
            <v>81</v>
          </cell>
          <cell r="Y2406">
            <v>106</v>
          </cell>
          <cell r="AA2406" t="str">
            <v>37UB</v>
          </cell>
          <cell r="AB2406" t="str">
            <v>Ashfield</v>
          </cell>
          <cell r="AD2406">
            <v>10</v>
          </cell>
          <cell r="AE2406">
            <v>21</v>
          </cell>
          <cell r="AF2406">
            <v>10</v>
          </cell>
          <cell r="AG2406">
            <v>31</v>
          </cell>
          <cell r="AI2406" t="str">
            <v>37UB</v>
          </cell>
          <cell r="AJ2406" t="str">
            <v>Ashfield</v>
          </cell>
          <cell r="AK2406">
            <v>0</v>
          </cell>
          <cell r="AL2406">
            <v>0</v>
          </cell>
          <cell r="AM2406">
            <v>0</v>
          </cell>
        </row>
        <row r="2407">
          <cell r="B2407" t="str">
            <v>37UC</v>
          </cell>
          <cell r="C2407" t="str">
            <v>Bassetlaw</v>
          </cell>
          <cell r="F2407">
            <v>13</v>
          </cell>
          <cell r="G2407">
            <v>1</v>
          </cell>
          <cell r="H2407">
            <v>8</v>
          </cell>
          <cell r="I2407">
            <v>3</v>
          </cell>
          <cell r="L2407">
            <v>25</v>
          </cell>
          <cell r="M2407">
            <v>0</v>
          </cell>
          <cell r="O2407" t="str">
            <v>37UC</v>
          </cell>
          <cell r="P2407" t="str">
            <v>Bassetlaw</v>
          </cell>
          <cell r="S2407">
            <v>13</v>
          </cell>
          <cell r="T2407">
            <v>1</v>
          </cell>
          <cell r="U2407">
            <v>8</v>
          </cell>
          <cell r="V2407">
            <v>3</v>
          </cell>
          <cell r="Y2407">
            <v>25</v>
          </cell>
          <cell r="AA2407" t="str">
            <v>37UC</v>
          </cell>
          <cell r="AB2407" t="str">
            <v>Bassetlaw</v>
          </cell>
          <cell r="AD2407">
            <v>0</v>
          </cell>
          <cell r="AE2407">
            <v>0</v>
          </cell>
          <cell r="AF2407">
            <v>0</v>
          </cell>
          <cell r="AG2407">
            <v>0</v>
          </cell>
          <cell r="AI2407" t="str">
            <v>37UC</v>
          </cell>
          <cell r="AJ2407" t="str">
            <v>Bassetlaw</v>
          </cell>
          <cell r="AK2407">
            <v>0</v>
          </cell>
          <cell r="AL2407">
            <v>0</v>
          </cell>
          <cell r="AM2407">
            <v>0</v>
          </cell>
        </row>
        <row r="2408">
          <cell r="B2408" t="str">
            <v>37UD</v>
          </cell>
          <cell r="C2408" t="str">
            <v>Broxtowe</v>
          </cell>
          <cell r="G2408">
            <v>0</v>
          </cell>
          <cell r="H2408">
            <v>13</v>
          </cell>
          <cell r="L2408">
            <v>13</v>
          </cell>
          <cell r="M2408">
            <v>0</v>
          </cell>
          <cell r="O2408" t="str">
            <v>37UD</v>
          </cell>
          <cell r="P2408" t="str">
            <v>Broxtowe</v>
          </cell>
          <cell r="T2408">
            <v>1</v>
          </cell>
          <cell r="U2408">
            <v>13</v>
          </cell>
          <cell r="Y2408">
            <v>14</v>
          </cell>
          <cell r="AA2408" t="str">
            <v>37UD</v>
          </cell>
          <cell r="AB2408" t="str">
            <v>Broxtowe</v>
          </cell>
          <cell r="AE2408">
            <v>0</v>
          </cell>
          <cell r="AF2408">
            <v>0</v>
          </cell>
          <cell r="AG2408">
            <v>0</v>
          </cell>
          <cell r="AI2408" t="str">
            <v>37UD</v>
          </cell>
          <cell r="AJ2408" t="str">
            <v>Broxtowe</v>
          </cell>
          <cell r="AK2408">
            <v>0</v>
          </cell>
          <cell r="AL2408">
            <v>0</v>
          </cell>
          <cell r="AM2408">
            <v>0</v>
          </cell>
        </row>
        <row r="2409">
          <cell r="B2409" t="str">
            <v>37UE</v>
          </cell>
          <cell r="C2409" t="str">
            <v>Gedling</v>
          </cell>
          <cell r="F2409">
            <v>10</v>
          </cell>
          <cell r="G2409">
            <v>4</v>
          </cell>
          <cell r="H2409">
            <v>13</v>
          </cell>
          <cell r="L2409">
            <v>27</v>
          </cell>
          <cell r="M2409">
            <v>0</v>
          </cell>
          <cell r="O2409" t="str">
            <v>37UE</v>
          </cell>
          <cell r="P2409" t="str">
            <v>Gedling</v>
          </cell>
          <cell r="S2409">
            <v>10</v>
          </cell>
          <cell r="T2409">
            <v>7</v>
          </cell>
          <cell r="U2409">
            <v>13</v>
          </cell>
          <cell r="Y2409">
            <v>30</v>
          </cell>
          <cell r="AA2409" t="str">
            <v>37UE</v>
          </cell>
          <cell r="AB2409" t="str">
            <v>Gedling</v>
          </cell>
          <cell r="AD2409">
            <v>0</v>
          </cell>
          <cell r="AE2409">
            <v>0</v>
          </cell>
          <cell r="AF2409">
            <v>0</v>
          </cell>
          <cell r="AG2409">
            <v>0</v>
          </cell>
          <cell r="AI2409" t="str">
            <v>37UE</v>
          </cell>
          <cell r="AJ2409" t="str">
            <v>Gedling</v>
          </cell>
          <cell r="AK2409">
            <v>0</v>
          </cell>
          <cell r="AL2409">
            <v>0</v>
          </cell>
          <cell r="AM2409">
            <v>0</v>
          </cell>
        </row>
        <row r="2410">
          <cell r="B2410" t="str">
            <v>37UF</v>
          </cell>
          <cell r="C2410" t="str">
            <v>Mansfield</v>
          </cell>
          <cell r="F2410">
            <v>25</v>
          </cell>
          <cell r="G2410">
            <v>4</v>
          </cell>
          <cell r="H2410">
            <v>26</v>
          </cell>
          <cell r="I2410">
            <v>3</v>
          </cell>
          <cell r="L2410">
            <v>58</v>
          </cell>
          <cell r="M2410">
            <v>0</v>
          </cell>
          <cell r="O2410" t="str">
            <v>37UF</v>
          </cell>
          <cell r="P2410" t="str">
            <v>Mansfield</v>
          </cell>
          <cell r="S2410">
            <v>25</v>
          </cell>
          <cell r="T2410">
            <v>5</v>
          </cell>
          <cell r="U2410">
            <v>26</v>
          </cell>
          <cell r="V2410">
            <v>3</v>
          </cell>
          <cell r="Y2410">
            <v>59</v>
          </cell>
          <cell r="AA2410" t="str">
            <v>37UF</v>
          </cell>
          <cell r="AB2410" t="str">
            <v>Mansfield</v>
          </cell>
          <cell r="AD2410">
            <v>0</v>
          </cell>
          <cell r="AE2410">
            <v>0</v>
          </cell>
          <cell r="AF2410">
            <v>0</v>
          </cell>
          <cell r="AG2410">
            <v>0</v>
          </cell>
          <cell r="AI2410" t="str">
            <v>37UF</v>
          </cell>
          <cell r="AJ2410" t="str">
            <v>Mansfield</v>
          </cell>
          <cell r="AK2410">
            <v>0</v>
          </cell>
          <cell r="AL2410">
            <v>0</v>
          </cell>
          <cell r="AM2410">
            <v>0</v>
          </cell>
        </row>
        <row r="2411">
          <cell r="B2411" t="str">
            <v>37UG</v>
          </cell>
          <cell r="C2411" t="str">
            <v>Newark and Sherwood</v>
          </cell>
          <cell r="F2411">
            <v>6</v>
          </cell>
          <cell r="G2411">
            <v>2</v>
          </cell>
          <cell r="H2411">
            <v>28</v>
          </cell>
          <cell r="J2411">
            <v>2</v>
          </cell>
          <cell r="L2411">
            <v>38</v>
          </cell>
          <cell r="M2411">
            <v>2</v>
          </cell>
          <cell r="O2411" t="str">
            <v>37UG</v>
          </cell>
          <cell r="P2411" t="str">
            <v>Newark and Sherwood</v>
          </cell>
          <cell r="S2411">
            <v>6</v>
          </cell>
          <cell r="T2411">
            <v>0</v>
          </cell>
          <cell r="U2411">
            <v>28</v>
          </cell>
          <cell r="W2411">
            <v>2</v>
          </cell>
          <cell r="Y2411">
            <v>36</v>
          </cell>
          <cell r="AA2411" t="str">
            <v>37UG</v>
          </cell>
          <cell r="AB2411" t="str">
            <v>Newark and Sherwood</v>
          </cell>
          <cell r="AD2411">
            <v>2</v>
          </cell>
          <cell r="AE2411">
            <v>0</v>
          </cell>
          <cell r="AF2411">
            <v>2</v>
          </cell>
          <cell r="AG2411">
            <v>2</v>
          </cell>
          <cell r="AI2411" t="str">
            <v>37UG</v>
          </cell>
          <cell r="AJ2411" t="str">
            <v>Newark and Sherwood</v>
          </cell>
          <cell r="AK2411">
            <v>0</v>
          </cell>
          <cell r="AL2411">
            <v>0</v>
          </cell>
          <cell r="AM2411">
            <v>0</v>
          </cell>
        </row>
        <row r="2412">
          <cell r="B2412" t="str">
            <v>37UJ</v>
          </cell>
          <cell r="C2412" t="str">
            <v>Rushcliffe</v>
          </cell>
          <cell r="F2412">
            <v>10</v>
          </cell>
          <cell r="G2412">
            <v>1</v>
          </cell>
          <cell r="H2412">
            <v>44</v>
          </cell>
          <cell r="I2412">
            <v>9</v>
          </cell>
          <cell r="L2412">
            <v>64</v>
          </cell>
          <cell r="M2412">
            <v>0</v>
          </cell>
          <cell r="O2412" t="str">
            <v>37UJ</v>
          </cell>
          <cell r="P2412" t="str">
            <v>Rushcliffe</v>
          </cell>
          <cell r="S2412">
            <v>10</v>
          </cell>
          <cell r="T2412">
            <v>0</v>
          </cell>
          <cell r="U2412">
            <v>44</v>
          </cell>
          <cell r="V2412">
            <v>9</v>
          </cell>
          <cell r="Y2412">
            <v>63</v>
          </cell>
          <cell r="AA2412" t="str">
            <v>37UJ</v>
          </cell>
          <cell r="AB2412" t="str">
            <v>Rushcliffe</v>
          </cell>
          <cell r="AD2412">
            <v>0</v>
          </cell>
          <cell r="AE2412">
            <v>0</v>
          </cell>
          <cell r="AF2412">
            <v>0</v>
          </cell>
          <cell r="AG2412">
            <v>0</v>
          </cell>
          <cell r="AI2412" t="str">
            <v>37UJ</v>
          </cell>
          <cell r="AJ2412" t="str">
            <v>Rushcliffe</v>
          </cell>
          <cell r="AK2412">
            <v>0</v>
          </cell>
          <cell r="AL2412">
            <v>0</v>
          </cell>
          <cell r="AM2412">
            <v>0</v>
          </cell>
        </row>
        <row r="2413">
          <cell r="B2413" t="str">
            <v>38UB</v>
          </cell>
          <cell r="C2413" t="str">
            <v>Cherwell</v>
          </cell>
          <cell r="G2413">
            <v>41</v>
          </cell>
          <cell r="H2413">
            <v>43</v>
          </cell>
          <cell r="L2413">
            <v>84</v>
          </cell>
          <cell r="M2413">
            <v>0</v>
          </cell>
          <cell r="O2413" t="str">
            <v>38UB</v>
          </cell>
          <cell r="P2413" t="str">
            <v>Cherwell</v>
          </cell>
          <cell r="T2413">
            <v>40</v>
          </cell>
          <cell r="U2413">
            <v>43</v>
          </cell>
          <cell r="Y2413">
            <v>83</v>
          </cell>
          <cell r="AA2413" t="str">
            <v>38UB</v>
          </cell>
          <cell r="AB2413" t="str">
            <v>Cherwell</v>
          </cell>
          <cell r="AD2413">
            <v>0</v>
          </cell>
          <cell r="AE2413">
            <v>0</v>
          </cell>
          <cell r="AF2413">
            <v>0</v>
          </cell>
          <cell r="AG2413">
            <v>0</v>
          </cell>
          <cell r="AI2413" t="str">
            <v>38UB</v>
          </cell>
          <cell r="AJ2413" t="str">
            <v>Cherwell</v>
          </cell>
          <cell r="AK2413">
            <v>0</v>
          </cell>
          <cell r="AL2413">
            <v>0</v>
          </cell>
          <cell r="AM2413">
            <v>0</v>
          </cell>
        </row>
        <row r="2414">
          <cell r="B2414" t="str">
            <v>38UC</v>
          </cell>
          <cell r="C2414" t="str">
            <v>Oxford</v>
          </cell>
          <cell r="F2414">
            <v>41</v>
          </cell>
          <cell r="G2414">
            <v>66</v>
          </cell>
          <cell r="H2414">
            <v>116</v>
          </cell>
          <cell r="L2414">
            <v>226</v>
          </cell>
          <cell r="M2414">
            <v>0</v>
          </cell>
          <cell r="O2414" t="str">
            <v>38UC</v>
          </cell>
          <cell r="P2414" t="str">
            <v>Oxford</v>
          </cell>
          <cell r="S2414">
            <v>41</v>
          </cell>
          <cell r="T2414">
            <v>55</v>
          </cell>
          <cell r="U2414">
            <v>116</v>
          </cell>
          <cell r="Y2414">
            <v>215</v>
          </cell>
          <cell r="AA2414" t="str">
            <v>38UC</v>
          </cell>
          <cell r="AB2414" t="str">
            <v>Oxford</v>
          </cell>
          <cell r="AD2414">
            <v>0</v>
          </cell>
          <cell r="AE2414">
            <v>0</v>
          </cell>
          <cell r="AF2414">
            <v>0</v>
          </cell>
          <cell r="AG2414">
            <v>0</v>
          </cell>
          <cell r="AI2414" t="str">
            <v>38UC</v>
          </cell>
          <cell r="AJ2414" t="str">
            <v>Oxford</v>
          </cell>
          <cell r="AK2414">
            <v>0</v>
          </cell>
          <cell r="AL2414">
            <v>0</v>
          </cell>
          <cell r="AM2414">
            <v>0</v>
          </cell>
        </row>
        <row r="2415">
          <cell r="B2415" t="str">
            <v>38UD</v>
          </cell>
          <cell r="C2415" t="str">
            <v>South Oxfordshire</v>
          </cell>
          <cell r="F2415">
            <v>31</v>
          </cell>
          <cell r="G2415">
            <v>24</v>
          </cell>
          <cell r="H2415">
            <v>117</v>
          </cell>
          <cell r="L2415">
            <v>172</v>
          </cell>
          <cell r="M2415">
            <v>0</v>
          </cell>
          <cell r="O2415" t="str">
            <v>38UD</v>
          </cell>
          <cell r="P2415" t="str">
            <v>South Oxfordshire</v>
          </cell>
          <cell r="S2415">
            <v>31</v>
          </cell>
          <cell r="T2415">
            <v>19</v>
          </cell>
          <cell r="U2415">
            <v>117</v>
          </cell>
          <cell r="Y2415">
            <v>167</v>
          </cell>
          <cell r="AA2415" t="str">
            <v>38UD</v>
          </cell>
          <cell r="AB2415" t="str">
            <v>South Oxfordshire</v>
          </cell>
          <cell r="AD2415">
            <v>0</v>
          </cell>
          <cell r="AE2415">
            <v>0</v>
          </cell>
          <cell r="AF2415">
            <v>0</v>
          </cell>
          <cell r="AG2415">
            <v>0</v>
          </cell>
          <cell r="AI2415" t="str">
            <v>38UD</v>
          </cell>
          <cell r="AJ2415" t="str">
            <v>South Oxfordshire</v>
          </cell>
          <cell r="AK2415">
            <v>0</v>
          </cell>
          <cell r="AL2415">
            <v>0</v>
          </cell>
          <cell r="AM2415">
            <v>0</v>
          </cell>
        </row>
        <row r="2416">
          <cell r="B2416" t="str">
            <v>38UE</v>
          </cell>
          <cell r="C2416" t="str">
            <v>Vale of the White Horse</v>
          </cell>
          <cell r="D2416">
            <v>55</v>
          </cell>
          <cell r="F2416">
            <v>6</v>
          </cell>
          <cell r="G2416">
            <v>23</v>
          </cell>
          <cell r="H2416">
            <v>42</v>
          </cell>
          <cell r="J2416">
            <v>1</v>
          </cell>
          <cell r="L2416">
            <v>131</v>
          </cell>
          <cell r="M2416">
            <v>1</v>
          </cell>
          <cell r="O2416" t="str">
            <v>38UE</v>
          </cell>
          <cell r="P2416" t="str">
            <v>Vale of the White Horse</v>
          </cell>
          <cell r="Q2416">
            <v>66</v>
          </cell>
          <cell r="S2416">
            <v>6</v>
          </cell>
          <cell r="T2416">
            <v>35</v>
          </cell>
          <cell r="U2416">
            <v>42</v>
          </cell>
          <cell r="W2416">
            <v>1</v>
          </cell>
          <cell r="Y2416">
            <v>154</v>
          </cell>
          <cell r="AA2416" t="str">
            <v>38UE</v>
          </cell>
          <cell r="AB2416" t="str">
            <v>Vale of the White Horse</v>
          </cell>
          <cell r="AC2416">
            <v>55</v>
          </cell>
          <cell r="AD2416">
            <v>0</v>
          </cell>
          <cell r="AE2416">
            <v>0</v>
          </cell>
          <cell r="AF2416">
            <v>55</v>
          </cell>
          <cell r="AG2416">
            <v>55</v>
          </cell>
          <cell r="AI2416" t="str">
            <v>38UE</v>
          </cell>
          <cell r="AJ2416" t="str">
            <v>Vale of the White Horse</v>
          </cell>
          <cell r="AK2416">
            <v>0</v>
          </cell>
          <cell r="AL2416">
            <v>0</v>
          </cell>
          <cell r="AM2416">
            <v>0</v>
          </cell>
        </row>
        <row r="2417">
          <cell r="B2417" t="str">
            <v>38UF</v>
          </cell>
          <cell r="C2417" t="str">
            <v>West Oxfordshire</v>
          </cell>
          <cell r="F2417">
            <v>4</v>
          </cell>
          <cell r="G2417">
            <v>32</v>
          </cell>
          <cell r="H2417">
            <v>58</v>
          </cell>
          <cell r="L2417">
            <v>97</v>
          </cell>
          <cell r="M2417">
            <v>0</v>
          </cell>
          <cell r="O2417" t="str">
            <v>38UF</v>
          </cell>
          <cell r="P2417" t="str">
            <v>West Oxfordshire</v>
          </cell>
          <cell r="S2417">
            <v>4</v>
          </cell>
          <cell r="T2417">
            <v>32</v>
          </cell>
          <cell r="U2417">
            <v>58</v>
          </cell>
          <cell r="Y2417">
            <v>97</v>
          </cell>
          <cell r="AA2417" t="str">
            <v>38UF</v>
          </cell>
          <cell r="AB2417" t="str">
            <v>West Oxfordshire</v>
          </cell>
          <cell r="AD2417">
            <v>2</v>
          </cell>
          <cell r="AE2417">
            <v>0</v>
          </cell>
          <cell r="AF2417">
            <v>2</v>
          </cell>
          <cell r="AG2417">
            <v>2</v>
          </cell>
          <cell r="AI2417" t="str">
            <v>38UF</v>
          </cell>
          <cell r="AJ2417" t="str">
            <v>West Oxfordshire</v>
          </cell>
          <cell r="AK2417">
            <v>0</v>
          </cell>
          <cell r="AL2417">
            <v>0</v>
          </cell>
          <cell r="AM2417">
            <v>0</v>
          </cell>
        </row>
        <row r="2418">
          <cell r="B2418" t="str">
            <v>39UB</v>
          </cell>
          <cell r="C2418" t="str">
            <v>Bridgnorth</v>
          </cell>
          <cell r="G2418">
            <v>4</v>
          </cell>
          <cell r="H2418">
            <v>60</v>
          </cell>
          <cell r="L2418">
            <v>64</v>
          </cell>
          <cell r="M2418">
            <v>0</v>
          </cell>
          <cell r="O2418" t="str">
            <v>39UB</v>
          </cell>
          <cell r="P2418" t="str">
            <v>Bridgnorth</v>
          </cell>
          <cell r="T2418">
            <v>2</v>
          </cell>
          <cell r="U2418">
            <v>60</v>
          </cell>
          <cell r="Y2418">
            <v>62</v>
          </cell>
          <cell r="AA2418" t="str">
            <v>39UB</v>
          </cell>
          <cell r="AB2418" t="str">
            <v>Bridgnorth</v>
          </cell>
          <cell r="AD2418">
            <v>0</v>
          </cell>
          <cell r="AE2418">
            <v>0</v>
          </cell>
          <cell r="AF2418">
            <v>0</v>
          </cell>
          <cell r="AG2418">
            <v>0</v>
          </cell>
          <cell r="AI2418" t="str">
            <v>39UB</v>
          </cell>
          <cell r="AJ2418" t="str">
            <v>Bridgnorth</v>
          </cell>
          <cell r="AK2418">
            <v>0</v>
          </cell>
          <cell r="AL2418">
            <v>0</v>
          </cell>
          <cell r="AM2418">
            <v>0</v>
          </cell>
        </row>
        <row r="2419">
          <cell r="B2419" t="str">
            <v>39UC</v>
          </cell>
          <cell r="C2419" t="str">
            <v>North Shropshire</v>
          </cell>
          <cell r="F2419">
            <v>8</v>
          </cell>
          <cell r="G2419">
            <v>0</v>
          </cell>
          <cell r="H2419">
            <v>30</v>
          </cell>
          <cell r="I2419">
            <v>1</v>
          </cell>
          <cell r="L2419">
            <v>39</v>
          </cell>
          <cell r="M2419">
            <v>0</v>
          </cell>
          <cell r="O2419" t="str">
            <v>39UC</v>
          </cell>
          <cell r="P2419" t="str">
            <v>North Shropshire</v>
          </cell>
          <cell r="S2419">
            <v>8</v>
          </cell>
          <cell r="T2419">
            <v>0</v>
          </cell>
          <cell r="U2419">
            <v>30</v>
          </cell>
          <cell r="V2419">
            <v>1</v>
          </cell>
          <cell r="Y2419">
            <v>39</v>
          </cell>
          <cell r="AA2419" t="str">
            <v>39UC</v>
          </cell>
          <cell r="AB2419" t="str">
            <v>North Shropshire</v>
          </cell>
          <cell r="AD2419">
            <v>0</v>
          </cell>
          <cell r="AE2419">
            <v>0</v>
          </cell>
          <cell r="AF2419">
            <v>0</v>
          </cell>
          <cell r="AG2419">
            <v>0</v>
          </cell>
          <cell r="AI2419" t="str">
            <v>39UC</v>
          </cell>
          <cell r="AJ2419" t="str">
            <v>North Shropshire</v>
          </cell>
          <cell r="AK2419">
            <v>0</v>
          </cell>
          <cell r="AL2419">
            <v>0</v>
          </cell>
          <cell r="AM2419">
            <v>0</v>
          </cell>
        </row>
        <row r="2420">
          <cell r="B2420" t="str">
            <v>39UD</v>
          </cell>
          <cell r="C2420" t="str">
            <v>Oswestry</v>
          </cell>
          <cell r="G2420">
            <v>4</v>
          </cell>
          <cell r="H2420">
            <v>26</v>
          </cell>
          <cell r="L2420">
            <v>30</v>
          </cell>
          <cell r="M2420">
            <v>0</v>
          </cell>
          <cell r="O2420" t="str">
            <v>39UD</v>
          </cell>
          <cell r="P2420" t="str">
            <v>Oswestry</v>
          </cell>
          <cell r="T2420">
            <v>4</v>
          </cell>
          <cell r="U2420">
            <v>26</v>
          </cell>
          <cell r="Y2420">
            <v>30</v>
          </cell>
          <cell r="AA2420" t="str">
            <v>39UD</v>
          </cell>
          <cell r="AB2420" t="str">
            <v>Oswestry</v>
          </cell>
          <cell r="AD2420">
            <v>0</v>
          </cell>
          <cell r="AE2420">
            <v>0</v>
          </cell>
          <cell r="AF2420">
            <v>0</v>
          </cell>
          <cell r="AG2420">
            <v>0</v>
          </cell>
          <cell r="AI2420" t="str">
            <v>39UD</v>
          </cell>
          <cell r="AJ2420" t="str">
            <v>Oswestry</v>
          </cell>
          <cell r="AK2420">
            <v>0</v>
          </cell>
          <cell r="AL2420">
            <v>0</v>
          </cell>
          <cell r="AM2420">
            <v>0</v>
          </cell>
        </row>
        <row r="2421">
          <cell r="B2421" t="str">
            <v>39UE</v>
          </cell>
          <cell r="C2421" t="str">
            <v>Shrewsbury and Atcham</v>
          </cell>
          <cell r="D2421">
            <v>9</v>
          </cell>
          <cell r="F2421">
            <v>12</v>
          </cell>
          <cell r="G2421">
            <v>4</v>
          </cell>
          <cell r="H2421">
            <v>7</v>
          </cell>
          <cell r="I2421">
            <v>4</v>
          </cell>
          <cell r="L2421">
            <v>36</v>
          </cell>
          <cell r="M2421">
            <v>0</v>
          </cell>
          <cell r="O2421" t="str">
            <v>39UE</v>
          </cell>
          <cell r="P2421" t="str">
            <v>Shrewsbury and Atcham</v>
          </cell>
          <cell r="Q2421">
            <v>9</v>
          </cell>
          <cell r="S2421">
            <v>12</v>
          </cell>
          <cell r="T2421">
            <v>5</v>
          </cell>
          <cell r="U2421">
            <v>7</v>
          </cell>
          <cell r="V2421">
            <v>4</v>
          </cell>
          <cell r="Y2421">
            <v>37</v>
          </cell>
          <cell r="AA2421" t="str">
            <v>39UE</v>
          </cell>
          <cell r="AB2421" t="str">
            <v>Shrewsbury and Atcham</v>
          </cell>
          <cell r="AC2421">
            <v>0</v>
          </cell>
          <cell r="AD2421">
            <v>0</v>
          </cell>
          <cell r="AE2421">
            <v>0</v>
          </cell>
          <cell r="AF2421">
            <v>0</v>
          </cell>
          <cell r="AG2421">
            <v>0</v>
          </cell>
          <cell r="AI2421" t="str">
            <v>39UE</v>
          </cell>
          <cell r="AJ2421" t="str">
            <v>Shrewsbury and Atcham</v>
          </cell>
          <cell r="AK2421">
            <v>0</v>
          </cell>
          <cell r="AL2421">
            <v>0</v>
          </cell>
          <cell r="AM2421">
            <v>0</v>
          </cell>
        </row>
        <row r="2422">
          <cell r="B2422" t="str">
            <v>39UF</v>
          </cell>
          <cell r="C2422" t="str">
            <v>South Shropshire</v>
          </cell>
          <cell r="F2422">
            <v>57</v>
          </cell>
          <cell r="G2422">
            <v>0</v>
          </cell>
          <cell r="H2422">
            <v>84</v>
          </cell>
          <cell r="L2422">
            <v>141</v>
          </cell>
          <cell r="M2422">
            <v>0</v>
          </cell>
          <cell r="O2422" t="str">
            <v>39UF</v>
          </cell>
          <cell r="P2422" t="str">
            <v>South Shropshire</v>
          </cell>
          <cell r="S2422">
            <v>57</v>
          </cell>
          <cell r="T2422">
            <v>0</v>
          </cell>
          <cell r="U2422">
            <v>84</v>
          </cell>
          <cell r="Y2422">
            <v>141</v>
          </cell>
          <cell r="AA2422" t="str">
            <v>39UF</v>
          </cell>
          <cell r="AB2422" t="str">
            <v>South Shropshire</v>
          </cell>
          <cell r="AD2422">
            <v>0</v>
          </cell>
          <cell r="AE2422">
            <v>0</v>
          </cell>
          <cell r="AF2422">
            <v>0</v>
          </cell>
          <cell r="AG2422">
            <v>0</v>
          </cell>
          <cell r="AI2422" t="str">
            <v>39UF</v>
          </cell>
          <cell r="AJ2422" t="str">
            <v>South Shropshire</v>
          </cell>
          <cell r="AK2422">
            <v>0</v>
          </cell>
          <cell r="AL2422">
            <v>0</v>
          </cell>
          <cell r="AM2422">
            <v>0</v>
          </cell>
        </row>
        <row r="2423">
          <cell r="B2423" t="str">
            <v>40UB</v>
          </cell>
          <cell r="C2423" t="str">
            <v>Mendip</v>
          </cell>
          <cell r="F2423">
            <v>17</v>
          </cell>
          <cell r="G2423">
            <v>22</v>
          </cell>
          <cell r="H2423">
            <v>111</v>
          </cell>
          <cell r="L2423">
            <v>150</v>
          </cell>
          <cell r="M2423">
            <v>0</v>
          </cell>
          <cell r="O2423" t="str">
            <v>40UB</v>
          </cell>
          <cell r="P2423" t="str">
            <v>Mendip</v>
          </cell>
          <cell r="S2423">
            <v>17</v>
          </cell>
          <cell r="T2423">
            <v>23</v>
          </cell>
          <cell r="U2423">
            <v>111</v>
          </cell>
          <cell r="Y2423">
            <v>151</v>
          </cell>
          <cell r="AA2423" t="str">
            <v>40UB</v>
          </cell>
          <cell r="AB2423" t="str">
            <v>Mendip</v>
          </cell>
          <cell r="AD2423">
            <v>13</v>
          </cell>
          <cell r="AE2423">
            <v>9</v>
          </cell>
          <cell r="AF2423">
            <v>13</v>
          </cell>
          <cell r="AG2423">
            <v>22</v>
          </cell>
          <cell r="AI2423" t="str">
            <v>40UB</v>
          </cell>
          <cell r="AJ2423" t="str">
            <v>Mendip</v>
          </cell>
          <cell r="AK2423">
            <v>0</v>
          </cell>
          <cell r="AL2423">
            <v>0</v>
          </cell>
          <cell r="AM2423">
            <v>0</v>
          </cell>
        </row>
        <row r="2424">
          <cell r="B2424" t="str">
            <v>40UC</v>
          </cell>
          <cell r="C2424" t="str">
            <v>Sedgemoor</v>
          </cell>
          <cell r="G2424">
            <v>11</v>
          </cell>
          <cell r="H2424">
            <v>27</v>
          </cell>
          <cell r="I2424">
            <v>14</v>
          </cell>
          <cell r="L2424">
            <v>52</v>
          </cell>
          <cell r="M2424">
            <v>0</v>
          </cell>
          <cell r="O2424" t="str">
            <v>40UC</v>
          </cell>
          <cell r="P2424" t="str">
            <v>Sedgemoor</v>
          </cell>
          <cell r="T2424">
            <v>10</v>
          </cell>
          <cell r="U2424">
            <v>27</v>
          </cell>
          <cell r="V2424">
            <v>14</v>
          </cell>
          <cell r="Y2424">
            <v>51</v>
          </cell>
          <cell r="AA2424" t="str">
            <v>40UC</v>
          </cell>
          <cell r="AB2424" t="str">
            <v>Sedgemoor</v>
          </cell>
          <cell r="AD2424">
            <v>0</v>
          </cell>
          <cell r="AE2424">
            <v>9</v>
          </cell>
          <cell r="AF2424">
            <v>0</v>
          </cell>
          <cell r="AG2424">
            <v>9</v>
          </cell>
          <cell r="AI2424" t="str">
            <v>40UC</v>
          </cell>
          <cell r="AJ2424" t="str">
            <v>Sedgemoor</v>
          </cell>
          <cell r="AK2424">
            <v>0</v>
          </cell>
          <cell r="AL2424">
            <v>0</v>
          </cell>
          <cell r="AM2424">
            <v>0</v>
          </cell>
        </row>
        <row r="2425">
          <cell r="B2425" t="str">
            <v>40UD</v>
          </cell>
          <cell r="C2425" t="str">
            <v>South Somerset</v>
          </cell>
          <cell r="F2425">
            <v>46</v>
          </cell>
          <cell r="G2425">
            <v>21</v>
          </cell>
          <cell r="H2425">
            <v>92</v>
          </cell>
          <cell r="I2425">
            <v>5</v>
          </cell>
          <cell r="L2425">
            <v>164</v>
          </cell>
          <cell r="M2425">
            <v>0</v>
          </cell>
          <cell r="O2425" t="str">
            <v>40UD</v>
          </cell>
          <cell r="P2425" t="str">
            <v>South Somerset</v>
          </cell>
          <cell r="S2425">
            <v>46</v>
          </cell>
          <cell r="T2425">
            <v>27</v>
          </cell>
          <cell r="U2425">
            <v>92</v>
          </cell>
          <cell r="V2425">
            <v>5</v>
          </cell>
          <cell r="Y2425">
            <v>170</v>
          </cell>
          <cell r="AA2425" t="str">
            <v>40UD</v>
          </cell>
          <cell r="AB2425" t="str">
            <v>South Somerset</v>
          </cell>
          <cell r="AD2425">
            <v>0</v>
          </cell>
          <cell r="AE2425">
            <v>0</v>
          </cell>
          <cell r="AF2425">
            <v>0</v>
          </cell>
          <cell r="AG2425">
            <v>0</v>
          </cell>
          <cell r="AI2425" t="str">
            <v>40UD</v>
          </cell>
          <cell r="AJ2425" t="str">
            <v>South Somerset</v>
          </cell>
          <cell r="AK2425">
            <v>0</v>
          </cell>
          <cell r="AL2425">
            <v>0</v>
          </cell>
          <cell r="AM2425">
            <v>0</v>
          </cell>
        </row>
        <row r="2426">
          <cell r="B2426" t="str">
            <v>40UE</v>
          </cell>
          <cell r="C2426" t="str">
            <v>Taunton Deane</v>
          </cell>
          <cell r="E2426">
            <v>1</v>
          </cell>
          <cell r="G2426">
            <v>15</v>
          </cell>
          <cell r="H2426">
            <v>57</v>
          </cell>
          <cell r="I2426">
            <v>4</v>
          </cell>
          <cell r="J2426">
            <v>1</v>
          </cell>
          <cell r="L2426">
            <v>78</v>
          </cell>
          <cell r="M2426">
            <v>1</v>
          </cell>
          <cell r="O2426" t="str">
            <v>40UE</v>
          </cell>
          <cell r="P2426" t="str">
            <v>Taunton Deane</v>
          </cell>
          <cell r="R2426">
            <v>1</v>
          </cell>
          <cell r="T2426">
            <v>18</v>
          </cell>
          <cell r="U2426">
            <v>57</v>
          </cell>
          <cell r="V2426">
            <v>4</v>
          </cell>
          <cell r="W2426">
            <v>1</v>
          </cell>
          <cell r="Y2426">
            <v>81</v>
          </cell>
          <cell r="AA2426" t="str">
            <v>40UE</v>
          </cell>
          <cell r="AB2426" t="str">
            <v>Taunton Deane</v>
          </cell>
          <cell r="AC2426">
            <v>0</v>
          </cell>
          <cell r="AD2426">
            <v>0</v>
          </cell>
          <cell r="AE2426">
            <v>0</v>
          </cell>
          <cell r="AF2426">
            <v>0</v>
          </cell>
          <cell r="AG2426">
            <v>0</v>
          </cell>
          <cell r="AI2426" t="str">
            <v>40UE</v>
          </cell>
          <cell r="AJ2426" t="str">
            <v>Taunton Deane</v>
          </cell>
          <cell r="AK2426">
            <v>0</v>
          </cell>
          <cell r="AL2426">
            <v>0</v>
          </cell>
          <cell r="AM2426">
            <v>0</v>
          </cell>
        </row>
        <row r="2427">
          <cell r="B2427" t="str">
            <v>40UF</v>
          </cell>
          <cell r="C2427" t="str">
            <v>West Somerset</v>
          </cell>
          <cell r="F2427">
            <v>5</v>
          </cell>
          <cell r="G2427">
            <v>0</v>
          </cell>
          <cell r="H2427">
            <v>11</v>
          </cell>
          <cell r="L2427">
            <v>26</v>
          </cell>
          <cell r="M2427">
            <v>0</v>
          </cell>
          <cell r="O2427" t="str">
            <v>40UF</v>
          </cell>
          <cell r="P2427" t="str">
            <v>West Somerset</v>
          </cell>
          <cell r="S2427">
            <v>5</v>
          </cell>
          <cell r="T2427">
            <v>0</v>
          </cell>
          <cell r="U2427">
            <v>11</v>
          </cell>
          <cell r="Y2427">
            <v>26</v>
          </cell>
          <cell r="AA2427" t="str">
            <v>40UF</v>
          </cell>
          <cell r="AB2427" t="str">
            <v>West Somerset</v>
          </cell>
          <cell r="AD2427">
            <v>0</v>
          </cell>
          <cell r="AE2427">
            <v>0</v>
          </cell>
          <cell r="AF2427">
            <v>0</v>
          </cell>
          <cell r="AG2427">
            <v>0</v>
          </cell>
          <cell r="AI2427" t="str">
            <v>40UF</v>
          </cell>
          <cell r="AJ2427" t="str">
            <v>West Somerset</v>
          </cell>
          <cell r="AK2427">
            <v>10</v>
          </cell>
          <cell r="AL2427">
            <v>0</v>
          </cell>
          <cell r="AM2427">
            <v>0</v>
          </cell>
        </row>
        <row r="2428">
          <cell r="B2428" t="str">
            <v>41UB</v>
          </cell>
          <cell r="C2428" t="str">
            <v>Cannock Chase</v>
          </cell>
          <cell r="F2428">
            <v>4</v>
          </cell>
          <cell r="G2428">
            <v>4</v>
          </cell>
          <cell r="H2428">
            <v>54</v>
          </cell>
          <cell r="I2428">
            <v>6</v>
          </cell>
          <cell r="L2428">
            <v>68</v>
          </cell>
          <cell r="M2428">
            <v>0</v>
          </cell>
          <cell r="O2428" t="str">
            <v>41UB</v>
          </cell>
          <cell r="P2428" t="str">
            <v>Cannock Chase</v>
          </cell>
          <cell r="S2428">
            <v>4</v>
          </cell>
          <cell r="T2428">
            <v>8</v>
          </cell>
          <cell r="U2428">
            <v>54</v>
          </cell>
          <cell r="V2428">
            <v>6</v>
          </cell>
          <cell r="Y2428">
            <v>72</v>
          </cell>
          <cell r="AA2428" t="str">
            <v>41UB</v>
          </cell>
          <cell r="AB2428" t="str">
            <v>Cannock Chase</v>
          </cell>
          <cell r="AD2428">
            <v>0</v>
          </cell>
          <cell r="AE2428">
            <v>0</v>
          </cell>
          <cell r="AF2428">
            <v>0</v>
          </cell>
          <cell r="AG2428">
            <v>0</v>
          </cell>
          <cell r="AI2428" t="str">
            <v>41UB</v>
          </cell>
          <cell r="AJ2428" t="str">
            <v>Cannock Chase</v>
          </cell>
          <cell r="AK2428">
            <v>0</v>
          </cell>
          <cell r="AL2428">
            <v>0</v>
          </cell>
          <cell r="AM2428">
            <v>0</v>
          </cell>
        </row>
        <row r="2429">
          <cell r="B2429" t="str">
            <v>41UC</v>
          </cell>
          <cell r="C2429" t="str">
            <v>East Staffordshire</v>
          </cell>
          <cell r="G2429">
            <v>4</v>
          </cell>
          <cell r="H2429">
            <v>3</v>
          </cell>
          <cell r="L2429">
            <v>7</v>
          </cell>
          <cell r="M2429">
            <v>0</v>
          </cell>
          <cell r="O2429" t="str">
            <v>41UC</v>
          </cell>
          <cell r="P2429" t="str">
            <v>East Staffordshire</v>
          </cell>
          <cell r="T2429">
            <v>2</v>
          </cell>
          <cell r="U2429">
            <v>3</v>
          </cell>
          <cell r="Y2429">
            <v>5</v>
          </cell>
          <cell r="AA2429" t="str">
            <v>41UC</v>
          </cell>
          <cell r="AB2429" t="str">
            <v>East Staffordshire</v>
          </cell>
          <cell r="AD2429">
            <v>0</v>
          </cell>
          <cell r="AE2429">
            <v>0</v>
          </cell>
          <cell r="AF2429">
            <v>0</v>
          </cell>
          <cell r="AG2429">
            <v>0</v>
          </cell>
          <cell r="AI2429" t="str">
            <v>41UC</v>
          </cell>
          <cell r="AJ2429" t="str">
            <v>East Staffordshire</v>
          </cell>
          <cell r="AK2429">
            <v>0</v>
          </cell>
          <cell r="AL2429">
            <v>0</v>
          </cell>
          <cell r="AM2429">
            <v>0</v>
          </cell>
        </row>
        <row r="2430">
          <cell r="B2430" t="str">
            <v>41UD</v>
          </cell>
          <cell r="C2430" t="str">
            <v>Lichfield</v>
          </cell>
          <cell r="G2430">
            <v>10</v>
          </cell>
          <cell r="H2430">
            <v>10</v>
          </cell>
          <cell r="L2430">
            <v>20</v>
          </cell>
          <cell r="M2430">
            <v>0</v>
          </cell>
          <cell r="O2430" t="str">
            <v>41UD</v>
          </cell>
          <cell r="P2430" t="str">
            <v>Lichfield</v>
          </cell>
          <cell r="T2430">
            <v>9</v>
          </cell>
          <cell r="U2430">
            <v>10</v>
          </cell>
          <cell r="X2430">
            <v>1</v>
          </cell>
          <cell r="Y2430">
            <v>20</v>
          </cell>
          <cell r="AA2430" t="str">
            <v>41UD</v>
          </cell>
          <cell r="AB2430" t="str">
            <v>Lichfield</v>
          </cell>
          <cell r="AD2430">
            <v>0</v>
          </cell>
          <cell r="AE2430">
            <v>0</v>
          </cell>
          <cell r="AF2430">
            <v>0</v>
          </cell>
          <cell r="AG2430">
            <v>0</v>
          </cell>
          <cell r="AI2430" t="str">
            <v>41UD</v>
          </cell>
          <cell r="AJ2430" t="str">
            <v>Lichfield</v>
          </cell>
          <cell r="AK2430">
            <v>0</v>
          </cell>
          <cell r="AL2430">
            <v>0</v>
          </cell>
          <cell r="AM2430">
            <v>0</v>
          </cell>
        </row>
        <row r="2431">
          <cell r="B2431" t="str">
            <v>41UE</v>
          </cell>
          <cell r="C2431" t="str">
            <v>Newcastle-under-Lyme</v>
          </cell>
          <cell r="F2431">
            <v>15</v>
          </cell>
          <cell r="G2431">
            <v>0</v>
          </cell>
          <cell r="H2431">
            <v>52</v>
          </cell>
          <cell r="I2431">
            <v>4</v>
          </cell>
          <cell r="J2431">
            <v>4</v>
          </cell>
          <cell r="L2431">
            <v>75</v>
          </cell>
          <cell r="M2431">
            <v>4</v>
          </cell>
          <cell r="O2431" t="str">
            <v>41UE</v>
          </cell>
          <cell r="P2431" t="str">
            <v>Newcastle-under-Lyme</v>
          </cell>
          <cell r="S2431">
            <v>15</v>
          </cell>
          <cell r="T2431">
            <v>1</v>
          </cell>
          <cell r="U2431">
            <v>52</v>
          </cell>
          <cell r="V2431">
            <v>4</v>
          </cell>
          <cell r="W2431">
            <v>4</v>
          </cell>
          <cell r="Y2431">
            <v>76</v>
          </cell>
          <cell r="AA2431" t="str">
            <v>41UE</v>
          </cell>
          <cell r="AB2431" t="str">
            <v>Newcastle-under-Lyme</v>
          </cell>
          <cell r="AD2431">
            <v>0</v>
          </cell>
          <cell r="AE2431">
            <v>0</v>
          </cell>
          <cell r="AF2431">
            <v>0</v>
          </cell>
          <cell r="AG2431">
            <v>0</v>
          </cell>
          <cell r="AI2431" t="str">
            <v>41UE</v>
          </cell>
          <cell r="AJ2431" t="str">
            <v>Newcastle-under-Lyme</v>
          </cell>
          <cell r="AK2431">
            <v>0</v>
          </cell>
          <cell r="AL2431">
            <v>0</v>
          </cell>
          <cell r="AM2431">
            <v>0</v>
          </cell>
        </row>
        <row r="2432">
          <cell r="B2432" t="str">
            <v>41UF</v>
          </cell>
          <cell r="C2432" t="str">
            <v>South Staffordshire</v>
          </cell>
          <cell r="F2432">
            <v>65</v>
          </cell>
          <cell r="G2432">
            <v>7</v>
          </cell>
          <cell r="H2432">
            <v>20</v>
          </cell>
          <cell r="I2432">
            <v>7</v>
          </cell>
          <cell r="J2432">
            <v>1</v>
          </cell>
          <cell r="L2432">
            <v>100</v>
          </cell>
          <cell r="M2432">
            <v>1</v>
          </cell>
          <cell r="O2432" t="str">
            <v>41UF</v>
          </cell>
          <cell r="P2432" t="str">
            <v>South Staffordshire</v>
          </cell>
          <cell r="S2432">
            <v>65</v>
          </cell>
          <cell r="T2432">
            <v>6</v>
          </cell>
          <cell r="U2432">
            <v>20</v>
          </cell>
          <cell r="V2432">
            <v>7</v>
          </cell>
          <cell r="W2432">
            <v>1</v>
          </cell>
          <cell r="Y2432">
            <v>99</v>
          </cell>
          <cell r="AA2432" t="str">
            <v>41UF</v>
          </cell>
          <cell r="AB2432" t="str">
            <v>South Staffordshire</v>
          </cell>
          <cell r="AD2432">
            <v>0</v>
          </cell>
          <cell r="AE2432">
            <v>0</v>
          </cell>
          <cell r="AF2432">
            <v>0</v>
          </cell>
          <cell r="AG2432">
            <v>0</v>
          </cell>
          <cell r="AI2432" t="str">
            <v>41UF</v>
          </cell>
          <cell r="AJ2432" t="str">
            <v>South Staffordshire</v>
          </cell>
          <cell r="AK2432">
            <v>0</v>
          </cell>
          <cell r="AL2432">
            <v>0</v>
          </cell>
          <cell r="AM2432">
            <v>0</v>
          </cell>
        </row>
        <row r="2433">
          <cell r="B2433" t="str">
            <v>41UG</v>
          </cell>
          <cell r="C2433" t="str">
            <v>Stafford</v>
          </cell>
          <cell r="F2433">
            <v>1</v>
          </cell>
          <cell r="G2433">
            <v>14</v>
          </cell>
          <cell r="H2433">
            <v>5</v>
          </cell>
          <cell r="I2433">
            <v>9</v>
          </cell>
          <cell r="L2433">
            <v>29</v>
          </cell>
          <cell r="M2433">
            <v>0</v>
          </cell>
          <cell r="O2433" t="str">
            <v>41UG</v>
          </cell>
          <cell r="P2433" t="str">
            <v>Stafford</v>
          </cell>
          <cell r="S2433">
            <v>1</v>
          </cell>
          <cell r="T2433">
            <v>12</v>
          </cell>
          <cell r="U2433">
            <v>5</v>
          </cell>
          <cell r="V2433">
            <v>9</v>
          </cell>
          <cell r="Y2433">
            <v>27</v>
          </cell>
          <cell r="AA2433" t="str">
            <v>41UG</v>
          </cell>
          <cell r="AB2433" t="str">
            <v>Stafford</v>
          </cell>
          <cell r="AD2433">
            <v>0</v>
          </cell>
          <cell r="AE2433">
            <v>0</v>
          </cell>
          <cell r="AF2433">
            <v>0</v>
          </cell>
          <cell r="AG2433">
            <v>0</v>
          </cell>
          <cell r="AI2433" t="str">
            <v>41UG</v>
          </cell>
          <cell r="AJ2433" t="str">
            <v>Stafford</v>
          </cell>
          <cell r="AK2433">
            <v>0</v>
          </cell>
          <cell r="AL2433">
            <v>0</v>
          </cell>
          <cell r="AM2433">
            <v>0</v>
          </cell>
        </row>
        <row r="2434">
          <cell r="B2434" t="str">
            <v>41UH</v>
          </cell>
          <cell r="C2434" t="str">
            <v>Staffordshire Moorlands</v>
          </cell>
          <cell r="G2434">
            <v>8</v>
          </cell>
          <cell r="H2434">
            <v>4</v>
          </cell>
          <cell r="J2434">
            <v>1</v>
          </cell>
          <cell r="L2434">
            <v>13</v>
          </cell>
          <cell r="M2434">
            <v>1</v>
          </cell>
          <cell r="O2434" t="str">
            <v>41UH</v>
          </cell>
          <cell r="P2434" t="str">
            <v>Staffordshire Moorlands</v>
          </cell>
          <cell r="T2434">
            <v>10</v>
          </cell>
          <cell r="U2434">
            <v>4</v>
          </cell>
          <cell r="W2434">
            <v>1</v>
          </cell>
          <cell r="Y2434">
            <v>15</v>
          </cell>
          <cell r="AA2434" t="str">
            <v>41UH</v>
          </cell>
          <cell r="AB2434" t="str">
            <v>Staffordshire Moorlands</v>
          </cell>
          <cell r="AD2434">
            <v>0</v>
          </cell>
          <cell r="AE2434">
            <v>0</v>
          </cell>
          <cell r="AF2434">
            <v>0</v>
          </cell>
          <cell r="AG2434">
            <v>0</v>
          </cell>
          <cell r="AI2434" t="str">
            <v>41UH</v>
          </cell>
          <cell r="AJ2434" t="str">
            <v>Staffordshire Moorlands</v>
          </cell>
          <cell r="AK2434">
            <v>0</v>
          </cell>
          <cell r="AL2434">
            <v>0</v>
          </cell>
          <cell r="AM2434">
            <v>0</v>
          </cell>
        </row>
        <row r="2435">
          <cell r="B2435" t="str">
            <v>41UK</v>
          </cell>
          <cell r="C2435" t="str">
            <v>Tamworth</v>
          </cell>
          <cell r="G2435">
            <v>3</v>
          </cell>
          <cell r="I2435">
            <v>5</v>
          </cell>
          <cell r="L2435">
            <v>8</v>
          </cell>
          <cell r="M2435">
            <v>0</v>
          </cell>
          <cell r="O2435" t="str">
            <v>41UK</v>
          </cell>
          <cell r="P2435" t="str">
            <v>Tamworth</v>
          </cell>
          <cell r="T2435">
            <v>5</v>
          </cell>
          <cell r="V2435">
            <v>5</v>
          </cell>
          <cell r="Y2435">
            <v>10</v>
          </cell>
          <cell r="AA2435" t="str">
            <v>41UK</v>
          </cell>
          <cell r="AB2435" t="str">
            <v>Tamworth</v>
          </cell>
          <cell r="AD2435">
            <v>0</v>
          </cell>
          <cell r="AE2435">
            <v>0</v>
          </cell>
          <cell r="AF2435">
            <v>0</v>
          </cell>
          <cell r="AG2435">
            <v>0</v>
          </cell>
          <cell r="AI2435" t="str">
            <v>41UK</v>
          </cell>
          <cell r="AJ2435" t="str">
            <v>Tamworth</v>
          </cell>
          <cell r="AK2435">
            <v>0</v>
          </cell>
          <cell r="AL2435">
            <v>0</v>
          </cell>
          <cell r="AM2435">
            <v>0</v>
          </cell>
        </row>
        <row r="2436">
          <cell r="B2436" t="str">
            <v>42UB</v>
          </cell>
          <cell r="C2436" t="str">
            <v>Babergh</v>
          </cell>
          <cell r="D2436">
            <v>6</v>
          </cell>
          <cell r="F2436">
            <v>4</v>
          </cell>
          <cell r="G2436">
            <v>1</v>
          </cell>
          <cell r="H2436">
            <v>57</v>
          </cell>
          <cell r="J2436">
            <v>1</v>
          </cell>
          <cell r="L2436">
            <v>69</v>
          </cell>
          <cell r="M2436">
            <v>1</v>
          </cell>
          <cell r="O2436" t="str">
            <v>42UB</v>
          </cell>
          <cell r="P2436" t="str">
            <v>Babergh</v>
          </cell>
          <cell r="Q2436">
            <v>6</v>
          </cell>
          <cell r="S2436">
            <v>4</v>
          </cell>
          <cell r="T2436">
            <v>4</v>
          </cell>
          <cell r="U2436">
            <v>57</v>
          </cell>
          <cell r="W2436">
            <v>1</v>
          </cell>
          <cell r="Y2436">
            <v>72</v>
          </cell>
          <cell r="AA2436" t="str">
            <v>42UB</v>
          </cell>
          <cell r="AB2436" t="str">
            <v>Babergh</v>
          </cell>
          <cell r="AC2436">
            <v>0</v>
          </cell>
          <cell r="AD2436">
            <v>0</v>
          </cell>
          <cell r="AE2436">
            <v>4</v>
          </cell>
          <cell r="AF2436">
            <v>0</v>
          </cell>
          <cell r="AG2436">
            <v>4</v>
          </cell>
          <cell r="AI2436" t="str">
            <v>42UB</v>
          </cell>
          <cell r="AJ2436" t="str">
            <v>Babergh</v>
          </cell>
          <cell r="AK2436">
            <v>0</v>
          </cell>
          <cell r="AL2436">
            <v>0</v>
          </cell>
          <cell r="AM2436">
            <v>0</v>
          </cell>
        </row>
        <row r="2437">
          <cell r="B2437" t="str">
            <v>42UC</v>
          </cell>
          <cell r="C2437" t="str">
            <v>Forest Heath</v>
          </cell>
          <cell r="F2437">
            <v>46</v>
          </cell>
          <cell r="G2437">
            <v>2</v>
          </cell>
          <cell r="H2437">
            <v>129</v>
          </cell>
          <cell r="L2437">
            <v>177</v>
          </cell>
          <cell r="M2437">
            <v>0</v>
          </cell>
          <cell r="O2437" t="str">
            <v>42UC</v>
          </cell>
          <cell r="P2437" t="str">
            <v>Forest Heath</v>
          </cell>
          <cell r="S2437">
            <v>46</v>
          </cell>
          <cell r="T2437">
            <v>2</v>
          </cell>
          <cell r="U2437">
            <v>129</v>
          </cell>
          <cell r="Y2437">
            <v>177</v>
          </cell>
          <cell r="AA2437" t="str">
            <v>42UC</v>
          </cell>
          <cell r="AB2437" t="str">
            <v>Forest Heath</v>
          </cell>
          <cell r="AD2437">
            <v>0</v>
          </cell>
          <cell r="AE2437">
            <v>0</v>
          </cell>
          <cell r="AF2437">
            <v>0</v>
          </cell>
          <cell r="AG2437">
            <v>0</v>
          </cell>
          <cell r="AI2437" t="str">
            <v>42UC</v>
          </cell>
          <cell r="AJ2437" t="str">
            <v>Forest Heath</v>
          </cell>
          <cell r="AK2437">
            <v>0</v>
          </cell>
          <cell r="AL2437">
            <v>0</v>
          </cell>
          <cell r="AM2437">
            <v>0</v>
          </cell>
        </row>
        <row r="2438">
          <cell r="B2438" t="str">
            <v>42UD</v>
          </cell>
          <cell r="C2438" t="str">
            <v>Ipswich</v>
          </cell>
          <cell r="F2438">
            <v>14</v>
          </cell>
          <cell r="G2438">
            <v>7</v>
          </cell>
          <cell r="H2438">
            <v>179</v>
          </cell>
          <cell r="I2438">
            <v>15</v>
          </cell>
          <cell r="L2438">
            <v>239</v>
          </cell>
          <cell r="M2438">
            <v>0</v>
          </cell>
          <cell r="O2438" t="str">
            <v>42UD</v>
          </cell>
          <cell r="P2438" t="str">
            <v>Ipswich</v>
          </cell>
          <cell r="S2438">
            <v>14</v>
          </cell>
          <cell r="T2438">
            <v>9</v>
          </cell>
          <cell r="U2438">
            <v>179</v>
          </cell>
          <cell r="V2438">
            <v>15</v>
          </cell>
          <cell r="Y2438">
            <v>241</v>
          </cell>
          <cell r="AA2438" t="str">
            <v>42UD</v>
          </cell>
          <cell r="AB2438" t="str">
            <v>Ipswich</v>
          </cell>
          <cell r="AD2438">
            <v>8</v>
          </cell>
          <cell r="AE2438">
            <v>29</v>
          </cell>
          <cell r="AF2438">
            <v>8</v>
          </cell>
          <cell r="AG2438">
            <v>37</v>
          </cell>
          <cell r="AI2438" t="str">
            <v>42UD</v>
          </cell>
          <cell r="AJ2438" t="str">
            <v>Ipswich</v>
          </cell>
          <cell r="AK2438">
            <v>0</v>
          </cell>
          <cell r="AL2438">
            <v>0</v>
          </cell>
          <cell r="AM2438">
            <v>0</v>
          </cell>
        </row>
        <row r="2439">
          <cell r="B2439" t="str">
            <v>42UE</v>
          </cell>
          <cell r="C2439" t="str">
            <v>Mid Suffolk</v>
          </cell>
          <cell r="D2439">
            <v>15</v>
          </cell>
          <cell r="F2439">
            <v>32</v>
          </cell>
          <cell r="G2439">
            <v>5</v>
          </cell>
          <cell r="H2439">
            <v>71</v>
          </cell>
          <cell r="I2439">
            <v>6</v>
          </cell>
          <cell r="L2439">
            <v>129</v>
          </cell>
          <cell r="M2439">
            <v>0</v>
          </cell>
          <cell r="O2439" t="str">
            <v>42UE</v>
          </cell>
          <cell r="P2439" t="str">
            <v>Mid Suffolk</v>
          </cell>
          <cell r="Q2439">
            <v>15</v>
          </cell>
          <cell r="S2439">
            <v>32</v>
          </cell>
          <cell r="T2439">
            <v>3</v>
          </cell>
          <cell r="U2439">
            <v>71</v>
          </cell>
          <cell r="V2439">
            <v>6</v>
          </cell>
          <cell r="Y2439">
            <v>127</v>
          </cell>
          <cell r="AA2439" t="str">
            <v>42UE</v>
          </cell>
          <cell r="AB2439" t="str">
            <v>Mid Suffolk</v>
          </cell>
          <cell r="AC2439">
            <v>0</v>
          </cell>
          <cell r="AD2439">
            <v>12</v>
          </cell>
          <cell r="AE2439">
            <v>3</v>
          </cell>
          <cell r="AF2439">
            <v>12</v>
          </cell>
          <cell r="AG2439">
            <v>15</v>
          </cell>
          <cell r="AI2439" t="str">
            <v>42UE</v>
          </cell>
          <cell r="AJ2439" t="str">
            <v>Mid Suffolk</v>
          </cell>
          <cell r="AK2439">
            <v>0</v>
          </cell>
          <cell r="AL2439">
            <v>0</v>
          </cell>
          <cell r="AM2439">
            <v>0</v>
          </cell>
        </row>
        <row r="2440">
          <cell r="B2440" t="str">
            <v>42UF</v>
          </cell>
          <cell r="C2440" t="str">
            <v>St Edmundsbury</v>
          </cell>
          <cell r="D2440">
            <v>1</v>
          </cell>
          <cell r="F2440">
            <v>30</v>
          </cell>
          <cell r="G2440">
            <v>14</v>
          </cell>
          <cell r="H2440">
            <v>130</v>
          </cell>
          <cell r="J2440">
            <v>1</v>
          </cell>
          <cell r="L2440">
            <v>176</v>
          </cell>
          <cell r="M2440">
            <v>1</v>
          </cell>
          <cell r="O2440" t="str">
            <v>42UF</v>
          </cell>
          <cell r="P2440" t="str">
            <v>St Edmundsbury</v>
          </cell>
          <cell r="Q2440">
            <v>1</v>
          </cell>
          <cell r="S2440">
            <v>30</v>
          </cell>
          <cell r="T2440">
            <v>18</v>
          </cell>
          <cell r="U2440">
            <v>130</v>
          </cell>
          <cell r="W2440">
            <v>1</v>
          </cell>
          <cell r="Y2440">
            <v>180</v>
          </cell>
          <cell r="AA2440" t="str">
            <v>42UF</v>
          </cell>
          <cell r="AB2440" t="str">
            <v>St Edmundsbury</v>
          </cell>
          <cell r="AC2440">
            <v>0</v>
          </cell>
          <cell r="AD2440">
            <v>8</v>
          </cell>
          <cell r="AE2440">
            <v>0</v>
          </cell>
          <cell r="AF2440">
            <v>8</v>
          </cell>
          <cell r="AG2440">
            <v>8</v>
          </cell>
          <cell r="AI2440" t="str">
            <v>42UF</v>
          </cell>
          <cell r="AJ2440" t="str">
            <v>St Edmundsbury</v>
          </cell>
          <cell r="AK2440">
            <v>0</v>
          </cell>
          <cell r="AL2440">
            <v>0</v>
          </cell>
          <cell r="AM2440">
            <v>0</v>
          </cell>
        </row>
        <row r="2441">
          <cell r="B2441" t="str">
            <v>42UG</v>
          </cell>
          <cell r="C2441" t="str">
            <v>Suffolk Coastal</v>
          </cell>
          <cell r="F2441">
            <v>7</v>
          </cell>
          <cell r="G2441">
            <v>9</v>
          </cell>
          <cell r="H2441">
            <v>66</v>
          </cell>
          <cell r="I2441">
            <v>9</v>
          </cell>
          <cell r="J2441">
            <v>2</v>
          </cell>
          <cell r="L2441">
            <v>93</v>
          </cell>
          <cell r="M2441">
            <v>2</v>
          </cell>
          <cell r="O2441" t="str">
            <v>42UG</v>
          </cell>
          <cell r="P2441" t="str">
            <v>Suffolk Coastal</v>
          </cell>
          <cell r="S2441">
            <v>7</v>
          </cell>
          <cell r="T2441">
            <v>9</v>
          </cell>
          <cell r="U2441">
            <v>66</v>
          </cell>
          <cell r="V2441">
            <v>9</v>
          </cell>
          <cell r="W2441">
            <v>2</v>
          </cell>
          <cell r="Y2441">
            <v>93</v>
          </cell>
          <cell r="AA2441" t="str">
            <v>42UG</v>
          </cell>
          <cell r="AB2441" t="str">
            <v>Suffolk Coastal</v>
          </cell>
          <cell r="AD2441">
            <v>5</v>
          </cell>
          <cell r="AE2441">
            <v>9</v>
          </cell>
          <cell r="AF2441">
            <v>5</v>
          </cell>
          <cell r="AG2441">
            <v>14</v>
          </cell>
          <cell r="AI2441" t="str">
            <v>42UG</v>
          </cell>
          <cell r="AJ2441" t="str">
            <v>Suffolk Coastal</v>
          </cell>
          <cell r="AK2441">
            <v>0</v>
          </cell>
          <cell r="AL2441">
            <v>0</v>
          </cell>
          <cell r="AM2441">
            <v>0</v>
          </cell>
        </row>
        <row r="2442">
          <cell r="B2442" t="str">
            <v>42UH</v>
          </cell>
          <cell r="C2442" t="str">
            <v>Waveney</v>
          </cell>
          <cell r="F2442">
            <v>16</v>
          </cell>
          <cell r="G2442">
            <v>14</v>
          </cell>
          <cell r="H2442">
            <v>60</v>
          </cell>
          <cell r="I2442">
            <v>4</v>
          </cell>
          <cell r="L2442">
            <v>94</v>
          </cell>
          <cell r="M2442">
            <v>0</v>
          </cell>
          <cell r="O2442" t="str">
            <v>42UH</v>
          </cell>
          <cell r="P2442" t="str">
            <v>Waveney</v>
          </cell>
          <cell r="S2442">
            <v>16</v>
          </cell>
          <cell r="T2442">
            <v>12</v>
          </cell>
          <cell r="U2442">
            <v>60</v>
          </cell>
          <cell r="V2442">
            <v>4</v>
          </cell>
          <cell r="Y2442">
            <v>92</v>
          </cell>
          <cell r="AA2442" t="str">
            <v>42UH</v>
          </cell>
          <cell r="AB2442" t="str">
            <v>Waveney</v>
          </cell>
          <cell r="AD2442">
            <v>5</v>
          </cell>
          <cell r="AE2442">
            <v>9</v>
          </cell>
          <cell r="AF2442">
            <v>5</v>
          </cell>
          <cell r="AG2442">
            <v>14</v>
          </cell>
          <cell r="AI2442" t="str">
            <v>42UH</v>
          </cell>
          <cell r="AJ2442" t="str">
            <v>Waveney</v>
          </cell>
          <cell r="AK2442">
            <v>0</v>
          </cell>
          <cell r="AL2442">
            <v>0</v>
          </cell>
          <cell r="AM2442">
            <v>0</v>
          </cell>
        </row>
        <row r="2443">
          <cell r="B2443" t="str">
            <v>43UB</v>
          </cell>
          <cell r="C2443" t="str">
            <v>Elmbridge</v>
          </cell>
          <cell r="F2443">
            <v>32</v>
          </cell>
          <cell r="G2443">
            <v>21</v>
          </cell>
          <cell r="H2443">
            <v>12</v>
          </cell>
          <cell r="J2443">
            <v>1</v>
          </cell>
          <cell r="L2443">
            <v>66</v>
          </cell>
          <cell r="M2443">
            <v>1</v>
          </cell>
          <cell r="O2443" t="str">
            <v>43UB</v>
          </cell>
          <cell r="P2443" t="str">
            <v>Elmbridge</v>
          </cell>
          <cell r="S2443">
            <v>32</v>
          </cell>
          <cell r="T2443">
            <v>20</v>
          </cell>
          <cell r="U2443">
            <v>12</v>
          </cell>
          <cell r="W2443">
            <v>1</v>
          </cell>
          <cell r="Y2443">
            <v>65</v>
          </cell>
          <cell r="AA2443" t="str">
            <v>43UB</v>
          </cell>
          <cell r="AB2443" t="str">
            <v>Elmbridge</v>
          </cell>
          <cell r="AD2443">
            <v>0</v>
          </cell>
          <cell r="AE2443">
            <v>0</v>
          </cell>
          <cell r="AF2443">
            <v>0</v>
          </cell>
          <cell r="AG2443">
            <v>0</v>
          </cell>
          <cell r="AI2443" t="str">
            <v>43UB</v>
          </cell>
          <cell r="AJ2443" t="str">
            <v>Elmbridge</v>
          </cell>
          <cell r="AK2443">
            <v>0</v>
          </cell>
          <cell r="AL2443">
            <v>0</v>
          </cell>
          <cell r="AM2443">
            <v>0</v>
          </cell>
        </row>
        <row r="2444">
          <cell r="B2444" t="str">
            <v>43UC</v>
          </cell>
          <cell r="C2444" t="str">
            <v>Epsom and Ewell</v>
          </cell>
          <cell r="G2444">
            <v>13</v>
          </cell>
          <cell r="H2444">
            <v>23</v>
          </cell>
          <cell r="L2444">
            <v>36</v>
          </cell>
          <cell r="M2444">
            <v>0</v>
          </cell>
          <cell r="O2444" t="str">
            <v>43UC</v>
          </cell>
          <cell r="P2444" t="str">
            <v>Epsom and Ewell</v>
          </cell>
          <cell r="T2444">
            <v>14</v>
          </cell>
          <cell r="U2444">
            <v>23</v>
          </cell>
          <cell r="Y2444">
            <v>37</v>
          </cell>
          <cell r="AA2444" t="str">
            <v>43UC</v>
          </cell>
          <cell r="AB2444" t="str">
            <v>Epsom and Ewell</v>
          </cell>
          <cell r="AD2444">
            <v>0</v>
          </cell>
          <cell r="AE2444">
            <v>0</v>
          </cell>
          <cell r="AF2444">
            <v>0</v>
          </cell>
          <cell r="AG2444">
            <v>0</v>
          </cell>
          <cell r="AI2444" t="str">
            <v>43UC</v>
          </cell>
          <cell r="AJ2444" t="str">
            <v>Epsom and Ewell</v>
          </cell>
          <cell r="AK2444">
            <v>0</v>
          </cell>
          <cell r="AL2444">
            <v>0</v>
          </cell>
          <cell r="AM2444">
            <v>0</v>
          </cell>
        </row>
        <row r="2445">
          <cell r="B2445" t="str">
            <v>43UD</v>
          </cell>
          <cell r="C2445" t="str">
            <v>Guildford</v>
          </cell>
          <cell r="F2445">
            <v>45</v>
          </cell>
          <cell r="G2445">
            <v>47</v>
          </cell>
          <cell r="H2445">
            <v>29</v>
          </cell>
          <cell r="L2445">
            <v>121</v>
          </cell>
          <cell r="M2445">
            <v>0</v>
          </cell>
          <cell r="O2445" t="str">
            <v>43UD</v>
          </cell>
          <cell r="P2445" t="str">
            <v>Guildford</v>
          </cell>
          <cell r="S2445">
            <v>45</v>
          </cell>
          <cell r="T2445">
            <v>33</v>
          </cell>
          <cell r="U2445">
            <v>29</v>
          </cell>
          <cell r="Y2445">
            <v>107</v>
          </cell>
          <cell r="AA2445" t="str">
            <v>43UD</v>
          </cell>
          <cell r="AB2445" t="str">
            <v>Guildford</v>
          </cell>
          <cell r="AD2445">
            <v>0</v>
          </cell>
          <cell r="AE2445">
            <v>0</v>
          </cell>
          <cell r="AF2445">
            <v>0</v>
          </cell>
          <cell r="AG2445">
            <v>0</v>
          </cell>
          <cell r="AI2445" t="str">
            <v>43UD</v>
          </cell>
          <cell r="AJ2445" t="str">
            <v>Guildford</v>
          </cell>
          <cell r="AK2445">
            <v>0</v>
          </cell>
          <cell r="AL2445">
            <v>0</v>
          </cell>
          <cell r="AM2445">
            <v>0</v>
          </cell>
        </row>
        <row r="2446">
          <cell r="B2446" t="str">
            <v>43UE</v>
          </cell>
          <cell r="C2446" t="str">
            <v>Mole Valley</v>
          </cell>
          <cell r="F2446">
            <v>6</v>
          </cell>
          <cell r="G2446">
            <v>11</v>
          </cell>
          <cell r="H2446">
            <v>14</v>
          </cell>
          <cell r="L2446">
            <v>32</v>
          </cell>
          <cell r="M2446">
            <v>0</v>
          </cell>
          <cell r="O2446" t="str">
            <v>43UE</v>
          </cell>
          <cell r="P2446" t="str">
            <v>Mole Valley</v>
          </cell>
          <cell r="S2446">
            <v>6</v>
          </cell>
          <cell r="T2446">
            <v>12</v>
          </cell>
          <cell r="U2446">
            <v>14</v>
          </cell>
          <cell r="Y2446">
            <v>33</v>
          </cell>
          <cell r="AA2446" t="str">
            <v>43UE</v>
          </cell>
          <cell r="AB2446" t="str">
            <v>Mole Valley</v>
          </cell>
          <cell r="AD2446">
            <v>0</v>
          </cell>
          <cell r="AE2446">
            <v>0</v>
          </cell>
          <cell r="AF2446">
            <v>0</v>
          </cell>
          <cell r="AG2446">
            <v>0</v>
          </cell>
          <cell r="AI2446" t="str">
            <v>43UE</v>
          </cell>
          <cell r="AJ2446" t="str">
            <v>Mole Valley</v>
          </cell>
          <cell r="AK2446">
            <v>0</v>
          </cell>
          <cell r="AL2446">
            <v>0</v>
          </cell>
          <cell r="AM2446">
            <v>0</v>
          </cell>
        </row>
        <row r="2447">
          <cell r="B2447" t="str">
            <v>43UF</v>
          </cell>
          <cell r="C2447" t="str">
            <v>Reigate and Banstead</v>
          </cell>
          <cell r="F2447">
            <v>35</v>
          </cell>
          <cell r="G2447">
            <v>37</v>
          </cell>
          <cell r="H2447">
            <v>23</v>
          </cell>
          <cell r="J2447">
            <v>2</v>
          </cell>
          <cell r="L2447">
            <v>98</v>
          </cell>
          <cell r="M2447">
            <v>2</v>
          </cell>
          <cell r="O2447" t="str">
            <v>43UF</v>
          </cell>
          <cell r="P2447" t="str">
            <v>Reigate and Banstead</v>
          </cell>
          <cell r="S2447">
            <v>35</v>
          </cell>
          <cell r="T2447">
            <v>36</v>
          </cell>
          <cell r="U2447">
            <v>23</v>
          </cell>
          <cell r="W2447">
            <v>2</v>
          </cell>
          <cell r="Y2447">
            <v>97</v>
          </cell>
          <cell r="AA2447" t="str">
            <v>43UF</v>
          </cell>
          <cell r="AB2447" t="str">
            <v>Reigate and Banstead</v>
          </cell>
          <cell r="AD2447">
            <v>0</v>
          </cell>
          <cell r="AE2447">
            <v>0</v>
          </cell>
          <cell r="AF2447">
            <v>0</v>
          </cell>
          <cell r="AG2447">
            <v>0</v>
          </cell>
          <cell r="AI2447" t="str">
            <v>43UF</v>
          </cell>
          <cell r="AJ2447" t="str">
            <v>Reigate and Banstead</v>
          </cell>
          <cell r="AK2447">
            <v>0</v>
          </cell>
          <cell r="AL2447">
            <v>0</v>
          </cell>
          <cell r="AM2447">
            <v>0</v>
          </cell>
        </row>
        <row r="2448">
          <cell r="B2448" t="str">
            <v>43UG</v>
          </cell>
          <cell r="C2448" t="str">
            <v>Runnymede</v>
          </cell>
          <cell r="F2448">
            <v>28</v>
          </cell>
          <cell r="G2448">
            <v>29</v>
          </cell>
          <cell r="H2448">
            <v>62</v>
          </cell>
          <cell r="L2448">
            <v>119</v>
          </cell>
          <cell r="M2448">
            <v>0</v>
          </cell>
          <cell r="O2448" t="str">
            <v>43UG</v>
          </cell>
          <cell r="P2448" t="str">
            <v>Runnymede</v>
          </cell>
          <cell r="S2448">
            <v>28</v>
          </cell>
          <cell r="T2448">
            <v>23</v>
          </cell>
          <cell r="U2448">
            <v>62</v>
          </cell>
          <cell r="Y2448">
            <v>113</v>
          </cell>
          <cell r="AA2448" t="str">
            <v>43UG</v>
          </cell>
          <cell r="AB2448" t="str">
            <v>Runnymede</v>
          </cell>
          <cell r="AD2448">
            <v>0</v>
          </cell>
          <cell r="AE2448">
            <v>0</v>
          </cell>
          <cell r="AF2448">
            <v>0</v>
          </cell>
          <cell r="AG2448">
            <v>0</v>
          </cell>
          <cell r="AI2448" t="str">
            <v>43UG</v>
          </cell>
          <cell r="AJ2448" t="str">
            <v>Runnymede</v>
          </cell>
          <cell r="AK2448">
            <v>0</v>
          </cell>
          <cell r="AL2448">
            <v>0</v>
          </cell>
          <cell r="AM2448">
            <v>0</v>
          </cell>
        </row>
        <row r="2449">
          <cell r="B2449" t="str">
            <v>43UH</v>
          </cell>
          <cell r="C2449" t="str">
            <v>Spelthorne</v>
          </cell>
          <cell r="F2449">
            <v>4</v>
          </cell>
          <cell r="G2449">
            <v>10</v>
          </cell>
          <cell r="L2449">
            <v>14</v>
          </cell>
          <cell r="M2449">
            <v>0</v>
          </cell>
          <cell r="O2449" t="str">
            <v>43UH</v>
          </cell>
          <cell r="P2449" t="str">
            <v>Spelthorne</v>
          </cell>
          <cell r="S2449">
            <v>4</v>
          </cell>
          <cell r="T2449">
            <v>15</v>
          </cell>
          <cell r="Y2449">
            <v>19</v>
          </cell>
          <cell r="AA2449" t="str">
            <v>43UH</v>
          </cell>
          <cell r="AB2449" t="str">
            <v>Spelthorne</v>
          </cell>
          <cell r="AD2449">
            <v>0</v>
          </cell>
          <cell r="AF2449">
            <v>0</v>
          </cell>
          <cell r="AG2449">
            <v>0</v>
          </cell>
          <cell r="AI2449" t="str">
            <v>43UH</v>
          </cell>
          <cell r="AJ2449" t="str">
            <v>Spelthorne</v>
          </cell>
          <cell r="AK2449">
            <v>0</v>
          </cell>
          <cell r="AL2449">
            <v>0</v>
          </cell>
          <cell r="AM2449">
            <v>0</v>
          </cell>
        </row>
        <row r="2450">
          <cell r="B2450" t="str">
            <v>43UJ</v>
          </cell>
          <cell r="C2450" t="str">
            <v>Surrey Heath</v>
          </cell>
          <cell r="F2450">
            <v>55</v>
          </cell>
          <cell r="G2450">
            <v>26</v>
          </cell>
          <cell r="L2450">
            <v>81</v>
          </cell>
          <cell r="M2450">
            <v>0</v>
          </cell>
          <cell r="O2450" t="str">
            <v>43UJ</v>
          </cell>
          <cell r="P2450" t="str">
            <v>Surrey Heath</v>
          </cell>
          <cell r="S2450">
            <v>55</v>
          </cell>
          <cell r="T2450">
            <v>26</v>
          </cell>
          <cell r="Y2450">
            <v>81</v>
          </cell>
          <cell r="AA2450" t="str">
            <v>43UJ</v>
          </cell>
          <cell r="AB2450" t="str">
            <v>Surrey Heath</v>
          </cell>
          <cell r="AD2450">
            <v>0</v>
          </cell>
          <cell r="AF2450">
            <v>0</v>
          </cell>
          <cell r="AG2450">
            <v>0</v>
          </cell>
          <cell r="AI2450" t="str">
            <v>43UJ</v>
          </cell>
          <cell r="AJ2450" t="str">
            <v>Surrey Heath</v>
          </cell>
          <cell r="AK2450">
            <v>0</v>
          </cell>
          <cell r="AL2450">
            <v>0</v>
          </cell>
          <cell r="AM2450">
            <v>0</v>
          </cell>
        </row>
        <row r="2451">
          <cell r="B2451" t="str">
            <v>43UK</v>
          </cell>
          <cell r="C2451" t="str">
            <v>Tandridge</v>
          </cell>
          <cell r="F2451">
            <v>12</v>
          </cell>
          <cell r="G2451">
            <v>12</v>
          </cell>
          <cell r="H2451">
            <v>7</v>
          </cell>
          <cell r="L2451">
            <v>31</v>
          </cell>
          <cell r="M2451">
            <v>0</v>
          </cell>
          <cell r="O2451" t="str">
            <v>43UK</v>
          </cell>
          <cell r="P2451" t="str">
            <v>Tandridge</v>
          </cell>
          <cell r="S2451">
            <v>12</v>
          </cell>
          <cell r="T2451">
            <v>16</v>
          </cell>
          <cell r="U2451">
            <v>7</v>
          </cell>
          <cell r="Y2451">
            <v>35</v>
          </cell>
          <cell r="AA2451" t="str">
            <v>43UK</v>
          </cell>
          <cell r="AB2451" t="str">
            <v>Tandridge</v>
          </cell>
          <cell r="AD2451">
            <v>0</v>
          </cell>
          <cell r="AE2451">
            <v>0</v>
          </cell>
          <cell r="AF2451">
            <v>0</v>
          </cell>
          <cell r="AG2451">
            <v>0</v>
          </cell>
          <cell r="AI2451" t="str">
            <v>43UK</v>
          </cell>
          <cell r="AJ2451" t="str">
            <v>Tandridge</v>
          </cell>
          <cell r="AK2451">
            <v>0</v>
          </cell>
          <cell r="AL2451">
            <v>0</v>
          </cell>
          <cell r="AM2451">
            <v>0</v>
          </cell>
        </row>
        <row r="2452">
          <cell r="B2452" t="str">
            <v>43UL</v>
          </cell>
          <cell r="C2452" t="str">
            <v>Waverley</v>
          </cell>
          <cell r="F2452">
            <v>5</v>
          </cell>
          <cell r="G2452">
            <v>22</v>
          </cell>
          <cell r="H2452">
            <v>10</v>
          </cell>
          <cell r="L2452">
            <v>37</v>
          </cell>
          <cell r="M2452">
            <v>0</v>
          </cell>
          <cell r="O2452" t="str">
            <v>43UL</v>
          </cell>
          <cell r="P2452" t="str">
            <v>Waverley</v>
          </cell>
          <cell r="S2452">
            <v>5</v>
          </cell>
          <cell r="T2452">
            <v>18</v>
          </cell>
          <cell r="U2452">
            <v>10</v>
          </cell>
          <cell r="Y2452">
            <v>33</v>
          </cell>
          <cell r="AA2452" t="str">
            <v>43UL</v>
          </cell>
          <cell r="AB2452" t="str">
            <v>Waverley</v>
          </cell>
          <cell r="AD2452">
            <v>5</v>
          </cell>
          <cell r="AE2452">
            <v>0</v>
          </cell>
          <cell r="AF2452">
            <v>5</v>
          </cell>
          <cell r="AG2452">
            <v>5</v>
          </cell>
          <cell r="AI2452" t="str">
            <v>43UL</v>
          </cell>
          <cell r="AJ2452" t="str">
            <v>Waverley</v>
          </cell>
          <cell r="AK2452">
            <v>0</v>
          </cell>
          <cell r="AL2452">
            <v>0</v>
          </cell>
          <cell r="AM2452">
            <v>0</v>
          </cell>
        </row>
        <row r="2453">
          <cell r="B2453" t="str">
            <v>43UM</v>
          </cell>
          <cell r="C2453" t="str">
            <v>Woking</v>
          </cell>
          <cell r="G2453">
            <v>23</v>
          </cell>
          <cell r="H2453">
            <v>15</v>
          </cell>
          <cell r="L2453">
            <v>38</v>
          </cell>
          <cell r="M2453">
            <v>0</v>
          </cell>
          <cell r="O2453" t="str">
            <v>43UM</v>
          </cell>
          <cell r="P2453" t="str">
            <v>Woking</v>
          </cell>
          <cell r="T2453">
            <v>30</v>
          </cell>
          <cell r="U2453">
            <v>15</v>
          </cell>
          <cell r="Y2453">
            <v>45</v>
          </cell>
          <cell r="AA2453" t="str">
            <v>43UM</v>
          </cell>
          <cell r="AB2453" t="str">
            <v>Woking</v>
          </cell>
          <cell r="AD2453">
            <v>0</v>
          </cell>
          <cell r="AE2453">
            <v>0</v>
          </cell>
          <cell r="AF2453">
            <v>0</v>
          </cell>
          <cell r="AG2453">
            <v>0</v>
          </cell>
          <cell r="AI2453" t="str">
            <v>43UM</v>
          </cell>
          <cell r="AJ2453" t="str">
            <v>Woking</v>
          </cell>
          <cell r="AK2453">
            <v>0</v>
          </cell>
          <cell r="AL2453">
            <v>0</v>
          </cell>
          <cell r="AM2453">
            <v>0</v>
          </cell>
        </row>
        <row r="2454">
          <cell r="B2454" t="str">
            <v>44UB</v>
          </cell>
          <cell r="C2454" t="str">
            <v>North Warwickshire</v>
          </cell>
          <cell r="F2454">
            <v>17</v>
          </cell>
          <cell r="G2454">
            <v>0</v>
          </cell>
          <cell r="H2454">
            <v>42</v>
          </cell>
          <cell r="I2454">
            <v>2</v>
          </cell>
          <cell r="L2454">
            <v>61</v>
          </cell>
          <cell r="M2454">
            <v>0</v>
          </cell>
          <cell r="O2454" t="str">
            <v>44UB</v>
          </cell>
          <cell r="P2454" t="str">
            <v>North Warwickshire</v>
          </cell>
          <cell r="S2454">
            <v>17</v>
          </cell>
          <cell r="T2454">
            <v>3</v>
          </cell>
          <cell r="U2454">
            <v>42</v>
          </cell>
          <cell r="V2454">
            <v>2</v>
          </cell>
          <cell r="Y2454">
            <v>64</v>
          </cell>
          <cell r="AA2454" t="str">
            <v>44UB</v>
          </cell>
          <cell r="AB2454" t="str">
            <v>North Warwickshire</v>
          </cell>
          <cell r="AD2454">
            <v>0</v>
          </cell>
          <cell r="AE2454">
            <v>0</v>
          </cell>
          <cell r="AF2454">
            <v>0</v>
          </cell>
          <cell r="AG2454">
            <v>0</v>
          </cell>
          <cell r="AI2454" t="str">
            <v>44UB</v>
          </cell>
          <cell r="AJ2454" t="str">
            <v>North Warwickshire</v>
          </cell>
          <cell r="AK2454">
            <v>0</v>
          </cell>
          <cell r="AL2454">
            <v>0</v>
          </cell>
          <cell r="AM2454">
            <v>0</v>
          </cell>
        </row>
        <row r="2455">
          <cell r="B2455" t="str">
            <v>44UC</v>
          </cell>
          <cell r="C2455" t="str">
            <v>Nuneaton and Bedworth</v>
          </cell>
          <cell r="F2455">
            <v>40</v>
          </cell>
          <cell r="G2455">
            <v>5</v>
          </cell>
          <cell r="H2455">
            <v>73</v>
          </cell>
          <cell r="L2455">
            <v>118</v>
          </cell>
          <cell r="M2455">
            <v>0</v>
          </cell>
          <cell r="O2455" t="str">
            <v>44UC</v>
          </cell>
          <cell r="P2455" t="str">
            <v>Nuneaton and Bedworth</v>
          </cell>
          <cell r="S2455">
            <v>40</v>
          </cell>
          <cell r="T2455">
            <v>3</v>
          </cell>
          <cell r="U2455">
            <v>73</v>
          </cell>
          <cell r="Y2455">
            <v>116</v>
          </cell>
          <cell r="AA2455" t="str">
            <v>44UC</v>
          </cell>
          <cell r="AB2455" t="str">
            <v>Nuneaton and Bedworth</v>
          </cell>
          <cell r="AD2455">
            <v>0</v>
          </cell>
          <cell r="AE2455">
            <v>0</v>
          </cell>
          <cell r="AF2455">
            <v>0</v>
          </cell>
          <cell r="AG2455">
            <v>0</v>
          </cell>
          <cell r="AI2455" t="str">
            <v>44UC</v>
          </cell>
          <cell r="AJ2455" t="str">
            <v>Nuneaton and Bedworth</v>
          </cell>
          <cell r="AK2455">
            <v>0</v>
          </cell>
          <cell r="AL2455">
            <v>0</v>
          </cell>
          <cell r="AM2455">
            <v>0</v>
          </cell>
        </row>
        <row r="2456">
          <cell r="B2456" t="str">
            <v>44UD</v>
          </cell>
          <cell r="C2456" t="str">
            <v>Rugby</v>
          </cell>
          <cell r="F2456">
            <v>19</v>
          </cell>
          <cell r="G2456">
            <v>8</v>
          </cell>
          <cell r="H2456">
            <v>42</v>
          </cell>
          <cell r="L2456">
            <v>69</v>
          </cell>
          <cell r="M2456">
            <v>0</v>
          </cell>
          <cell r="O2456" t="str">
            <v>44UD</v>
          </cell>
          <cell r="P2456" t="str">
            <v>Rugby</v>
          </cell>
          <cell r="S2456">
            <v>19</v>
          </cell>
          <cell r="T2456">
            <v>10</v>
          </cell>
          <cell r="U2456">
            <v>42</v>
          </cell>
          <cell r="Y2456">
            <v>71</v>
          </cell>
          <cell r="AA2456" t="str">
            <v>44UD</v>
          </cell>
          <cell r="AB2456" t="str">
            <v>Rugby</v>
          </cell>
          <cell r="AD2456">
            <v>6</v>
          </cell>
          <cell r="AE2456">
            <v>9</v>
          </cell>
          <cell r="AF2456">
            <v>6</v>
          </cell>
          <cell r="AG2456">
            <v>15</v>
          </cell>
          <cell r="AI2456" t="str">
            <v>44UD</v>
          </cell>
          <cell r="AJ2456" t="str">
            <v>Rugby</v>
          </cell>
          <cell r="AK2456">
            <v>0</v>
          </cell>
          <cell r="AL2456">
            <v>0</v>
          </cell>
          <cell r="AM2456">
            <v>0</v>
          </cell>
        </row>
        <row r="2457">
          <cell r="B2457" t="str">
            <v>44UE</v>
          </cell>
          <cell r="C2457" t="str">
            <v>Stratford on Avon</v>
          </cell>
          <cell r="F2457">
            <v>10</v>
          </cell>
          <cell r="G2457">
            <v>7</v>
          </cell>
          <cell r="H2457">
            <v>33</v>
          </cell>
          <cell r="L2457">
            <v>50</v>
          </cell>
          <cell r="M2457">
            <v>0</v>
          </cell>
          <cell r="O2457" t="str">
            <v>44UE</v>
          </cell>
          <cell r="P2457" t="str">
            <v>Stratford on Avon</v>
          </cell>
          <cell r="S2457">
            <v>10</v>
          </cell>
          <cell r="T2457">
            <v>8</v>
          </cell>
          <cell r="U2457">
            <v>33</v>
          </cell>
          <cell r="Y2457">
            <v>51</v>
          </cell>
          <cell r="AA2457" t="str">
            <v>44UE</v>
          </cell>
          <cell r="AB2457" t="str">
            <v>Stratford on Avon</v>
          </cell>
          <cell r="AD2457">
            <v>0</v>
          </cell>
          <cell r="AE2457">
            <v>0</v>
          </cell>
          <cell r="AF2457">
            <v>0</v>
          </cell>
          <cell r="AG2457">
            <v>0</v>
          </cell>
          <cell r="AI2457" t="str">
            <v>44UE</v>
          </cell>
          <cell r="AJ2457" t="str">
            <v>Stratford on Avon</v>
          </cell>
          <cell r="AK2457">
            <v>0</v>
          </cell>
          <cell r="AL2457">
            <v>0</v>
          </cell>
          <cell r="AM2457">
            <v>0</v>
          </cell>
        </row>
        <row r="2458">
          <cell r="B2458" t="str">
            <v>44UF</v>
          </cell>
          <cell r="C2458" t="str">
            <v>Warwick</v>
          </cell>
          <cell r="F2458">
            <v>19</v>
          </cell>
          <cell r="G2458">
            <v>39</v>
          </cell>
          <cell r="H2458">
            <v>84</v>
          </cell>
          <cell r="L2458">
            <v>142</v>
          </cell>
          <cell r="M2458">
            <v>0</v>
          </cell>
          <cell r="O2458" t="str">
            <v>44UF</v>
          </cell>
          <cell r="P2458" t="str">
            <v>Warwick</v>
          </cell>
          <cell r="S2458">
            <v>19</v>
          </cell>
          <cell r="T2458">
            <v>34</v>
          </cell>
          <cell r="U2458">
            <v>84</v>
          </cell>
          <cell r="Y2458">
            <v>137</v>
          </cell>
          <cell r="AA2458" t="str">
            <v>44UF</v>
          </cell>
          <cell r="AB2458" t="str">
            <v>Warwick</v>
          </cell>
          <cell r="AD2458">
            <v>4</v>
          </cell>
          <cell r="AE2458">
            <v>7</v>
          </cell>
          <cell r="AF2458">
            <v>4</v>
          </cell>
          <cell r="AG2458">
            <v>11</v>
          </cell>
          <cell r="AI2458" t="str">
            <v>44UF</v>
          </cell>
          <cell r="AJ2458" t="str">
            <v>Warwick</v>
          </cell>
          <cell r="AK2458">
            <v>0</v>
          </cell>
          <cell r="AL2458">
            <v>0</v>
          </cell>
          <cell r="AM2458">
            <v>0</v>
          </cell>
        </row>
        <row r="2459">
          <cell r="B2459" t="str">
            <v>45UB</v>
          </cell>
          <cell r="C2459" t="str">
            <v>Adur</v>
          </cell>
          <cell r="G2459">
            <v>8</v>
          </cell>
          <cell r="H2459">
            <v>8</v>
          </cell>
          <cell r="L2459">
            <v>16</v>
          </cell>
          <cell r="M2459">
            <v>0</v>
          </cell>
          <cell r="O2459" t="str">
            <v>45UB</v>
          </cell>
          <cell r="P2459" t="str">
            <v>Adur</v>
          </cell>
          <cell r="T2459">
            <v>10</v>
          </cell>
          <cell r="U2459">
            <v>8</v>
          </cell>
          <cell r="Y2459">
            <v>18</v>
          </cell>
          <cell r="AA2459" t="str">
            <v>45UB</v>
          </cell>
          <cell r="AB2459" t="str">
            <v>Adur</v>
          </cell>
          <cell r="AD2459">
            <v>0</v>
          </cell>
          <cell r="AE2459">
            <v>0</v>
          </cell>
          <cell r="AF2459">
            <v>0</v>
          </cell>
          <cell r="AG2459">
            <v>0</v>
          </cell>
          <cell r="AI2459" t="str">
            <v>45UB</v>
          </cell>
          <cell r="AJ2459" t="str">
            <v>Adur</v>
          </cell>
          <cell r="AK2459">
            <v>0</v>
          </cell>
          <cell r="AL2459">
            <v>0</v>
          </cell>
          <cell r="AM2459">
            <v>0</v>
          </cell>
        </row>
        <row r="2460">
          <cell r="B2460" t="str">
            <v>45UC</v>
          </cell>
          <cell r="C2460" t="str">
            <v>Arun</v>
          </cell>
          <cell r="F2460">
            <v>40</v>
          </cell>
          <cell r="G2460">
            <v>11</v>
          </cell>
          <cell r="H2460">
            <v>83</v>
          </cell>
          <cell r="L2460">
            <v>134</v>
          </cell>
          <cell r="M2460">
            <v>0</v>
          </cell>
          <cell r="O2460" t="str">
            <v>45UC</v>
          </cell>
          <cell r="P2460" t="str">
            <v>Arun</v>
          </cell>
          <cell r="S2460">
            <v>40</v>
          </cell>
          <cell r="T2460">
            <v>22</v>
          </cell>
          <cell r="U2460">
            <v>83</v>
          </cell>
          <cell r="Y2460">
            <v>145</v>
          </cell>
          <cell r="AA2460" t="str">
            <v>45UC</v>
          </cell>
          <cell r="AB2460" t="str">
            <v>Arun</v>
          </cell>
          <cell r="AD2460">
            <v>0</v>
          </cell>
          <cell r="AE2460">
            <v>0</v>
          </cell>
          <cell r="AF2460">
            <v>0</v>
          </cell>
          <cell r="AG2460">
            <v>0</v>
          </cell>
          <cell r="AI2460" t="str">
            <v>45UC</v>
          </cell>
          <cell r="AJ2460" t="str">
            <v>Arun</v>
          </cell>
          <cell r="AK2460">
            <v>0</v>
          </cell>
          <cell r="AL2460">
            <v>0</v>
          </cell>
          <cell r="AM2460">
            <v>0</v>
          </cell>
        </row>
        <row r="2461">
          <cell r="B2461" t="str">
            <v>45UD</v>
          </cell>
          <cell r="C2461" t="str">
            <v>Chichester</v>
          </cell>
          <cell r="D2461">
            <v>7</v>
          </cell>
          <cell r="F2461">
            <v>57</v>
          </cell>
          <cell r="G2461">
            <v>15</v>
          </cell>
          <cell r="H2461">
            <v>87</v>
          </cell>
          <cell r="L2461">
            <v>166</v>
          </cell>
          <cell r="M2461">
            <v>0</v>
          </cell>
          <cell r="O2461" t="str">
            <v>45UD</v>
          </cell>
          <cell r="P2461" t="str">
            <v>Chichester</v>
          </cell>
          <cell r="Q2461">
            <v>7</v>
          </cell>
          <cell r="S2461">
            <v>57</v>
          </cell>
          <cell r="T2461">
            <v>9</v>
          </cell>
          <cell r="U2461">
            <v>87</v>
          </cell>
          <cell r="Y2461">
            <v>160</v>
          </cell>
          <cell r="AA2461" t="str">
            <v>45UD</v>
          </cell>
          <cell r="AB2461" t="str">
            <v>Chichester</v>
          </cell>
          <cell r="AC2461">
            <v>0</v>
          </cell>
          <cell r="AD2461">
            <v>0</v>
          </cell>
          <cell r="AE2461">
            <v>0</v>
          </cell>
          <cell r="AF2461">
            <v>0</v>
          </cell>
          <cell r="AG2461">
            <v>0</v>
          </cell>
          <cell r="AI2461" t="str">
            <v>45UD</v>
          </cell>
          <cell r="AJ2461" t="str">
            <v>Chichester</v>
          </cell>
          <cell r="AK2461">
            <v>0</v>
          </cell>
          <cell r="AL2461">
            <v>0</v>
          </cell>
          <cell r="AM2461">
            <v>0</v>
          </cell>
        </row>
        <row r="2462">
          <cell r="B2462" t="str">
            <v>45UE</v>
          </cell>
          <cell r="C2462" t="str">
            <v>Crawley</v>
          </cell>
          <cell r="D2462">
            <v>1</v>
          </cell>
          <cell r="F2462">
            <v>41</v>
          </cell>
          <cell r="G2462">
            <v>21</v>
          </cell>
          <cell r="H2462">
            <v>38</v>
          </cell>
          <cell r="L2462">
            <v>101</v>
          </cell>
          <cell r="M2462">
            <v>0</v>
          </cell>
          <cell r="O2462" t="str">
            <v>45UE</v>
          </cell>
          <cell r="P2462" t="str">
            <v>Crawley</v>
          </cell>
          <cell r="Q2462">
            <v>1</v>
          </cell>
          <cell r="S2462">
            <v>41</v>
          </cell>
          <cell r="T2462">
            <v>22</v>
          </cell>
          <cell r="U2462">
            <v>38</v>
          </cell>
          <cell r="Y2462">
            <v>102</v>
          </cell>
          <cell r="AA2462" t="str">
            <v>45UE</v>
          </cell>
          <cell r="AB2462" t="str">
            <v>Crawley</v>
          </cell>
          <cell r="AC2462">
            <v>0</v>
          </cell>
          <cell r="AD2462">
            <v>18</v>
          </cell>
          <cell r="AE2462">
            <v>0</v>
          </cell>
          <cell r="AF2462">
            <v>18</v>
          </cell>
          <cell r="AG2462">
            <v>18</v>
          </cell>
          <cell r="AI2462" t="str">
            <v>45UE</v>
          </cell>
          <cell r="AJ2462" t="str">
            <v>Crawley</v>
          </cell>
          <cell r="AK2462">
            <v>0</v>
          </cell>
          <cell r="AL2462">
            <v>0</v>
          </cell>
          <cell r="AM2462">
            <v>0</v>
          </cell>
        </row>
        <row r="2463">
          <cell r="B2463" t="str">
            <v>45UF</v>
          </cell>
          <cell r="C2463" t="str">
            <v>Horsham</v>
          </cell>
          <cell r="F2463">
            <v>20</v>
          </cell>
          <cell r="G2463">
            <v>23</v>
          </cell>
          <cell r="H2463">
            <v>14</v>
          </cell>
          <cell r="J2463">
            <v>1</v>
          </cell>
          <cell r="L2463">
            <v>58</v>
          </cell>
          <cell r="M2463">
            <v>1</v>
          </cell>
          <cell r="O2463" t="str">
            <v>45UF</v>
          </cell>
          <cell r="P2463" t="str">
            <v>Horsham</v>
          </cell>
          <cell r="S2463">
            <v>20</v>
          </cell>
          <cell r="T2463">
            <v>25</v>
          </cell>
          <cell r="U2463">
            <v>14</v>
          </cell>
          <cell r="W2463">
            <v>1</v>
          </cell>
          <cell r="Y2463">
            <v>60</v>
          </cell>
          <cell r="AA2463" t="str">
            <v>45UF</v>
          </cell>
          <cell r="AB2463" t="str">
            <v>Horsham</v>
          </cell>
          <cell r="AD2463">
            <v>0</v>
          </cell>
          <cell r="AE2463">
            <v>0</v>
          </cell>
          <cell r="AF2463">
            <v>0</v>
          </cell>
          <cell r="AG2463">
            <v>0</v>
          </cell>
          <cell r="AI2463" t="str">
            <v>45UF</v>
          </cell>
          <cell r="AJ2463" t="str">
            <v>Horsham</v>
          </cell>
          <cell r="AK2463">
            <v>0</v>
          </cell>
          <cell r="AL2463">
            <v>0</v>
          </cell>
          <cell r="AM2463">
            <v>0</v>
          </cell>
        </row>
        <row r="2464">
          <cell r="B2464" t="str">
            <v>45UG</v>
          </cell>
          <cell r="C2464" t="str">
            <v>Mid Sussex</v>
          </cell>
          <cell r="F2464">
            <v>9</v>
          </cell>
          <cell r="G2464">
            <v>18</v>
          </cell>
          <cell r="H2464">
            <v>64</v>
          </cell>
          <cell r="L2464">
            <v>91</v>
          </cell>
          <cell r="M2464">
            <v>0</v>
          </cell>
          <cell r="O2464" t="str">
            <v>45UG</v>
          </cell>
          <cell r="P2464" t="str">
            <v>Mid Sussex</v>
          </cell>
          <cell r="S2464">
            <v>9</v>
          </cell>
          <cell r="T2464">
            <v>23</v>
          </cell>
          <cell r="U2464">
            <v>64</v>
          </cell>
          <cell r="Y2464">
            <v>96</v>
          </cell>
          <cell r="AA2464" t="str">
            <v>45UG</v>
          </cell>
          <cell r="AB2464" t="str">
            <v>Mid Sussex</v>
          </cell>
          <cell r="AD2464">
            <v>5</v>
          </cell>
          <cell r="AE2464">
            <v>0</v>
          </cell>
          <cell r="AF2464">
            <v>5</v>
          </cell>
          <cell r="AG2464">
            <v>5</v>
          </cell>
          <cell r="AI2464" t="str">
            <v>45UG</v>
          </cell>
          <cell r="AJ2464" t="str">
            <v>Mid Sussex</v>
          </cell>
          <cell r="AK2464">
            <v>0</v>
          </cell>
          <cell r="AL2464">
            <v>0</v>
          </cell>
          <cell r="AM2464">
            <v>0</v>
          </cell>
        </row>
        <row r="2465">
          <cell r="B2465" t="str">
            <v>45UH</v>
          </cell>
          <cell r="C2465" t="str">
            <v>Worthing</v>
          </cell>
          <cell r="F2465">
            <v>33</v>
          </cell>
          <cell r="G2465">
            <v>15</v>
          </cell>
          <cell r="H2465">
            <v>4</v>
          </cell>
          <cell r="I2465">
            <v>11</v>
          </cell>
          <cell r="L2465">
            <v>63</v>
          </cell>
          <cell r="M2465">
            <v>0</v>
          </cell>
          <cell r="O2465" t="str">
            <v>45UH</v>
          </cell>
          <cell r="P2465" t="str">
            <v>Worthing</v>
          </cell>
          <cell r="S2465">
            <v>33</v>
          </cell>
          <cell r="T2465">
            <v>16</v>
          </cell>
          <cell r="U2465">
            <v>4</v>
          </cell>
          <cell r="V2465">
            <v>11</v>
          </cell>
          <cell r="Y2465">
            <v>64</v>
          </cell>
          <cell r="AA2465" t="str">
            <v>45UH</v>
          </cell>
          <cell r="AB2465" t="str">
            <v>Worthing</v>
          </cell>
          <cell r="AD2465">
            <v>0</v>
          </cell>
          <cell r="AE2465">
            <v>0</v>
          </cell>
          <cell r="AF2465">
            <v>0</v>
          </cell>
          <cell r="AG2465">
            <v>0</v>
          </cell>
          <cell r="AI2465" t="str">
            <v>45UH</v>
          </cell>
          <cell r="AJ2465" t="str">
            <v>Worthing</v>
          </cell>
          <cell r="AK2465">
            <v>0</v>
          </cell>
          <cell r="AL2465">
            <v>0</v>
          </cell>
          <cell r="AM2465">
            <v>0</v>
          </cell>
        </row>
        <row r="2466">
          <cell r="B2466" t="str">
            <v>46UB</v>
          </cell>
          <cell r="C2466" t="str">
            <v>Kennet</v>
          </cell>
          <cell r="F2466">
            <v>43</v>
          </cell>
          <cell r="G2466">
            <v>6</v>
          </cell>
          <cell r="H2466">
            <v>108</v>
          </cell>
          <cell r="I2466">
            <v>6</v>
          </cell>
          <cell r="L2466">
            <v>163</v>
          </cell>
          <cell r="M2466">
            <v>0</v>
          </cell>
          <cell r="O2466" t="str">
            <v>46UB</v>
          </cell>
          <cell r="P2466" t="str">
            <v>Kennet</v>
          </cell>
          <cell r="S2466">
            <v>43</v>
          </cell>
          <cell r="T2466">
            <v>7</v>
          </cell>
          <cell r="U2466">
            <v>108</v>
          </cell>
          <cell r="V2466">
            <v>6</v>
          </cell>
          <cell r="Y2466">
            <v>164</v>
          </cell>
          <cell r="AA2466" t="str">
            <v>46UB</v>
          </cell>
          <cell r="AB2466" t="str">
            <v>Kennet</v>
          </cell>
          <cell r="AD2466">
            <v>15</v>
          </cell>
          <cell r="AE2466">
            <v>23</v>
          </cell>
          <cell r="AF2466">
            <v>15</v>
          </cell>
          <cell r="AG2466">
            <v>38</v>
          </cell>
          <cell r="AI2466" t="str">
            <v>46UB</v>
          </cell>
          <cell r="AJ2466" t="str">
            <v>Kennet</v>
          </cell>
          <cell r="AK2466">
            <v>0</v>
          </cell>
          <cell r="AL2466">
            <v>0</v>
          </cell>
          <cell r="AM2466">
            <v>0</v>
          </cell>
        </row>
        <row r="2467">
          <cell r="B2467" t="str">
            <v>46UC</v>
          </cell>
          <cell r="C2467" t="str">
            <v>North Wiltshire</v>
          </cell>
          <cell r="F2467">
            <v>50</v>
          </cell>
          <cell r="G2467">
            <v>15</v>
          </cell>
          <cell r="H2467">
            <v>177</v>
          </cell>
          <cell r="L2467">
            <v>242</v>
          </cell>
          <cell r="M2467">
            <v>0</v>
          </cell>
          <cell r="O2467" t="str">
            <v>46UC</v>
          </cell>
          <cell r="P2467" t="str">
            <v>North Wiltshire</v>
          </cell>
          <cell r="S2467">
            <v>50</v>
          </cell>
          <cell r="T2467">
            <v>18</v>
          </cell>
          <cell r="U2467">
            <v>177</v>
          </cell>
          <cell r="Y2467">
            <v>245</v>
          </cell>
          <cell r="AA2467" t="str">
            <v>46UC</v>
          </cell>
          <cell r="AB2467" t="str">
            <v>North Wiltshire</v>
          </cell>
          <cell r="AD2467">
            <v>21</v>
          </cell>
          <cell r="AE2467">
            <v>90</v>
          </cell>
          <cell r="AF2467">
            <v>21</v>
          </cell>
          <cell r="AG2467">
            <v>111</v>
          </cell>
          <cell r="AI2467" t="str">
            <v>46UC</v>
          </cell>
          <cell r="AJ2467" t="str">
            <v>North Wiltshire</v>
          </cell>
          <cell r="AK2467">
            <v>0</v>
          </cell>
          <cell r="AL2467">
            <v>0</v>
          </cell>
          <cell r="AM2467">
            <v>0</v>
          </cell>
        </row>
        <row r="2468">
          <cell r="B2468" t="str">
            <v>46UD</v>
          </cell>
          <cell r="C2468" t="str">
            <v>Salisbury</v>
          </cell>
          <cell r="F2468">
            <v>39</v>
          </cell>
          <cell r="G2468">
            <v>41</v>
          </cell>
          <cell r="H2468">
            <v>63</v>
          </cell>
          <cell r="I2468">
            <v>36</v>
          </cell>
          <cell r="J2468">
            <v>1</v>
          </cell>
          <cell r="L2468">
            <v>180</v>
          </cell>
          <cell r="M2468">
            <v>1</v>
          </cell>
          <cell r="O2468" t="str">
            <v>46UD</v>
          </cell>
          <cell r="P2468" t="str">
            <v>Salisbury</v>
          </cell>
          <cell r="S2468">
            <v>39</v>
          </cell>
          <cell r="T2468">
            <v>38</v>
          </cell>
          <cell r="U2468">
            <v>63</v>
          </cell>
          <cell r="V2468">
            <v>36</v>
          </cell>
          <cell r="W2468">
            <v>1</v>
          </cell>
          <cell r="Y2468">
            <v>177</v>
          </cell>
          <cell r="AA2468" t="str">
            <v>46UD</v>
          </cell>
          <cell r="AB2468" t="str">
            <v>Salisbury</v>
          </cell>
          <cell r="AD2468">
            <v>10</v>
          </cell>
          <cell r="AE2468">
            <v>0</v>
          </cell>
          <cell r="AF2468">
            <v>10</v>
          </cell>
          <cell r="AG2468">
            <v>10</v>
          </cell>
          <cell r="AI2468" t="str">
            <v>46UD</v>
          </cell>
          <cell r="AJ2468" t="str">
            <v>Salisbury</v>
          </cell>
          <cell r="AK2468">
            <v>0</v>
          </cell>
          <cell r="AL2468">
            <v>0</v>
          </cell>
          <cell r="AM2468">
            <v>0</v>
          </cell>
        </row>
        <row r="2469">
          <cell r="B2469" t="str">
            <v>46UF</v>
          </cell>
          <cell r="C2469" t="str">
            <v>West Wiltshire</v>
          </cell>
          <cell r="F2469">
            <v>6</v>
          </cell>
          <cell r="G2469">
            <v>9</v>
          </cell>
          <cell r="H2469">
            <v>89</v>
          </cell>
          <cell r="L2469">
            <v>104</v>
          </cell>
          <cell r="M2469">
            <v>0</v>
          </cell>
          <cell r="O2469" t="str">
            <v>46UF</v>
          </cell>
          <cell r="P2469" t="str">
            <v>West Wiltshire</v>
          </cell>
          <cell r="S2469">
            <v>6</v>
          </cell>
          <cell r="T2469">
            <v>13</v>
          </cell>
          <cell r="U2469">
            <v>89</v>
          </cell>
          <cell r="Y2469">
            <v>108</v>
          </cell>
          <cell r="AA2469" t="str">
            <v>46UF</v>
          </cell>
          <cell r="AB2469" t="str">
            <v>West Wiltshire</v>
          </cell>
          <cell r="AD2469">
            <v>6</v>
          </cell>
          <cell r="AE2469">
            <v>32</v>
          </cell>
          <cell r="AF2469">
            <v>6</v>
          </cell>
          <cell r="AG2469">
            <v>38</v>
          </cell>
          <cell r="AI2469" t="str">
            <v>46UF</v>
          </cell>
          <cell r="AJ2469" t="str">
            <v>West Wiltshire</v>
          </cell>
          <cell r="AK2469">
            <v>0</v>
          </cell>
          <cell r="AL2469">
            <v>0</v>
          </cell>
          <cell r="AM2469">
            <v>0</v>
          </cell>
        </row>
        <row r="2470">
          <cell r="B2470" t="str">
            <v>47UB</v>
          </cell>
          <cell r="C2470" t="str">
            <v>Bromsgrove</v>
          </cell>
          <cell r="D2470">
            <v>28</v>
          </cell>
          <cell r="F2470">
            <v>43</v>
          </cell>
          <cell r="G2470">
            <v>2</v>
          </cell>
          <cell r="H2470">
            <v>54</v>
          </cell>
          <cell r="L2470">
            <v>127</v>
          </cell>
          <cell r="M2470">
            <v>0</v>
          </cell>
          <cell r="O2470" t="str">
            <v>47UB</v>
          </cell>
          <cell r="P2470" t="str">
            <v>Bromsgrove</v>
          </cell>
          <cell r="Q2470">
            <v>28</v>
          </cell>
          <cell r="S2470">
            <v>43</v>
          </cell>
          <cell r="T2470">
            <v>6</v>
          </cell>
          <cell r="U2470">
            <v>54</v>
          </cell>
          <cell r="Y2470">
            <v>131</v>
          </cell>
          <cell r="AA2470" t="str">
            <v>47UB</v>
          </cell>
          <cell r="AB2470" t="str">
            <v>Bromsgrove</v>
          </cell>
          <cell r="AC2470">
            <v>0</v>
          </cell>
          <cell r="AD2470">
            <v>0</v>
          </cell>
          <cell r="AE2470">
            <v>0</v>
          </cell>
          <cell r="AF2470">
            <v>0</v>
          </cell>
          <cell r="AG2470">
            <v>0</v>
          </cell>
          <cell r="AI2470" t="str">
            <v>47UB</v>
          </cell>
          <cell r="AJ2470" t="str">
            <v>Bromsgrove</v>
          </cell>
          <cell r="AK2470">
            <v>0</v>
          </cell>
          <cell r="AL2470">
            <v>0</v>
          </cell>
          <cell r="AM2470">
            <v>0</v>
          </cell>
        </row>
        <row r="2471">
          <cell r="B2471" t="str">
            <v>47UC</v>
          </cell>
          <cell r="C2471" t="str">
            <v>Malvern Hills</v>
          </cell>
          <cell r="F2471">
            <v>15</v>
          </cell>
          <cell r="G2471">
            <v>2</v>
          </cell>
          <cell r="H2471">
            <v>10</v>
          </cell>
          <cell r="L2471">
            <v>27</v>
          </cell>
          <cell r="M2471">
            <v>0</v>
          </cell>
          <cell r="O2471" t="str">
            <v>47UC</v>
          </cell>
          <cell r="P2471" t="str">
            <v>Malvern Hills</v>
          </cell>
          <cell r="S2471">
            <v>15</v>
          </cell>
          <cell r="T2471">
            <v>4</v>
          </cell>
          <cell r="U2471">
            <v>10</v>
          </cell>
          <cell r="Y2471">
            <v>29</v>
          </cell>
          <cell r="AA2471" t="str">
            <v>47UC</v>
          </cell>
          <cell r="AB2471" t="str">
            <v>Malvern Hills</v>
          </cell>
          <cell r="AD2471">
            <v>0</v>
          </cell>
          <cell r="AE2471">
            <v>0</v>
          </cell>
          <cell r="AF2471">
            <v>0</v>
          </cell>
          <cell r="AG2471">
            <v>0</v>
          </cell>
          <cell r="AI2471" t="str">
            <v>47UC</v>
          </cell>
          <cell r="AJ2471" t="str">
            <v>Malvern Hills</v>
          </cell>
          <cell r="AK2471">
            <v>0</v>
          </cell>
          <cell r="AL2471">
            <v>0</v>
          </cell>
          <cell r="AM2471">
            <v>0</v>
          </cell>
        </row>
        <row r="2472">
          <cell r="B2472" t="str">
            <v>47UD</v>
          </cell>
          <cell r="C2472" t="str">
            <v>Redditch</v>
          </cell>
          <cell r="F2472">
            <v>4</v>
          </cell>
          <cell r="G2472">
            <v>5</v>
          </cell>
          <cell r="H2472">
            <v>8</v>
          </cell>
          <cell r="L2472">
            <v>17</v>
          </cell>
          <cell r="M2472">
            <v>0</v>
          </cell>
          <cell r="O2472" t="str">
            <v>47UD</v>
          </cell>
          <cell r="P2472" t="str">
            <v>Redditch</v>
          </cell>
          <cell r="S2472">
            <v>4</v>
          </cell>
          <cell r="T2472">
            <v>9</v>
          </cell>
          <cell r="U2472">
            <v>8</v>
          </cell>
          <cell r="Y2472">
            <v>21</v>
          </cell>
          <cell r="AA2472" t="str">
            <v>47UD</v>
          </cell>
          <cell r="AB2472" t="str">
            <v>Redditch</v>
          </cell>
          <cell r="AD2472">
            <v>0</v>
          </cell>
          <cell r="AE2472">
            <v>2</v>
          </cell>
          <cell r="AF2472">
            <v>0</v>
          </cell>
          <cell r="AG2472">
            <v>2</v>
          </cell>
          <cell r="AI2472" t="str">
            <v>47UD</v>
          </cell>
          <cell r="AJ2472" t="str">
            <v>Redditch</v>
          </cell>
          <cell r="AK2472">
            <v>0</v>
          </cell>
          <cell r="AL2472">
            <v>0</v>
          </cell>
          <cell r="AM2472">
            <v>0</v>
          </cell>
        </row>
        <row r="2473">
          <cell r="B2473" t="str">
            <v>47UE</v>
          </cell>
          <cell r="C2473" t="str">
            <v>Worcester</v>
          </cell>
          <cell r="F2473">
            <v>43</v>
          </cell>
          <cell r="G2473">
            <v>61</v>
          </cell>
          <cell r="H2473">
            <v>61</v>
          </cell>
          <cell r="I2473">
            <v>2</v>
          </cell>
          <cell r="J2473">
            <v>2</v>
          </cell>
          <cell r="L2473">
            <v>169</v>
          </cell>
          <cell r="M2473">
            <v>2</v>
          </cell>
          <cell r="O2473" t="str">
            <v>47UE</v>
          </cell>
          <cell r="P2473" t="str">
            <v>Worcester</v>
          </cell>
          <cell r="S2473">
            <v>43</v>
          </cell>
          <cell r="T2473">
            <v>32</v>
          </cell>
          <cell r="U2473">
            <v>61</v>
          </cell>
          <cell r="V2473">
            <v>2</v>
          </cell>
          <cell r="W2473">
            <v>2</v>
          </cell>
          <cell r="Y2473">
            <v>140</v>
          </cell>
          <cell r="AA2473" t="str">
            <v>47UE</v>
          </cell>
          <cell r="AB2473" t="str">
            <v>Worcester</v>
          </cell>
          <cell r="AD2473">
            <v>0</v>
          </cell>
          <cell r="AE2473">
            <v>0</v>
          </cell>
          <cell r="AF2473">
            <v>0</v>
          </cell>
          <cell r="AG2473">
            <v>0</v>
          </cell>
          <cell r="AI2473" t="str">
            <v>47UE</v>
          </cell>
          <cell r="AJ2473" t="str">
            <v>Worcester</v>
          </cell>
          <cell r="AK2473">
            <v>0</v>
          </cell>
          <cell r="AL2473">
            <v>0</v>
          </cell>
          <cell r="AM2473">
            <v>0</v>
          </cell>
        </row>
        <row r="2474">
          <cell r="B2474" t="str">
            <v>47UF</v>
          </cell>
          <cell r="C2474" t="str">
            <v>Wychavon</v>
          </cell>
          <cell r="F2474">
            <v>6</v>
          </cell>
          <cell r="G2474">
            <v>4</v>
          </cell>
          <cell r="H2474">
            <v>33</v>
          </cell>
          <cell r="K2474">
            <v>1</v>
          </cell>
          <cell r="L2474">
            <v>44</v>
          </cell>
          <cell r="M2474">
            <v>1</v>
          </cell>
          <cell r="O2474" t="str">
            <v>47UF</v>
          </cell>
          <cell r="P2474" t="str">
            <v>Wychavon</v>
          </cell>
          <cell r="S2474">
            <v>6</v>
          </cell>
          <cell r="T2474">
            <v>8</v>
          </cell>
          <cell r="U2474">
            <v>33</v>
          </cell>
          <cell r="X2474">
            <v>1</v>
          </cell>
          <cell r="Y2474">
            <v>48</v>
          </cell>
          <cell r="AA2474" t="str">
            <v>47UF</v>
          </cell>
          <cell r="AB2474" t="str">
            <v>Wychavon</v>
          </cell>
          <cell r="AD2474">
            <v>0</v>
          </cell>
          <cell r="AE2474">
            <v>7</v>
          </cell>
          <cell r="AF2474">
            <v>0</v>
          </cell>
          <cell r="AG2474">
            <v>7</v>
          </cell>
          <cell r="AI2474" t="str">
            <v>47UF</v>
          </cell>
          <cell r="AJ2474" t="str">
            <v>Wychavon</v>
          </cell>
          <cell r="AK2474">
            <v>0</v>
          </cell>
          <cell r="AL2474">
            <v>0</v>
          </cell>
          <cell r="AM2474">
            <v>0</v>
          </cell>
        </row>
        <row r="2475">
          <cell r="B2475" t="str">
            <v>47UG</v>
          </cell>
          <cell r="C2475" t="str">
            <v>Wyre Forest</v>
          </cell>
          <cell r="G2475">
            <v>2</v>
          </cell>
          <cell r="H2475">
            <v>37</v>
          </cell>
          <cell r="L2475">
            <v>39</v>
          </cell>
          <cell r="M2475">
            <v>0</v>
          </cell>
          <cell r="O2475" t="str">
            <v>47UG</v>
          </cell>
          <cell r="P2475" t="str">
            <v>Wyre Forest</v>
          </cell>
          <cell r="T2475">
            <v>6</v>
          </cell>
          <cell r="U2475">
            <v>37</v>
          </cell>
          <cell r="Y2475">
            <v>43</v>
          </cell>
          <cell r="AA2475" t="str">
            <v>47UG</v>
          </cell>
          <cell r="AB2475" t="str">
            <v>Wyre Forest</v>
          </cell>
          <cell r="AD2475">
            <v>0</v>
          </cell>
          <cell r="AE2475">
            <v>0</v>
          </cell>
          <cell r="AF2475">
            <v>0</v>
          </cell>
          <cell r="AG2475">
            <v>0</v>
          </cell>
          <cell r="AI2475" t="str">
            <v>47UG</v>
          </cell>
          <cell r="AJ2475" t="str">
            <v>Wyre Forest</v>
          </cell>
          <cell r="AK2475">
            <v>0</v>
          </cell>
          <cell r="AL2475">
            <v>0</v>
          </cell>
          <cell r="AM2475">
            <v>0</v>
          </cell>
        </row>
        <row r="2482">
          <cell r="B2482" t="str">
            <v>00AA</v>
          </cell>
          <cell r="C2482" t="str">
            <v>City of London</v>
          </cell>
          <cell r="D2482">
            <v>0</v>
          </cell>
          <cell r="E2482">
            <v>0</v>
          </cell>
          <cell r="F2482">
            <v>0</v>
          </cell>
          <cell r="G2482">
            <v>12</v>
          </cell>
          <cell r="H2482">
            <v>0</v>
          </cell>
          <cell r="I2482">
            <v>0</v>
          </cell>
          <cell r="J2482">
            <v>0</v>
          </cell>
          <cell r="K2482">
            <v>0</v>
          </cell>
          <cell r="L2482">
            <v>12</v>
          </cell>
          <cell r="M2482">
            <v>0</v>
          </cell>
          <cell r="O2482" t="str">
            <v>00AA</v>
          </cell>
          <cell r="P2482" t="str">
            <v>City of London</v>
          </cell>
          <cell r="Q2482">
            <v>0</v>
          </cell>
          <cell r="R2482">
            <v>0</v>
          </cell>
          <cell r="S2482">
            <v>0</v>
          </cell>
          <cell r="T2482">
            <v>1</v>
          </cell>
          <cell r="U2482">
            <v>0</v>
          </cell>
          <cell r="V2482">
            <v>0</v>
          </cell>
          <cell r="W2482">
            <v>0</v>
          </cell>
          <cell r="X2482">
            <v>0</v>
          </cell>
          <cell r="Y2482">
            <v>1</v>
          </cell>
          <cell r="AA2482" t="str">
            <v>00AA</v>
          </cell>
          <cell r="AB2482" t="str">
            <v>City of London</v>
          </cell>
          <cell r="AC2482">
            <v>0</v>
          </cell>
          <cell r="AD2482">
            <v>0</v>
          </cell>
          <cell r="AE2482">
            <v>0</v>
          </cell>
          <cell r="AF2482">
            <v>0</v>
          </cell>
          <cell r="AG2482">
            <v>0</v>
          </cell>
          <cell r="AI2482" t="str">
            <v>00AA</v>
          </cell>
          <cell r="AJ2482" t="str">
            <v>City of London</v>
          </cell>
          <cell r="AK2482">
            <v>0</v>
          </cell>
          <cell r="AL2482">
            <v>0</v>
          </cell>
          <cell r="AM2482" t="str">
            <v xml:space="preserve">may </v>
          </cell>
        </row>
        <row r="2483">
          <cell r="B2483" t="str">
            <v>00AB</v>
          </cell>
          <cell r="C2483" t="str">
            <v>Barking and Dagenham</v>
          </cell>
          <cell r="D2483">
            <v>24</v>
          </cell>
          <cell r="E2483">
            <v>0</v>
          </cell>
          <cell r="F2483">
            <v>38</v>
          </cell>
          <cell r="G2483">
            <v>25</v>
          </cell>
          <cell r="H2483">
            <v>47</v>
          </cell>
          <cell r="I2483">
            <v>13</v>
          </cell>
          <cell r="J2483">
            <v>0</v>
          </cell>
          <cell r="K2483">
            <v>1</v>
          </cell>
          <cell r="L2483">
            <v>148</v>
          </cell>
          <cell r="M2483">
            <v>1</v>
          </cell>
          <cell r="O2483" t="str">
            <v>00AB</v>
          </cell>
          <cell r="P2483" t="str">
            <v>Barking and Dagenham</v>
          </cell>
          <cell r="Q2483">
            <v>24</v>
          </cell>
          <cell r="R2483">
            <v>0</v>
          </cell>
          <cell r="S2483">
            <v>38</v>
          </cell>
          <cell r="T2483">
            <v>59</v>
          </cell>
          <cell r="U2483">
            <v>47</v>
          </cell>
          <cell r="V2483">
            <v>13</v>
          </cell>
          <cell r="W2483">
            <v>0</v>
          </cell>
          <cell r="X2483">
            <v>1</v>
          </cell>
          <cell r="Y2483">
            <v>182</v>
          </cell>
          <cell r="AA2483" t="str">
            <v>00AB</v>
          </cell>
          <cell r="AB2483" t="str">
            <v>Barking and Dagenham</v>
          </cell>
          <cell r="AC2483">
            <v>0</v>
          </cell>
          <cell r="AD2483">
            <v>0</v>
          </cell>
          <cell r="AE2483">
            <v>0</v>
          </cell>
          <cell r="AF2483">
            <v>0</v>
          </cell>
          <cell r="AG2483">
            <v>0</v>
          </cell>
          <cell r="AI2483" t="str">
            <v>00AB</v>
          </cell>
          <cell r="AJ2483" t="str">
            <v>Barking and Dagenham</v>
          </cell>
          <cell r="AK2483">
            <v>0</v>
          </cell>
          <cell r="AL2483">
            <v>0</v>
          </cell>
          <cell r="AM2483" t="str">
            <v xml:space="preserve">have been </v>
          </cell>
        </row>
        <row r="2484">
          <cell r="B2484" t="str">
            <v>00AC</v>
          </cell>
          <cell r="C2484" t="str">
            <v>Barnet</v>
          </cell>
          <cell r="D2484">
            <v>0</v>
          </cell>
          <cell r="E2484">
            <v>0</v>
          </cell>
          <cell r="F2484">
            <v>19</v>
          </cell>
          <cell r="G2484">
            <v>63</v>
          </cell>
          <cell r="H2484">
            <v>58</v>
          </cell>
          <cell r="I2484">
            <v>25</v>
          </cell>
          <cell r="J2484">
            <v>1</v>
          </cell>
          <cell r="K2484">
            <v>1</v>
          </cell>
          <cell r="L2484">
            <v>167</v>
          </cell>
          <cell r="M2484">
            <v>2</v>
          </cell>
          <cell r="O2484" t="str">
            <v>00AC</v>
          </cell>
          <cell r="P2484" t="str">
            <v>Barnet</v>
          </cell>
          <cell r="Q2484">
            <v>0</v>
          </cell>
          <cell r="R2484">
            <v>0</v>
          </cell>
          <cell r="S2484">
            <v>19</v>
          </cell>
          <cell r="T2484">
            <v>54</v>
          </cell>
          <cell r="U2484">
            <v>58</v>
          </cell>
          <cell r="V2484">
            <v>25</v>
          </cell>
          <cell r="W2484">
            <v>1</v>
          </cell>
          <cell r="X2484">
            <v>1</v>
          </cell>
          <cell r="Y2484">
            <v>158</v>
          </cell>
          <cell r="AA2484" t="str">
            <v>00AC</v>
          </cell>
          <cell r="AB2484" t="str">
            <v>Barnet</v>
          </cell>
          <cell r="AC2484">
            <v>0</v>
          </cell>
          <cell r="AD2484">
            <v>0</v>
          </cell>
          <cell r="AE2484">
            <v>0</v>
          </cell>
          <cell r="AF2484">
            <v>0</v>
          </cell>
          <cell r="AG2484">
            <v>0</v>
          </cell>
          <cell r="AI2484" t="str">
            <v>00AC</v>
          </cell>
          <cell r="AJ2484" t="str">
            <v>Barnet</v>
          </cell>
          <cell r="AK2484">
            <v>0</v>
          </cell>
          <cell r="AL2484">
            <v>0</v>
          </cell>
          <cell r="AM2484" t="str">
            <v>hardcoded</v>
          </cell>
        </row>
        <row r="2485">
          <cell r="B2485" t="str">
            <v>00AD</v>
          </cell>
          <cell r="C2485" t="str">
            <v>Bexley</v>
          </cell>
          <cell r="D2485">
            <v>24</v>
          </cell>
          <cell r="E2485">
            <v>3</v>
          </cell>
          <cell r="F2485">
            <v>3</v>
          </cell>
          <cell r="G2485">
            <v>71</v>
          </cell>
          <cell r="H2485">
            <v>117</v>
          </cell>
          <cell r="I2485">
            <v>31</v>
          </cell>
          <cell r="J2485">
            <v>0</v>
          </cell>
          <cell r="K2485">
            <v>0</v>
          </cell>
          <cell r="L2485">
            <v>249</v>
          </cell>
          <cell r="M2485">
            <v>0</v>
          </cell>
          <cell r="O2485" t="str">
            <v>00AD</v>
          </cell>
          <cell r="P2485" t="str">
            <v>Bexley</v>
          </cell>
          <cell r="Q2485">
            <v>24</v>
          </cell>
          <cell r="R2485">
            <v>3</v>
          </cell>
          <cell r="S2485">
            <v>3</v>
          </cell>
          <cell r="T2485">
            <v>94</v>
          </cell>
          <cell r="U2485">
            <v>117</v>
          </cell>
          <cell r="V2485">
            <v>31</v>
          </cell>
          <cell r="W2485">
            <v>0</v>
          </cell>
          <cell r="X2485">
            <v>0</v>
          </cell>
          <cell r="Y2485">
            <v>272</v>
          </cell>
          <cell r="AA2485" t="str">
            <v>00AD</v>
          </cell>
          <cell r="AB2485" t="str">
            <v>Bexley</v>
          </cell>
          <cell r="AC2485">
            <v>0</v>
          </cell>
          <cell r="AD2485">
            <v>0</v>
          </cell>
          <cell r="AE2485">
            <v>0</v>
          </cell>
          <cell r="AF2485">
            <v>0</v>
          </cell>
          <cell r="AG2485">
            <v>0</v>
          </cell>
          <cell r="AI2485" t="str">
            <v>00AD</v>
          </cell>
          <cell r="AJ2485" t="str">
            <v>Bexley</v>
          </cell>
          <cell r="AK2485">
            <v>4</v>
          </cell>
          <cell r="AL2485">
            <v>0</v>
          </cell>
          <cell r="AM2485" t="str">
            <v>last year</v>
          </cell>
        </row>
        <row r="2486">
          <cell r="B2486" t="str">
            <v>00AE</v>
          </cell>
          <cell r="C2486" t="str">
            <v>Brent</v>
          </cell>
          <cell r="D2486">
            <v>25</v>
          </cell>
          <cell r="E2486">
            <v>1</v>
          </cell>
          <cell r="F2486">
            <v>136</v>
          </cell>
          <cell r="G2486">
            <v>40</v>
          </cell>
          <cell r="H2486">
            <v>262</v>
          </cell>
          <cell r="I2486">
            <v>152</v>
          </cell>
          <cell r="J2486">
            <v>2</v>
          </cell>
          <cell r="K2486">
            <v>0</v>
          </cell>
          <cell r="L2486">
            <v>618</v>
          </cell>
          <cell r="M2486">
            <v>2</v>
          </cell>
          <cell r="O2486" t="str">
            <v>00AE</v>
          </cell>
          <cell r="P2486" t="str">
            <v>Brent</v>
          </cell>
          <cell r="Q2486">
            <v>25</v>
          </cell>
          <cell r="R2486">
            <v>1</v>
          </cell>
          <cell r="S2486">
            <v>136</v>
          </cell>
          <cell r="T2486">
            <v>18</v>
          </cell>
          <cell r="U2486">
            <v>262</v>
          </cell>
          <cell r="V2486">
            <v>112</v>
          </cell>
          <cell r="W2486">
            <v>2</v>
          </cell>
          <cell r="X2486">
            <v>0</v>
          </cell>
          <cell r="Y2486">
            <v>556</v>
          </cell>
          <cell r="AA2486" t="str">
            <v>00AE</v>
          </cell>
          <cell r="AB2486" t="str">
            <v>Brent</v>
          </cell>
          <cell r="AC2486">
            <v>0</v>
          </cell>
          <cell r="AD2486">
            <v>0</v>
          </cell>
          <cell r="AE2486">
            <v>0</v>
          </cell>
          <cell r="AF2486">
            <v>0</v>
          </cell>
          <cell r="AG2486">
            <v>0</v>
          </cell>
          <cell r="AI2486" t="str">
            <v>00AE</v>
          </cell>
          <cell r="AJ2486" t="str">
            <v>Brent</v>
          </cell>
          <cell r="AK2486">
            <v>0</v>
          </cell>
          <cell r="AL2486">
            <v>0</v>
          </cell>
        </row>
        <row r="2487">
          <cell r="B2487" t="str">
            <v>00AF</v>
          </cell>
          <cell r="C2487" t="str">
            <v>Bromley</v>
          </cell>
          <cell r="D2487">
            <v>34</v>
          </cell>
          <cell r="E2487">
            <v>10</v>
          </cell>
          <cell r="F2487">
            <v>38</v>
          </cell>
          <cell r="G2487">
            <v>54</v>
          </cell>
          <cell r="H2487">
            <v>121</v>
          </cell>
          <cell r="I2487">
            <v>13</v>
          </cell>
          <cell r="J2487">
            <v>1</v>
          </cell>
          <cell r="K2487">
            <v>2</v>
          </cell>
          <cell r="L2487">
            <v>273</v>
          </cell>
          <cell r="M2487">
            <v>3</v>
          </cell>
          <cell r="O2487" t="str">
            <v>00AF</v>
          </cell>
          <cell r="P2487" t="str">
            <v>Bromley</v>
          </cell>
          <cell r="Q2487">
            <v>34</v>
          </cell>
          <cell r="R2487">
            <v>10</v>
          </cell>
          <cell r="S2487">
            <v>38</v>
          </cell>
          <cell r="T2487">
            <v>60</v>
          </cell>
          <cell r="U2487">
            <v>121</v>
          </cell>
          <cell r="V2487">
            <v>12</v>
          </cell>
          <cell r="W2487">
            <v>1</v>
          </cell>
          <cell r="X2487">
            <v>2</v>
          </cell>
          <cell r="Y2487">
            <v>278</v>
          </cell>
          <cell r="AA2487" t="str">
            <v>00AF</v>
          </cell>
          <cell r="AB2487" t="str">
            <v>Bromley</v>
          </cell>
          <cell r="AC2487">
            <v>0</v>
          </cell>
          <cell r="AD2487">
            <v>0</v>
          </cell>
          <cell r="AE2487">
            <v>0</v>
          </cell>
          <cell r="AF2487">
            <v>0</v>
          </cell>
          <cell r="AG2487">
            <v>0</v>
          </cell>
          <cell r="AI2487" t="str">
            <v>00AF</v>
          </cell>
          <cell r="AJ2487" t="str">
            <v>Bromley</v>
          </cell>
          <cell r="AK2487">
            <v>1</v>
          </cell>
          <cell r="AL2487">
            <v>0</v>
          </cell>
        </row>
        <row r="2488">
          <cell r="B2488" t="str">
            <v>00AG</v>
          </cell>
          <cell r="C2488" t="str">
            <v>Camden</v>
          </cell>
          <cell r="D2488">
            <v>27</v>
          </cell>
          <cell r="E2488">
            <v>0</v>
          </cell>
          <cell r="F2488">
            <v>67</v>
          </cell>
          <cell r="G2488">
            <v>34</v>
          </cell>
          <cell r="H2488">
            <v>119</v>
          </cell>
          <cell r="I2488">
            <v>0</v>
          </cell>
          <cell r="J2488">
            <v>0</v>
          </cell>
          <cell r="K2488">
            <v>0</v>
          </cell>
          <cell r="L2488">
            <v>247</v>
          </cell>
          <cell r="M2488">
            <v>0</v>
          </cell>
          <cell r="O2488" t="str">
            <v>00AG</v>
          </cell>
          <cell r="P2488" t="str">
            <v>Camden</v>
          </cell>
          <cell r="Q2488">
            <v>27</v>
          </cell>
          <cell r="R2488">
            <v>0</v>
          </cell>
          <cell r="S2488">
            <v>67</v>
          </cell>
          <cell r="T2488">
            <v>7</v>
          </cell>
          <cell r="U2488">
            <v>119</v>
          </cell>
          <cell r="V2488">
            <v>0</v>
          </cell>
          <cell r="W2488">
            <v>0</v>
          </cell>
          <cell r="X2488">
            <v>0</v>
          </cell>
          <cell r="Y2488">
            <v>220</v>
          </cell>
          <cell r="AA2488" t="str">
            <v>00AG</v>
          </cell>
          <cell r="AB2488" t="str">
            <v>Camden</v>
          </cell>
          <cell r="AC2488">
            <v>0</v>
          </cell>
          <cell r="AD2488">
            <v>0</v>
          </cell>
          <cell r="AE2488">
            <v>0</v>
          </cell>
          <cell r="AF2488">
            <v>0</v>
          </cell>
          <cell r="AG2488">
            <v>0</v>
          </cell>
          <cell r="AI2488" t="str">
            <v>00AG</v>
          </cell>
          <cell r="AJ2488" t="str">
            <v>Camden</v>
          </cell>
          <cell r="AK2488">
            <v>0</v>
          </cell>
          <cell r="AL2488">
            <v>0</v>
          </cell>
        </row>
        <row r="2489">
          <cell r="B2489" t="str">
            <v>00AH</v>
          </cell>
          <cell r="C2489" t="str">
            <v>Croydon</v>
          </cell>
          <cell r="D2489">
            <v>68</v>
          </cell>
          <cell r="E2489">
            <v>2</v>
          </cell>
          <cell r="F2489">
            <v>315</v>
          </cell>
          <cell r="G2489">
            <v>83</v>
          </cell>
          <cell r="H2489">
            <v>425</v>
          </cell>
          <cell r="I2489">
            <v>48</v>
          </cell>
          <cell r="J2489">
            <v>1</v>
          </cell>
          <cell r="K2489">
            <v>1</v>
          </cell>
          <cell r="L2489">
            <v>943</v>
          </cell>
          <cell r="M2489">
            <v>2</v>
          </cell>
          <cell r="O2489" t="str">
            <v>00AH</v>
          </cell>
          <cell r="P2489" t="str">
            <v>Croydon</v>
          </cell>
          <cell r="Q2489">
            <v>68</v>
          </cell>
          <cell r="R2489">
            <v>2</v>
          </cell>
          <cell r="S2489">
            <v>315</v>
          </cell>
          <cell r="T2489">
            <v>106</v>
          </cell>
          <cell r="U2489">
            <v>425</v>
          </cell>
          <cell r="V2489">
            <v>49</v>
          </cell>
          <cell r="W2489">
            <v>1</v>
          </cell>
          <cell r="X2489">
            <v>1</v>
          </cell>
          <cell r="Y2489">
            <v>967</v>
          </cell>
          <cell r="AA2489" t="str">
            <v>00AH</v>
          </cell>
          <cell r="AB2489" t="str">
            <v>Croydon</v>
          </cell>
          <cell r="AC2489">
            <v>0</v>
          </cell>
          <cell r="AD2489">
            <v>68</v>
          </cell>
          <cell r="AE2489">
            <v>0</v>
          </cell>
          <cell r="AF2489">
            <v>68</v>
          </cell>
          <cell r="AG2489">
            <v>136</v>
          </cell>
          <cell r="AI2489" t="str">
            <v>00AH</v>
          </cell>
          <cell r="AJ2489" t="str">
            <v>Croydon</v>
          </cell>
          <cell r="AK2489">
            <v>1</v>
          </cell>
          <cell r="AL2489">
            <v>0</v>
          </cell>
        </row>
        <row r="2490">
          <cell r="B2490" t="str">
            <v>00AJ</v>
          </cell>
          <cell r="C2490" t="str">
            <v>Ealing</v>
          </cell>
          <cell r="D2490">
            <v>16</v>
          </cell>
          <cell r="E2490">
            <v>2</v>
          </cell>
          <cell r="F2490">
            <v>90</v>
          </cell>
          <cell r="G2490">
            <v>47</v>
          </cell>
          <cell r="H2490">
            <v>119</v>
          </cell>
          <cell r="I2490">
            <v>93</v>
          </cell>
          <cell r="J2490">
            <v>0</v>
          </cell>
          <cell r="K2490">
            <v>1</v>
          </cell>
          <cell r="L2490">
            <v>368</v>
          </cell>
          <cell r="M2490">
            <v>1</v>
          </cell>
          <cell r="O2490" t="str">
            <v>00AJ</v>
          </cell>
          <cell r="P2490" t="str">
            <v>Ealing</v>
          </cell>
          <cell r="Q2490">
            <v>16</v>
          </cell>
          <cell r="R2490">
            <v>2</v>
          </cell>
          <cell r="S2490">
            <v>90</v>
          </cell>
          <cell r="T2490">
            <v>32</v>
          </cell>
          <cell r="U2490">
            <v>119</v>
          </cell>
          <cell r="V2490">
            <v>133</v>
          </cell>
          <cell r="W2490">
            <v>0</v>
          </cell>
          <cell r="X2490">
            <v>1</v>
          </cell>
          <cell r="Y2490">
            <v>393</v>
          </cell>
          <cell r="AA2490" t="str">
            <v>00AJ</v>
          </cell>
          <cell r="AB2490" t="str">
            <v>Ealing</v>
          </cell>
          <cell r="AC2490">
            <v>0</v>
          </cell>
          <cell r="AD2490">
            <v>0</v>
          </cell>
          <cell r="AE2490">
            <v>0</v>
          </cell>
          <cell r="AF2490">
            <v>0</v>
          </cell>
          <cell r="AG2490">
            <v>0</v>
          </cell>
          <cell r="AI2490" t="str">
            <v>00AJ</v>
          </cell>
          <cell r="AJ2490" t="str">
            <v>Ealing</v>
          </cell>
          <cell r="AK2490">
            <v>0</v>
          </cell>
          <cell r="AL2490">
            <v>0</v>
          </cell>
        </row>
        <row r="2491">
          <cell r="B2491" t="str">
            <v>00AK</v>
          </cell>
          <cell r="C2491" t="str">
            <v>Enfield</v>
          </cell>
          <cell r="D2491">
            <v>0</v>
          </cell>
          <cell r="E2491">
            <v>6</v>
          </cell>
          <cell r="F2491">
            <v>11</v>
          </cell>
          <cell r="G2491">
            <v>61</v>
          </cell>
          <cell r="H2491">
            <v>25</v>
          </cell>
          <cell r="I2491">
            <v>90</v>
          </cell>
          <cell r="J2491">
            <v>1</v>
          </cell>
          <cell r="K2491">
            <v>1</v>
          </cell>
          <cell r="L2491">
            <v>195</v>
          </cell>
          <cell r="M2491">
            <v>2</v>
          </cell>
          <cell r="O2491" t="str">
            <v>00AK</v>
          </cell>
          <cell r="P2491" t="str">
            <v>Enfield</v>
          </cell>
          <cell r="Q2491">
            <v>0</v>
          </cell>
          <cell r="R2491">
            <v>6</v>
          </cell>
          <cell r="S2491">
            <v>11</v>
          </cell>
          <cell r="T2491">
            <v>59</v>
          </cell>
          <cell r="U2491">
            <v>25</v>
          </cell>
          <cell r="V2491">
            <v>90</v>
          </cell>
          <cell r="W2491">
            <v>1</v>
          </cell>
          <cell r="X2491">
            <v>1</v>
          </cell>
          <cell r="Y2491">
            <v>193</v>
          </cell>
          <cell r="AA2491" t="str">
            <v>00AK</v>
          </cell>
          <cell r="AB2491" t="str">
            <v>Enfield</v>
          </cell>
          <cell r="AC2491">
            <v>0</v>
          </cell>
          <cell r="AD2491">
            <v>0</v>
          </cell>
          <cell r="AE2491">
            <v>0</v>
          </cell>
          <cell r="AF2491">
            <v>0</v>
          </cell>
          <cell r="AG2491">
            <v>0</v>
          </cell>
          <cell r="AI2491" t="str">
            <v>00AK</v>
          </cell>
          <cell r="AJ2491" t="str">
            <v>Enfield</v>
          </cell>
          <cell r="AK2491">
            <v>0</v>
          </cell>
          <cell r="AL2491">
            <v>0</v>
          </cell>
        </row>
        <row r="2492">
          <cell r="B2492" t="str">
            <v>00AL</v>
          </cell>
          <cell r="C2492" t="str">
            <v>Greenwich</v>
          </cell>
          <cell r="D2492">
            <v>33</v>
          </cell>
          <cell r="E2492">
            <v>2</v>
          </cell>
          <cell r="F2492">
            <v>55</v>
          </cell>
          <cell r="G2492">
            <v>56</v>
          </cell>
          <cell r="H2492">
            <v>170</v>
          </cell>
          <cell r="I2492">
            <v>70</v>
          </cell>
          <cell r="J2492">
            <v>0</v>
          </cell>
          <cell r="K2492">
            <v>2</v>
          </cell>
          <cell r="L2492">
            <v>388</v>
          </cell>
          <cell r="M2492">
            <v>2</v>
          </cell>
          <cell r="O2492" t="str">
            <v>00AL</v>
          </cell>
          <cell r="P2492" t="str">
            <v>Greenwich</v>
          </cell>
          <cell r="Q2492">
            <v>33</v>
          </cell>
          <cell r="R2492">
            <v>2</v>
          </cell>
          <cell r="S2492">
            <v>55</v>
          </cell>
          <cell r="T2492">
            <v>54</v>
          </cell>
          <cell r="U2492">
            <v>170</v>
          </cell>
          <cell r="V2492">
            <v>70</v>
          </cell>
          <cell r="W2492">
            <v>0</v>
          </cell>
          <cell r="X2492">
            <v>1</v>
          </cell>
          <cell r="Y2492">
            <v>385</v>
          </cell>
          <cell r="AA2492" t="str">
            <v>00AL</v>
          </cell>
          <cell r="AB2492" t="str">
            <v>Greenwich</v>
          </cell>
          <cell r="AC2492">
            <v>0</v>
          </cell>
          <cell r="AD2492">
            <v>0</v>
          </cell>
          <cell r="AE2492">
            <v>0</v>
          </cell>
          <cell r="AF2492">
            <v>0</v>
          </cell>
          <cell r="AG2492">
            <v>0</v>
          </cell>
          <cell r="AI2492" t="str">
            <v>00AL</v>
          </cell>
          <cell r="AJ2492" t="str">
            <v>Greenwich</v>
          </cell>
          <cell r="AK2492">
            <v>0</v>
          </cell>
          <cell r="AL2492">
            <v>0</v>
          </cell>
        </row>
        <row r="2493">
          <cell r="B2493" t="str">
            <v>00AM</v>
          </cell>
          <cell r="C2493" t="str">
            <v>Hackney</v>
          </cell>
          <cell r="D2493">
            <v>126</v>
          </cell>
          <cell r="E2493">
            <v>4</v>
          </cell>
          <cell r="F2493">
            <v>225</v>
          </cell>
          <cell r="G2493">
            <v>51</v>
          </cell>
          <cell r="H2493">
            <v>530</v>
          </cell>
          <cell r="I2493">
            <v>81</v>
          </cell>
          <cell r="J2493">
            <v>0</v>
          </cell>
          <cell r="K2493">
            <v>2</v>
          </cell>
          <cell r="L2493">
            <v>1019</v>
          </cell>
          <cell r="M2493">
            <v>2</v>
          </cell>
          <cell r="O2493" t="str">
            <v>00AM</v>
          </cell>
          <cell r="P2493" t="str">
            <v>Hackney</v>
          </cell>
          <cell r="Q2493">
            <v>126</v>
          </cell>
          <cell r="R2493">
            <v>4</v>
          </cell>
          <cell r="S2493">
            <v>225</v>
          </cell>
          <cell r="T2493">
            <v>30</v>
          </cell>
          <cell r="U2493">
            <v>530</v>
          </cell>
          <cell r="V2493">
            <v>81</v>
          </cell>
          <cell r="W2493">
            <v>0</v>
          </cell>
          <cell r="X2493">
            <v>2</v>
          </cell>
          <cell r="Y2493">
            <v>998</v>
          </cell>
          <cell r="AA2493" t="str">
            <v>00AM</v>
          </cell>
          <cell r="AB2493" t="str">
            <v>Hackney</v>
          </cell>
          <cell r="AC2493">
            <v>0</v>
          </cell>
          <cell r="AD2493">
            <v>0</v>
          </cell>
          <cell r="AE2493">
            <v>0</v>
          </cell>
          <cell r="AF2493">
            <v>0</v>
          </cell>
          <cell r="AG2493">
            <v>0</v>
          </cell>
          <cell r="AI2493" t="str">
            <v>00AM</v>
          </cell>
          <cell r="AJ2493" t="str">
            <v>Hackney</v>
          </cell>
          <cell r="AK2493">
            <v>0</v>
          </cell>
          <cell r="AL2493">
            <v>0</v>
          </cell>
        </row>
        <row r="2494">
          <cell r="B2494" t="str">
            <v>00AN</v>
          </cell>
          <cell r="C2494" t="str">
            <v>Hammersmith and Fulham</v>
          </cell>
          <cell r="D2494">
            <v>40</v>
          </cell>
          <cell r="E2494">
            <v>0</v>
          </cell>
          <cell r="F2494">
            <v>261</v>
          </cell>
          <cell r="G2494">
            <v>91</v>
          </cell>
          <cell r="H2494">
            <v>133</v>
          </cell>
          <cell r="I2494">
            <v>31</v>
          </cell>
          <cell r="J2494">
            <v>0</v>
          </cell>
          <cell r="K2494">
            <v>1</v>
          </cell>
          <cell r="L2494">
            <v>557</v>
          </cell>
          <cell r="M2494">
            <v>1</v>
          </cell>
          <cell r="O2494" t="str">
            <v>00AN</v>
          </cell>
          <cell r="P2494" t="str">
            <v>Hammersmith and Fulham</v>
          </cell>
          <cell r="Q2494">
            <v>40</v>
          </cell>
          <cell r="R2494">
            <v>0</v>
          </cell>
          <cell r="S2494">
            <v>261</v>
          </cell>
          <cell r="T2494">
            <v>77</v>
          </cell>
          <cell r="U2494">
            <v>133</v>
          </cell>
          <cell r="V2494">
            <v>31</v>
          </cell>
          <cell r="W2494">
            <v>0</v>
          </cell>
          <cell r="X2494">
            <v>1</v>
          </cell>
          <cell r="Y2494">
            <v>543</v>
          </cell>
          <cell r="AA2494" t="str">
            <v>00AN</v>
          </cell>
          <cell r="AB2494" t="str">
            <v>Hammersmith and Fulham</v>
          </cell>
          <cell r="AC2494">
            <v>0</v>
          </cell>
          <cell r="AD2494">
            <v>53</v>
          </cell>
          <cell r="AE2494">
            <v>0</v>
          </cell>
          <cell r="AF2494">
            <v>53</v>
          </cell>
          <cell r="AG2494">
            <v>106</v>
          </cell>
          <cell r="AI2494" t="str">
            <v>00AN</v>
          </cell>
          <cell r="AJ2494" t="str">
            <v>Hammersmith and Fulham</v>
          </cell>
          <cell r="AK2494">
            <v>0</v>
          </cell>
          <cell r="AL2494">
            <v>0</v>
          </cell>
        </row>
        <row r="2495">
          <cell r="B2495" t="str">
            <v>00AP</v>
          </cell>
          <cell r="C2495" t="str">
            <v>Haringey</v>
          </cell>
          <cell r="D2495">
            <v>21</v>
          </cell>
          <cell r="E2495">
            <v>1</v>
          </cell>
          <cell r="F2495">
            <v>83</v>
          </cell>
          <cell r="G2495">
            <v>43</v>
          </cell>
          <cell r="H2495">
            <v>127</v>
          </cell>
          <cell r="I2495">
            <v>20</v>
          </cell>
          <cell r="J2495">
            <v>0</v>
          </cell>
          <cell r="K2495">
            <v>1</v>
          </cell>
          <cell r="L2495">
            <v>296</v>
          </cell>
          <cell r="M2495">
            <v>1</v>
          </cell>
          <cell r="O2495" t="str">
            <v>00AP</v>
          </cell>
          <cell r="P2495" t="str">
            <v>Haringey</v>
          </cell>
          <cell r="Q2495">
            <v>21</v>
          </cell>
          <cell r="R2495">
            <v>1</v>
          </cell>
          <cell r="S2495">
            <v>83</v>
          </cell>
          <cell r="T2495">
            <v>36</v>
          </cell>
          <cell r="U2495">
            <v>127</v>
          </cell>
          <cell r="V2495">
            <v>20</v>
          </cell>
          <cell r="W2495">
            <v>0</v>
          </cell>
          <cell r="X2495">
            <v>1</v>
          </cell>
          <cell r="Y2495">
            <v>289</v>
          </cell>
          <cell r="AA2495" t="str">
            <v>00AP</v>
          </cell>
          <cell r="AB2495" t="str">
            <v>Haringey</v>
          </cell>
          <cell r="AC2495">
            <v>0</v>
          </cell>
          <cell r="AD2495">
            <v>0</v>
          </cell>
          <cell r="AE2495">
            <v>0</v>
          </cell>
          <cell r="AF2495">
            <v>0</v>
          </cell>
          <cell r="AG2495">
            <v>0</v>
          </cell>
          <cell r="AI2495" t="str">
            <v>00AP</v>
          </cell>
          <cell r="AJ2495" t="str">
            <v>Haringey</v>
          </cell>
          <cell r="AK2495">
            <v>9</v>
          </cell>
          <cell r="AL2495">
            <v>0</v>
          </cell>
        </row>
        <row r="2496">
          <cell r="B2496" t="str">
            <v>00AQ</v>
          </cell>
          <cell r="C2496" t="str">
            <v>Harrow</v>
          </cell>
          <cell r="D2496">
            <v>0</v>
          </cell>
          <cell r="E2496">
            <v>0</v>
          </cell>
          <cell r="F2496">
            <v>67</v>
          </cell>
          <cell r="G2496">
            <v>30</v>
          </cell>
          <cell r="H2496">
            <v>130</v>
          </cell>
          <cell r="I2496">
            <v>21</v>
          </cell>
          <cell r="J2496">
            <v>1</v>
          </cell>
          <cell r="K2496">
            <v>0</v>
          </cell>
          <cell r="L2496">
            <v>249</v>
          </cell>
          <cell r="M2496">
            <v>1</v>
          </cell>
          <cell r="O2496" t="str">
            <v>00AQ</v>
          </cell>
          <cell r="P2496" t="str">
            <v>Harrow</v>
          </cell>
          <cell r="Q2496">
            <v>0</v>
          </cell>
          <cell r="R2496">
            <v>0</v>
          </cell>
          <cell r="S2496">
            <v>67</v>
          </cell>
          <cell r="T2496">
            <v>30</v>
          </cell>
          <cell r="U2496">
            <v>130</v>
          </cell>
          <cell r="V2496">
            <v>21</v>
          </cell>
          <cell r="W2496">
            <v>1</v>
          </cell>
          <cell r="X2496">
            <v>0</v>
          </cell>
          <cell r="Y2496">
            <v>249</v>
          </cell>
          <cell r="AA2496" t="str">
            <v>00AQ</v>
          </cell>
          <cell r="AB2496" t="str">
            <v>Harrow</v>
          </cell>
          <cell r="AC2496">
            <v>0</v>
          </cell>
          <cell r="AD2496">
            <v>0</v>
          </cell>
          <cell r="AE2496">
            <v>0</v>
          </cell>
          <cell r="AF2496">
            <v>0</v>
          </cell>
          <cell r="AG2496">
            <v>0</v>
          </cell>
          <cell r="AI2496" t="str">
            <v>00AQ</v>
          </cell>
          <cell r="AJ2496" t="str">
            <v>Harrow</v>
          </cell>
          <cell r="AK2496">
            <v>0</v>
          </cell>
          <cell r="AL2496">
            <v>0</v>
          </cell>
        </row>
        <row r="2497">
          <cell r="B2497" t="str">
            <v>00AR</v>
          </cell>
          <cell r="C2497" t="str">
            <v>Havering</v>
          </cell>
          <cell r="D2497">
            <v>0</v>
          </cell>
          <cell r="E2497">
            <v>18</v>
          </cell>
          <cell r="F2497">
            <v>19</v>
          </cell>
          <cell r="G2497">
            <v>36</v>
          </cell>
          <cell r="H2497">
            <v>0</v>
          </cell>
          <cell r="I2497">
            <v>2</v>
          </cell>
          <cell r="J2497">
            <v>0</v>
          </cell>
          <cell r="K2497">
            <v>0</v>
          </cell>
          <cell r="L2497">
            <v>75</v>
          </cell>
          <cell r="M2497">
            <v>0</v>
          </cell>
          <cell r="O2497" t="str">
            <v>00AR</v>
          </cell>
          <cell r="P2497" t="str">
            <v>Havering</v>
          </cell>
          <cell r="Q2497">
            <v>0</v>
          </cell>
          <cell r="R2497">
            <v>18</v>
          </cell>
          <cell r="S2497">
            <v>19</v>
          </cell>
          <cell r="T2497">
            <v>61</v>
          </cell>
          <cell r="U2497">
            <v>0</v>
          </cell>
          <cell r="V2497">
            <v>2</v>
          </cell>
          <cell r="W2497">
            <v>0</v>
          </cell>
          <cell r="X2497">
            <v>0</v>
          </cell>
          <cell r="Y2497">
            <v>100</v>
          </cell>
          <cell r="AA2497" t="str">
            <v>00AR</v>
          </cell>
          <cell r="AB2497" t="str">
            <v>Havering</v>
          </cell>
          <cell r="AC2497">
            <v>0</v>
          </cell>
          <cell r="AD2497">
            <v>0</v>
          </cell>
          <cell r="AE2497">
            <v>0</v>
          </cell>
          <cell r="AF2497">
            <v>0</v>
          </cell>
          <cell r="AG2497">
            <v>0</v>
          </cell>
          <cell r="AI2497" t="str">
            <v>00AR</v>
          </cell>
          <cell r="AJ2497" t="str">
            <v>Havering</v>
          </cell>
          <cell r="AK2497">
            <v>0</v>
          </cell>
          <cell r="AL2497">
            <v>0</v>
          </cell>
        </row>
        <row r="2498">
          <cell r="B2498" t="str">
            <v>00AS</v>
          </cell>
          <cell r="C2498" t="str">
            <v>Hillingdon</v>
          </cell>
          <cell r="D2498">
            <v>0</v>
          </cell>
          <cell r="E2498">
            <v>10</v>
          </cell>
          <cell r="F2498">
            <v>57</v>
          </cell>
          <cell r="G2498">
            <v>64</v>
          </cell>
          <cell r="H2498">
            <v>150</v>
          </cell>
          <cell r="I2498">
            <v>98</v>
          </cell>
          <cell r="J2498">
            <v>0</v>
          </cell>
          <cell r="K2498">
            <v>0</v>
          </cell>
          <cell r="L2498">
            <v>379</v>
          </cell>
          <cell r="M2498">
            <v>0</v>
          </cell>
          <cell r="O2498" t="str">
            <v>00AS</v>
          </cell>
          <cell r="P2498" t="str">
            <v>Hillingdon</v>
          </cell>
          <cell r="Q2498">
            <v>0</v>
          </cell>
          <cell r="R2498">
            <v>10</v>
          </cell>
          <cell r="S2498">
            <v>57</v>
          </cell>
          <cell r="T2498">
            <v>74</v>
          </cell>
          <cell r="U2498">
            <v>150</v>
          </cell>
          <cell r="V2498">
            <v>98</v>
          </cell>
          <cell r="W2498">
            <v>0</v>
          </cell>
          <cell r="X2498">
            <v>0</v>
          </cell>
          <cell r="Y2498">
            <v>389</v>
          </cell>
          <cell r="AA2498" t="str">
            <v>00AS</v>
          </cell>
          <cell r="AB2498" t="str">
            <v>Hillingdon</v>
          </cell>
          <cell r="AC2498">
            <v>0</v>
          </cell>
          <cell r="AD2498">
            <v>0</v>
          </cell>
          <cell r="AE2498">
            <v>0</v>
          </cell>
          <cell r="AF2498">
            <v>0</v>
          </cell>
          <cell r="AG2498">
            <v>0</v>
          </cell>
          <cell r="AI2498" t="str">
            <v>00AS</v>
          </cell>
          <cell r="AJ2498" t="str">
            <v>Hillingdon</v>
          </cell>
          <cell r="AK2498">
            <v>0</v>
          </cell>
          <cell r="AL2498">
            <v>0</v>
          </cell>
        </row>
        <row r="2499">
          <cell r="B2499" t="str">
            <v>00AT</v>
          </cell>
          <cell r="C2499" t="str">
            <v>Hounslow</v>
          </cell>
          <cell r="D2499">
            <v>5</v>
          </cell>
          <cell r="E2499">
            <v>4</v>
          </cell>
          <cell r="F2499">
            <v>184</v>
          </cell>
          <cell r="G2499">
            <v>40</v>
          </cell>
          <cell r="H2499">
            <v>180</v>
          </cell>
          <cell r="I2499">
            <v>11</v>
          </cell>
          <cell r="J2499">
            <v>1</v>
          </cell>
          <cell r="K2499">
            <v>2</v>
          </cell>
          <cell r="L2499">
            <v>427</v>
          </cell>
          <cell r="M2499">
            <v>3</v>
          </cell>
          <cell r="O2499" t="str">
            <v>00AT</v>
          </cell>
          <cell r="P2499" t="str">
            <v>Hounslow</v>
          </cell>
          <cell r="Q2499">
            <v>5</v>
          </cell>
          <cell r="R2499">
            <v>4</v>
          </cell>
          <cell r="S2499">
            <v>184</v>
          </cell>
          <cell r="T2499">
            <v>31</v>
          </cell>
          <cell r="U2499">
            <v>180</v>
          </cell>
          <cell r="V2499">
            <v>11</v>
          </cell>
          <cell r="W2499">
            <v>1</v>
          </cell>
          <cell r="X2499">
            <v>2</v>
          </cell>
          <cell r="Y2499">
            <v>418</v>
          </cell>
          <cell r="AA2499" t="str">
            <v>00AT</v>
          </cell>
          <cell r="AB2499" t="str">
            <v>Hounslow</v>
          </cell>
          <cell r="AC2499">
            <v>0</v>
          </cell>
          <cell r="AD2499">
            <v>0</v>
          </cell>
          <cell r="AE2499">
            <v>0</v>
          </cell>
          <cell r="AF2499">
            <v>0</v>
          </cell>
          <cell r="AG2499">
            <v>0</v>
          </cell>
          <cell r="AI2499" t="str">
            <v>00AT</v>
          </cell>
          <cell r="AJ2499" t="str">
            <v>Hounslow</v>
          </cell>
          <cell r="AK2499">
            <v>2</v>
          </cell>
          <cell r="AL2499">
            <v>0</v>
          </cell>
        </row>
        <row r="2500">
          <cell r="B2500" t="str">
            <v>00AU</v>
          </cell>
          <cell r="C2500" t="str">
            <v>Islington</v>
          </cell>
          <cell r="D2500">
            <v>0</v>
          </cell>
          <cell r="E2500">
            <v>1</v>
          </cell>
          <cell r="F2500">
            <v>76</v>
          </cell>
          <cell r="G2500">
            <v>57</v>
          </cell>
          <cell r="H2500">
            <v>139</v>
          </cell>
          <cell r="I2500">
            <v>67</v>
          </cell>
          <cell r="J2500">
            <v>1</v>
          </cell>
          <cell r="K2500">
            <v>0</v>
          </cell>
          <cell r="L2500">
            <v>341</v>
          </cell>
          <cell r="M2500">
            <v>1</v>
          </cell>
          <cell r="O2500" t="str">
            <v>00AU</v>
          </cell>
          <cell r="P2500" t="str">
            <v>Islington</v>
          </cell>
          <cell r="Q2500">
            <v>0</v>
          </cell>
          <cell r="R2500">
            <v>1</v>
          </cell>
          <cell r="S2500">
            <v>76</v>
          </cell>
          <cell r="T2500">
            <v>33</v>
          </cell>
          <cell r="U2500">
            <v>139</v>
          </cell>
          <cell r="V2500">
            <v>67</v>
          </cell>
          <cell r="W2500">
            <v>1</v>
          </cell>
          <cell r="X2500">
            <v>0</v>
          </cell>
          <cell r="Y2500">
            <v>317</v>
          </cell>
          <cell r="AA2500" t="str">
            <v>00AU</v>
          </cell>
          <cell r="AB2500" t="str">
            <v>Islington</v>
          </cell>
          <cell r="AC2500">
            <v>0</v>
          </cell>
          <cell r="AD2500">
            <v>22</v>
          </cell>
          <cell r="AE2500">
            <v>0</v>
          </cell>
          <cell r="AF2500">
            <v>22</v>
          </cell>
          <cell r="AG2500">
            <v>44</v>
          </cell>
          <cell r="AI2500" t="str">
            <v>00AU</v>
          </cell>
          <cell r="AJ2500" t="str">
            <v>Islington</v>
          </cell>
          <cell r="AK2500">
            <v>0</v>
          </cell>
          <cell r="AL2500">
            <v>0</v>
          </cell>
        </row>
        <row r="2501">
          <cell r="B2501" t="str">
            <v>00AW</v>
          </cell>
          <cell r="C2501" t="str">
            <v>Kensington and Chelsea</v>
          </cell>
          <cell r="D2501">
            <v>0</v>
          </cell>
          <cell r="E2501">
            <v>0</v>
          </cell>
          <cell r="F2501">
            <v>19</v>
          </cell>
          <cell r="G2501">
            <v>17</v>
          </cell>
          <cell r="H2501">
            <v>0</v>
          </cell>
          <cell r="I2501">
            <v>10</v>
          </cell>
          <cell r="J2501">
            <v>0</v>
          </cell>
          <cell r="K2501">
            <v>1</v>
          </cell>
          <cell r="L2501">
            <v>47</v>
          </cell>
          <cell r="M2501">
            <v>1</v>
          </cell>
          <cell r="O2501" t="str">
            <v>00AW</v>
          </cell>
          <cell r="P2501" t="str">
            <v>Kensington and Chelsea</v>
          </cell>
          <cell r="Q2501">
            <v>0</v>
          </cell>
          <cell r="R2501">
            <v>0</v>
          </cell>
          <cell r="S2501">
            <v>19</v>
          </cell>
          <cell r="T2501">
            <v>3</v>
          </cell>
          <cell r="U2501">
            <v>0</v>
          </cell>
          <cell r="V2501">
            <v>10</v>
          </cell>
          <cell r="W2501">
            <v>0</v>
          </cell>
          <cell r="X2501">
            <v>1</v>
          </cell>
          <cell r="Y2501">
            <v>33</v>
          </cell>
          <cell r="AA2501" t="str">
            <v>00AW</v>
          </cell>
          <cell r="AB2501" t="str">
            <v>Kensington and Chelsea</v>
          </cell>
          <cell r="AC2501">
            <v>0</v>
          </cell>
          <cell r="AD2501">
            <v>0</v>
          </cell>
          <cell r="AE2501">
            <v>0</v>
          </cell>
          <cell r="AF2501">
            <v>0</v>
          </cell>
          <cell r="AG2501">
            <v>0</v>
          </cell>
          <cell r="AI2501" t="str">
            <v>00AW</v>
          </cell>
          <cell r="AJ2501" t="str">
            <v>Kensington and Chelsea</v>
          </cell>
          <cell r="AK2501">
            <v>0</v>
          </cell>
          <cell r="AL2501">
            <v>0</v>
          </cell>
        </row>
        <row r="2502">
          <cell r="B2502" t="str">
            <v>00AX</v>
          </cell>
          <cell r="C2502" t="str">
            <v>Kingston upon Thames</v>
          </cell>
          <cell r="D2502">
            <v>0</v>
          </cell>
          <cell r="E2502">
            <v>0</v>
          </cell>
          <cell r="F2502">
            <v>0</v>
          </cell>
          <cell r="G2502">
            <v>46</v>
          </cell>
          <cell r="H2502">
            <v>27</v>
          </cell>
          <cell r="I2502">
            <v>0</v>
          </cell>
          <cell r="J2502">
            <v>0</v>
          </cell>
          <cell r="K2502">
            <v>0</v>
          </cell>
          <cell r="L2502">
            <v>73</v>
          </cell>
          <cell r="M2502">
            <v>0</v>
          </cell>
          <cell r="O2502" t="str">
            <v>00AX</v>
          </cell>
          <cell r="P2502" t="str">
            <v>Kingston upon Thames</v>
          </cell>
          <cell r="Q2502">
            <v>0</v>
          </cell>
          <cell r="R2502">
            <v>0</v>
          </cell>
          <cell r="S2502">
            <v>0</v>
          </cell>
          <cell r="T2502">
            <v>41</v>
          </cell>
          <cell r="U2502">
            <v>27</v>
          </cell>
          <cell r="V2502">
            <v>0</v>
          </cell>
          <cell r="W2502">
            <v>0</v>
          </cell>
          <cell r="X2502">
            <v>0</v>
          </cell>
          <cell r="Y2502">
            <v>68</v>
          </cell>
          <cell r="AA2502" t="str">
            <v>00AX</v>
          </cell>
          <cell r="AB2502" t="str">
            <v>Kingston upon Thames</v>
          </cell>
          <cell r="AC2502">
            <v>0</v>
          </cell>
          <cell r="AD2502">
            <v>0</v>
          </cell>
          <cell r="AE2502">
            <v>0</v>
          </cell>
          <cell r="AF2502">
            <v>0</v>
          </cell>
          <cell r="AG2502">
            <v>0</v>
          </cell>
          <cell r="AI2502" t="str">
            <v>00AX</v>
          </cell>
          <cell r="AJ2502" t="str">
            <v>Kingston upon Thames</v>
          </cell>
          <cell r="AK2502">
            <v>0</v>
          </cell>
          <cell r="AL2502">
            <v>0</v>
          </cell>
        </row>
        <row r="2503">
          <cell r="B2503" t="str">
            <v>00AY</v>
          </cell>
          <cell r="C2503" t="str">
            <v>Lambeth</v>
          </cell>
          <cell r="D2503">
            <v>0</v>
          </cell>
          <cell r="E2503">
            <v>0</v>
          </cell>
          <cell r="F2503">
            <v>163</v>
          </cell>
          <cell r="G2503">
            <v>102</v>
          </cell>
          <cell r="H2503">
            <v>364</v>
          </cell>
          <cell r="I2503">
            <v>27</v>
          </cell>
          <cell r="J2503">
            <v>1</v>
          </cell>
          <cell r="K2503">
            <v>2</v>
          </cell>
          <cell r="L2503">
            <v>659</v>
          </cell>
          <cell r="M2503">
            <v>3</v>
          </cell>
          <cell r="O2503" t="str">
            <v>00AY</v>
          </cell>
          <cell r="P2503" t="str">
            <v>Lambeth</v>
          </cell>
          <cell r="Q2503">
            <v>0</v>
          </cell>
          <cell r="R2503">
            <v>0</v>
          </cell>
          <cell r="S2503">
            <v>163</v>
          </cell>
          <cell r="T2503">
            <v>88</v>
          </cell>
          <cell r="U2503">
            <v>364</v>
          </cell>
          <cell r="V2503">
            <v>27</v>
          </cell>
          <cell r="W2503">
            <v>1</v>
          </cell>
          <cell r="X2503">
            <v>2</v>
          </cell>
          <cell r="Y2503">
            <v>645</v>
          </cell>
          <cell r="AA2503" t="str">
            <v>00AY</v>
          </cell>
          <cell r="AB2503" t="str">
            <v>Lambeth</v>
          </cell>
          <cell r="AC2503">
            <v>0</v>
          </cell>
          <cell r="AD2503">
            <v>0</v>
          </cell>
          <cell r="AE2503">
            <v>0</v>
          </cell>
          <cell r="AF2503">
            <v>0</v>
          </cell>
          <cell r="AG2503">
            <v>0</v>
          </cell>
          <cell r="AI2503" t="str">
            <v>00AY</v>
          </cell>
          <cell r="AJ2503" t="str">
            <v>Lambeth</v>
          </cell>
          <cell r="AK2503">
            <v>17</v>
          </cell>
          <cell r="AL2503">
            <v>0</v>
          </cell>
        </row>
        <row r="2504">
          <cell r="B2504" t="str">
            <v>00AZ</v>
          </cell>
          <cell r="C2504" t="str">
            <v>Lewisham</v>
          </cell>
          <cell r="D2504">
            <v>12</v>
          </cell>
          <cell r="E2504">
            <v>1</v>
          </cell>
          <cell r="F2504">
            <v>81</v>
          </cell>
          <cell r="G2504">
            <v>69</v>
          </cell>
          <cell r="H2504">
            <v>152</v>
          </cell>
          <cell r="I2504">
            <v>16</v>
          </cell>
          <cell r="J2504">
            <v>0</v>
          </cell>
          <cell r="K2504">
            <v>1</v>
          </cell>
          <cell r="L2504">
            <v>332</v>
          </cell>
          <cell r="M2504">
            <v>1</v>
          </cell>
          <cell r="O2504" t="str">
            <v>00AZ</v>
          </cell>
          <cell r="P2504" t="str">
            <v>Lewisham</v>
          </cell>
          <cell r="Q2504">
            <v>12</v>
          </cell>
          <cell r="R2504">
            <v>1</v>
          </cell>
          <cell r="S2504">
            <v>81</v>
          </cell>
          <cell r="T2504">
            <v>68</v>
          </cell>
          <cell r="U2504">
            <v>152</v>
          </cell>
          <cell r="V2504">
            <v>16</v>
          </cell>
          <cell r="W2504">
            <v>0</v>
          </cell>
          <cell r="X2504">
            <v>1</v>
          </cell>
          <cell r="Y2504">
            <v>331</v>
          </cell>
          <cell r="AA2504" t="str">
            <v>00AZ</v>
          </cell>
          <cell r="AB2504" t="str">
            <v>Lewisham</v>
          </cell>
          <cell r="AC2504">
            <v>0</v>
          </cell>
          <cell r="AD2504">
            <v>81</v>
          </cell>
          <cell r="AE2504">
            <v>0</v>
          </cell>
          <cell r="AF2504">
            <v>81</v>
          </cell>
          <cell r="AG2504">
            <v>162</v>
          </cell>
          <cell r="AI2504" t="str">
            <v>00AZ</v>
          </cell>
          <cell r="AJ2504" t="str">
            <v>Lewisham</v>
          </cell>
          <cell r="AK2504">
            <v>6</v>
          </cell>
          <cell r="AL2504">
            <v>0</v>
          </cell>
        </row>
        <row r="2505">
          <cell r="B2505" t="str">
            <v>00BA</v>
          </cell>
          <cell r="C2505" t="str">
            <v>Merton</v>
          </cell>
          <cell r="D2505">
            <v>0</v>
          </cell>
          <cell r="E2505">
            <v>0</v>
          </cell>
          <cell r="F2505">
            <v>22</v>
          </cell>
          <cell r="G2505">
            <v>29</v>
          </cell>
          <cell r="H2505">
            <v>27</v>
          </cell>
          <cell r="I2505">
            <v>13</v>
          </cell>
          <cell r="J2505">
            <v>0</v>
          </cell>
          <cell r="K2505">
            <v>1</v>
          </cell>
          <cell r="L2505">
            <v>92</v>
          </cell>
          <cell r="M2505">
            <v>1</v>
          </cell>
          <cell r="O2505" t="str">
            <v>00BA</v>
          </cell>
          <cell r="P2505" t="str">
            <v>Merton</v>
          </cell>
          <cell r="Q2505">
            <v>0</v>
          </cell>
          <cell r="R2505">
            <v>0</v>
          </cell>
          <cell r="S2505">
            <v>22</v>
          </cell>
          <cell r="T2505">
            <v>28</v>
          </cell>
          <cell r="U2505">
            <v>27</v>
          </cell>
          <cell r="V2505">
            <v>13</v>
          </cell>
          <cell r="W2505">
            <v>0</v>
          </cell>
          <cell r="X2505">
            <v>1</v>
          </cell>
          <cell r="Y2505">
            <v>91</v>
          </cell>
          <cell r="AA2505" t="str">
            <v>00BA</v>
          </cell>
          <cell r="AB2505" t="str">
            <v>Merton</v>
          </cell>
          <cell r="AC2505">
            <v>0</v>
          </cell>
          <cell r="AD2505">
            <v>12</v>
          </cell>
          <cell r="AE2505">
            <v>14</v>
          </cell>
          <cell r="AF2505">
            <v>12</v>
          </cell>
          <cell r="AG2505">
            <v>38</v>
          </cell>
          <cell r="AI2505" t="str">
            <v>00BA</v>
          </cell>
          <cell r="AJ2505" t="str">
            <v>Merton</v>
          </cell>
          <cell r="AK2505">
            <v>0</v>
          </cell>
          <cell r="AL2505">
            <v>0</v>
          </cell>
        </row>
        <row r="2506">
          <cell r="B2506" t="str">
            <v>00BB</v>
          </cell>
          <cell r="C2506" t="str">
            <v>Newham</v>
          </cell>
          <cell r="D2506">
            <v>57</v>
          </cell>
          <cell r="E2506">
            <v>0</v>
          </cell>
          <cell r="F2506">
            <v>348</v>
          </cell>
          <cell r="G2506">
            <v>53</v>
          </cell>
          <cell r="H2506">
            <v>234</v>
          </cell>
          <cell r="I2506">
            <v>30</v>
          </cell>
          <cell r="J2506">
            <v>0</v>
          </cell>
          <cell r="K2506">
            <v>8</v>
          </cell>
          <cell r="L2506">
            <v>730</v>
          </cell>
          <cell r="M2506">
            <v>8</v>
          </cell>
          <cell r="O2506" t="str">
            <v>00BB</v>
          </cell>
          <cell r="P2506" t="str">
            <v>Newham</v>
          </cell>
          <cell r="Q2506">
            <v>57</v>
          </cell>
          <cell r="R2506">
            <v>0</v>
          </cell>
          <cell r="S2506">
            <v>348</v>
          </cell>
          <cell r="T2506">
            <v>27</v>
          </cell>
          <cell r="U2506">
            <v>234</v>
          </cell>
          <cell r="V2506">
            <v>30</v>
          </cell>
          <cell r="W2506">
            <v>0</v>
          </cell>
          <cell r="X2506">
            <v>8</v>
          </cell>
          <cell r="Y2506">
            <v>704</v>
          </cell>
          <cell r="AA2506" t="str">
            <v>00BB</v>
          </cell>
          <cell r="AB2506" t="str">
            <v>Newham</v>
          </cell>
          <cell r="AC2506">
            <v>0</v>
          </cell>
          <cell r="AD2506">
            <v>0</v>
          </cell>
          <cell r="AE2506">
            <v>0</v>
          </cell>
          <cell r="AF2506">
            <v>0</v>
          </cell>
          <cell r="AG2506">
            <v>0</v>
          </cell>
          <cell r="AI2506" t="str">
            <v>00BB</v>
          </cell>
          <cell r="AJ2506" t="str">
            <v>Newham</v>
          </cell>
          <cell r="AK2506">
            <v>0</v>
          </cell>
          <cell r="AL2506">
            <v>0</v>
          </cell>
        </row>
        <row r="2507">
          <cell r="B2507" t="str">
            <v>00BC</v>
          </cell>
          <cell r="C2507" t="str">
            <v>Redbridge</v>
          </cell>
          <cell r="D2507">
            <v>20</v>
          </cell>
          <cell r="E2507">
            <v>0</v>
          </cell>
          <cell r="F2507">
            <v>47</v>
          </cell>
          <cell r="G2507">
            <v>41</v>
          </cell>
          <cell r="H2507">
            <v>126</v>
          </cell>
          <cell r="I2507">
            <v>37</v>
          </cell>
          <cell r="J2507">
            <v>2</v>
          </cell>
          <cell r="K2507">
            <v>1</v>
          </cell>
          <cell r="L2507">
            <v>274</v>
          </cell>
          <cell r="M2507">
            <v>3</v>
          </cell>
          <cell r="O2507" t="str">
            <v>00BC</v>
          </cell>
          <cell r="P2507" t="str">
            <v>Redbridge</v>
          </cell>
          <cell r="Q2507">
            <v>20</v>
          </cell>
          <cell r="R2507">
            <v>0</v>
          </cell>
          <cell r="S2507">
            <v>47</v>
          </cell>
          <cell r="T2507">
            <v>44</v>
          </cell>
          <cell r="U2507">
            <v>126</v>
          </cell>
          <cell r="V2507">
            <v>37</v>
          </cell>
          <cell r="W2507">
            <v>2</v>
          </cell>
          <cell r="X2507">
            <v>1</v>
          </cell>
          <cell r="Y2507">
            <v>277</v>
          </cell>
          <cell r="AA2507" t="str">
            <v>00BC</v>
          </cell>
          <cell r="AB2507" t="str">
            <v>Redbridge</v>
          </cell>
          <cell r="AC2507">
            <v>0</v>
          </cell>
          <cell r="AD2507">
            <v>0</v>
          </cell>
          <cell r="AE2507">
            <v>0</v>
          </cell>
          <cell r="AF2507">
            <v>0</v>
          </cell>
          <cell r="AG2507">
            <v>0</v>
          </cell>
          <cell r="AI2507" t="str">
            <v>00BC</v>
          </cell>
          <cell r="AJ2507" t="str">
            <v>Redbridge</v>
          </cell>
          <cell r="AK2507">
            <v>0</v>
          </cell>
          <cell r="AL2507">
            <v>0</v>
          </cell>
        </row>
        <row r="2508">
          <cell r="B2508" t="str">
            <v>00BD</v>
          </cell>
          <cell r="C2508" t="str">
            <v>Richmond upon Thames</v>
          </cell>
          <cell r="D2508">
            <v>0</v>
          </cell>
          <cell r="E2508">
            <v>0</v>
          </cell>
          <cell r="F2508">
            <v>6</v>
          </cell>
          <cell r="G2508">
            <v>14</v>
          </cell>
          <cell r="H2508">
            <v>14</v>
          </cell>
          <cell r="I2508">
            <v>20</v>
          </cell>
          <cell r="J2508">
            <v>0</v>
          </cell>
          <cell r="K2508">
            <v>0</v>
          </cell>
          <cell r="L2508">
            <v>54</v>
          </cell>
          <cell r="M2508">
            <v>0</v>
          </cell>
          <cell r="O2508" t="str">
            <v>00BD</v>
          </cell>
          <cell r="P2508" t="str">
            <v>Richmond upon Thames</v>
          </cell>
          <cell r="Q2508">
            <v>0</v>
          </cell>
          <cell r="R2508">
            <v>0</v>
          </cell>
          <cell r="S2508">
            <v>6</v>
          </cell>
          <cell r="T2508">
            <v>20</v>
          </cell>
          <cell r="U2508">
            <v>14</v>
          </cell>
          <cell r="V2508">
            <v>20</v>
          </cell>
          <cell r="W2508">
            <v>0</v>
          </cell>
          <cell r="X2508">
            <v>0</v>
          </cell>
          <cell r="Y2508">
            <v>60</v>
          </cell>
          <cell r="AA2508" t="str">
            <v>00BD</v>
          </cell>
          <cell r="AB2508" t="str">
            <v>Richmond upon Thames</v>
          </cell>
          <cell r="AC2508">
            <v>0</v>
          </cell>
          <cell r="AD2508">
            <v>0</v>
          </cell>
          <cell r="AE2508">
            <v>0</v>
          </cell>
          <cell r="AF2508">
            <v>0</v>
          </cell>
          <cell r="AG2508">
            <v>0</v>
          </cell>
          <cell r="AI2508" t="str">
            <v>00BD</v>
          </cell>
          <cell r="AJ2508" t="str">
            <v>Richmond upon Thames</v>
          </cell>
          <cell r="AK2508">
            <v>0</v>
          </cell>
          <cell r="AL2508">
            <v>0</v>
          </cell>
        </row>
        <row r="2509">
          <cell r="B2509" t="str">
            <v>00BE</v>
          </cell>
          <cell r="C2509" t="str">
            <v>Southwark</v>
          </cell>
          <cell r="D2509">
            <v>76</v>
          </cell>
          <cell r="E2509">
            <v>0</v>
          </cell>
          <cell r="F2509">
            <v>129</v>
          </cell>
          <cell r="G2509">
            <v>54</v>
          </cell>
          <cell r="H2509">
            <v>300</v>
          </cell>
          <cell r="I2509">
            <v>90</v>
          </cell>
          <cell r="J2509">
            <v>0</v>
          </cell>
          <cell r="K2509">
            <v>1</v>
          </cell>
          <cell r="L2509">
            <v>650</v>
          </cell>
          <cell r="M2509">
            <v>1</v>
          </cell>
          <cell r="O2509" t="str">
            <v>00BE</v>
          </cell>
          <cell r="P2509" t="str">
            <v>Southwark</v>
          </cell>
          <cell r="Q2509">
            <v>76</v>
          </cell>
          <cell r="R2509">
            <v>0</v>
          </cell>
          <cell r="S2509">
            <v>129</v>
          </cell>
          <cell r="T2509">
            <v>31</v>
          </cell>
          <cell r="U2509">
            <v>300</v>
          </cell>
          <cell r="V2509">
            <v>90</v>
          </cell>
          <cell r="W2509">
            <v>0</v>
          </cell>
          <cell r="X2509">
            <v>2</v>
          </cell>
          <cell r="Y2509">
            <v>628</v>
          </cell>
          <cell r="AA2509" t="str">
            <v>00BE</v>
          </cell>
          <cell r="AB2509" t="str">
            <v>Southwark</v>
          </cell>
          <cell r="AC2509">
            <v>0</v>
          </cell>
          <cell r="AD2509">
            <v>0</v>
          </cell>
          <cell r="AE2509">
            <v>21</v>
          </cell>
          <cell r="AF2509">
            <v>0</v>
          </cell>
          <cell r="AG2509">
            <v>21</v>
          </cell>
          <cell r="AI2509" t="str">
            <v>00BE</v>
          </cell>
          <cell r="AJ2509" t="str">
            <v>Southwark</v>
          </cell>
          <cell r="AK2509">
            <v>9</v>
          </cell>
          <cell r="AL2509">
            <v>0</v>
          </cell>
        </row>
        <row r="2510">
          <cell r="B2510" t="str">
            <v>00BF</v>
          </cell>
          <cell r="C2510" t="str">
            <v>Sutton</v>
          </cell>
          <cell r="D2510">
            <v>0</v>
          </cell>
          <cell r="E2510">
            <v>0</v>
          </cell>
          <cell r="F2510">
            <v>20</v>
          </cell>
          <cell r="G2510">
            <v>33</v>
          </cell>
          <cell r="H2510">
            <v>38</v>
          </cell>
          <cell r="I2510">
            <v>6</v>
          </cell>
          <cell r="J2510">
            <v>1</v>
          </cell>
          <cell r="K2510">
            <v>0</v>
          </cell>
          <cell r="L2510">
            <v>98</v>
          </cell>
          <cell r="M2510">
            <v>1</v>
          </cell>
          <cell r="O2510" t="str">
            <v>00BF</v>
          </cell>
          <cell r="P2510" t="str">
            <v>Sutton</v>
          </cell>
          <cell r="Q2510">
            <v>0</v>
          </cell>
          <cell r="R2510">
            <v>0</v>
          </cell>
          <cell r="S2510">
            <v>20</v>
          </cell>
          <cell r="T2510">
            <v>60</v>
          </cell>
          <cell r="U2510">
            <v>38</v>
          </cell>
          <cell r="V2510">
            <v>6</v>
          </cell>
          <cell r="W2510">
            <v>1</v>
          </cell>
          <cell r="X2510">
            <v>0</v>
          </cell>
          <cell r="Y2510">
            <v>125</v>
          </cell>
          <cell r="AA2510" t="str">
            <v>00BF</v>
          </cell>
          <cell r="AB2510" t="str">
            <v>Sutton</v>
          </cell>
          <cell r="AC2510">
            <v>0</v>
          </cell>
          <cell r="AD2510">
            <v>0</v>
          </cell>
          <cell r="AE2510">
            <v>0</v>
          </cell>
          <cell r="AF2510">
            <v>0</v>
          </cell>
          <cell r="AG2510">
            <v>0</v>
          </cell>
          <cell r="AI2510" t="str">
            <v>00BF</v>
          </cell>
          <cell r="AJ2510" t="str">
            <v>Sutton</v>
          </cell>
          <cell r="AK2510">
            <v>1</v>
          </cell>
          <cell r="AL2510">
            <v>0</v>
          </cell>
        </row>
        <row r="2511">
          <cell r="B2511" t="str">
            <v>00BG</v>
          </cell>
          <cell r="C2511" t="str">
            <v>Tower Hamlets</v>
          </cell>
          <cell r="D2511">
            <v>67</v>
          </cell>
          <cell r="E2511">
            <v>0</v>
          </cell>
          <cell r="F2511">
            <v>566</v>
          </cell>
          <cell r="G2511">
            <v>51</v>
          </cell>
          <cell r="H2511">
            <v>1130</v>
          </cell>
          <cell r="I2511">
            <v>99</v>
          </cell>
          <cell r="J2511">
            <v>5</v>
          </cell>
          <cell r="K2511">
            <v>0</v>
          </cell>
          <cell r="L2511">
            <v>1918</v>
          </cell>
          <cell r="M2511">
            <v>5</v>
          </cell>
          <cell r="O2511" t="str">
            <v>00BG</v>
          </cell>
          <cell r="P2511" t="str">
            <v>Tower Hamlets</v>
          </cell>
          <cell r="Q2511">
            <v>67</v>
          </cell>
          <cell r="R2511">
            <v>0</v>
          </cell>
          <cell r="S2511">
            <v>566</v>
          </cell>
          <cell r="T2511">
            <v>13</v>
          </cell>
          <cell r="U2511">
            <v>1130</v>
          </cell>
          <cell r="V2511">
            <v>99</v>
          </cell>
          <cell r="W2511">
            <v>5</v>
          </cell>
          <cell r="X2511">
            <v>0</v>
          </cell>
          <cell r="Y2511">
            <v>1880</v>
          </cell>
          <cell r="AA2511" t="str">
            <v>00BG</v>
          </cell>
          <cell r="AB2511" t="str">
            <v>Tower Hamlets</v>
          </cell>
          <cell r="AC2511">
            <v>21</v>
          </cell>
          <cell r="AD2511">
            <v>60</v>
          </cell>
          <cell r="AE2511">
            <v>203</v>
          </cell>
          <cell r="AF2511">
            <v>81</v>
          </cell>
          <cell r="AG2511">
            <v>365</v>
          </cell>
          <cell r="AI2511" t="str">
            <v>00BG</v>
          </cell>
          <cell r="AJ2511" t="str">
            <v>Tower Hamlets</v>
          </cell>
          <cell r="AK2511">
            <v>0</v>
          </cell>
          <cell r="AL2511">
            <v>0</v>
          </cell>
        </row>
        <row r="2512">
          <cell r="B2512" t="str">
            <v>00BH</v>
          </cell>
          <cell r="C2512" t="str">
            <v>Waltham Forest</v>
          </cell>
          <cell r="D2512">
            <v>0</v>
          </cell>
          <cell r="E2512">
            <v>1</v>
          </cell>
          <cell r="F2512">
            <v>10</v>
          </cell>
          <cell r="G2512">
            <v>73</v>
          </cell>
          <cell r="H2512">
            <v>34</v>
          </cell>
          <cell r="I2512">
            <v>116</v>
          </cell>
          <cell r="J2512">
            <v>0</v>
          </cell>
          <cell r="K2512">
            <v>5</v>
          </cell>
          <cell r="L2512">
            <v>239</v>
          </cell>
          <cell r="M2512">
            <v>5</v>
          </cell>
          <cell r="O2512" t="str">
            <v>00BH</v>
          </cell>
          <cell r="P2512" t="str">
            <v>Waltham Forest</v>
          </cell>
          <cell r="Q2512">
            <v>0</v>
          </cell>
          <cell r="R2512">
            <v>1</v>
          </cell>
          <cell r="S2512">
            <v>10</v>
          </cell>
          <cell r="T2512">
            <v>85</v>
          </cell>
          <cell r="U2512">
            <v>34</v>
          </cell>
          <cell r="V2512">
            <v>116</v>
          </cell>
          <cell r="W2512">
            <v>0</v>
          </cell>
          <cell r="X2512">
            <v>5</v>
          </cell>
          <cell r="Y2512">
            <v>251</v>
          </cell>
          <cell r="AA2512" t="str">
            <v>00BH</v>
          </cell>
          <cell r="AB2512" t="str">
            <v>Waltham Forest</v>
          </cell>
          <cell r="AC2512">
            <v>0</v>
          </cell>
          <cell r="AD2512">
            <v>0</v>
          </cell>
          <cell r="AE2512">
            <v>0</v>
          </cell>
          <cell r="AF2512">
            <v>0</v>
          </cell>
          <cell r="AG2512">
            <v>0</v>
          </cell>
          <cell r="AI2512" t="str">
            <v>00BH</v>
          </cell>
          <cell r="AJ2512" t="str">
            <v>Waltham Forest</v>
          </cell>
          <cell r="AK2512">
            <v>0</v>
          </cell>
          <cell r="AL2512">
            <v>0</v>
          </cell>
        </row>
        <row r="2513">
          <cell r="B2513" t="str">
            <v>00BJ</v>
          </cell>
          <cell r="C2513" t="str">
            <v>Wandsworth</v>
          </cell>
          <cell r="D2513">
            <v>49</v>
          </cell>
          <cell r="E2513">
            <v>0</v>
          </cell>
          <cell r="F2513">
            <v>129</v>
          </cell>
          <cell r="G2513">
            <v>50</v>
          </cell>
          <cell r="H2513">
            <v>12</v>
          </cell>
          <cell r="I2513">
            <v>4</v>
          </cell>
          <cell r="J2513">
            <v>0</v>
          </cell>
          <cell r="K2513">
            <v>0</v>
          </cell>
          <cell r="L2513">
            <v>244</v>
          </cell>
          <cell r="M2513">
            <v>0</v>
          </cell>
          <cell r="O2513" t="str">
            <v>00BJ</v>
          </cell>
          <cell r="P2513" t="str">
            <v>Wandsworth</v>
          </cell>
          <cell r="Q2513">
            <v>49</v>
          </cell>
          <cell r="R2513">
            <v>0</v>
          </cell>
          <cell r="S2513">
            <v>136</v>
          </cell>
          <cell r="T2513">
            <v>35</v>
          </cell>
          <cell r="U2513">
            <v>12</v>
          </cell>
          <cell r="V2513">
            <v>4</v>
          </cell>
          <cell r="W2513">
            <v>0</v>
          </cell>
          <cell r="X2513">
            <v>0</v>
          </cell>
          <cell r="Y2513">
            <v>236</v>
          </cell>
          <cell r="AA2513" t="str">
            <v>00BJ</v>
          </cell>
          <cell r="AB2513" t="str">
            <v>Wandsworth</v>
          </cell>
          <cell r="AC2513">
            <v>0</v>
          </cell>
          <cell r="AD2513">
            <v>0</v>
          </cell>
          <cell r="AE2513">
            <v>0</v>
          </cell>
          <cell r="AF2513">
            <v>0</v>
          </cell>
          <cell r="AG2513">
            <v>0</v>
          </cell>
          <cell r="AI2513" t="str">
            <v>00BJ</v>
          </cell>
          <cell r="AJ2513" t="str">
            <v>Wandsworth</v>
          </cell>
          <cell r="AK2513">
            <v>5</v>
          </cell>
          <cell r="AL2513">
            <v>0</v>
          </cell>
        </row>
        <row r="2514">
          <cell r="B2514" t="str">
            <v>00BK</v>
          </cell>
          <cell r="C2514" t="str">
            <v>Westminster</v>
          </cell>
          <cell r="D2514">
            <v>19</v>
          </cell>
          <cell r="E2514">
            <v>0</v>
          </cell>
          <cell r="F2514">
            <v>53</v>
          </cell>
          <cell r="G2514">
            <v>44</v>
          </cell>
          <cell r="H2514">
            <v>228</v>
          </cell>
          <cell r="I2514">
            <v>65</v>
          </cell>
          <cell r="J2514">
            <v>0</v>
          </cell>
          <cell r="K2514">
            <v>0</v>
          </cell>
          <cell r="L2514">
            <v>409</v>
          </cell>
          <cell r="M2514">
            <v>0</v>
          </cell>
          <cell r="O2514" t="str">
            <v>00BK</v>
          </cell>
          <cell r="P2514" t="str">
            <v>Westminster</v>
          </cell>
          <cell r="Q2514">
            <v>19</v>
          </cell>
          <cell r="R2514">
            <v>0</v>
          </cell>
          <cell r="S2514">
            <v>46</v>
          </cell>
          <cell r="T2514">
            <v>5</v>
          </cell>
          <cell r="U2514">
            <v>228</v>
          </cell>
          <cell r="V2514">
            <v>65</v>
          </cell>
          <cell r="W2514">
            <v>0</v>
          </cell>
          <cell r="X2514">
            <v>0</v>
          </cell>
          <cell r="Y2514">
            <v>363</v>
          </cell>
          <cell r="AA2514" t="str">
            <v>00BK</v>
          </cell>
          <cell r="AB2514" t="str">
            <v>Westminster</v>
          </cell>
          <cell r="AC2514">
            <v>0</v>
          </cell>
          <cell r="AD2514">
            <v>0</v>
          </cell>
          <cell r="AE2514">
            <v>0</v>
          </cell>
          <cell r="AF2514">
            <v>0</v>
          </cell>
          <cell r="AG2514">
            <v>0</v>
          </cell>
          <cell r="AI2514" t="str">
            <v>00BK</v>
          </cell>
          <cell r="AJ2514" t="str">
            <v>Westminster</v>
          </cell>
          <cell r="AK2514">
            <v>0</v>
          </cell>
          <cell r="AL2514">
            <v>0</v>
          </cell>
        </row>
        <row r="2515">
          <cell r="B2515" t="str">
            <v>00BL</v>
          </cell>
          <cell r="C2515" t="str">
            <v>Bolton</v>
          </cell>
          <cell r="D2515">
            <v>0</v>
          </cell>
          <cell r="E2515">
            <v>6</v>
          </cell>
          <cell r="F2515">
            <v>28</v>
          </cell>
          <cell r="G2515">
            <v>1</v>
          </cell>
          <cell r="H2515">
            <v>46</v>
          </cell>
          <cell r="I2515">
            <v>0</v>
          </cell>
          <cell r="J2515">
            <v>1</v>
          </cell>
          <cell r="K2515">
            <v>0</v>
          </cell>
          <cell r="L2515">
            <v>82</v>
          </cell>
          <cell r="M2515">
            <v>1</v>
          </cell>
          <cell r="O2515" t="str">
            <v>00BL</v>
          </cell>
          <cell r="P2515" t="str">
            <v>Bolton</v>
          </cell>
          <cell r="Q2515">
            <v>0</v>
          </cell>
          <cell r="R2515">
            <v>6</v>
          </cell>
          <cell r="S2515">
            <v>28</v>
          </cell>
          <cell r="T2515">
            <v>1</v>
          </cell>
          <cell r="U2515">
            <v>46</v>
          </cell>
          <cell r="V2515">
            <v>0</v>
          </cell>
          <cell r="W2515">
            <v>1</v>
          </cell>
          <cell r="X2515">
            <v>0</v>
          </cell>
          <cell r="Y2515">
            <v>82</v>
          </cell>
          <cell r="AA2515" t="str">
            <v>00BL</v>
          </cell>
          <cell r="AB2515" t="str">
            <v>Bolton</v>
          </cell>
          <cell r="AC2515">
            <v>0</v>
          </cell>
          <cell r="AD2515">
            <v>0</v>
          </cell>
          <cell r="AE2515">
            <v>6</v>
          </cell>
          <cell r="AF2515">
            <v>0</v>
          </cell>
          <cell r="AG2515">
            <v>6</v>
          </cell>
          <cell r="AI2515" t="str">
            <v>00BL</v>
          </cell>
          <cell r="AJ2515" t="str">
            <v>Bolton</v>
          </cell>
          <cell r="AK2515">
            <v>0</v>
          </cell>
          <cell r="AL2515">
            <v>0</v>
          </cell>
        </row>
        <row r="2516">
          <cell r="B2516" t="str">
            <v>00BM</v>
          </cell>
          <cell r="C2516" t="str">
            <v>Bury</v>
          </cell>
          <cell r="D2516">
            <v>0</v>
          </cell>
          <cell r="E2516">
            <v>6</v>
          </cell>
          <cell r="F2516">
            <v>4</v>
          </cell>
          <cell r="G2516">
            <v>2</v>
          </cell>
          <cell r="H2516">
            <v>21</v>
          </cell>
          <cell r="I2516">
            <v>0</v>
          </cell>
          <cell r="J2516">
            <v>0</v>
          </cell>
          <cell r="K2516">
            <v>0</v>
          </cell>
          <cell r="L2516">
            <v>33</v>
          </cell>
          <cell r="M2516">
            <v>0</v>
          </cell>
          <cell r="O2516" t="str">
            <v>00BM</v>
          </cell>
          <cell r="P2516" t="str">
            <v>Bury</v>
          </cell>
          <cell r="Q2516">
            <v>0</v>
          </cell>
          <cell r="R2516">
            <v>8</v>
          </cell>
          <cell r="S2516">
            <v>4</v>
          </cell>
          <cell r="T2516">
            <v>2</v>
          </cell>
          <cell r="U2516">
            <v>21</v>
          </cell>
          <cell r="V2516">
            <v>0</v>
          </cell>
          <cell r="W2516">
            <v>0</v>
          </cell>
          <cell r="X2516">
            <v>0</v>
          </cell>
          <cell r="Y2516">
            <v>35</v>
          </cell>
          <cell r="AA2516" t="str">
            <v>00BM</v>
          </cell>
          <cell r="AB2516" t="str">
            <v>Bury</v>
          </cell>
          <cell r="AC2516">
            <v>0</v>
          </cell>
          <cell r="AD2516">
            <v>0</v>
          </cell>
          <cell r="AE2516">
            <v>0</v>
          </cell>
          <cell r="AF2516">
            <v>0</v>
          </cell>
          <cell r="AG2516">
            <v>0</v>
          </cell>
          <cell r="AI2516" t="str">
            <v>00BM</v>
          </cell>
          <cell r="AJ2516" t="str">
            <v>Bury</v>
          </cell>
          <cell r="AK2516">
            <v>0</v>
          </cell>
          <cell r="AL2516">
            <v>0</v>
          </cell>
        </row>
        <row r="2517">
          <cell r="B2517" t="str">
            <v>00BN</v>
          </cell>
          <cell r="C2517" t="str">
            <v>Manchester</v>
          </cell>
          <cell r="D2517">
            <v>0</v>
          </cell>
          <cell r="E2517">
            <v>20</v>
          </cell>
          <cell r="F2517">
            <v>153</v>
          </cell>
          <cell r="G2517">
            <v>51</v>
          </cell>
          <cell r="H2517">
            <v>85</v>
          </cell>
          <cell r="I2517">
            <v>29</v>
          </cell>
          <cell r="J2517">
            <v>1</v>
          </cell>
          <cell r="K2517">
            <v>1</v>
          </cell>
          <cell r="L2517">
            <v>340</v>
          </cell>
          <cell r="M2517">
            <v>2</v>
          </cell>
          <cell r="O2517" t="str">
            <v>00BN</v>
          </cell>
          <cell r="P2517" t="str">
            <v>Manchester</v>
          </cell>
          <cell r="Q2517">
            <v>0</v>
          </cell>
          <cell r="R2517">
            <v>18</v>
          </cell>
          <cell r="S2517">
            <v>153</v>
          </cell>
          <cell r="T2517">
            <v>47</v>
          </cell>
          <cell r="U2517">
            <v>85</v>
          </cell>
          <cell r="V2517">
            <v>29</v>
          </cell>
          <cell r="W2517">
            <v>1</v>
          </cell>
          <cell r="X2517">
            <v>1</v>
          </cell>
          <cell r="Y2517">
            <v>334</v>
          </cell>
          <cell r="AA2517" t="str">
            <v>00BN</v>
          </cell>
          <cell r="AB2517" t="str">
            <v>Manchester</v>
          </cell>
          <cell r="AC2517">
            <v>0</v>
          </cell>
          <cell r="AD2517">
            <v>0</v>
          </cell>
          <cell r="AE2517">
            <v>0</v>
          </cell>
          <cell r="AF2517">
            <v>0</v>
          </cell>
          <cell r="AG2517">
            <v>0</v>
          </cell>
          <cell r="AI2517" t="str">
            <v>00BN</v>
          </cell>
          <cell r="AJ2517" t="str">
            <v>Manchester</v>
          </cell>
          <cell r="AK2517">
            <v>0</v>
          </cell>
          <cell r="AL2517">
            <v>0</v>
          </cell>
        </row>
        <row r="2518">
          <cell r="B2518" t="str">
            <v>00BP</v>
          </cell>
          <cell r="C2518" t="str">
            <v>Oldham</v>
          </cell>
          <cell r="D2518">
            <v>4</v>
          </cell>
          <cell r="E2518">
            <v>11</v>
          </cell>
          <cell r="F2518">
            <v>28</v>
          </cell>
          <cell r="G2518">
            <v>3</v>
          </cell>
          <cell r="H2518">
            <v>110</v>
          </cell>
          <cell r="I2518">
            <v>10</v>
          </cell>
          <cell r="J2518">
            <v>1</v>
          </cell>
          <cell r="K2518">
            <v>0</v>
          </cell>
          <cell r="L2518">
            <v>167</v>
          </cell>
          <cell r="M2518">
            <v>1</v>
          </cell>
          <cell r="O2518" t="str">
            <v>00BP</v>
          </cell>
          <cell r="P2518" t="str">
            <v>Oldham</v>
          </cell>
          <cell r="Q2518">
            <v>4</v>
          </cell>
          <cell r="R2518">
            <v>11</v>
          </cell>
          <cell r="S2518">
            <v>28</v>
          </cell>
          <cell r="T2518">
            <v>5</v>
          </cell>
          <cell r="U2518">
            <v>110</v>
          </cell>
          <cell r="V2518">
            <v>10</v>
          </cell>
          <cell r="W2518">
            <v>1</v>
          </cell>
          <cell r="X2518">
            <v>0</v>
          </cell>
          <cell r="Y2518">
            <v>169</v>
          </cell>
          <cell r="AA2518" t="str">
            <v>00BP</v>
          </cell>
          <cell r="AB2518" t="str">
            <v>Oldham</v>
          </cell>
          <cell r="AC2518">
            <v>0</v>
          </cell>
          <cell r="AD2518">
            <v>0</v>
          </cell>
          <cell r="AE2518">
            <v>0</v>
          </cell>
          <cell r="AF2518">
            <v>0</v>
          </cell>
          <cell r="AG2518">
            <v>0</v>
          </cell>
          <cell r="AI2518" t="str">
            <v>00BP</v>
          </cell>
          <cell r="AJ2518" t="str">
            <v>Oldham</v>
          </cell>
          <cell r="AK2518">
            <v>0</v>
          </cell>
          <cell r="AL2518">
            <v>0</v>
          </cell>
        </row>
        <row r="2519">
          <cell r="B2519" t="str">
            <v>00BQ</v>
          </cell>
          <cell r="C2519" t="str">
            <v>Rochdale</v>
          </cell>
          <cell r="D2519">
            <v>0</v>
          </cell>
          <cell r="E2519">
            <v>13</v>
          </cell>
          <cell r="F2519">
            <v>16</v>
          </cell>
          <cell r="G2519">
            <v>0</v>
          </cell>
          <cell r="H2519">
            <v>15</v>
          </cell>
          <cell r="I2519">
            <v>26</v>
          </cell>
          <cell r="J2519">
            <v>2</v>
          </cell>
          <cell r="K2519">
            <v>0</v>
          </cell>
          <cell r="L2519">
            <v>72</v>
          </cell>
          <cell r="M2519">
            <v>2</v>
          </cell>
          <cell r="O2519" t="str">
            <v>00BQ</v>
          </cell>
          <cell r="P2519" t="str">
            <v>Rochdale</v>
          </cell>
          <cell r="Q2519">
            <v>0</v>
          </cell>
          <cell r="R2519">
            <v>13</v>
          </cell>
          <cell r="S2519">
            <v>16</v>
          </cell>
          <cell r="T2519">
            <v>0</v>
          </cell>
          <cell r="U2519">
            <v>15</v>
          </cell>
          <cell r="V2519">
            <v>26</v>
          </cell>
          <cell r="W2519">
            <v>2</v>
          </cell>
          <cell r="X2519">
            <v>0</v>
          </cell>
          <cell r="Y2519">
            <v>72</v>
          </cell>
          <cell r="AA2519" t="str">
            <v>00BQ</v>
          </cell>
          <cell r="AB2519" t="str">
            <v>Rochdale</v>
          </cell>
          <cell r="AC2519">
            <v>0</v>
          </cell>
          <cell r="AD2519">
            <v>0</v>
          </cell>
          <cell r="AE2519">
            <v>0</v>
          </cell>
          <cell r="AF2519">
            <v>0</v>
          </cell>
          <cell r="AG2519">
            <v>0</v>
          </cell>
          <cell r="AI2519" t="str">
            <v>00BQ</v>
          </cell>
          <cell r="AJ2519" t="str">
            <v>Rochdale</v>
          </cell>
          <cell r="AK2519">
            <v>0</v>
          </cell>
          <cell r="AL2519">
            <v>0</v>
          </cell>
        </row>
        <row r="2520">
          <cell r="B2520" t="str">
            <v>00BR</v>
          </cell>
          <cell r="C2520" t="str">
            <v>Salford</v>
          </cell>
          <cell r="D2520">
            <v>0</v>
          </cell>
          <cell r="E2520">
            <v>0</v>
          </cell>
          <cell r="F2520">
            <v>75</v>
          </cell>
          <cell r="G2520">
            <v>4</v>
          </cell>
          <cell r="H2520">
            <v>189</v>
          </cell>
          <cell r="I2520">
            <v>0</v>
          </cell>
          <cell r="J2520">
            <v>1</v>
          </cell>
          <cell r="K2520">
            <v>0</v>
          </cell>
          <cell r="L2520">
            <v>269</v>
          </cell>
          <cell r="M2520">
            <v>1</v>
          </cell>
          <cell r="O2520" t="str">
            <v>00BR</v>
          </cell>
          <cell r="P2520" t="str">
            <v>Salford</v>
          </cell>
          <cell r="Q2520">
            <v>0</v>
          </cell>
          <cell r="R2520">
            <v>0</v>
          </cell>
          <cell r="S2520">
            <v>75</v>
          </cell>
          <cell r="T2520">
            <v>4</v>
          </cell>
          <cell r="U2520">
            <v>189</v>
          </cell>
          <cell r="V2520">
            <v>0</v>
          </cell>
          <cell r="W2520">
            <v>1</v>
          </cell>
          <cell r="X2520">
            <v>0</v>
          </cell>
          <cell r="Y2520">
            <v>269</v>
          </cell>
          <cell r="AA2520" t="str">
            <v>00BR</v>
          </cell>
          <cell r="AB2520" t="str">
            <v>Salford</v>
          </cell>
          <cell r="AC2520">
            <v>0</v>
          </cell>
          <cell r="AD2520">
            <v>0</v>
          </cell>
          <cell r="AE2520">
            <v>0</v>
          </cell>
          <cell r="AF2520">
            <v>0</v>
          </cell>
          <cell r="AG2520">
            <v>0</v>
          </cell>
          <cell r="AI2520" t="str">
            <v>00BR</v>
          </cell>
          <cell r="AJ2520" t="str">
            <v>Salford</v>
          </cell>
          <cell r="AK2520">
            <v>0</v>
          </cell>
          <cell r="AL2520">
            <v>0</v>
          </cell>
        </row>
        <row r="2521">
          <cell r="B2521" t="str">
            <v>00BS</v>
          </cell>
          <cell r="C2521" t="str">
            <v>Stockport</v>
          </cell>
          <cell r="D2521">
            <v>0</v>
          </cell>
          <cell r="E2521">
            <v>2</v>
          </cell>
          <cell r="F2521">
            <v>21</v>
          </cell>
          <cell r="G2521">
            <v>12</v>
          </cell>
          <cell r="H2521">
            <v>41</v>
          </cell>
          <cell r="I2521">
            <v>0</v>
          </cell>
          <cell r="J2521">
            <v>0</v>
          </cell>
          <cell r="K2521">
            <v>0</v>
          </cell>
          <cell r="L2521">
            <v>76</v>
          </cell>
          <cell r="M2521">
            <v>0</v>
          </cell>
          <cell r="O2521" t="str">
            <v>00BS</v>
          </cell>
          <cell r="P2521" t="str">
            <v>Stockport</v>
          </cell>
          <cell r="Q2521">
            <v>0</v>
          </cell>
          <cell r="R2521">
            <v>2</v>
          </cell>
          <cell r="S2521">
            <v>21</v>
          </cell>
          <cell r="T2521">
            <v>13</v>
          </cell>
          <cell r="U2521">
            <v>41</v>
          </cell>
          <cell r="V2521">
            <v>0</v>
          </cell>
          <cell r="W2521">
            <v>0</v>
          </cell>
          <cell r="X2521">
            <v>0</v>
          </cell>
          <cell r="Y2521">
            <v>77</v>
          </cell>
          <cell r="AA2521" t="str">
            <v>00BS</v>
          </cell>
          <cell r="AB2521" t="str">
            <v>Stockport</v>
          </cell>
          <cell r="AC2521">
            <v>0</v>
          </cell>
          <cell r="AD2521">
            <v>0</v>
          </cell>
          <cell r="AE2521">
            <v>0</v>
          </cell>
          <cell r="AF2521">
            <v>0</v>
          </cell>
          <cell r="AG2521">
            <v>0</v>
          </cell>
          <cell r="AI2521" t="str">
            <v>00BS</v>
          </cell>
          <cell r="AJ2521" t="str">
            <v>Stockport</v>
          </cell>
          <cell r="AK2521">
            <v>0</v>
          </cell>
          <cell r="AL2521">
            <v>0</v>
          </cell>
        </row>
        <row r="2522">
          <cell r="B2522" t="str">
            <v>00BT</v>
          </cell>
          <cell r="C2522" t="str">
            <v>Tameside</v>
          </cell>
          <cell r="D2522">
            <v>0</v>
          </cell>
          <cell r="E2522">
            <v>1</v>
          </cell>
          <cell r="F2522">
            <v>22</v>
          </cell>
          <cell r="G2522">
            <v>4</v>
          </cell>
          <cell r="H2522">
            <v>79</v>
          </cell>
          <cell r="I2522">
            <v>0</v>
          </cell>
          <cell r="J2522">
            <v>5</v>
          </cell>
          <cell r="K2522">
            <v>0</v>
          </cell>
          <cell r="L2522">
            <v>111</v>
          </cell>
          <cell r="M2522">
            <v>5</v>
          </cell>
          <cell r="O2522" t="str">
            <v>00BT</v>
          </cell>
          <cell r="P2522" t="str">
            <v>Tameside</v>
          </cell>
          <cell r="Q2522">
            <v>0</v>
          </cell>
          <cell r="R2522">
            <v>1</v>
          </cell>
          <cell r="S2522">
            <v>22</v>
          </cell>
          <cell r="T2522">
            <v>5</v>
          </cell>
          <cell r="U2522">
            <v>79</v>
          </cell>
          <cell r="V2522">
            <v>0</v>
          </cell>
          <cell r="W2522">
            <v>5</v>
          </cell>
          <cell r="X2522">
            <v>0</v>
          </cell>
          <cell r="Y2522">
            <v>112</v>
          </cell>
          <cell r="AA2522" t="str">
            <v>00BT</v>
          </cell>
          <cell r="AB2522" t="str">
            <v>Tameside</v>
          </cell>
          <cell r="AC2522">
            <v>0</v>
          </cell>
          <cell r="AD2522">
            <v>0</v>
          </cell>
          <cell r="AE2522">
            <v>0</v>
          </cell>
          <cell r="AF2522">
            <v>0</v>
          </cell>
          <cell r="AG2522">
            <v>0</v>
          </cell>
          <cell r="AI2522" t="str">
            <v>00BT</v>
          </cell>
          <cell r="AJ2522" t="str">
            <v>Tameside</v>
          </cell>
          <cell r="AK2522">
            <v>0</v>
          </cell>
          <cell r="AL2522">
            <v>0</v>
          </cell>
        </row>
        <row r="2523">
          <cell r="B2523" t="str">
            <v>00BU</v>
          </cell>
          <cell r="C2523" t="str">
            <v>Trafford</v>
          </cell>
          <cell r="D2523">
            <v>0</v>
          </cell>
          <cell r="E2523">
            <v>0</v>
          </cell>
          <cell r="F2523">
            <v>19</v>
          </cell>
          <cell r="G2523">
            <v>13</v>
          </cell>
          <cell r="H2523">
            <v>54</v>
          </cell>
          <cell r="I2523">
            <v>35</v>
          </cell>
          <cell r="J2523">
            <v>0</v>
          </cell>
          <cell r="K2523">
            <v>0</v>
          </cell>
          <cell r="L2523">
            <v>121</v>
          </cell>
          <cell r="M2523">
            <v>0</v>
          </cell>
          <cell r="O2523" t="str">
            <v>00BU</v>
          </cell>
          <cell r="P2523" t="str">
            <v>Trafford</v>
          </cell>
          <cell r="Q2523">
            <v>0</v>
          </cell>
          <cell r="R2523">
            <v>0</v>
          </cell>
          <cell r="S2523">
            <v>19</v>
          </cell>
          <cell r="T2523">
            <v>14</v>
          </cell>
          <cell r="U2523">
            <v>54</v>
          </cell>
          <cell r="V2523">
            <v>35</v>
          </cell>
          <cell r="W2523">
            <v>0</v>
          </cell>
          <cell r="X2523">
            <v>0</v>
          </cell>
          <cell r="Y2523">
            <v>122</v>
          </cell>
          <cell r="AA2523" t="str">
            <v>00BU</v>
          </cell>
          <cell r="AB2523" t="str">
            <v>Trafford</v>
          </cell>
          <cell r="AC2523">
            <v>0</v>
          </cell>
          <cell r="AD2523">
            <v>0</v>
          </cell>
          <cell r="AE2523">
            <v>0</v>
          </cell>
          <cell r="AF2523">
            <v>0</v>
          </cell>
          <cell r="AG2523">
            <v>0</v>
          </cell>
          <cell r="AI2523" t="str">
            <v>00BU</v>
          </cell>
          <cell r="AJ2523" t="str">
            <v>Trafford</v>
          </cell>
          <cell r="AK2523">
            <v>0</v>
          </cell>
          <cell r="AL2523">
            <v>0</v>
          </cell>
        </row>
        <row r="2524">
          <cell r="B2524" t="str">
            <v>00BW</v>
          </cell>
          <cell r="C2524" t="str">
            <v>Wigan</v>
          </cell>
          <cell r="D2524">
            <v>0</v>
          </cell>
          <cell r="E2524">
            <v>7</v>
          </cell>
          <cell r="F2524">
            <v>18</v>
          </cell>
          <cell r="G2524">
            <v>6</v>
          </cell>
          <cell r="H2524">
            <v>27</v>
          </cell>
          <cell r="I2524">
            <v>0</v>
          </cell>
          <cell r="J2524">
            <v>0</v>
          </cell>
          <cell r="K2524">
            <v>0</v>
          </cell>
          <cell r="L2524">
            <v>58</v>
          </cell>
          <cell r="M2524">
            <v>0</v>
          </cell>
          <cell r="O2524" t="str">
            <v>00BW</v>
          </cell>
          <cell r="P2524" t="str">
            <v>Wigan</v>
          </cell>
          <cell r="Q2524">
            <v>0</v>
          </cell>
          <cell r="R2524">
            <v>7</v>
          </cell>
          <cell r="S2524">
            <v>18</v>
          </cell>
          <cell r="T2524">
            <v>6</v>
          </cell>
          <cell r="U2524">
            <v>27</v>
          </cell>
          <cell r="V2524">
            <v>0</v>
          </cell>
          <cell r="W2524">
            <v>0</v>
          </cell>
          <cell r="X2524">
            <v>0</v>
          </cell>
          <cell r="Y2524">
            <v>58</v>
          </cell>
          <cell r="AA2524" t="str">
            <v>00BW</v>
          </cell>
          <cell r="AB2524" t="str">
            <v>Wigan</v>
          </cell>
          <cell r="AC2524">
            <v>0</v>
          </cell>
          <cell r="AD2524">
            <v>0</v>
          </cell>
          <cell r="AE2524">
            <v>0</v>
          </cell>
          <cell r="AF2524">
            <v>0</v>
          </cell>
          <cell r="AG2524">
            <v>0</v>
          </cell>
          <cell r="AI2524" t="str">
            <v>00BW</v>
          </cell>
          <cell r="AJ2524" t="str">
            <v>Wigan</v>
          </cell>
          <cell r="AK2524">
            <v>0</v>
          </cell>
          <cell r="AL2524">
            <v>0</v>
          </cell>
        </row>
        <row r="2525">
          <cell r="B2525" t="str">
            <v>00BX</v>
          </cell>
          <cell r="C2525" t="str">
            <v>Knowsley</v>
          </cell>
          <cell r="D2525">
            <v>0</v>
          </cell>
          <cell r="E2525">
            <v>6</v>
          </cell>
          <cell r="F2525">
            <v>28</v>
          </cell>
          <cell r="G2525">
            <v>3</v>
          </cell>
          <cell r="H2525">
            <v>51</v>
          </cell>
          <cell r="I2525">
            <v>0</v>
          </cell>
          <cell r="J2525">
            <v>0</v>
          </cell>
          <cell r="K2525">
            <v>0</v>
          </cell>
          <cell r="L2525">
            <v>88</v>
          </cell>
          <cell r="M2525">
            <v>0</v>
          </cell>
          <cell r="O2525" t="str">
            <v>00BX</v>
          </cell>
          <cell r="P2525" t="str">
            <v>Knowsley</v>
          </cell>
          <cell r="Q2525">
            <v>0</v>
          </cell>
          <cell r="R2525">
            <v>6</v>
          </cell>
          <cell r="S2525">
            <v>28</v>
          </cell>
          <cell r="T2525">
            <v>2</v>
          </cell>
          <cell r="U2525">
            <v>51</v>
          </cell>
          <cell r="V2525">
            <v>0</v>
          </cell>
          <cell r="W2525">
            <v>0</v>
          </cell>
          <cell r="X2525">
            <v>0</v>
          </cell>
          <cell r="Y2525">
            <v>87</v>
          </cell>
          <cell r="AA2525" t="str">
            <v>00BX</v>
          </cell>
          <cell r="AB2525" t="str">
            <v>Knowsley</v>
          </cell>
          <cell r="AC2525">
            <v>0</v>
          </cell>
          <cell r="AD2525">
            <v>0</v>
          </cell>
          <cell r="AE2525">
            <v>0</v>
          </cell>
          <cell r="AF2525">
            <v>0</v>
          </cell>
          <cell r="AG2525">
            <v>0</v>
          </cell>
          <cell r="AI2525" t="str">
            <v>00BX</v>
          </cell>
          <cell r="AJ2525" t="str">
            <v>Knowsley</v>
          </cell>
          <cell r="AK2525">
            <v>0</v>
          </cell>
          <cell r="AL2525">
            <v>0</v>
          </cell>
        </row>
        <row r="2526">
          <cell r="B2526" t="str">
            <v>00BY</v>
          </cell>
          <cell r="C2526" t="str">
            <v>Liverpool</v>
          </cell>
          <cell r="D2526">
            <v>0</v>
          </cell>
          <cell r="E2526">
            <v>10</v>
          </cell>
          <cell r="F2526">
            <v>113</v>
          </cell>
          <cell r="G2526">
            <v>7</v>
          </cell>
          <cell r="H2526">
            <v>269</v>
          </cell>
          <cell r="I2526">
            <v>3</v>
          </cell>
          <cell r="J2526">
            <v>0</v>
          </cell>
          <cell r="K2526">
            <v>1</v>
          </cell>
          <cell r="L2526">
            <v>403</v>
          </cell>
          <cell r="M2526">
            <v>1</v>
          </cell>
          <cell r="O2526" t="str">
            <v>00BY</v>
          </cell>
          <cell r="P2526" t="str">
            <v>Liverpool</v>
          </cell>
          <cell r="Q2526">
            <v>0</v>
          </cell>
          <cell r="R2526">
            <v>10</v>
          </cell>
          <cell r="S2526">
            <v>113</v>
          </cell>
          <cell r="T2526">
            <v>8</v>
          </cell>
          <cell r="U2526">
            <v>269</v>
          </cell>
          <cell r="V2526">
            <v>3</v>
          </cell>
          <cell r="W2526">
            <v>0</v>
          </cell>
          <cell r="X2526">
            <v>1</v>
          </cell>
          <cell r="Y2526">
            <v>404</v>
          </cell>
          <cell r="AA2526" t="str">
            <v>00BY</v>
          </cell>
          <cell r="AB2526" t="str">
            <v>Liverpool</v>
          </cell>
          <cell r="AC2526">
            <v>0</v>
          </cell>
          <cell r="AD2526">
            <v>0</v>
          </cell>
          <cell r="AE2526">
            <v>0</v>
          </cell>
          <cell r="AF2526">
            <v>0</v>
          </cell>
          <cell r="AG2526">
            <v>0</v>
          </cell>
          <cell r="AI2526" t="str">
            <v>00BY</v>
          </cell>
          <cell r="AJ2526" t="str">
            <v>Liverpool</v>
          </cell>
          <cell r="AK2526">
            <v>0</v>
          </cell>
          <cell r="AL2526">
            <v>0</v>
          </cell>
        </row>
        <row r="2527">
          <cell r="B2527" t="str">
            <v>00BZ</v>
          </cell>
          <cell r="C2527" t="str">
            <v>St. Helens</v>
          </cell>
          <cell r="D2527">
            <v>0</v>
          </cell>
          <cell r="E2527">
            <v>1</v>
          </cell>
          <cell r="F2527">
            <v>72</v>
          </cell>
          <cell r="G2527">
            <v>2</v>
          </cell>
          <cell r="H2527">
            <v>83</v>
          </cell>
          <cell r="I2527">
            <v>0</v>
          </cell>
          <cell r="J2527">
            <v>0</v>
          </cell>
          <cell r="K2527">
            <v>0</v>
          </cell>
          <cell r="L2527">
            <v>158</v>
          </cell>
          <cell r="M2527">
            <v>0</v>
          </cell>
          <cell r="O2527" t="str">
            <v>00BZ</v>
          </cell>
          <cell r="P2527" t="str">
            <v>St. Helens</v>
          </cell>
          <cell r="Q2527">
            <v>0</v>
          </cell>
          <cell r="R2527">
            <v>1</v>
          </cell>
          <cell r="S2527">
            <v>72</v>
          </cell>
          <cell r="T2527">
            <v>2</v>
          </cell>
          <cell r="U2527">
            <v>83</v>
          </cell>
          <cell r="V2527">
            <v>0</v>
          </cell>
          <cell r="W2527">
            <v>0</v>
          </cell>
          <cell r="X2527">
            <v>0</v>
          </cell>
          <cell r="Y2527">
            <v>158</v>
          </cell>
          <cell r="AA2527" t="str">
            <v>00BZ</v>
          </cell>
          <cell r="AB2527" t="str">
            <v>St. Helens</v>
          </cell>
          <cell r="AC2527">
            <v>0</v>
          </cell>
          <cell r="AD2527">
            <v>0</v>
          </cell>
          <cell r="AE2527">
            <v>0</v>
          </cell>
          <cell r="AF2527">
            <v>0</v>
          </cell>
          <cell r="AG2527">
            <v>0</v>
          </cell>
          <cell r="AI2527" t="str">
            <v>00BZ</v>
          </cell>
          <cell r="AJ2527" t="str">
            <v>St. Helens</v>
          </cell>
          <cell r="AK2527">
            <v>0</v>
          </cell>
          <cell r="AL2527">
            <v>0</v>
          </cell>
        </row>
        <row r="2528">
          <cell r="B2528" t="str">
            <v>00CA</v>
          </cell>
          <cell r="C2528" t="str">
            <v>Sefton</v>
          </cell>
          <cell r="D2528">
            <v>0</v>
          </cell>
          <cell r="E2528">
            <v>5</v>
          </cell>
          <cell r="F2528">
            <v>33</v>
          </cell>
          <cell r="G2528">
            <v>3</v>
          </cell>
          <cell r="H2528">
            <v>87</v>
          </cell>
          <cell r="I2528">
            <v>0</v>
          </cell>
          <cell r="J2528">
            <v>0</v>
          </cell>
          <cell r="K2528">
            <v>1</v>
          </cell>
          <cell r="L2528">
            <v>129</v>
          </cell>
          <cell r="M2528">
            <v>1</v>
          </cell>
          <cell r="O2528" t="str">
            <v>00CA</v>
          </cell>
          <cell r="P2528" t="str">
            <v>Sefton</v>
          </cell>
          <cell r="Q2528">
            <v>0</v>
          </cell>
          <cell r="R2528">
            <v>5</v>
          </cell>
          <cell r="S2528">
            <v>33</v>
          </cell>
          <cell r="T2528">
            <v>4</v>
          </cell>
          <cell r="U2528">
            <v>87</v>
          </cell>
          <cell r="V2528">
            <v>0</v>
          </cell>
          <cell r="W2528">
            <v>0</v>
          </cell>
          <cell r="X2528">
            <v>1</v>
          </cell>
          <cell r="Y2528">
            <v>130</v>
          </cell>
          <cell r="AA2528" t="str">
            <v>00CA</v>
          </cell>
          <cell r="AB2528" t="str">
            <v>Sefton</v>
          </cell>
          <cell r="AC2528">
            <v>0</v>
          </cell>
          <cell r="AD2528">
            <v>0</v>
          </cell>
          <cell r="AE2528">
            <v>0</v>
          </cell>
          <cell r="AF2528">
            <v>0</v>
          </cell>
          <cell r="AG2528">
            <v>0</v>
          </cell>
          <cell r="AI2528" t="str">
            <v>00CA</v>
          </cell>
          <cell r="AJ2528" t="str">
            <v>Sefton</v>
          </cell>
          <cell r="AK2528">
            <v>0</v>
          </cell>
          <cell r="AL2528">
            <v>0</v>
          </cell>
        </row>
        <row r="2529">
          <cell r="B2529" t="str">
            <v>00CB</v>
          </cell>
          <cell r="C2529" t="str">
            <v>Wirral</v>
          </cell>
          <cell r="D2529">
            <v>0</v>
          </cell>
          <cell r="E2529">
            <v>8</v>
          </cell>
          <cell r="F2529">
            <v>31</v>
          </cell>
          <cell r="G2529">
            <v>12</v>
          </cell>
          <cell r="H2529">
            <v>126</v>
          </cell>
          <cell r="I2529">
            <v>16</v>
          </cell>
          <cell r="J2529">
            <v>0</v>
          </cell>
          <cell r="K2529">
            <v>0</v>
          </cell>
          <cell r="L2529">
            <v>193</v>
          </cell>
          <cell r="M2529">
            <v>0</v>
          </cell>
          <cell r="O2529" t="str">
            <v>00CB</v>
          </cell>
          <cell r="P2529" t="str">
            <v>Wirral</v>
          </cell>
          <cell r="Q2529">
            <v>0</v>
          </cell>
          <cell r="R2529">
            <v>8</v>
          </cell>
          <cell r="S2529">
            <v>31</v>
          </cell>
          <cell r="T2529">
            <v>11</v>
          </cell>
          <cell r="U2529">
            <v>126</v>
          </cell>
          <cell r="V2529">
            <v>16</v>
          </cell>
          <cell r="W2529">
            <v>0</v>
          </cell>
          <cell r="X2529">
            <v>0</v>
          </cell>
          <cell r="Y2529">
            <v>192</v>
          </cell>
          <cell r="AA2529" t="str">
            <v>00CB</v>
          </cell>
          <cell r="AB2529" t="str">
            <v>Wirral</v>
          </cell>
          <cell r="AC2529">
            <v>0</v>
          </cell>
          <cell r="AD2529">
            <v>0</v>
          </cell>
          <cell r="AE2529">
            <v>0</v>
          </cell>
          <cell r="AF2529">
            <v>0</v>
          </cell>
          <cell r="AG2529">
            <v>0</v>
          </cell>
          <cell r="AI2529" t="str">
            <v>00CB</v>
          </cell>
          <cell r="AJ2529" t="str">
            <v>Wirral</v>
          </cell>
          <cell r="AK2529">
            <v>0</v>
          </cell>
          <cell r="AL2529">
            <v>0</v>
          </cell>
        </row>
        <row r="2530">
          <cell r="B2530" t="str">
            <v>00CC</v>
          </cell>
          <cell r="C2530" t="str">
            <v>Barnsley</v>
          </cell>
          <cell r="D2530">
            <v>0</v>
          </cell>
          <cell r="E2530">
            <v>2</v>
          </cell>
          <cell r="F2530">
            <v>84</v>
          </cell>
          <cell r="G2530">
            <v>3</v>
          </cell>
          <cell r="H2530">
            <v>208</v>
          </cell>
          <cell r="I2530">
            <v>0</v>
          </cell>
          <cell r="J2530">
            <v>0</v>
          </cell>
          <cell r="K2530">
            <v>0</v>
          </cell>
          <cell r="L2530">
            <v>297</v>
          </cell>
          <cell r="M2530">
            <v>0</v>
          </cell>
          <cell r="O2530" t="str">
            <v>00CC</v>
          </cell>
          <cell r="P2530" t="str">
            <v>Barnsley</v>
          </cell>
          <cell r="Q2530">
            <v>0</v>
          </cell>
          <cell r="R2530">
            <v>2</v>
          </cell>
          <cell r="S2530">
            <v>84</v>
          </cell>
          <cell r="T2530">
            <v>6</v>
          </cell>
          <cell r="U2530">
            <v>208</v>
          </cell>
          <cell r="V2530">
            <v>0</v>
          </cell>
          <cell r="W2530">
            <v>0</v>
          </cell>
          <cell r="X2530">
            <v>0</v>
          </cell>
          <cell r="Y2530">
            <v>300</v>
          </cell>
          <cell r="AA2530" t="str">
            <v>00CC</v>
          </cell>
          <cell r="AB2530" t="str">
            <v>Barnsley</v>
          </cell>
          <cell r="AC2530">
            <v>0</v>
          </cell>
          <cell r="AD2530">
            <v>0</v>
          </cell>
          <cell r="AE2530">
            <v>0</v>
          </cell>
          <cell r="AF2530">
            <v>0</v>
          </cell>
          <cell r="AG2530">
            <v>0</v>
          </cell>
          <cell r="AI2530" t="str">
            <v>00CC</v>
          </cell>
          <cell r="AJ2530" t="str">
            <v>Barnsley</v>
          </cell>
          <cell r="AK2530">
            <v>0</v>
          </cell>
          <cell r="AL2530">
            <v>0</v>
          </cell>
        </row>
        <row r="2531">
          <cell r="B2531" t="str">
            <v>00CE</v>
          </cell>
          <cell r="C2531" t="str">
            <v>Doncaster</v>
          </cell>
          <cell r="D2531">
            <v>2</v>
          </cell>
          <cell r="E2531">
            <v>0</v>
          </cell>
          <cell r="F2531">
            <v>18</v>
          </cell>
          <cell r="G2531">
            <v>7</v>
          </cell>
          <cell r="H2531">
            <v>0</v>
          </cell>
          <cell r="I2531">
            <v>0</v>
          </cell>
          <cell r="J2531">
            <v>0</v>
          </cell>
          <cell r="K2531">
            <v>0</v>
          </cell>
          <cell r="L2531">
            <v>27</v>
          </cell>
          <cell r="M2531">
            <v>0</v>
          </cell>
          <cell r="O2531" t="str">
            <v>00CE</v>
          </cell>
          <cell r="P2531" t="str">
            <v>Doncaster</v>
          </cell>
          <cell r="Q2531">
            <v>2</v>
          </cell>
          <cell r="R2531">
            <v>0</v>
          </cell>
          <cell r="S2531">
            <v>18</v>
          </cell>
          <cell r="T2531">
            <v>7</v>
          </cell>
          <cell r="U2531">
            <v>0</v>
          </cell>
          <cell r="V2531">
            <v>0</v>
          </cell>
          <cell r="W2531">
            <v>0</v>
          </cell>
          <cell r="X2531">
            <v>0</v>
          </cell>
          <cell r="Y2531">
            <v>27</v>
          </cell>
          <cell r="AA2531" t="str">
            <v>00CE</v>
          </cell>
          <cell r="AB2531" t="str">
            <v>Doncaster</v>
          </cell>
          <cell r="AC2531">
            <v>2</v>
          </cell>
          <cell r="AD2531">
            <v>0</v>
          </cell>
          <cell r="AE2531">
            <v>0</v>
          </cell>
          <cell r="AF2531">
            <v>2</v>
          </cell>
          <cell r="AG2531">
            <v>4</v>
          </cell>
          <cell r="AI2531" t="str">
            <v>00CE</v>
          </cell>
          <cell r="AJ2531" t="str">
            <v>Doncaster</v>
          </cell>
          <cell r="AK2531">
            <v>0</v>
          </cell>
          <cell r="AL2531">
            <v>0</v>
          </cell>
        </row>
        <row r="2532">
          <cell r="B2532" t="str">
            <v>00CF</v>
          </cell>
          <cell r="C2532" t="str">
            <v>Rotherham</v>
          </cell>
          <cell r="D2532">
            <v>0</v>
          </cell>
          <cell r="E2532">
            <v>5</v>
          </cell>
          <cell r="F2532">
            <v>22</v>
          </cell>
          <cell r="G2532">
            <v>4</v>
          </cell>
          <cell r="H2532">
            <v>52</v>
          </cell>
          <cell r="I2532">
            <v>7</v>
          </cell>
          <cell r="J2532">
            <v>0</v>
          </cell>
          <cell r="K2532">
            <v>0</v>
          </cell>
          <cell r="L2532">
            <v>90</v>
          </cell>
          <cell r="M2532">
            <v>0</v>
          </cell>
          <cell r="O2532" t="str">
            <v>00CF</v>
          </cell>
          <cell r="P2532" t="str">
            <v>Rotherham</v>
          </cell>
          <cell r="Q2532">
            <v>0</v>
          </cell>
          <cell r="R2532">
            <v>5</v>
          </cell>
          <cell r="S2532">
            <v>22</v>
          </cell>
          <cell r="T2532">
            <v>4</v>
          </cell>
          <cell r="U2532">
            <v>52</v>
          </cell>
          <cell r="V2532">
            <v>7</v>
          </cell>
          <cell r="W2532">
            <v>0</v>
          </cell>
          <cell r="X2532">
            <v>0</v>
          </cell>
          <cell r="Y2532">
            <v>90</v>
          </cell>
          <cell r="AA2532" t="str">
            <v>00CF</v>
          </cell>
          <cell r="AB2532" t="str">
            <v>Rotherham</v>
          </cell>
          <cell r="AC2532">
            <v>0</v>
          </cell>
          <cell r="AD2532">
            <v>0</v>
          </cell>
          <cell r="AE2532">
            <v>7</v>
          </cell>
          <cell r="AF2532">
            <v>0</v>
          </cell>
          <cell r="AG2532">
            <v>7</v>
          </cell>
          <cell r="AI2532" t="str">
            <v>00CF</v>
          </cell>
          <cell r="AJ2532" t="str">
            <v>Rotherham</v>
          </cell>
          <cell r="AK2532">
            <v>0</v>
          </cell>
          <cell r="AL2532">
            <v>0</v>
          </cell>
        </row>
        <row r="2533">
          <cell r="B2533" t="str">
            <v>00CG</v>
          </cell>
          <cell r="C2533" t="str">
            <v>Sheffield</v>
          </cell>
          <cell r="D2533">
            <v>9</v>
          </cell>
          <cell r="E2533">
            <v>7</v>
          </cell>
          <cell r="F2533">
            <v>50</v>
          </cell>
          <cell r="G2533">
            <v>17</v>
          </cell>
          <cell r="H2533">
            <v>170</v>
          </cell>
          <cell r="I2533">
            <v>6</v>
          </cell>
          <cell r="J2533">
            <v>0</v>
          </cell>
          <cell r="K2533">
            <v>0</v>
          </cell>
          <cell r="L2533">
            <v>259</v>
          </cell>
          <cell r="M2533">
            <v>0</v>
          </cell>
          <cell r="O2533" t="str">
            <v>00CG</v>
          </cell>
          <cell r="P2533" t="str">
            <v>Sheffield</v>
          </cell>
          <cell r="Q2533">
            <v>9</v>
          </cell>
          <cell r="R2533">
            <v>7</v>
          </cell>
          <cell r="S2533">
            <v>50</v>
          </cell>
          <cell r="T2533">
            <v>16</v>
          </cell>
          <cell r="U2533">
            <v>170</v>
          </cell>
          <cell r="V2533">
            <v>6</v>
          </cell>
          <cell r="W2533">
            <v>0</v>
          </cell>
          <cell r="X2533">
            <v>0</v>
          </cell>
          <cell r="Y2533">
            <v>258</v>
          </cell>
          <cell r="AA2533" t="str">
            <v>00CG</v>
          </cell>
          <cell r="AB2533" t="str">
            <v>Sheffield</v>
          </cell>
          <cell r="AC2533">
            <v>9</v>
          </cell>
          <cell r="AD2533">
            <v>0</v>
          </cell>
          <cell r="AE2533">
            <v>12</v>
          </cell>
          <cell r="AF2533">
            <v>9</v>
          </cell>
          <cell r="AG2533">
            <v>30</v>
          </cell>
          <cell r="AI2533" t="str">
            <v>00CG</v>
          </cell>
          <cell r="AJ2533" t="str">
            <v>Sheffield</v>
          </cell>
          <cell r="AK2533">
            <v>0</v>
          </cell>
          <cell r="AL2533">
            <v>0</v>
          </cell>
        </row>
        <row r="2534">
          <cell r="B2534" t="str">
            <v>00CH</v>
          </cell>
          <cell r="C2534" t="str">
            <v>Gateshead</v>
          </cell>
          <cell r="D2534">
            <v>5</v>
          </cell>
          <cell r="E2534">
            <v>0</v>
          </cell>
          <cell r="F2534">
            <v>26</v>
          </cell>
          <cell r="G2534">
            <v>0</v>
          </cell>
          <cell r="H2534">
            <v>1</v>
          </cell>
          <cell r="I2534">
            <v>0</v>
          </cell>
          <cell r="J2534">
            <v>0</v>
          </cell>
          <cell r="K2534">
            <v>2</v>
          </cell>
          <cell r="L2534">
            <v>34</v>
          </cell>
          <cell r="M2534">
            <v>2</v>
          </cell>
          <cell r="O2534" t="str">
            <v>00CH</v>
          </cell>
          <cell r="P2534" t="str">
            <v>Gateshead</v>
          </cell>
          <cell r="Q2534">
            <v>5</v>
          </cell>
          <cell r="R2534">
            <v>0</v>
          </cell>
          <cell r="S2534">
            <v>26</v>
          </cell>
          <cell r="T2534">
            <v>0</v>
          </cell>
          <cell r="U2534">
            <v>1</v>
          </cell>
          <cell r="V2534">
            <v>0</v>
          </cell>
          <cell r="W2534">
            <v>0</v>
          </cell>
          <cell r="X2534">
            <v>2</v>
          </cell>
          <cell r="Y2534">
            <v>34</v>
          </cell>
          <cell r="AA2534" t="str">
            <v>00CH</v>
          </cell>
          <cell r="AB2534" t="str">
            <v>Gateshead</v>
          </cell>
          <cell r="AC2534">
            <v>0</v>
          </cell>
          <cell r="AD2534">
            <v>0</v>
          </cell>
          <cell r="AE2534">
            <v>0</v>
          </cell>
          <cell r="AF2534">
            <v>0</v>
          </cell>
          <cell r="AG2534">
            <v>0</v>
          </cell>
          <cell r="AI2534" t="str">
            <v>00CH</v>
          </cell>
          <cell r="AJ2534" t="str">
            <v>Gateshead</v>
          </cell>
          <cell r="AK2534">
            <v>0</v>
          </cell>
          <cell r="AL2534">
            <v>0</v>
          </cell>
        </row>
        <row r="2535">
          <cell r="B2535" t="str">
            <v>00CJ</v>
          </cell>
          <cell r="C2535" t="str">
            <v>Newcastle upon Tyne</v>
          </cell>
          <cell r="D2535">
            <v>0</v>
          </cell>
          <cell r="E2535">
            <v>0</v>
          </cell>
          <cell r="F2535">
            <v>23</v>
          </cell>
          <cell r="G2535">
            <v>9</v>
          </cell>
          <cell r="H2535">
            <v>98</v>
          </cell>
          <cell r="I2535">
            <v>32</v>
          </cell>
          <cell r="J2535">
            <v>0</v>
          </cell>
          <cell r="K2535">
            <v>0</v>
          </cell>
          <cell r="L2535">
            <v>162</v>
          </cell>
          <cell r="M2535">
            <v>0</v>
          </cell>
          <cell r="O2535" t="str">
            <v>00CJ</v>
          </cell>
          <cell r="P2535" t="str">
            <v>Newcastle upon Tyne</v>
          </cell>
          <cell r="Q2535">
            <v>0</v>
          </cell>
          <cell r="R2535">
            <v>0</v>
          </cell>
          <cell r="S2535">
            <v>23</v>
          </cell>
          <cell r="T2535">
            <v>6</v>
          </cell>
          <cell r="U2535">
            <v>98</v>
          </cell>
          <cell r="V2535">
            <v>32</v>
          </cell>
          <cell r="W2535">
            <v>0</v>
          </cell>
          <cell r="X2535">
            <v>0</v>
          </cell>
          <cell r="Y2535">
            <v>159</v>
          </cell>
          <cell r="AA2535" t="str">
            <v>00CJ</v>
          </cell>
          <cell r="AB2535" t="str">
            <v>Newcastle upon Tyne</v>
          </cell>
          <cell r="AC2535">
            <v>0</v>
          </cell>
          <cell r="AD2535">
            <v>15</v>
          </cell>
          <cell r="AE2535">
            <v>0</v>
          </cell>
          <cell r="AF2535">
            <v>15</v>
          </cell>
          <cell r="AG2535">
            <v>30</v>
          </cell>
          <cell r="AI2535" t="str">
            <v>00CJ</v>
          </cell>
          <cell r="AJ2535" t="str">
            <v>Newcastle upon Tyne</v>
          </cell>
          <cell r="AK2535">
            <v>0</v>
          </cell>
          <cell r="AL2535">
            <v>0</v>
          </cell>
        </row>
        <row r="2536">
          <cell r="B2536" t="str">
            <v>00CK</v>
          </cell>
          <cell r="C2536" t="str">
            <v>North Tyneside</v>
          </cell>
          <cell r="D2536">
            <v>0</v>
          </cell>
          <cell r="E2536">
            <v>2</v>
          </cell>
          <cell r="F2536">
            <v>32</v>
          </cell>
          <cell r="G2536">
            <v>2</v>
          </cell>
          <cell r="H2536">
            <v>162</v>
          </cell>
          <cell r="I2536">
            <v>1</v>
          </cell>
          <cell r="J2536">
            <v>0</v>
          </cell>
          <cell r="K2536">
            <v>0</v>
          </cell>
          <cell r="L2536">
            <v>199</v>
          </cell>
          <cell r="M2536">
            <v>0</v>
          </cell>
          <cell r="O2536" t="str">
            <v>00CK</v>
          </cell>
          <cell r="P2536" t="str">
            <v>North Tyneside</v>
          </cell>
          <cell r="Q2536">
            <v>0</v>
          </cell>
          <cell r="R2536">
            <v>2</v>
          </cell>
          <cell r="S2536">
            <v>32</v>
          </cell>
          <cell r="T2536">
            <v>6</v>
          </cell>
          <cell r="U2536">
            <v>162</v>
          </cell>
          <cell r="V2536">
            <v>1</v>
          </cell>
          <cell r="W2536">
            <v>0</v>
          </cell>
          <cell r="X2536">
            <v>0</v>
          </cell>
          <cell r="Y2536">
            <v>203</v>
          </cell>
          <cell r="AA2536" t="str">
            <v>00CK</v>
          </cell>
          <cell r="AB2536" t="str">
            <v>North Tyneside</v>
          </cell>
          <cell r="AC2536">
            <v>0</v>
          </cell>
          <cell r="AD2536">
            <v>0</v>
          </cell>
          <cell r="AE2536">
            <v>0</v>
          </cell>
          <cell r="AF2536">
            <v>0</v>
          </cell>
          <cell r="AG2536">
            <v>0</v>
          </cell>
          <cell r="AI2536" t="str">
            <v>00CK</v>
          </cell>
          <cell r="AJ2536" t="str">
            <v>North Tyneside</v>
          </cell>
          <cell r="AK2536">
            <v>0</v>
          </cell>
          <cell r="AL2536">
            <v>0</v>
          </cell>
        </row>
        <row r="2537">
          <cell r="B2537" t="str">
            <v>00CL</v>
          </cell>
          <cell r="C2537" t="str">
            <v>South Tyneside</v>
          </cell>
          <cell r="D2537">
            <v>0</v>
          </cell>
          <cell r="E2537">
            <v>1</v>
          </cell>
          <cell r="F2537">
            <v>16</v>
          </cell>
          <cell r="G2537">
            <v>3</v>
          </cell>
          <cell r="H2537">
            <v>52</v>
          </cell>
          <cell r="I2537">
            <v>1</v>
          </cell>
          <cell r="J2537">
            <v>0</v>
          </cell>
          <cell r="K2537">
            <v>0</v>
          </cell>
          <cell r="L2537">
            <v>73</v>
          </cell>
          <cell r="M2537">
            <v>0</v>
          </cell>
          <cell r="O2537" t="str">
            <v>00CL</v>
          </cell>
          <cell r="P2537" t="str">
            <v>South Tyneside</v>
          </cell>
          <cell r="Q2537">
            <v>0</v>
          </cell>
          <cell r="R2537">
            <v>1</v>
          </cell>
          <cell r="S2537">
            <v>16</v>
          </cell>
          <cell r="T2537">
            <v>2</v>
          </cell>
          <cell r="U2537">
            <v>52</v>
          </cell>
          <cell r="V2537">
            <v>1</v>
          </cell>
          <cell r="W2537">
            <v>0</v>
          </cell>
          <cell r="X2537">
            <v>0</v>
          </cell>
          <cell r="Y2537">
            <v>72</v>
          </cell>
          <cell r="AA2537" t="str">
            <v>00CL</v>
          </cell>
          <cell r="AB2537" t="str">
            <v>South Tyneside</v>
          </cell>
          <cell r="AC2537">
            <v>0</v>
          </cell>
          <cell r="AD2537">
            <v>0</v>
          </cell>
          <cell r="AE2537">
            <v>0</v>
          </cell>
          <cell r="AF2537">
            <v>0</v>
          </cell>
          <cell r="AG2537">
            <v>0</v>
          </cell>
          <cell r="AI2537" t="str">
            <v>00CL</v>
          </cell>
          <cell r="AJ2537" t="str">
            <v>South Tyneside</v>
          </cell>
          <cell r="AK2537">
            <v>0</v>
          </cell>
          <cell r="AL2537">
            <v>0</v>
          </cell>
        </row>
        <row r="2538">
          <cell r="B2538" t="str">
            <v>00CM</v>
          </cell>
          <cell r="C2538" t="str">
            <v>Sunderland</v>
          </cell>
          <cell r="D2538">
            <v>43</v>
          </cell>
          <cell r="E2538">
            <v>2</v>
          </cell>
          <cell r="F2538">
            <v>51</v>
          </cell>
          <cell r="G2538">
            <v>0</v>
          </cell>
          <cell r="H2538">
            <v>245</v>
          </cell>
          <cell r="I2538">
            <v>0</v>
          </cell>
          <cell r="J2538">
            <v>1</v>
          </cell>
          <cell r="K2538">
            <v>1</v>
          </cell>
          <cell r="L2538">
            <v>343</v>
          </cell>
          <cell r="M2538">
            <v>2</v>
          </cell>
          <cell r="O2538" t="str">
            <v>00CM</v>
          </cell>
          <cell r="P2538" t="str">
            <v>Sunderland</v>
          </cell>
          <cell r="Q2538">
            <v>43</v>
          </cell>
          <cell r="R2538">
            <v>2</v>
          </cell>
          <cell r="S2538">
            <v>51</v>
          </cell>
          <cell r="T2538">
            <v>0</v>
          </cell>
          <cell r="U2538">
            <v>245</v>
          </cell>
          <cell r="V2538">
            <v>0</v>
          </cell>
          <cell r="W2538">
            <v>1</v>
          </cell>
          <cell r="X2538">
            <v>1</v>
          </cell>
          <cell r="Y2538">
            <v>343</v>
          </cell>
          <cell r="AA2538" t="str">
            <v>00CM</v>
          </cell>
          <cell r="AB2538" t="str">
            <v>Sunderland</v>
          </cell>
          <cell r="AC2538">
            <v>0</v>
          </cell>
          <cell r="AD2538">
            <v>0</v>
          </cell>
          <cell r="AE2538">
            <v>0</v>
          </cell>
          <cell r="AF2538">
            <v>0</v>
          </cell>
          <cell r="AG2538">
            <v>0</v>
          </cell>
          <cell r="AI2538" t="str">
            <v>00CM</v>
          </cell>
          <cell r="AJ2538" t="str">
            <v>Sunderland</v>
          </cell>
          <cell r="AK2538">
            <v>0</v>
          </cell>
          <cell r="AL2538">
            <v>0</v>
          </cell>
        </row>
        <row r="2539">
          <cell r="B2539" t="str">
            <v>00CN</v>
          </cell>
          <cell r="C2539" t="str">
            <v>Birmingham</v>
          </cell>
          <cell r="D2539">
            <v>27</v>
          </cell>
          <cell r="E2539">
            <v>9</v>
          </cell>
          <cell r="F2539">
            <v>232</v>
          </cell>
          <cell r="G2539">
            <v>50</v>
          </cell>
          <cell r="H2539">
            <v>452</v>
          </cell>
          <cell r="I2539">
            <v>0</v>
          </cell>
          <cell r="J2539">
            <v>2</v>
          </cell>
          <cell r="K2539">
            <v>4</v>
          </cell>
          <cell r="L2539">
            <v>776</v>
          </cell>
          <cell r="M2539">
            <v>6</v>
          </cell>
          <cell r="O2539" t="str">
            <v>00CN</v>
          </cell>
          <cell r="P2539" t="str">
            <v>Birmingham</v>
          </cell>
          <cell r="Q2539">
            <v>27</v>
          </cell>
          <cell r="R2539">
            <v>9</v>
          </cell>
          <cell r="S2539">
            <v>232</v>
          </cell>
          <cell r="T2539">
            <v>51</v>
          </cell>
          <cell r="U2539">
            <v>452</v>
          </cell>
          <cell r="V2539">
            <v>0</v>
          </cell>
          <cell r="W2539">
            <v>2</v>
          </cell>
          <cell r="X2539">
            <v>3</v>
          </cell>
          <cell r="Y2539">
            <v>776</v>
          </cell>
          <cell r="AA2539" t="str">
            <v>00CN</v>
          </cell>
          <cell r="AB2539" t="str">
            <v>Birmingham</v>
          </cell>
          <cell r="AC2539">
            <v>0</v>
          </cell>
          <cell r="AD2539">
            <v>7</v>
          </cell>
          <cell r="AE2539">
            <v>0</v>
          </cell>
          <cell r="AF2539">
            <v>7</v>
          </cell>
          <cell r="AG2539">
            <v>14</v>
          </cell>
          <cell r="AI2539" t="str">
            <v>00CN</v>
          </cell>
          <cell r="AJ2539" t="str">
            <v>Birmingham</v>
          </cell>
          <cell r="AK2539">
            <v>0</v>
          </cell>
          <cell r="AL2539">
            <v>0</v>
          </cell>
        </row>
        <row r="2540">
          <cell r="B2540" t="str">
            <v>00CQ</v>
          </cell>
          <cell r="C2540" t="str">
            <v>Coventry</v>
          </cell>
          <cell r="D2540">
            <v>49</v>
          </cell>
          <cell r="E2540">
            <v>1</v>
          </cell>
          <cell r="F2540">
            <v>49</v>
          </cell>
          <cell r="G2540">
            <v>16</v>
          </cell>
          <cell r="H2540">
            <v>197</v>
          </cell>
          <cell r="I2540">
            <v>17</v>
          </cell>
          <cell r="J2540">
            <v>3</v>
          </cell>
          <cell r="K2540">
            <v>0</v>
          </cell>
          <cell r="L2540">
            <v>332</v>
          </cell>
          <cell r="M2540">
            <v>3</v>
          </cell>
          <cell r="O2540" t="str">
            <v>00CQ</v>
          </cell>
          <cell r="P2540" t="str">
            <v>Coventry</v>
          </cell>
          <cell r="Q2540">
            <v>49</v>
          </cell>
          <cell r="R2540">
            <v>1</v>
          </cell>
          <cell r="S2540">
            <v>49</v>
          </cell>
          <cell r="T2540">
            <v>16</v>
          </cell>
          <cell r="U2540">
            <v>197</v>
          </cell>
          <cell r="V2540">
            <v>17</v>
          </cell>
          <cell r="W2540">
            <v>3</v>
          </cell>
          <cell r="X2540">
            <v>1</v>
          </cell>
          <cell r="Y2540">
            <v>333</v>
          </cell>
          <cell r="AA2540" t="str">
            <v>00CQ</v>
          </cell>
          <cell r="AB2540" t="str">
            <v>Coventry</v>
          </cell>
          <cell r="AC2540">
            <v>0</v>
          </cell>
          <cell r="AD2540">
            <v>16</v>
          </cell>
          <cell r="AE2540">
            <v>0</v>
          </cell>
          <cell r="AF2540">
            <v>16</v>
          </cell>
          <cell r="AG2540">
            <v>32</v>
          </cell>
          <cell r="AI2540" t="str">
            <v>00CQ</v>
          </cell>
          <cell r="AJ2540" t="str">
            <v>Coventry</v>
          </cell>
          <cell r="AK2540">
            <v>0</v>
          </cell>
          <cell r="AL2540">
            <v>0</v>
          </cell>
        </row>
        <row r="2541">
          <cell r="B2541" t="str">
            <v>00CR</v>
          </cell>
          <cell r="C2541" t="str">
            <v>Dudley</v>
          </cell>
          <cell r="D2541">
            <v>0</v>
          </cell>
          <cell r="E2541">
            <v>7</v>
          </cell>
          <cell r="F2541">
            <v>74</v>
          </cell>
          <cell r="G2541">
            <v>14</v>
          </cell>
          <cell r="H2541">
            <v>147</v>
          </cell>
          <cell r="I2541">
            <v>0</v>
          </cell>
          <cell r="J2541">
            <v>0</v>
          </cell>
          <cell r="K2541">
            <v>0</v>
          </cell>
          <cell r="L2541">
            <v>242</v>
          </cell>
          <cell r="M2541">
            <v>0</v>
          </cell>
          <cell r="O2541" t="str">
            <v>00CR</v>
          </cell>
          <cell r="P2541" t="str">
            <v>Dudley</v>
          </cell>
          <cell r="Q2541">
            <v>0</v>
          </cell>
          <cell r="R2541">
            <v>7</v>
          </cell>
          <cell r="S2541">
            <v>74</v>
          </cell>
          <cell r="T2541">
            <v>14</v>
          </cell>
          <cell r="U2541">
            <v>147</v>
          </cell>
          <cell r="V2541">
            <v>0</v>
          </cell>
          <cell r="W2541">
            <v>0</v>
          </cell>
          <cell r="X2541">
            <v>0</v>
          </cell>
          <cell r="Y2541">
            <v>242</v>
          </cell>
          <cell r="AA2541" t="str">
            <v>00CR</v>
          </cell>
          <cell r="AB2541" t="str">
            <v>Dudley</v>
          </cell>
          <cell r="AC2541">
            <v>0</v>
          </cell>
          <cell r="AD2541">
            <v>0</v>
          </cell>
          <cell r="AE2541">
            <v>0</v>
          </cell>
          <cell r="AF2541">
            <v>0</v>
          </cell>
          <cell r="AG2541">
            <v>0</v>
          </cell>
          <cell r="AI2541" t="str">
            <v>00CR</v>
          </cell>
          <cell r="AJ2541" t="str">
            <v>Dudley</v>
          </cell>
          <cell r="AK2541">
            <v>0</v>
          </cell>
          <cell r="AL2541">
            <v>0</v>
          </cell>
        </row>
        <row r="2542">
          <cell r="B2542" t="str">
            <v>00CS</v>
          </cell>
          <cell r="C2542" t="str">
            <v>Sandwell</v>
          </cell>
          <cell r="D2542">
            <v>0</v>
          </cell>
          <cell r="E2542">
            <v>5</v>
          </cell>
          <cell r="F2542">
            <v>95</v>
          </cell>
          <cell r="G2542">
            <v>15</v>
          </cell>
          <cell r="H2542">
            <v>51</v>
          </cell>
          <cell r="I2542">
            <v>0</v>
          </cell>
          <cell r="J2542">
            <v>0</v>
          </cell>
          <cell r="K2542">
            <v>0</v>
          </cell>
          <cell r="L2542">
            <v>166</v>
          </cell>
          <cell r="M2542">
            <v>0</v>
          </cell>
          <cell r="O2542" t="str">
            <v>00CS</v>
          </cell>
          <cell r="P2542" t="str">
            <v>Sandwell</v>
          </cell>
          <cell r="Q2542">
            <v>0</v>
          </cell>
          <cell r="R2542">
            <v>5</v>
          </cell>
          <cell r="S2542">
            <v>95</v>
          </cell>
          <cell r="T2542">
            <v>17</v>
          </cell>
          <cell r="U2542">
            <v>51</v>
          </cell>
          <cell r="V2542">
            <v>0</v>
          </cell>
          <cell r="W2542">
            <v>0</v>
          </cell>
          <cell r="X2542">
            <v>0</v>
          </cell>
          <cell r="Y2542">
            <v>168</v>
          </cell>
          <cell r="AA2542" t="str">
            <v>00CS</v>
          </cell>
          <cell r="AB2542" t="str">
            <v>Sandwell</v>
          </cell>
          <cell r="AC2542">
            <v>0</v>
          </cell>
          <cell r="AD2542">
            <v>0</v>
          </cell>
          <cell r="AE2542">
            <v>0</v>
          </cell>
          <cell r="AF2542">
            <v>0</v>
          </cell>
          <cell r="AG2542">
            <v>0</v>
          </cell>
          <cell r="AI2542" t="str">
            <v>00CS</v>
          </cell>
          <cell r="AJ2542" t="str">
            <v>Sandwell</v>
          </cell>
          <cell r="AK2542">
            <v>0</v>
          </cell>
          <cell r="AL2542">
            <v>0</v>
          </cell>
        </row>
        <row r="2543">
          <cell r="B2543" t="str">
            <v>00CT</v>
          </cell>
          <cell r="C2543" t="str">
            <v>Solihull</v>
          </cell>
          <cell r="D2543">
            <v>0</v>
          </cell>
          <cell r="E2543">
            <v>3</v>
          </cell>
          <cell r="F2543">
            <v>69</v>
          </cell>
          <cell r="G2543">
            <v>8</v>
          </cell>
          <cell r="H2543">
            <v>239</v>
          </cell>
          <cell r="I2543">
            <v>0</v>
          </cell>
          <cell r="J2543">
            <v>0</v>
          </cell>
          <cell r="K2543">
            <v>0</v>
          </cell>
          <cell r="L2543">
            <v>319</v>
          </cell>
          <cell r="M2543">
            <v>0</v>
          </cell>
          <cell r="O2543" t="str">
            <v>00CT</v>
          </cell>
          <cell r="P2543" t="str">
            <v>Solihull</v>
          </cell>
          <cell r="Q2543">
            <v>0</v>
          </cell>
          <cell r="R2543">
            <v>3</v>
          </cell>
          <cell r="S2543">
            <v>69</v>
          </cell>
          <cell r="T2543">
            <v>7</v>
          </cell>
          <cell r="U2543">
            <v>239</v>
          </cell>
          <cell r="V2543">
            <v>0</v>
          </cell>
          <cell r="W2543">
            <v>0</v>
          </cell>
          <cell r="X2543">
            <v>0</v>
          </cell>
          <cell r="Y2543">
            <v>318</v>
          </cell>
          <cell r="AA2543" t="str">
            <v>00CT</v>
          </cell>
          <cell r="AB2543" t="str">
            <v>Solihull</v>
          </cell>
          <cell r="AC2543">
            <v>0</v>
          </cell>
          <cell r="AD2543">
            <v>14</v>
          </cell>
          <cell r="AE2543">
            <v>0</v>
          </cell>
          <cell r="AF2543">
            <v>14</v>
          </cell>
          <cell r="AG2543">
            <v>28</v>
          </cell>
          <cell r="AI2543" t="str">
            <v>00CT</v>
          </cell>
          <cell r="AJ2543" t="str">
            <v>Solihull</v>
          </cell>
          <cell r="AK2543">
            <v>0</v>
          </cell>
          <cell r="AL2543">
            <v>0</v>
          </cell>
        </row>
        <row r="2544">
          <cell r="B2544" t="str">
            <v>00CU</v>
          </cell>
          <cell r="C2544" t="str">
            <v>Walsall</v>
          </cell>
          <cell r="D2544">
            <v>0</v>
          </cell>
          <cell r="E2544">
            <v>4</v>
          </cell>
          <cell r="F2544">
            <v>84</v>
          </cell>
          <cell r="G2544">
            <v>7</v>
          </cell>
          <cell r="H2544">
            <v>209</v>
          </cell>
          <cell r="I2544">
            <v>0</v>
          </cell>
          <cell r="J2544">
            <v>2</v>
          </cell>
          <cell r="K2544">
            <v>2</v>
          </cell>
          <cell r="L2544">
            <v>308</v>
          </cell>
          <cell r="M2544">
            <v>4</v>
          </cell>
          <cell r="O2544" t="str">
            <v>00CU</v>
          </cell>
          <cell r="P2544" t="str">
            <v>Walsall</v>
          </cell>
          <cell r="Q2544">
            <v>0</v>
          </cell>
          <cell r="R2544">
            <v>4</v>
          </cell>
          <cell r="S2544">
            <v>84</v>
          </cell>
          <cell r="T2544">
            <v>5</v>
          </cell>
          <cell r="U2544">
            <v>209</v>
          </cell>
          <cell r="V2544">
            <v>0</v>
          </cell>
          <cell r="W2544">
            <v>2</v>
          </cell>
          <cell r="X2544">
            <v>2</v>
          </cell>
          <cell r="Y2544">
            <v>306</v>
          </cell>
          <cell r="AA2544" t="str">
            <v>00CU</v>
          </cell>
          <cell r="AB2544" t="str">
            <v>Walsall</v>
          </cell>
          <cell r="AC2544">
            <v>0</v>
          </cell>
          <cell r="AD2544">
            <v>0</v>
          </cell>
          <cell r="AE2544">
            <v>17</v>
          </cell>
          <cell r="AF2544">
            <v>0</v>
          </cell>
          <cell r="AG2544">
            <v>17</v>
          </cell>
          <cell r="AI2544" t="str">
            <v>00CU</v>
          </cell>
          <cell r="AJ2544" t="str">
            <v>Walsall</v>
          </cell>
          <cell r="AK2544">
            <v>0</v>
          </cell>
          <cell r="AL2544">
            <v>0</v>
          </cell>
        </row>
        <row r="2545">
          <cell r="B2545" t="str">
            <v>00CW</v>
          </cell>
          <cell r="C2545" t="str">
            <v>Wolverhampton</v>
          </cell>
          <cell r="D2545">
            <v>0</v>
          </cell>
          <cell r="E2545">
            <v>11</v>
          </cell>
          <cell r="F2545">
            <v>43</v>
          </cell>
          <cell r="G2545">
            <v>12</v>
          </cell>
          <cell r="H2545">
            <v>97</v>
          </cell>
          <cell r="I2545">
            <v>0</v>
          </cell>
          <cell r="J2545">
            <v>0</v>
          </cell>
          <cell r="K2545">
            <v>0</v>
          </cell>
          <cell r="L2545">
            <v>163</v>
          </cell>
          <cell r="M2545">
            <v>0</v>
          </cell>
          <cell r="O2545" t="str">
            <v>00CW</v>
          </cell>
          <cell r="P2545" t="str">
            <v>Wolverhampton</v>
          </cell>
          <cell r="Q2545">
            <v>0</v>
          </cell>
          <cell r="R2545">
            <v>11</v>
          </cell>
          <cell r="S2545">
            <v>43</v>
          </cell>
          <cell r="T2545">
            <v>13</v>
          </cell>
          <cell r="U2545">
            <v>97</v>
          </cell>
          <cell r="V2545">
            <v>0</v>
          </cell>
          <cell r="W2545">
            <v>0</v>
          </cell>
          <cell r="X2545">
            <v>0</v>
          </cell>
          <cell r="Y2545">
            <v>164</v>
          </cell>
          <cell r="AA2545" t="str">
            <v>00CW</v>
          </cell>
          <cell r="AB2545" t="str">
            <v>Wolverhampton</v>
          </cell>
          <cell r="AC2545">
            <v>0</v>
          </cell>
          <cell r="AD2545">
            <v>4</v>
          </cell>
          <cell r="AE2545">
            <v>0</v>
          </cell>
          <cell r="AF2545">
            <v>4</v>
          </cell>
          <cell r="AG2545">
            <v>8</v>
          </cell>
          <cell r="AI2545" t="str">
            <v>00CW</v>
          </cell>
          <cell r="AJ2545" t="str">
            <v>Wolverhampton</v>
          </cell>
          <cell r="AK2545">
            <v>0</v>
          </cell>
          <cell r="AL2545">
            <v>0</v>
          </cell>
        </row>
        <row r="2546">
          <cell r="B2546" t="str">
            <v>00CX</v>
          </cell>
          <cell r="C2546" t="str">
            <v>Bradford</v>
          </cell>
          <cell r="D2546">
            <v>0</v>
          </cell>
          <cell r="E2546">
            <v>2</v>
          </cell>
          <cell r="F2546">
            <v>88</v>
          </cell>
          <cell r="G2546">
            <v>34</v>
          </cell>
          <cell r="H2546">
            <v>160</v>
          </cell>
          <cell r="I2546">
            <v>1</v>
          </cell>
          <cell r="J2546">
            <v>5</v>
          </cell>
          <cell r="K2546">
            <v>0</v>
          </cell>
          <cell r="L2546">
            <v>290</v>
          </cell>
          <cell r="M2546">
            <v>5</v>
          </cell>
          <cell r="O2546" t="str">
            <v>00CX</v>
          </cell>
          <cell r="P2546" t="str">
            <v>Bradford</v>
          </cell>
          <cell r="Q2546">
            <v>0</v>
          </cell>
          <cell r="R2546">
            <v>2</v>
          </cell>
          <cell r="S2546">
            <v>88</v>
          </cell>
          <cell r="T2546">
            <v>30</v>
          </cell>
          <cell r="U2546">
            <v>160</v>
          </cell>
          <cell r="V2546">
            <v>1</v>
          </cell>
          <cell r="W2546">
            <v>5</v>
          </cell>
          <cell r="X2546">
            <v>0</v>
          </cell>
          <cell r="Y2546">
            <v>286</v>
          </cell>
          <cell r="AA2546" t="str">
            <v>00CX</v>
          </cell>
          <cell r="AB2546" t="str">
            <v>Bradford</v>
          </cell>
          <cell r="AC2546">
            <v>0</v>
          </cell>
          <cell r="AD2546">
            <v>0</v>
          </cell>
          <cell r="AE2546">
            <v>0</v>
          </cell>
          <cell r="AF2546">
            <v>0</v>
          </cell>
          <cell r="AG2546">
            <v>0</v>
          </cell>
          <cell r="AI2546" t="str">
            <v>00CX</v>
          </cell>
          <cell r="AJ2546" t="str">
            <v>Bradford</v>
          </cell>
          <cell r="AK2546">
            <v>0</v>
          </cell>
          <cell r="AL2546">
            <v>0</v>
          </cell>
        </row>
        <row r="2547">
          <cell r="B2547" t="str">
            <v>00CY</v>
          </cell>
          <cell r="C2547" t="str">
            <v>Calderdale</v>
          </cell>
          <cell r="D2547">
            <v>0</v>
          </cell>
          <cell r="E2547">
            <v>3</v>
          </cell>
          <cell r="F2547">
            <v>21</v>
          </cell>
          <cell r="G2547">
            <v>10</v>
          </cell>
          <cell r="H2547">
            <v>76</v>
          </cell>
          <cell r="I2547">
            <v>0</v>
          </cell>
          <cell r="J2547">
            <v>5</v>
          </cell>
          <cell r="K2547">
            <v>0</v>
          </cell>
          <cell r="L2547">
            <v>115</v>
          </cell>
          <cell r="M2547">
            <v>5</v>
          </cell>
          <cell r="O2547" t="str">
            <v>00CY</v>
          </cell>
          <cell r="P2547" t="str">
            <v>Calderdale</v>
          </cell>
          <cell r="Q2547">
            <v>0</v>
          </cell>
          <cell r="R2547">
            <v>3</v>
          </cell>
          <cell r="S2547">
            <v>21</v>
          </cell>
          <cell r="T2547">
            <v>11</v>
          </cell>
          <cell r="U2547">
            <v>76</v>
          </cell>
          <cell r="V2547">
            <v>0</v>
          </cell>
          <cell r="W2547">
            <v>5</v>
          </cell>
          <cell r="X2547">
            <v>0</v>
          </cell>
          <cell r="Y2547">
            <v>116</v>
          </cell>
          <cell r="AA2547" t="str">
            <v>00CY</v>
          </cell>
          <cell r="AB2547" t="str">
            <v>Calderdale</v>
          </cell>
          <cell r="AC2547">
            <v>0</v>
          </cell>
          <cell r="AD2547">
            <v>0</v>
          </cell>
          <cell r="AE2547">
            <v>0</v>
          </cell>
          <cell r="AF2547">
            <v>0</v>
          </cell>
          <cell r="AG2547">
            <v>0</v>
          </cell>
          <cell r="AI2547" t="str">
            <v>00CY</v>
          </cell>
          <cell r="AJ2547" t="str">
            <v>Calderdale</v>
          </cell>
          <cell r="AK2547">
            <v>0</v>
          </cell>
          <cell r="AL2547">
            <v>0</v>
          </cell>
        </row>
        <row r="2548">
          <cell r="B2548" t="str">
            <v>00CZ</v>
          </cell>
          <cell r="C2548" t="str">
            <v>Kirklees</v>
          </cell>
          <cell r="D2548">
            <v>0</v>
          </cell>
          <cell r="E2548">
            <v>7</v>
          </cell>
          <cell r="F2548">
            <v>92</v>
          </cell>
          <cell r="G2548">
            <v>16</v>
          </cell>
          <cell r="H2548">
            <v>83</v>
          </cell>
          <cell r="I2548">
            <v>5</v>
          </cell>
          <cell r="J2548">
            <v>0</v>
          </cell>
          <cell r="K2548">
            <v>0</v>
          </cell>
          <cell r="L2548">
            <v>203</v>
          </cell>
          <cell r="M2548">
            <v>0</v>
          </cell>
          <cell r="O2548" t="str">
            <v>00CZ</v>
          </cell>
          <cell r="P2548" t="str">
            <v>Kirklees</v>
          </cell>
          <cell r="Q2548">
            <v>0</v>
          </cell>
          <cell r="R2548">
            <v>7</v>
          </cell>
          <cell r="S2548">
            <v>92</v>
          </cell>
          <cell r="T2548">
            <v>16</v>
          </cell>
          <cell r="U2548">
            <v>83</v>
          </cell>
          <cell r="V2548">
            <v>5</v>
          </cell>
          <cell r="W2548">
            <v>0</v>
          </cell>
          <cell r="X2548">
            <v>0</v>
          </cell>
          <cell r="Y2548">
            <v>203</v>
          </cell>
          <cell r="AA2548" t="str">
            <v>00CZ</v>
          </cell>
          <cell r="AB2548" t="str">
            <v>Kirklees</v>
          </cell>
          <cell r="AC2548">
            <v>0</v>
          </cell>
          <cell r="AD2548">
            <v>2</v>
          </cell>
          <cell r="AE2548">
            <v>7</v>
          </cell>
          <cell r="AF2548">
            <v>2</v>
          </cell>
          <cell r="AG2548">
            <v>11</v>
          </cell>
          <cell r="AI2548" t="str">
            <v>00CZ</v>
          </cell>
          <cell r="AJ2548" t="str">
            <v>Kirklees</v>
          </cell>
          <cell r="AK2548">
            <v>0</v>
          </cell>
          <cell r="AL2548">
            <v>0</v>
          </cell>
        </row>
        <row r="2549">
          <cell r="B2549" t="str">
            <v>00DA</v>
          </cell>
          <cell r="C2549" t="str">
            <v>Leeds</v>
          </cell>
          <cell r="D2549">
            <v>4</v>
          </cell>
          <cell r="E2549">
            <v>1</v>
          </cell>
          <cell r="F2549">
            <v>227</v>
          </cell>
          <cell r="G2549">
            <v>39</v>
          </cell>
          <cell r="H2549">
            <v>52</v>
          </cell>
          <cell r="I2549">
            <v>0</v>
          </cell>
          <cell r="J2549">
            <v>1</v>
          </cell>
          <cell r="K2549">
            <v>0</v>
          </cell>
          <cell r="L2549">
            <v>324</v>
          </cell>
          <cell r="M2549">
            <v>1</v>
          </cell>
          <cell r="O2549" t="str">
            <v>00DA</v>
          </cell>
          <cell r="P2549" t="str">
            <v>Leeds</v>
          </cell>
          <cell r="Q2549">
            <v>4</v>
          </cell>
          <cell r="R2549">
            <v>1</v>
          </cell>
          <cell r="S2549">
            <v>227</v>
          </cell>
          <cell r="T2549">
            <v>44</v>
          </cell>
          <cell r="U2549">
            <v>52</v>
          </cell>
          <cell r="V2549">
            <v>0</v>
          </cell>
          <cell r="W2549">
            <v>1</v>
          </cell>
          <cell r="X2549">
            <v>0</v>
          </cell>
          <cell r="Y2549">
            <v>329</v>
          </cell>
          <cell r="AA2549" t="str">
            <v>00DA</v>
          </cell>
          <cell r="AB2549" t="str">
            <v>Leeds</v>
          </cell>
          <cell r="AC2549">
            <v>4</v>
          </cell>
          <cell r="AD2549">
            <v>0</v>
          </cell>
          <cell r="AE2549">
            <v>3</v>
          </cell>
          <cell r="AF2549">
            <v>4</v>
          </cell>
          <cell r="AG2549">
            <v>11</v>
          </cell>
          <cell r="AI2549" t="str">
            <v>00DA</v>
          </cell>
          <cell r="AJ2549" t="str">
            <v>Leeds</v>
          </cell>
          <cell r="AK2549">
            <v>0</v>
          </cell>
          <cell r="AL2549">
            <v>0</v>
          </cell>
        </row>
        <row r="2550">
          <cell r="B2550" t="str">
            <v>00DB</v>
          </cell>
          <cell r="C2550" t="str">
            <v>Wakefield</v>
          </cell>
          <cell r="D2550">
            <v>3</v>
          </cell>
          <cell r="E2550">
            <v>9</v>
          </cell>
          <cell r="F2550">
            <v>115</v>
          </cell>
          <cell r="G2550">
            <v>19</v>
          </cell>
          <cell r="H2550">
            <v>102</v>
          </cell>
          <cell r="I2550">
            <v>0</v>
          </cell>
          <cell r="J2550">
            <v>0</v>
          </cell>
          <cell r="K2550">
            <v>0</v>
          </cell>
          <cell r="L2550">
            <v>248</v>
          </cell>
          <cell r="M2550">
            <v>0</v>
          </cell>
          <cell r="O2550" t="str">
            <v>00DB</v>
          </cell>
          <cell r="P2550" t="str">
            <v>Wakefield</v>
          </cell>
          <cell r="Q2550">
            <v>3</v>
          </cell>
          <cell r="R2550">
            <v>9</v>
          </cell>
          <cell r="S2550">
            <v>115</v>
          </cell>
          <cell r="T2550">
            <v>18</v>
          </cell>
          <cell r="U2550">
            <v>102</v>
          </cell>
          <cell r="V2550">
            <v>0</v>
          </cell>
          <cell r="W2550">
            <v>0</v>
          </cell>
          <cell r="X2550">
            <v>0</v>
          </cell>
          <cell r="Y2550">
            <v>247</v>
          </cell>
          <cell r="AA2550" t="str">
            <v>00DB</v>
          </cell>
          <cell r="AB2550" t="str">
            <v>Wakefield</v>
          </cell>
          <cell r="AC2550">
            <v>3</v>
          </cell>
          <cell r="AD2550">
            <v>0</v>
          </cell>
          <cell r="AE2550">
            <v>4</v>
          </cell>
          <cell r="AF2550">
            <v>3</v>
          </cell>
          <cell r="AG2550">
            <v>10</v>
          </cell>
          <cell r="AI2550" t="str">
            <v>00DB</v>
          </cell>
          <cell r="AJ2550" t="str">
            <v>Wakefield</v>
          </cell>
          <cell r="AK2550">
            <v>0</v>
          </cell>
          <cell r="AL2550">
            <v>0</v>
          </cell>
        </row>
        <row r="2551">
          <cell r="B2551" t="str">
            <v>00EB</v>
          </cell>
          <cell r="C2551" t="str">
            <v>Hartlepool</v>
          </cell>
          <cell r="D2551">
            <v>0</v>
          </cell>
          <cell r="E2551">
            <v>1</v>
          </cell>
          <cell r="F2551">
            <v>61</v>
          </cell>
          <cell r="G2551">
            <v>2</v>
          </cell>
          <cell r="H2551">
            <v>89</v>
          </cell>
          <cell r="I2551">
            <v>0</v>
          </cell>
          <cell r="J2551">
            <v>0</v>
          </cell>
          <cell r="K2551">
            <v>1</v>
          </cell>
          <cell r="L2551">
            <v>154</v>
          </cell>
          <cell r="M2551">
            <v>1</v>
          </cell>
          <cell r="O2551" t="str">
            <v>00EB</v>
          </cell>
          <cell r="P2551" t="str">
            <v>Hartlepool</v>
          </cell>
          <cell r="Q2551">
            <v>0</v>
          </cell>
          <cell r="R2551">
            <v>1</v>
          </cell>
          <cell r="S2551">
            <v>61</v>
          </cell>
          <cell r="T2551">
            <v>3</v>
          </cell>
          <cell r="U2551">
            <v>89</v>
          </cell>
          <cell r="V2551">
            <v>0</v>
          </cell>
          <cell r="W2551">
            <v>0</v>
          </cell>
          <cell r="X2551">
            <v>1</v>
          </cell>
          <cell r="Y2551">
            <v>155</v>
          </cell>
          <cell r="AA2551" t="str">
            <v>00EB</v>
          </cell>
          <cell r="AB2551" t="str">
            <v>Hartlepool</v>
          </cell>
          <cell r="AC2551">
            <v>0</v>
          </cell>
          <cell r="AD2551">
            <v>0</v>
          </cell>
          <cell r="AE2551">
            <v>0</v>
          </cell>
          <cell r="AF2551">
            <v>0</v>
          </cell>
          <cell r="AG2551">
            <v>0</v>
          </cell>
          <cell r="AI2551" t="str">
            <v>00EB</v>
          </cell>
          <cell r="AJ2551" t="str">
            <v>Hartlepool</v>
          </cell>
          <cell r="AK2551">
            <v>0</v>
          </cell>
          <cell r="AL2551">
            <v>0</v>
          </cell>
        </row>
        <row r="2552">
          <cell r="B2552" t="str">
            <v>00EC</v>
          </cell>
          <cell r="C2552" t="str">
            <v>Middlesbrough</v>
          </cell>
          <cell r="D2552">
            <v>30</v>
          </cell>
          <cell r="E2552">
            <v>1</v>
          </cell>
          <cell r="F2552">
            <v>38</v>
          </cell>
          <cell r="G2552">
            <v>0</v>
          </cell>
          <cell r="H2552">
            <v>130</v>
          </cell>
          <cell r="I2552">
            <v>2</v>
          </cell>
          <cell r="J2552">
            <v>1</v>
          </cell>
          <cell r="K2552">
            <v>0</v>
          </cell>
          <cell r="L2552">
            <v>202</v>
          </cell>
          <cell r="M2552">
            <v>1</v>
          </cell>
          <cell r="O2552" t="str">
            <v>00EC</v>
          </cell>
          <cell r="P2552" t="str">
            <v>Middlesbrough</v>
          </cell>
          <cell r="Q2552">
            <v>30</v>
          </cell>
          <cell r="R2552">
            <v>1</v>
          </cell>
          <cell r="S2552">
            <v>38</v>
          </cell>
          <cell r="T2552">
            <v>0</v>
          </cell>
          <cell r="U2552">
            <v>130</v>
          </cell>
          <cell r="V2552">
            <v>2</v>
          </cell>
          <cell r="W2552">
            <v>1</v>
          </cell>
          <cell r="X2552">
            <v>0</v>
          </cell>
          <cell r="Y2552">
            <v>202</v>
          </cell>
          <cell r="AA2552" t="str">
            <v>00EC</v>
          </cell>
          <cell r="AB2552" t="str">
            <v>Middlesbrough</v>
          </cell>
          <cell r="AC2552">
            <v>0</v>
          </cell>
          <cell r="AD2552">
            <v>0</v>
          </cell>
          <cell r="AE2552">
            <v>0</v>
          </cell>
          <cell r="AF2552">
            <v>0</v>
          </cell>
          <cell r="AG2552">
            <v>0</v>
          </cell>
          <cell r="AI2552" t="str">
            <v>00EC</v>
          </cell>
          <cell r="AJ2552" t="str">
            <v>Middlesbrough</v>
          </cell>
          <cell r="AK2552">
            <v>0</v>
          </cell>
          <cell r="AL2552">
            <v>0</v>
          </cell>
        </row>
        <row r="2553">
          <cell r="B2553" t="str">
            <v>00EE</v>
          </cell>
          <cell r="C2553" t="str">
            <v>Redcar and Cleveland</v>
          </cell>
          <cell r="D2553">
            <v>0</v>
          </cell>
          <cell r="E2553">
            <v>0</v>
          </cell>
          <cell r="F2553">
            <v>26</v>
          </cell>
          <cell r="G2553">
            <v>2</v>
          </cell>
          <cell r="H2553">
            <v>40</v>
          </cell>
          <cell r="I2553">
            <v>10</v>
          </cell>
          <cell r="J2553">
            <v>0</v>
          </cell>
          <cell r="K2553">
            <v>0</v>
          </cell>
          <cell r="L2553">
            <v>78</v>
          </cell>
          <cell r="M2553">
            <v>0</v>
          </cell>
          <cell r="O2553" t="str">
            <v>00EE</v>
          </cell>
          <cell r="P2553" t="str">
            <v>Redcar and Cleveland</v>
          </cell>
          <cell r="Q2553">
            <v>0</v>
          </cell>
          <cell r="R2553">
            <v>0</v>
          </cell>
          <cell r="S2553">
            <v>26</v>
          </cell>
          <cell r="T2553">
            <v>2</v>
          </cell>
          <cell r="U2553">
            <v>40</v>
          </cell>
          <cell r="V2553">
            <v>10</v>
          </cell>
          <cell r="W2553">
            <v>0</v>
          </cell>
          <cell r="X2553">
            <v>0</v>
          </cell>
          <cell r="Y2553">
            <v>78</v>
          </cell>
          <cell r="AA2553" t="str">
            <v>00EE</v>
          </cell>
          <cell r="AB2553" t="str">
            <v>Redcar and Cleveland</v>
          </cell>
          <cell r="AC2553">
            <v>0</v>
          </cell>
          <cell r="AD2553">
            <v>0</v>
          </cell>
          <cell r="AE2553">
            <v>0</v>
          </cell>
          <cell r="AF2553">
            <v>0</v>
          </cell>
          <cell r="AG2553">
            <v>0</v>
          </cell>
          <cell r="AI2553" t="str">
            <v>00EE</v>
          </cell>
          <cell r="AJ2553" t="str">
            <v>Redcar and Cleveland</v>
          </cell>
          <cell r="AK2553">
            <v>0</v>
          </cell>
          <cell r="AL2553">
            <v>0</v>
          </cell>
        </row>
        <row r="2554">
          <cell r="B2554" t="str">
            <v>00EF</v>
          </cell>
          <cell r="C2554" t="str">
            <v>Stockton-on-Tees</v>
          </cell>
          <cell r="D2554">
            <v>2</v>
          </cell>
          <cell r="E2554">
            <v>0</v>
          </cell>
          <cell r="F2554">
            <v>76</v>
          </cell>
          <cell r="G2554">
            <v>2</v>
          </cell>
          <cell r="H2554">
            <v>106</v>
          </cell>
          <cell r="I2554">
            <v>0</v>
          </cell>
          <cell r="J2554">
            <v>0</v>
          </cell>
          <cell r="K2554">
            <v>0</v>
          </cell>
          <cell r="L2554">
            <v>186</v>
          </cell>
          <cell r="M2554">
            <v>0</v>
          </cell>
          <cell r="O2554" t="str">
            <v>00EF</v>
          </cell>
          <cell r="P2554" t="str">
            <v>Stockton-on-Tees</v>
          </cell>
          <cell r="Q2554">
            <v>2</v>
          </cell>
          <cell r="R2554">
            <v>0</v>
          </cell>
          <cell r="S2554">
            <v>76</v>
          </cell>
          <cell r="T2554">
            <v>2</v>
          </cell>
          <cell r="U2554">
            <v>106</v>
          </cell>
          <cell r="V2554">
            <v>0</v>
          </cell>
          <cell r="W2554">
            <v>0</v>
          </cell>
          <cell r="X2554">
            <v>0</v>
          </cell>
          <cell r="Y2554">
            <v>186</v>
          </cell>
          <cell r="AA2554" t="str">
            <v>00EF</v>
          </cell>
          <cell r="AB2554" t="str">
            <v>Stockton-on-Tees</v>
          </cell>
          <cell r="AC2554">
            <v>0</v>
          </cell>
          <cell r="AD2554">
            <v>0</v>
          </cell>
          <cell r="AE2554">
            <v>0</v>
          </cell>
          <cell r="AF2554">
            <v>0</v>
          </cell>
          <cell r="AG2554">
            <v>0</v>
          </cell>
          <cell r="AI2554" t="str">
            <v>00EF</v>
          </cell>
          <cell r="AJ2554" t="str">
            <v>Stockton-on-Tees</v>
          </cell>
          <cell r="AK2554">
            <v>0</v>
          </cell>
          <cell r="AL2554">
            <v>0</v>
          </cell>
        </row>
        <row r="2555">
          <cell r="B2555" t="str">
            <v>00EH</v>
          </cell>
          <cell r="C2555" t="str">
            <v>Darlington</v>
          </cell>
          <cell r="D2555">
            <v>0</v>
          </cell>
          <cell r="E2555">
            <v>1</v>
          </cell>
          <cell r="F2555">
            <v>18</v>
          </cell>
          <cell r="G2555">
            <v>0</v>
          </cell>
          <cell r="H2555">
            <v>47</v>
          </cell>
          <cell r="I2555">
            <v>0</v>
          </cell>
          <cell r="J2555">
            <v>0</v>
          </cell>
          <cell r="K2555">
            <v>1</v>
          </cell>
          <cell r="L2555">
            <v>67</v>
          </cell>
          <cell r="M2555">
            <v>1</v>
          </cell>
          <cell r="O2555" t="str">
            <v>00EH</v>
          </cell>
          <cell r="P2555" t="str">
            <v>Darlington</v>
          </cell>
          <cell r="Q2555">
            <v>0</v>
          </cell>
          <cell r="R2555">
            <v>1</v>
          </cell>
          <cell r="S2555">
            <v>18</v>
          </cell>
          <cell r="T2555">
            <v>0</v>
          </cell>
          <cell r="U2555">
            <v>47</v>
          </cell>
          <cell r="V2555">
            <v>0</v>
          </cell>
          <cell r="W2555">
            <v>0</v>
          </cell>
          <cell r="X2555">
            <v>1</v>
          </cell>
          <cell r="Y2555">
            <v>67</v>
          </cell>
          <cell r="AA2555" t="str">
            <v>00EH</v>
          </cell>
          <cell r="AB2555" t="str">
            <v>Darlington</v>
          </cell>
          <cell r="AC2555">
            <v>0</v>
          </cell>
          <cell r="AD2555">
            <v>0</v>
          </cell>
          <cell r="AE2555">
            <v>0</v>
          </cell>
          <cell r="AF2555">
            <v>0</v>
          </cell>
          <cell r="AG2555">
            <v>0</v>
          </cell>
          <cell r="AI2555" t="str">
            <v>00EH</v>
          </cell>
          <cell r="AJ2555" t="str">
            <v>Darlington</v>
          </cell>
          <cell r="AK2555">
            <v>0</v>
          </cell>
          <cell r="AL2555">
            <v>0</v>
          </cell>
        </row>
        <row r="2556">
          <cell r="B2556" t="str">
            <v>00EJ</v>
          </cell>
          <cell r="C2556" t="str">
            <v>County Durham</v>
          </cell>
          <cell r="D2556">
            <v>0</v>
          </cell>
          <cell r="E2556">
            <v>0</v>
          </cell>
          <cell r="F2556">
            <v>70</v>
          </cell>
          <cell r="G2556">
            <v>2</v>
          </cell>
          <cell r="H2556">
            <v>109</v>
          </cell>
          <cell r="I2556">
            <v>1</v>
          </cell>
          <cell r="J2556">
            <v>0</v>
          </cell>
          <cell r="K2556">
            <v>3</v>
          </cell>
          <cell r="L2556">
            <v>185</v>
          </cell>
          <cell r="M2556">
            <v>3</v>
          </cell>
          <cell r="O2556" t="str">
            <v>00EJ</v>
          </cell>
          <cell r="P2556" t="str">
            <v>County Durham</v>
          </cell>
          <cell r="Q2556">
            <v>0</v>
          </cell>
          <cell r="R2556">
            <v>0</v>
          </cell>
          <cell r="S2556">
            <v>70</v>
          </cell>
          <cell r="T2556">
            <v>2</v>
          </cell>
          <cell r="U2556">
            <v>109</v>
          </cell>
          <cell r="V2556">
            <v>1</v>
          </cell>
          <cell r="W2556">
            <v>0</v>
          </cell>
          <cell r="X2556">
            <v>3</v>
          </cell>
          <cell r="Y2556">
            <v>185</v>
          </cell>
          <cell r="AA2556" t="str">
            <v>00EJ</v>
          </cell>
          <cell r="AB2556" t="str">
            <v>County Durham</v>
          </cell>
          <cell r="AC2556">
            <v>0</v>
          </cell>
          <cell r="AD2556">
            <v>0</v>
          </cell>
          <cell r="AE2556">
            <v>0</v>
          </cell>
          <cell r="AF2556">
            <v>0</v>
          </cell>
          <cell r="AG2556">
            <v>0</v>
          </cell>
          <cell r="AI2556" t="str">
            <v>00EJ</v>
          </cell>
          <cell r="AJ2556" t="str">
            <v>County Durham</v>
          </cell>
          <cell r="AK2556">
            <v>0</v>
          </cell>
          <cell r="AL2556">
            <v>0</v>
          </cell>
        </row>
        <row r="2557">
          <cell r="B2557" t="str">
            <v>00EM</v>
          </cell>
          <cell r="C2557" t="str">
            <v>Northumberland</v>
          </cell>
          <cell r="D2557">
            <v>19</v>
          </cell>
          <cell r="E2557">
            <v>2</v>
          </cell>
          <cell r="F2557">
            <v>26</v>
          </cell>
          <cell r="G2557">
            <v>1</v>
          </cell>
          <cell r="H2557">
            <v>24</v>
          </cell>
          <cell r="I2557">
            <v>3</v>
          </cell>
          <cell r="J2557">
            <v>0</v>
          </cell>
          <cell r="K2557">
            <v>1</v>
          </cell>
          <cell r="L2557">
            <v>76</v>
          </cell>
          <cell r="M2557">
            <v>1</v>
          </cell>
          <cell r="O2557" t="str">
            <v>00EM</v>
          </cell>
          <cell r="P2557" t="str">
            <v>Northumberland</v>
          </cell>
          <cell r="Q2557">
            <v>19</v>
          </cell>
          <cell r="R2557">
            <v>2</v>
          </cell>
          <cell r="S2557">
            <v>26</v>
          </cell>
          <cell r="T2557">
            <v>0</v>
          </cell>
          <cell r="U2557">
            <v>24</v>
          </cell>
          <cell r="V2557">
            <v>3</v>
          </cell>
          <cell r="W2557">
            <v>0</v>
          </cell>
          <cell r="X2557">
            <v>1</v>
          </cell>
          <cell r="Y2557">
            <v>75</v>
          </cell>
          <cell r="AA2557" t="str">
            <v>00EM</v>
          </cell>
          <cell r="AB2557" t="str">
            <v>Northumberland</v>
          </cell>
          <cell r="AC2557">
            <v>0</v>
          </cell>
          <cell r="AD2557">
            <v>17</v>
          </cell>
          <cell r="AE2557">
            <v>1</v>
          </cell>
          <cell r="AF2557">
            <v>17</v>
          </cell>
          <cell r="AG2557">
            <v>35</v>
          </cell>
          <cell r="AI2557" t="str">
            <v>00EM</v>
          </cell>
          <cell r="AJ2557" t="str">
            <v>Northumberland</v>
          </cell>
          <cell r="AK2557">
            <v>0</v>
          </cell>
          <cell r="AL2557">
            <v>0</v>
          </cell>
        </row>
        <row r="2558">
          <cell r="B2558" t="str">
            <v>00EQ</v>
          </cell>
          <cell r="C2558" t="str">
            <v>Cheshire East</v>
          </cell>
          <cell r="D2558">
            <v>0</v>
          </cell>
          <cell r="E2558">
            <v>0</v>
          </cell>
          <cell r="F2558">
            <v>29</v>
          </cell>
          <cell r="G2558">
            <v>7</v>
          </cell>
          <cell r="H2558">
            <v>25</v>
          </cell>
          <cell r="I2558">
            <v>3</v>
          </cell>
          <cell r="J2558">
            <v>0</v>
          </cell>
          <cell r="K2558">
            <v>0</v>
          </cell>
          <cell r="L2558">
            <v>64</v>
          </cell>
          <cell r="M2558">
            <v>0</v>
          </cell>
          <cell r="O2558" t="str">
            <v>00EQ</v>
          </cell>
          <cell r="P2558" t="str">
            <v>Cheshire East</v>
          </cell>
          <cell r="Q2558">
            <v>0</v>
          </cell>
          <cell r="R2558">
            <v>0</v>
          </cell>
          <cell r="S2558">
            <v>29</v>
          </cell>
          <cell r="T2558">
            <v>10</v>
          </cell>
          <cell r="U2558">
            <v>25</v>
          </cell>
          <cell r="V2558">
            <v>3</v>
          </cell>
          <cell r="W2558">
            <v>0</v>
          </cell>
          <cell r="X2558">
            <v>0</v>
          </cell>
          <cell r="Y2558">
            <v>67</v>
          </cell>
          <cell r="AA2558" t="str">
            <v>00EQ</v>
          </cell>
          <cell r="AB2558" t="str">
            <v>Cheshire East</v>
          </cell>
          <cell r="AC2558">
            <v>0</v>
          </cell>
          <cell r="AD2558">
            <v>0</v>
          </cell>
          <cell r="AE2558">
            <v>0</v>
          </cell>
          <cell r="AF2558">
            <v>0</v>
          </cell>
          <cell r="AG2558">
            <v>0</v>
          </cell>
          <cell r="AI2558" t="str">
            <v>00EQ</v>
          </cell>
          <cell r="AJ2558" t="str">
            <v>Cheshire East</v>
          </cell>
          <cell r="AK2558">
            <v>0</v>
          </cell>
          <cell r="AL2558">
            <v>0</v>
          </cell>
        </row>
        <row r="2559">
          <cell r="B2559" t="str">
            <v>00ET</v>
          </cell>
          <cell r="C2559" t="str">
            <v>Halton</v>
          </cell>
          <cell r="D2559">
            <v>0</v>
          </cell>
          <cell r="E2559">
            <v>2</v>
          </cell>
          <cell r="F2559">
            <v>16</v>
          </cell>
          <cell r="G2559">
            <v>1</v>
          </cell>
          <cell r="H2559">
            <v>122</v>
          </cell>
          <cell r="I2559">
            <v>0</v>
          </cell>
          <cell r="J2559">
            <v>0</v>
          </cell>
          <cell r="K2559">
            <v>0</v>
          </cell>
          <cell r="L2559">
            <v>141</v>
          </cell>
          <cell r="M2559">
            <v>0</v>
          </cell>
          <cell r="O2559" t="str">
            <v>00ET</v>
          </cell>
          <cell r="P2559" t="str">
            <v>Halton</v>
          </cell>
          <cell r="Q2559">
            <v>0</v>
          </cell>
          <cell r="R2559">
            <v>2</v>
          </cell>
          <cell r="S2559">
            <v>16</v>
          </cell>
          <cell r="T2559">
            <v>1</v>
          </cell>
          <cell r="U2559">
            <v>122</v>
          </cell>
          <cell r="V2559">
            <v>0</v>
          </cell>
          <cell r="W2559">
            <v>0</v>
          </cell>
          <cell r="X2559">
            <v>0</v>
          </cell>
          <cell r="Y2559">
            <v>141</v>
          </cell>
          <cell r="AA2559" t="str">
            <v>00ET</v>
          </cell>
          <cell r="AB2559" t="str">
            <v>Halton</v>
          </cell>
          <cell r="AC2559">
            <v>0</v>
          </cell>
          <cell r="AD2559">
            <v>0</v>
          </cell>
          <cell r="AE2559">
            <v>0</v>
          </cell>
          <cell r="AF2559">
            <v>0</v>
          </cell>
          <cell r="AG2559">
            <v>0</v>
          </cell>
          <cell r="AI2559" t="str">
            <v>00ET</v>
          </cell>
          <cell r="AJ2559" t="str">
            <v>Halton</v>
          </cell>
          <cell r="AK2559">
            <v>0</v>
          </cell>
          <cell r="AL2559">
            <v>0</v>
          </cell>
        </row>
        <row r="2560">
          <cell r="B2560" t="str">
            <v>00EU</v>
          </cell>
          <cell r="C2560" t="str">
            <v>Warrington</v>
          </cell>
          <cell r="D2560">
            <v>0</v>
          </cell>
          <cell r="E2560">
            <v>3</v>
          </cell>
          <cell r="F2560">
            <v>24</v>
          </cell>
          <cell r="G2560">
            <v>5</v>
          </cell>
          <cell r="H2560">
            <v>96</v>
          </cell>
          <cell r="I2560">
            <v>5</v>
          </cell>
          <cell r="J2560">
            <v>0</v>
          </cell>
          <cell r="K2560">
            <v>0</v>
          </cell>
          <cell r="L2560">
            <v>133</v>
          </cell>
          <cell r="M2560">
            <v>0</v>
          </cell>
          <cell r="O2560" t="str">
            <v>00EU</v>
          </cell>
          <cell r="P2560" t="str">
            <v>Warrington</v>
          </cell>
          <cell r="Q2560">
            <v>0</v>
          </cell>
          <cell r="R2560">
            <v>3</v>
          </cell>
          <cell r="S2560">
            <v>24</v>
          </cell>
          <cell r="T2560">
            <v>4</v>
          </cell>
          <cell r="U2560">
            <v>96</v>
          </cell>
          <cell r="V2560">
            <v>5</v>
          </cell>
          <cell r="W2560">
            <v>0</v>
          </cell>
          <cell r="X2560">
            <v>0</v>
          </cell>
          <cell r="Y2560">
            <v>132</v>
          </cell>
          <cell r="AA2560" t="str">
            <v>00EU</v>
          </cell>
          <cell r="AB2560" t="str">
            <v>Warrington</v>
          </cell>
          <cell r="AC2560">
            <v>0</v>
          </cell>
          <cell r="AD2560">
            <v>0</v>
          </cell>
          <cell r="AE2560">
            <v>0</v>
          </cell>
          <cell r="AF2560">
            <v>0</v>
          </cell>
          <cell r="AG2560">
            <v>0</v>
          </cell>
          <cell r="AI2560" t="str">
            <v>00EU</v>
          </cell>
          <cell r="AJ2560" t="str">
            <v>Warrington</v>
          </cell>
          <cell r="AK2560">
            <v>0</v>
          </cell>
          <cell r="AL2560">
            <v>0</v>
          </cell>
        </row>
        <row r="2561">
          <cell r="B2561" t="str">
            <v>00EW</v>
          </cell>
          <cell r="C2561" t="str">
            <v>Cheshire West and Chester</v>
          </cell>
          <cell r="D2561">
            <v>0</v>
          </cell>
          <cell r="E2561">
            <v>2</v>
          </cell>
          <cell r="F2561">
            <v>34</v>
          </cell>
          <cell r="G2561">
            <v>5</v>
          </cell>
          <cell r="H2561">
            <v>0</v>
          </cell>
          <cell r="I2561">
            <v>4</v>
          </cell>
          <cell r="J2561">
            <v>1</v>
          </cell>
          <cell r="K2561">
            <v>0</v>
          </cell>
          <cell r="L2561">
            <v>46</v>
          </cell>
          <cell r="M2561">
            <v>1</v>
          </cell>
          <cell r="O2561" t="str">
            <v>00EW</v>
          </cell>
          <cell r="P2561" t="str">
            <v>Cheshire West and Chester</v>
          </cell>
          <cell r="Q2561">
            <v>0</v>
          </cell>
          <cell r="R2561">
            <v>2</v>
          </cell>
          <cell r="S2561">
            <v>34</v>
          </cell>
          <cell r="T2561">
            <v>3</v>
          </cell>
          <cell r="U2561">
            <v>0</v>
          </cell>
          <cell r="V2561">
            <v>4</v>
          </cell>
          <cell r="W2561">
            <v>1</v>
          </cell>
          <cell r="X2561">
            <v>0</v>
          </cell>
          <cell r="Y2561">
            <v>44</v>
          </cell>
          <cell r="AA2561" t="str">
            <v>00EW</v>
          </cell>
          <cell r="AB2561" t="str">
            <v>Cheshire West and Chester</v>
          </cell>
          <cell r="AC2561">
            <v>0</v>
          </cell>
          <cell r="AD2561">
            <v>0</v>
          </cell>
          <cell r="AE2561">
            <v>0</v>
          </cell>
          <cell r="AF2561">
            <v>0</v>
          </cell>
          <cell r="AG2561">
            <v>0</v>
          </cell>
          <cell r="AI2561" t="str">
            <v>00EW</v>
          </cell>
          <cell r="AJ2561" t="str">
            <v>Cheshire West and Chester</v>
          </cell>
          <cell r="AK2561">
            <v>0</v>
          </cell>
          <cell r="AL2561">
            <v>0</v>
          </cell>
        </row>
        <row r="2562">
          <cell r="B2562" t="str">
            <v>00EX</v>
          </cell>
          <cell r="C2562" t="str">
            <v>Blackburn with Darwen</v>
          </cell>
          <cell r="D2562">
            <v>0</v>
          </cell>
          <cell r="E2562">
            <v>3</v>
          </cell>
          <cell r="F2562">
            <v>97</v>
          </cell>
          <cell r="G2562">
            <v>0</v>
          </cell>
          <cell r="H2562">
            <v>63</v>
          </cell>
          <cell r="I2562">
            <v>6</v>
          </cell>
          <cell r="J2562">
            <v>2</v>
          </cell>
          <cell r="K2562">
            <v>0</v>
          </cell>
          <cell r="L2562">
            <v>171</v>
          </cell>
          <cell r="M2562">
            <v>2</v>
          </cell>
          <cell r="O2562" t="str">
            <v>00EX</v>
          </cell>
          <cell r="P2562" t="str">
            <v>Blackburn with Darwen</v>
          </cell>
          <cell r="Q2562">
            <v>0</v>
          </cell>
          <cell r="R2562">
            <v>3</v>
          </cell>
          <cell r="S2562">
            <v>97</v>
          </cell>
          <cell r="T2562">
            <v>0</v>
          </cell>
          <cell r="U2562">
            <v>63</v>
          </cell>
          <cell r="V2562">
            <v>6</v>
          </cell>
          <cell r="W2562">
            <v>2</v>
          </cell>
          <cell r="X2562">
            <v>0</v>
          </cell>
          <cell r="Y2562">
            <v>171</v>
          </cell>
          <cell r="AA2562" t="str">
            <v>00EX</v>
          </cell>
          <cell r="AB2562" t="str">
            <v>Blackburn with Darwen</v>
          </cell>
          <cell r="AC2562">
            <v>0</v>
          </cell>
          <cell r="AD2562">
            <v>0</v>
          </cell>
          <cell r="AE2562">
            <v>0</v>
          </cell>
          <cell r="AF2562">
            <v>0</v>
          </cell>
          <cell r="AG2562">
            <v>0</v>
          </cell>
          <cell r="AI2562" t="str">
            <v>00EX</v>
          </cell>
          <cell r="AJ2562" t="str">
            <v>Blackburn with Darwen</v>
          </cell>
          <cell r="AK2562">
            <v>0</v>
          </cell>
          <cell r="AL2562">
            <v>0</v>
          </cell>
        </row>
        <row r="2563">
          <cell r="B2563" t="str">
            <v>00EY</v>
          </cell>
          <cell r="C2563" t="str">
            <v>Blackpool</v>
          </cell>
          <cell r="D2563">
            <v>0</v>
          </cell>
          <cell r="E2563">
            <v>3</v>
          </cell>
          <cell r="F2563">
            <v>7</v>
          </cell>
          <cell r="G2563">
            <v>1</v>
          </cell>
          <cell r="H2563">
            <v>10</v>
          </cell>
          <cell r="I2563">
            <v>0</v>
          </cell>
          <cell r="J2563">
            <v>0</v>
          </cell>
          <cell r="K2563">
            <v>0</v>
          </cell>
          <cell r="L2563">
            <v>21</v>
          </cell>
          <cell r="M2563">
            <v>0</v>
          </cell>
          <cell r="O2563" t="str">
            <v>00EY</v>
          </cell>
          <cell r="P2563" t="str">
            <v>Blackpool</v>
          </cell>
          <cell r="Q2563">
            <v>0</v>
          </cell>
          <cell r="R2563">
            <v>3</v>
          </cell>
          <cell r="S2563">
            <v>7</v>
          </cell>
          <cell r="T2563">
            <v>1</v>
          </cell>
          <cell r="U2563">
            <v>10</v>
          </cell>
          <cell r="V2563">
            <v>0</v>
          </cell>
          <cell r="W2563">
            <v>0</v>
          </cell>
          <cell r="X2563">
            <v>0</v>
          </cell>
          <cell r="Y2563">
            <v>21</v>
          </cell>
          <cell r="AA2563" t="str">
            <v>00EY</v>
          </cell>
          <cell r="AB2563" t="str">
            <v>Blackpool</v>
          </cell>
          <cell r="AC2563">
            <v>0</v>
          </cell>
          <cell r="AD2563">
            <v>0</v>
          </cell>
          <cell r="AE2563">
            <v>0</v>
          </cell>
          <cell r="AF2563">
            <v>0</v>
          </cell>
          <cell r="AG2563">
            <v>0</v>
          </cell>
          <cell r="AI2563" t="str">
            <v>00EY</v>
          </cell>
          <cell r="AJ2563" t="str">
            <v>Blackpool</v>
          </cell>
          <cell r="AK2563">
            <v>0</v>
          </cell>
          <cell r="AL2563">
            <v>0</v>
          </cell>
        </row>
        <row r="2564">
          <cell r="B2564" t="str">
            <v>00FA</v>
          </cell>
          <cell r="C2564" t="str">
            <v>Kingston Upon Hull</v>
          </cell>
          <cell r="D2564">
            <v>0</v>
          </cell>
          <cell r="E2564">
            <v>3</v>
          </cell>
          <cell r="F2564">
            <v>43</v>
          </cell>
          <cell r="G2564">
            <v>2</v>
          </cell>
          <cell r="H2564">
            <v>0</v>
          </cell>
          <cell r="I2564">
            <v>29</v>
          </cell>
          <cell r="J2564">
            <v>0</v>
          </cell>
          <cell r="K2564">
            <v>0</v>
          </cell>
          <cell r="L2564">
            <v>77</v>
          </cell>
          <cell r="M2564">
            <v>0</v>
          </cell>
          <cell r="O2564" t="str">
            <v>00FA</v>
          </cell>
          <cell r="P2564" t="str">
            <v>Kingston Upon Hull</v>
          </cell>
          <cell r="Q2564">
            <v>0</v>
          </cell>
          <cell r="R2564">
            <v>3</v>
          </cell>
          <cell r="S2564">
            <v>43</v>
          </cell>
          <cell r="T2564">
            <v>2</v>
          </cell>
          <cell r="U2564">
            <v>0</v>
          </cell>
          <cell r="V2564">
            <v>29</v>
          </cell>
          <cell r="W2564">
            <v>0</v>
          </cell>
          <cell r="X2564">
            <v>0</v>
          </cell>
          <cell r="Y2564">
            <v>77</v>
          </cell>
          <cell r="AA2564" t="str">
            <v>00FA</v>
          </cell>
          <cell r="AB2564" t="str">
            <v>Kingston Upon Hull</v>
          </cell>
          <cell r="AC2564">
            <v>0</v>
          </cell>
          <cell r="AD2564">
            <v>0</v>
          </cell>
          <cell r="AE2564">
            <v>0</v>
          </cell>
          <cell r="AF2564">
            <v>0</v>
          </cell>
          <cell r="AG2564">
            <v>0</v>
          </cell>
          <cell r="AI2564" t="str">
            <v>00FA</v>
          </cell>
          <cell r="AJ2564" t="str">
            <v>Kingston Upon Hull</v>
          </cell>
          <cell r="AK2564">
            <v>0</v>
          </cell>
          <cell r="AL2564">
            <v>0</v>
          </cell>
        </row>
        <row r="2565">
          <cell r="B2565" t="str">
            <v>00FB</v>
          </cell>
          <cell r="C2565" t="str">
            <v>East Riding of Yorkshire</v>
          </cell>
          <cell r="D2565">
            <v>0</v>
          </cell>
          <cell r="E2565">
            <v>1</v>
          </cell>
          <cell r="F2565">
            <v>31</v>
          </cell>
          <cell r="G2565">
            <v>7</v>
          </cell>
          <cell r="H2565">
            <v>4</v>
          </cell>
          <cell r="I2565">
            <v>0</v>
          </cell>
          <cell r="J2565">
            <v>0</v>
          </cell>
          <cell r="K2565">
            <v>0</v>
          </cell>
          <cell r="L2565">
            <v>43</v>
          </cell>
          <cell r="M2565">
            <v>0</v>
          </cell>
          <cell r="O2565" t="str">
            <v>00FB</v>
          </cell>
          <cell r="P2565" t="str">
            <v>East Riding of Yorkshire</v>
          </cell>
          <cell r="Q2565">
            <v>0</v>
          </cell>
          <cell r="R2565">
            <v>1</v>
          </cell>
          <cell r="S2565">
            <v>31</v>
          </cell>
          <cell r="T2565">
            <v>6</v>
          </cell>
          <cell r="U2565">
            <v>4</v>
          </cell>
          <cell r="V2565">
            <v>0</v>
          </cell>
          <cell r="W2565">
            <v>0</v>
          </cell>
          <cell r="X2565">
            <v>0</v>
          </cell>
          <cell r="Y2565">
            <v>42</v>
          </cell>
          <cell r="AA2565" t="str">
            <v>00FB</v>
          </cell>
          <cell r="AB2565" t="str">
            <v>East Riding of Yorkshire</v>
          </cell>
          <cell r="AC2565">
            <v>0</v>
          </cell>
          <cell r="AD2565">
            <v>0</v>
          </cell>
          <cell r="AE2565">
            <v>0</v>
          </cell>
          <cell r="AF2565">
            <v>0</v>
          </cell>
          <cell r="AG2565">
            <v>0</v>
          </cell>
          <cell r="AI2565" t="str">
            <v>00FB</v>
          </cell>
          <cell r="AJ2565" t="str">
            <v>East Riding of Yorkshire</v>
          </cell>
          <cell r="AK2565">
            <v>0</v>
          </cell>
          <cell r="AL2565">
            <v>0</v>
          </cell>
        </row>
        <row r="2566">
          <cell r="B2566" t="str">
            <v>00FC</v>
          </cell>
          <cell r="C2566" t="str">
            <v>North East Lincolnshire</v>
          </cell>
          <cell r="D2566">
            <v>0</v>
          </cell>
          <cell r="E2566">
            <v>0</v>
          </cell>
          <cell r="F2566">
            <v>42</v>
          </cell>
          <cell r="G2566">
            <v>1</v>
          </cell>
          <cell r="H2566">
            <v>36</v>
          </cell>
          <cell r="I2566">
            <v>1</v>
          </cell>
          <cell r="J2566">
            <v>0</v>
          </cell>
          <cell r="K2566">
            <v>0</v>
          </cell>
          <cell r="L2566">
            <v>80</v>
          </cell>
          <cell r="M2566">
            <v>0</v>
          </cell>
          <cell r="O2566" t="str">
            <v>00FC</v>
          </cell>
          <cell r="P2566" t="str">
            <v>North East Lincolnshire</v>
          </cell>
          <cell r="Q2566">
            <v>0</v>
          </cell>
          <cell r="R2566">
            <v>0</v>
          </cell>
          <cell r="S2566">
            <v>42</v>
          </cell>
          <cell r="T2566">
            <v>1</v>
          </cell>
          <cell r="U2566">
            <v>36</v>
          </cell>
          <cell r="V2566">
            <v>1</v>
          </cell>
          <cell r="W2566">
            <v>0</v>
          </cell>
          <cell r="X2566">
            <v>0</v>
          </cell>
          <cell r="Y2566">
            <v>80</v>
          </cell>
          <cell r="AA2566" t="str">
            <v>00FC</v>
          </cell>
          <cell r="AB2566" t="str">
            <v>North East Lincolnshire</v>
          </cell>
          <cell r="AC2566">
            <v>0</v>
          </cell>
          <cell r="AD2566">
            <v>0</v>
          </cell>
          <cell r="AE2566">
            <v>0</v>
          </cell>
          <cell r="AF2566">
            <v>0</v>
          </cell>
          <cell r="AG2566">
            <v>0</v>
          </cell>
          <cell r="AI2566" t="str">
            <v>00FC</v>
          </cell>
          <cell r="AJ2566" t="str">
            <v>North East Lincolnshire</v>
          </cell>
          <cell r="AK2566">
            <v>0</v>
          </cell>
          <cell r="AL2566">
            <v>0</v>
          </cell>
        </row>
        <row r="2567">
          <cell r="B2567" t="str">
            <v>00FD</v>
          </cell>
          <cell r="C2567" t="str">
            <v>North Lincolnshire</v>
          </cell>
          <cell r="D2567">
            <v>0</v>
          </cell>
          <cell r="E2567">
            <v>1</v>
          </cell>
          <cell r="F2567">
            <v>17</v>
          </cell>
          <cell r="G2567">
            <v>1</v>
          </cell>
          <cell r="H2567">
            <v>84</v>
          </cell>
          <cell r="I2567">
            <v>0</v>
          </cell>
          <cell r="J2567">
            <v>0</v>
          </cell>
          <cell r="K2567">
            <v>0</v>
          </cell>
          <cell r="L2567">
            <v>103</v>
          </cell>
          <cell r="M2567">
            <v>0</v>
          </cell>
          <cell r="O2567" t="str">
            <v>00FD</v>
          </cell>
          <cell r="P2567" t="str">
            <v>North Lincolnshire</v>
          </cell>
          <cell r="Q2567">
            <v>0</v>
          </cell>
          <cell r="R2567">
            <v>1</v>
          </cell>
          <cell r="S2567">
            <v>17</v>
          </cell>
          <cell r="T2567">
            <v>1</v>
          </cell>
          <cell r="U2567">
            <v>84</v>
          </cell>
          <cell r="V2567">
            <v>0</v>
          </cell>
          <cell r="W2567">
            <v>0</v>
          </cell>
          <cell r="X2567">
            <v>0</v>
          </cell>
          <cell r="Y2567">
            <v>103</v>
          </cell>
          <cell r="AA2567" t="str">
            <v>00FD</v>
          </cell>
          <cell r="AB2567" t="str">
            <v>North Lincolnshire</v>
          </cell>
          <cell r="AC2567">
            <v>0</v>
          </cell>
          <cell r="AD2567">
            <v>0</v>
          </cell>
          <cell r="AE2567">
            <v>5</v>
          </cell>
          <cell r="AF2567">
            <v>0</v>
          </cell>
          <cell r="AG2567">
            <v>5</v>
          </cell>
          <cell r="AI2567" t="str">
            <v>00FD</v>
          </cell>
          <cell r="AJ2567" t="str">
            <v>North Lincolnshire</v>
          </cell>
          <cell r="AK2567">
            <v>0</v>
          </cell>
          <cell r="AL2567">
            <v>0</v>
          </cell>
        </row>
        <row r="2568">
          <cell r="B2568" t="str">
            <v>00FF</v>
          </cell>
          <cell r="C2568" t="str">
            <v>York</v>
          </cell>
          <cell r="D2568">
            <v>0</v>
          </cell>
          <cell r="E2568">
            <v>3</v>
          </cell>
          <cell r="F2568">
            <v>20</v>
          </cell>
          <cell r="G2568">
            <v>16</v>
          </cell>
          <cell r="H2568">
            <v>58</v>
          </cell>
          <cell r="I2568">
            <v>0</v>
          </cell>
          <cell r="J2568">
            <v>0</v>
          </cell>
          <cell r="K2568">
            <v>1</v>
          </cell>
          <cell r="L2568">
            <v>98</v>
          </cell>
          <cell r="M2568">
            <v>1</v>
          </cell>
          <cell r="O2568" t="str">
            <v>00FF</v>
          </cell>
          <cell r="P2568" t="str">
            <v>York</v>
          </cell>
          <cell r="Q2568">
            <v>0</v>
          </cell>
          <cell r="R2568">
            <v>3</v>
          </cell>
          <cell r="S2568">
            <v>20</v>
          </cell>
          <cell r="T2568">
            <v>17</v>
          </cell>
          <cell r="U2568">
            <v>58</v>
          </cell>
          <cell r="V2568">
            <v>0</v>
          </cell>
          <cell r="W2568">
            <v>0</v>
          </cell>
          <cell r="X2568">
            <v>1</v>
          </cell>
          <cell r="Y2568">
            <v>99</v>
          </cell>
          <cell r="AA2568" t="str">
            <v>00FF</v>
          </cell>
          <cell r="AB2568" t="str">
            <v>York</v>
          </cell>
          <cell r="AC2568">
            <v>0</v>
          </cell>
          <cell r="AD2568">
            <v>2</v>
          </cell>
          <cell r="AE2568">
            <v>5</v>
          </cell>
          <cell r="AF2568">
            <v>2</v>
          </cell>
          <cell r="AG2568">
            <v>9</v>
          </cell>
          <cell r="AI2568" t="str">
            <v>00FF</v>
          </cell>
          <cell r="AJ2568" t="str">
            <v>York</v>
          </cell>
          <cell r="AK2568">
            <v>0</v>
          </cell>
          <cell r="AL2568">
            <v>0</v>
          </cell>
        </row>
        <row r="2569">
          <cell r="B2569" t="str">
            <v>00FK</v>
          </cell>
          <cell r="C2569" t="str">
            <v>Derby</v>
          </cell>
          <cell r="D2569">
            <v>0</v>
          </cell>
          <cell r="E2569">
            <v>1</v>
          </cell>
          <cell r="F2569">
            <v>53</v>
          </cell>
          <cell r="G2569">
            <v>4</v>
          </cell>
          <cell r="H2569">
            <v>54</v>
          </cell>
          <cell r="I2569">
            <v>27</v>
          </cell>
          <cell r="J2569">
            <v>0</v>
          </cell>
          <cell r="K2569">
            <v>0</v>
          </cell>
          <cell r="L2569">
            <v>139</v>
          </cell>
          <cell r="M2569">
            <v>0</v>
          </cell>
          <cell r="O2569" t="str">
            <v>00FK</v>
          </cell>
          <cell r="P2569" t="str">
            <v>Derby</v>
          </cell>
          <cell r="Q2569">
            <v>0</v>
          </cell>
          <cell r="R2569">
            <v>1</v>
          </cell>
          <cell r="S2569">
            <v>53</v>
          </cell>
          <cell r="T2569">
            <v>4</v>
          </cell>
          <cell r="U2569">
            <v>54</v>
          </cell>
          <cell r="V2569">
            <v>27</v>
          </cell>
          <cell r="W2569">
            <v>0</v>
          </cell>
          <cell r="X2569">
            <v>0</v>
          </cell>
          <cell r="Y2569">
            <v>139</v>
          </cell>
          <cell r="AA2569" t="str">
            <v>00FK</v>
          </cell>
          <cell r="AB2569" t="str">
            <v>Derby</v>
          </cell>
          <cell r="AC2569">
            <v>0</v>
          </cell>
          <cell r="AD2569">
            <v>0</v>
          </cell>
          <cell r="AE2569">
            <v>3</v>
          </cell>
          <cell r="AF2569">
            <v>0</v>
          </cell>
          <cell r="AG2569">
            <v>3</v>
          </cell>
          <cell r="AI2569" t="str">
            <v>00FK</v>
          </cell>
          <cell r="AJ2569" t="str">
            <v>Derby</v>
          </cell>
          <cell r="AK2569">
            <v>0</v>
          </cell>
          <cell r="AL2569">
            <v>0</v>
          </cell>
        </row>
        <row r="2570">
          <cell r="B2570" t="str">
            <v>00FN</v>
          </cell>
          <cell r="C2570" t="str">
            <v>Leicester</v>
          </cell>
          <cell r="D2570">
            <v>0</v>
          </cell>
          <cell r="E2570">
            <v>4</v>
          </cell>
          <cell r="F2570">
            <v>67</v>
          </cell>
          <cell r="G2570">
            <v>16</v>
          </cell>
          <cell r="H2570">
            <v>43</v>
          </cell>
          <cell r="I2570">
            <v>0</v>
          </cell>
          <cell r="J2570">
            <v>0</v>
          </cell>
          <cell r="K2570">
            <v>0</v>
          </cell>
          <cell r="L2570">
            <v>130</v>
          </cell>
          <cell r="M2570">
            <v>0</v>
          </cell>
          <cell r="O2570" t="str">
            <v>00FN</v>
          </cell>
          <cell r="P2570" t="str">
            <v>Leicester</v>
          </cell>
          <cell r="Q2570">
            <v>0</v>
          </cell>
          <cell r="R2570">
            <v>4</v>
          </cell>
          <cell r="S2570">
            <v>67</v>
          </cell>
          <cell r="T2570">
            <v>8</v>
          </cell>
          <cell r="U2570">
            <v>43</v>
          </cell>
          <cell r="V2570">
            <v>0</v>
          </cell>
          <cell r="W2570">
            <v>0</v>
          </cell>
          <cell r="X2570">
            <v>0</v>
          </cell>
          <cell r="Y2570">
            <v>122</v>
          </cell>
          <cell r="AA2570" t="str">
            <v>00FN</v>
          </cell>
          <cell r="AB2570" t="str">
            <v>Leicester</v>
          </cell>
          <cell r="AC2570">
            <v>0</v>
          </cell>
          <cell r="AD2570">
            <v>0</v>
          </cell>
          <cell r="AE2570">
            <v>0</v>
          </cell>
          <cell r="AF2570">
            <v>0</v>
          </cell>
          <cell r="AG2570">
            <v>0</v>
          </cell>
          <cell r="AI2570" t="str">
            <v>00FN</v>
          </cell>
          <cell r="AJ2570" t="str">
            <v>Leicester</v>
          </cell>
          <cell r="AK2570">
            <v>0</v>
          </cell>
          <cell r="AL2570">
            <v>0</v>
          </cell>
        </row>
        <row r="2571">
          <cell r="B2571" t="str">
            <v>00FP</v>
          </cell>
          <cell r="C2571" t="str">
            <v>Rutland</v>
          </cell>
          <cell r="D2571">
            <v>0</v>
          </cell>
          <cell r="E2571">
            <v>0</v>
          </cell>
          <cell r="F2571">
            <v>4</v>
          </cell>
          <cell r="G2571">
            <v>3</v>
          </cell>
          <cell r="H2571">
            <v>5</v>
          </cell>
          <cell r="I2571">
            <v>0</v>
          </cell>
          <cell r="J2571">
            <v>0</v>
          </cell>
          <cell r="K2571">
            <v>0</v>
          </cell>
          <cell r="L2571">
            <v>12</v>
          </cell>
          <cell r="M2571">
            <v>0</v>
          </cell>
          <cell r="O2571" t="str">
            <v>00FP</v>
          </cell>
          <cell r="P2571" t="str">
            <v>Rutland</v>
          </cell>
          <cell r="Q2571">
            <v>0</v>
          </cell>
          <cell r="R2571">
            <v>0</v>
          </cell>
          <cell r="S2571">
            <v>4</v>
          </cell>
          <cell r="T2571">
            <v>1</v>
          </cell>
          <cell r="U2571">
            <v>5</v>
          </cell>
          <cell r="V2571">
            <v>0</v>
          </cell>
          <cell r="W2571">
            <v>0</v>
          </cell>
          <cell r="X2571">
            <v>0</v>
          </cell>
          <cell r="Y2571">
            <v>10</v>
          </cell>
          <cell r="AA2571" t="str">
            <v>00FP</v>
          </cell>
          <cell r="AB2571" t="str">
            <v>Rutland</v>
          </cell>
          <cell r="AC2571">
            <v>0</v>
          </cell>
          <cell r="AD2571">
            <v>0</v>
          </cell>
          <cell r="AE2571">
            <v>0</v>
          </cell>
          <cell r="AF2571">
            <v>0</v>
          </cell>
          <cell r="AG2571">
            <v>0</v>
          </cell>
          <cell r="AI2571" t="str">
            <v>00FP</v>
          </cell>
          <cell r="AJ2571" t="str">
            <v>Rutland</v>
          </cell>
          <cell r="AK2571">
            <v>0</v>
          </cell>
          <cell r="AL2571">
            <v>0</v>
          </cell>
        </row>
        <row r="2572">
          <cell r="B2572" t="str">
            <v>00FY</v>
          </cell>
          <cell r="C2572" t="str">
            <v>Nottingham</v>
          </cell>
          <cell r="D2572">
            <v>0</v>
          </cell>
          <cell r="E2572">
            <v>2</v>
          </cell>
          <cell r="F2572">
            <v>22</v>
          </cell>
          <cell r="G2572">
            <v>2</v>
          </cell>
          <cell r="H2572">
            <v>15</v>
          </cell>
          <cell r="I2572">
            <v>0</v>
          </cell>
          <cell r="J2572">
            <v>0</v>
          </cell>
          <cell r="K2572">
            <v>0</v>
          </cell>
          <cell r="L2572">
            <v>41</v>
          </cell>
          <cell r="M2572">
            <v>0</v>
          </cell>
          <cell r="O2572" t="str">
            <v>00FY</v>
          </cell>
          <cell r="P2572" t="str">
            <v>Nottingham</v>
          </cell>
          <cell r="Q2572">
            <v>0</v>
          </cell>
          <cell r="R2572">
            <v>2</v>
          </cell>
          <cell r="S2572">
            <v>22</v>
          </cell>
          <cell r="T2572">
            <v>3</v>
          </cell>
          <cell r="U2572">
            <v>15</v>
          </cell>
          <cell r="V2572">
            <v>0</v>
          </cell>
          <cell r="W2572">
            <v>0</v>
          </cell>
          <cell r="X2572">
            <v>0</v>
          </cell>
          <cell r="Y2572">
            <v>42</v>
          </cell>
          <cell r="AA2572" t="str">
            <v>00FY</v>
          </cell>
          <cell r="AB2572" t="str">
            <v>Nottingham</v>
          </cell>
          <cell r="AC2572">
            <v>0</v>
          </cell>
          <cell r="AD2572">
            <v>0</v>
          </cell>
          <cell r="AE2572">
            <v>0</v>
          </cell>
          <cell r="AF2572">
            <v>0</v>
          </cell>
          <cell r="AG2572">
            <v>0</v>
          </cell>
          <cell r="AI2572" t="str">
            <v>00FY</v>
          </cell>
          <cell r="AJ2572" t="str">
            <v>Nottingham</v>
          </cell>
          <cell r="AK2572">
            <v>38</v>
          </cell>
          <cell r="AL2572">
            <v>0</v>
          </cell>
        </row>
        <row r="2573">
          <cell r="B2573" t="str">
            <v>00GA</v>
          </cell>
          <cell r="C2573" t="str">
            <v>Herefordshire</v>
          </cell>
          <cell r="D2573">
            <v>0</v>
          </cell>
          <cell r="E2573">
            <v>8</v>
          </cell>
          <cell r="F2573">
            <v>16</v>
          </cell>
          <cell r="G2573">
            <v>34</v>
          </cell>
          <cell r="H2573">
            <v>94</v>
          </cell>
          <cell r="I2573">
            <v>0</v>
          </cell>
          <cell r="J2573">
            <v>0</v>
          </cell>
          <cell r="K2573">
            <v>0</v>
          </cell>
          <cell r="L2573">
            <v>152</v>
          </cell>
          <cell r="M2573">
            <v>0</v>
          </cell>
          <cell r="O2573" t="str">
            <v>00GA</v>
          </cell>
          <cell r="P2573" t="str">
            <v>Herefordshire</v>
          </cell>
          <cell r="Q2573">
            <v>0</v>
          </cell>
          <cell r="R2573">
            <v>8</v>
          </cell>
          <cell r="S2573">
            <v>16</v>
          </cell>
          <cell r="T2573">
            <v>37</v>
          </cell>
          <cell r="U2573">
            <v>94</v>
          </cell>
          <cell r="V2573">
            <v>0</v>
          </cell>
          <cell r="W2573">
            <v>0</v>
          </cell>
          <cell r="X2573">
            <v>0</v>
          </cell>
          <cell r="Y2573">
            <v>155</v>
          </cell>
          <cell r="AA2573" t="str">
            <v>00GA</v>
          </cell>
          <cell r="AB2573" t="str">
            <v>Herefordshire</v>
          </cell>
          <cell r="AC2573">
            <v>0</v>
          </cell>
          <cell r="AD2573">
            <v>0</v>
          </cell>
          <cell r="AE2573">
            <v>0</v>
          </cell>
          <cell r="AF2573">
            <v>0</v>
          </cell>
          <cell r="AG2573">
            <v>0</v>
          </cell>
          <cell r="AI2573" t="str">
            <v>00GA</v>
          </cell>
          <cell r="AJ2573" t="str">
            <v>Herefordshire</v>
          </cell>
          <cell r="AK2573">
            <v>0</v>
          </cell>
          <cell r="AL2573">
            <v>0</v>
          </cell>
        </row>
        <row r="2574">
          <cell r="B2574" t="str">
            <v>00GF</v>
          </cell>
          <cell r="C2574" t="str">
            <v>Telford and Wrekin</v>
          </cell>
          <cell r="D2574">
            <v>5</v>
          </cell>
          <cell r="E2574">
            <v>1</v>
          </cell>
          <cell r="F2574">
            <v>45</v>
          </cell>
          <cell r="G2574">
            <v>8</v>
          </cell>
          <cell r="H2574">
            <v>118</v>
          </cell>
          <cell r="I2574">
            <v>0</v>
          </cell>
          <cell r="J2574">
            <v>8</v>
          </cell>
          <cell r="K2574">
            <v>1</v>
          </cell>
          <cell r="L2574">
            <v>186</v>
          </cell>
          <cell r="M2574">
            <v>9</v>
          </cell>
          <cell r="O2574" t="str">
            <v>00GF</v>
          </cell>
          <cell r="P2574" t="str">
            <v>Telford and Wrekin</v>
          </cell>
          <cell r="Q2574">
            <v>5</v>
          </cell>
          <cell r="R2574">
            <v>1</v>
          </cell>
          <cell r="S2574">
            <v>45</v>
          </cell>
          <cell r="T2574">
            <v>8</v>
          </cell>
          <cell r="U2574">
            <v>118</v>
          </cell>
          <cell r="V2574">
            <v>0</v>
          </cell>
          <cell r="W2574">
            <v>8</v>
          </cell>
          <cell r="X2574">
            <v>1</v>
          </cell>
          <cell r="Y2574">
            <v>186</v>
          </cell>
          <cell r="AA2574" t="str">
            <v>00GF</v>
          </cell>
          <cell r="AB2574" t="str">
            <v>Telford and Wrekin</v>
          </cell>
          <cell r="AC2574">
            <v>0</v>
          </cell>
          <cell r="AD2574">
            <v>11</v>
          </cell>
          <cell r="AE2574">
            <v>7</v>
          </cell>
          <cell r="AF2574">
            <v>11</v>
          </cell>
          <cell r="AG2574">
            <v>29</v>
          </cell>
          <cell r="AI2574" t="str">
            <v>00GF</v>
          </cell>
          <cell r="AJ2574" t="str">
            <v>Telford and Wrekin</v>
          </cell>
          <cell r="AK2574">
            <v>0</v>
          </cell>
          <cell r="AL2574">
            <v>0</v>
          </cell>
        </row>
        <row r="2575">
          <cell r="B2575" t="str">
            <v>00GG</v>
          </cell>
          <cell r="C2575" t="str">
            <v>Shropshire</v>
          </cell>
          <cell r="D2575">
            <v>0</v>
          </cell>
          <cell r="E2575">
            <v>5</v>
          </cell>
          <cell r="F2575">
            <v>25</v>
          </cell>
          <cell r="G2575">
            <v>8</v>
          </cell>
          <cell r="H2575">
            <v>72</v>
          </cell>
          <cell r="I2575">
            <v>5</v>
          </cell>
          <cell r="J2575">
            <v>0</v>
          </cell>
          <cell r="K2575">
            <v>0</v>
          </cell>
          <cell r="L2575">
            <v>115</v>
          </cell>
          <cell r="M2575">
            <v>0</v>
          </cell>
          <cell r="O2575" t="str">
            <v>00GG</v>
          </cell>
          <cell r="P2575" t="str">
            <v>Shropshire</v>
          </cell>
          <cell r="Q2575">
            <v>0</v>
          </cell>
          <cell r="R2575">
            <v>5</v>
          </cell>
          <cell r="S2575">
            <v>25</v>
          </cell>
          <cell r="T2575">
            <v>9</v>
          </cell>
          <cell r="U2575">
            <v>72</v>
          </cell>
          <cell r="V2575">
            <v>5</v>
          </cell>
          <cell r="W2575">
            <v>0</v>
          </cell>
          <cell r="X2575">
            <v>0</v>
          </cell>
          <cell r="Y2575">
            <v>116</v>
          </cell>
          <cell r="AA2575" t="str">
            <v>00GG</v>
          </cell>
          <cell r="AB2575" t="str">
            <v>Shropshire</v>
          </cell>
          <cell r="AC2575">
            <v>0</v>
          </cell>
          <cell r="AD2575">
            <v>10</v>
          </cell>
          <cell r="AE2575">
            <v>2</v>
          </cell>
          <cell r="AF2575">
            <v>10</v>
          </cell>
          <cell r="AG2575">
            <v>22</v>
          </cell>
          <cell r="AI2575" t="str">
            <v>00GG</v>
          </cell>
          <cell r="AJ2575" t="str">
            <v>Shropshire</v>
          </cell>
          <cell r="AK2575">
            <v>0</v>
          </cell>
          <cell r="AL2575">
            <v>0</v>
          </cell>
        </row>
        <row r="2576">
          <cell r="B2576" t="str">
            <v>00GL</v>
          </cell>
          <cell r="C2576" t="str">
            <v>Stoke-on-Trent</v>
          </cell>
          <cell r="D2576">
            <v>0</v>
          </cell>
          <cell r="E2576">
            <v>4</v>
          </cell>
          <cell r="F2576">
            <v>32</v>
          </cell>
          <cell r="G2576">
            <v>10</v>
          </cell>
          <cell r="H2576">
            <v>69</v>
          </cell>
          <cell r="I2576">
            <v>33</v>
          </cell>
          <cell r="J2576">
            <v>0</v>
          </cell>
          <cell r="K2576">
            <v>0</v>
          </cell>
          <cell r="L2576">
            <v>148</v>
          </cell>
          <cell r="M2576">
            <v>0</v>
          </cell>
          <cell r="O2576" t="str">
            <v>00GL</v>
          </cell>
          <cell r="P2576" t="str">
            <v>Stoke-on-Trent</v>
          </cell>
          <cell r="Q2576">
            <v>0</v>
          </cell>
          <cell r="R2576">
            <v>4</v>
          </cell>
          <cell r="S2576">
            <v>32</v>
          </cell>
          <cell r="T2576">
            <v>9</v>
          </cell>
          <cell r="U2576">
            <v>69</v>
          </cell>
          <cell r="V2576">
            <v>33</v>
          </cell>
          <cell r="W2576">
            <v>0</v>
          </cell>
          <cell r="X2576">
            <v>0</v>
          </cell>
          <cell r="Y2576">
            <v>147</v>
          </cell>
          <cell r="AA2576" t="str">
            <v>00GL</v>
          </cell>
          <cell r="AB2576" t="str">
            <v>Stoke-on-Trent</v>
          </cell>
          <cell r="AC2576">
            <v>0</v>
          </cell>
          <cell r="AD2576">
            <v>0</v>
          </cell>
          <cell r="AE2576">
            <v>0</v>
          </cell>
          <cell r="AF2576">
            <v>0</v>
          </cell>
          <cell r="AG2576">
            <v>0</v>
          </cell>
          <cell r="AI2576" t="str">
            <v>00GL</v>
          </cell>
          <cell r="AJ2576" t="str">
            <v>Stoke-on-Trent</v>
          </cell>
          <cell r="AK2576">
            <v>0</v>
          </cell>
          <cell r="AL2576">
            <v>0</v>
          </cell>
        </row>
        <row r="2577">
          <cell r="B2577" t="str">
            <v>00HA</v>
          </cell>
          <cell r="C2577" t="str">
            <v>Bath and North East Somerset UA</v>
          </cell>
          <cell r="D2577">
            <v>0</v>
          </cell>
          <cell r="E2577">
            <v>0</v>
          </cell>
          <cell r="F2577">
            <v>48</v>
          </cell>
          <cell r="G2577">
            <v>13</v>
          </cell>
          <cell r="H2577">
            <v>111</v>
          </cell>
          <cell r="I2577">
            <v>0</v>
          </cell>
          <cell r="J2577">
            <v>0</v>
          </cell>
          <cell r="K2577">
            <v>0</v>
          </cell>
          <cell r="L2577">
            <v>172</v>
          </cell>
          <cell r="M2577">
            <v>0</v>
          </cell>
          <cell r="O2577" t="str">
            <v>00HA</v>
          </cell>
          <cell r="P2577" t="str">
            <v>Bath and North East Somerset UA</v>
          </cell>
          <cell r="Q2577">
            <v>0</v>
          </cell>
          <cell r="R2577">
            <v>0</v>
          </cell>
          <cell r="S2577">
            <v>48</v>
          </cell>
          <cell r="T2577">
            <v>14</v>
          </cell>
          <cell r="U2577">
            <v>111</v>
          </cell>
          <cell r="V2577">
            <v>0</v>
          </cell>
          <cell r="W2577">
            <v>0</v>
          </cell>
          <cell r="X2577">
            <v>0</v>
          </cell>
          <cell r="Y2577">
            <v>173</v>
          </cell>
          <cell r="AA2577" t="str">
            <v>00HA</v>
          </cell>
          <cell r="AB2577" t="str">
            <v>Bath and North East Somerset UA</v>
          </cell>
          <cell r="AC2577">
            <v>0</v>
          </cell>
          <cell r="AD2577">
            <v>2</v>
          </cell>
          <cell r="AE2577">
            <v>2</v>
          </cell>
          <cell r="AF2577">
            <v>2</v>
          </cell>
          <cell r="AG2577">
            <v>6</v>
          </cell>
          <cell r="AI2577" t="str">
            <v>00HA</v>
          </cell>
          <cell r="AJ2577" t="str">
            <v>Bath and North East Somerset UA</v>
          </cell>
          <cell r="AK2577">
            <v>0</v>
          </cell>
          <cell r="AL2577">
            <v>0</v>
          </cell>
        </row>
        <row r="2578">
          <cell r="B2578" t="str">
            <v>00HB</v>
          </cell>
          <cell r="C2578" t="str">
            <v>Bristol UA</v>
          </cell>
          <cell r="D2578">
            <v>95</v>
          </cell>
          <cell r="E2578">
            <v>0</v>
          </cell>
          <cell r="F2578">
            <v>153</v>
          </cell>
          <cell r="G2578">
            <v>37</v>
          </cell>
          <cell r="H2578">
            <v>269</v>
          </cell>
          <cell r="I2578">
            <v>29</v>
          </cell>
          <cell r="J2578">
            <v>0</v>
          </cell>
          <cell r="K2578">
            <v>0</v>
          </cell>
          <cell r="L2578">
            <v>583</v>
          </cell>
          <cell r="M2578">
            <v>0</v>
          </cell>
          <cell r="O2578" t="str">
            <v>00HB</v>
          </cell>
          <cell r="P2578" t="str">
            <v>Bristol UA</v>
          </cell>
          <cell r="Q2578">
            <v>95</v>
          </cell>
          <cell r="R2578">
            <v>0</v>
          </cell>
          <cell r="S2578">
            <v>153</v>
          </cell>
          <cell r="T2578">
            <v>31</v>
          </cell>
          <cell r="U2578">
            <v>269</v>
          </cell>
          <cell r="V2578">
            <v>29</v>
          </cell>
          <cell r="W2578">
            <v>0</v>
          </cell>
          <cell r="X2578">
            <v>0</v>
          </cell>
          <cell r="Y2578">
            <v>577</v>
          </cell>
          <cell r="AA2578" t="str">
            <v>00HB</v>
          </cell>
          <cell r="AB2578" t="str">
            <v>Bristol UA</v>
          </cell>
          <cell r="AC2578">
            <v>0</v>
          </cell>
          <cell r="AD2578">
            <v>4</v>
          </cell>
          <cell r="AE2578">
            <v>26</v>
          </cell>
          <cell r="AF2578">
            <v>4</v>
          </cell>
          <cell r="AG2578">
            <v>34</v>
          </cell>
          <cell r="AI2578" t="str">
            <v>00HB</v>
          </cell>
          <cell r="AJ2578" t="str">
            <v>Bristol UA</v>
          </cell>
          <cell r="AK2578">
            <v>0</v>
          </cell>
          <cell r="AL2578">
            <v>2</v>
          </cell>
        </row>
        <row r="2579">
          <cell r="B2579" t="str">
            <v>00HC</v>
          </cell>
          <cell r="C2579" t="str">
            <v>North Somerset</v>
          </cell>
          <cell r="D2579">
            <v>0</v>
          </cell>
          <cell r="E2579">
            <v>1</v>
          </cell>
          <cell r="F2579">
            <v>75</v>
          </cell>
          <cell r="G2579">
            <v>14</v>
          </cell>
          <cell r="H2579">
            <v>114</v>
          </cell>
          <cell r="I2579">
            <v>33</v>
          </cell>
          <cell r="J2579">
            <v>0</v>
          </cell>
          <cell r="K2579">
            <v>0</v>
          </cell>
          <cell r="L2579">
            <v>237</v>
          </cell>
          <cell r="M2579">
            <v>0</v>
          </cell>
          <cell r="O2579" t="str">
            <v>00HC</v>
          </cell>
          <cell r="P2579" t="str">
            <v>North Somerset</v>
          </cell>
          <cell r="Q2579">
            <v>0</v>
          </cell>
          <cell r="R2579">
            <v>1</v>
          </cell>
          <cell r="S2579">
            <v>75</v>
          </cell>
          <cell r="T2579">
            <v>16</v>
          </cell>
          <cell r="U2579">
            <v>114</v>
          </cell>
          <cell r="V2579">
            <v>33</v>
          </cell>
          <cell r="W2579">
            <v>0</v>
          </cell>
          <cell r="X2579">
            <v>0</v>
          </cell>
          <cell r="Y2579">
            <v>239</v>
          </cell>
          <cell r="AA2579" t="str">
            <v>00HC</v>
          </cell>
          <cell r="AB2579" t="str">
            <v>North Somerset</v>
          </cell>
          <cell r="AC2579">
            <v>0</v>
          </cell>
          <cell r="AD2579">
            <v>0</v>
          </cell>
          <cell r="AE2579">
            <v>23</v>
          </cell>
          <cell r="AF2579">
            <v>0</v>
          </cell>
          <cell r="AG2579">
            <v>23</v>
          </cell>
          <cell r="AI2579" t="str">
            <v>00HC</v>
          </cell>
          <cell r="AJ2579" t="str">
            <v>North Somerset</v>
          </cell>
          <cell r="AK2579">
            <v>0</v>
          </cell>
          <cell r="AL2579">
            <v>0</v>
          </cell>
        </row>
        <row r="2580">
          <cell r="B2580" t="str">
            <v>00HD</v>
          </cell>
          <cell r="C2580" t="str">
            <v>South Gloucestershire</v>
          </cell>
          <cell r="D2580">
            <v>0</v>
          </cell>
          <cell r="E2580">
            <v>0</v>
          </cell>
          <cell r="F2580">
            <v>68</v>
          </cell>
          <cell r="G2580">
            <v>24</v>
          </cell>
          <cell r="H2580">
            <v>124</v>
          </cell>
          <cell r="I2580">
            <v>0</v>
          </cell>
          <cell r="J2580">
            <v>0</v>
          </cell>
          <cell r="K2580">
            <v>0</v>
          </cell>
          <cell r="L2580">
            <v>216</v>
          </cell>
          <cell r="M2580">
            <v>0</v>
          </cell>
          <cell r="O2580" t="str">
            <v>00HD</v>
          </cell>
          <cell r="P2580" t="str">
            <v>South Gloucestershire</v>
          </cell>
          <cell r="Q2580">
            <v>0</v>
          </cell>
          <cell r="R2580">
            <v>0</v>
          </cell>
          <cell r="S2580">
            <v>68</v>
          </cell>
          <cell r="T2580">
            <v>19</v>
          </cell>
          <cell r="U2580">
            <v>124</v>
          </cell>
          <cell r="V2580">
            <v>0</v>
          </cell>
          <cell r="W2580">
            <v>0</v>
          </cell>
          <cell r="X2580">
            <v>0</v>
          </cell>
          <cell r="Y2580">
            <v>211</v>
          </cell>
          <cell r="AA2580" t="str">
            <v>00HD</v>
          </cell>
          <cell r="AB2580" t="str">
            <v>South Gloucestershire</v>
          </cell>
          <cell r="AC2580">
            <v>0</v>
          </cell>
          <cell r="AD2580">
            <v>6</v>
          </cell>
          <cell r="AE2580">
            <v>55</v>
          </cell>
          <cell r="AF2580">
            <v>6</v>
          </cell>
          <cell r="AG2580">
            <v>67</v>
          </cell>
          <cell r="AI2580" t="str">
            <v>00HD</v>
          </cell>
          <cell r="AJ2580" t="str">
            <v>South Gloucestershire</v>
          </cell>
          <cell r="AK2580">
            <v>0</v>
          </cell>
          <cell r="AL2580">
            <v>0</v>
          </cell>
        </row>
        <row r="2581">
          <cell r="B2581" t="str">
            <v>00HE</v>
          </cell>
          <cell r="C2581" t="str">
            <v>Cornwall</v>
          </cell>
          <cell r="D2581">
            <v>0</v>
          </cell>
          <cell r="E2581">
            <v>4</v>
          </cell>
          <cell r="F2581">
            <v>27</v>
          </cell>
          <cell r="G2581">
            <v>51</v>
          </cell>
          <cell r="H2581">
            <v>143</v>
          </cell>
          <cell r="I2581">
            <v>6</v>
          </cell>
          <cell r="J2581">
            <v>0</v>
          </cell>
          <cell r="K2581">
            <v>0</v>
          </cell>
          <cell r="L2581">
            <v>231</v>
          </cell>
          <cell r="M2581">
            <v>0</v>
          </cell>
          <cell r="O2581" t="str">
            <v>00HE</v>
          </cell>
          <cell r="P2581" t="str">
            <v>Cornwall</v>
          </cell>
          <cell r="Q2581">
            <v>0</v>
          </cell>
          <cell r="R2581">
            <v>4</v>
          </cell>
          <cell r="S2581">
            <v>27</v>
          </cell>
          <cell r="T2581">
            <v>52</v>
          </cell>
          <cell r="U2581">
            <v>143</v>
          </cell>
          <cell r="V2581">
            <v>6</v>
          </cell>
          <cell r="W2581">
            <v>0</v>
          </cell>
          <cell r="X2581">
            <v>0</v>
          </cell>
          <cell r="Y2581">
            <v>232</v>
          </cell>
          <cell r="AA2581" t="str">
            <v>00HE</v>
          </cell>
          <cell r="AB2581" t="str">
            <v>Cornwall</v>
          </cell>
          <cell r="AC2581">
            <v>0</v>
          </cell>
          <cell r="AD2581">
            <v>3</v>
          </cell>
          <cell r="AE2581">
            <v>0</v>
          </cell>
          <cell r="AF2581">
            <v>3</v>
          </cell>
          <cell r="AG2581">
            <v>6</v>
          </cell>
          <cell r="AI2581" t="str">
            <v>00HE</v>
          </cell>
          <cell r="AJ2581" t="str">
            <v>Cornwall</v>
          </cell>
          <cell r="AK2581">
            <v>0</v>
          </cell>
          <cell r="AL2581">
            <v>0</v>
          </cell>
        </row>
        <row r="2582">
          <cell r="B2582" t="str">
            <v>00HG</v>
          </cell>
          <cell r="C2582" t="str">
            <v>Plymouth</v>
          </cell>
          <cell r="D2582">
            <v>8</v>
          </cell>
          <cell r="E2582">
            <v>1</v>
          </cell>
          <cell r="F2582">
            <v>72</v>
          </cell>
          <cell r="G2582">
            <v>45</v>
          </cell>
          <cell r="H2582">
            <v>165</v>
          </cell>
          <cell r="I2582">
            <v>10</v>
          </cell>
          <cell r="J2582">
            <v>0</v>
          </cell>
          <cell r="K2582">
            <v>0</v>
          </cell>
          <cell r="L2582">
            <v>301</v>
          </cell>
          <cell r="M2582">
            <v>0</v>
          </cell>
          <cell r="O2582" t="str">
            <v>00HG</v>
          </cell>
          <cell r="P2582" t="str">
            <v>Plymouth</v>
          </cell>
          <cell r="Q2582">
            <v>8</v>
          </cell>
          <cell r="R2582">
            <v>1</v>
          </cell>
          <cell r="S2582">
            <v>72</v>
          </cell>
          <cell r="T2582">
            <v>50</v>
          </cell>
          <cell r="U2582">
            <v>165</v>
          </cell>
          <cell r="V2582">
            <v>10</v>
          </cell>
          <cell r="W2582">
            <v>0</v>
          </cell>
          <cell r="X2582">
            <v>0</v>
          </cell>
          <cell r="Y2582">
            <v>306</v>
          </cell>
          <cell r="AA2582" t="str">
            <v>00HG</v>
          </cell>
          <cell r="AB2582" t="str">
            <v>Plymouth</v>
          </cell>
          <cell r="AC2582">
            <v>0</v>
          </cell>
          <cell r="AD2582">
            <v>0</v>
          </cell>
          <cell r="AE2582">
            <v>0</v>
          </cell>
          <cell r="AF2582">
            <v>0</v>
          </cell>
          <cell r="AG2582">
            <v>0</v>
          </cell>
          <cell r="AI2582" t="str">
            <v>00HG</v>
          </cell>
          <cell r="AJ2582" t="str">
            <v>Plymouth</v>
          </cell>
          <cell r="AK2582">
            <v>0</v>
          </cell>
          <cell r="AL2582">
            <v>0</v>
          </cell>
        </row>
        <row r="2583">
          <cell r="B2583" t="str">
            <v>00HH</v>
          </cell>
          <cell r="C2583" t="str">
            <v>Torbay</v>
          </cell>
          <cell r="D2583">
            <v>0</v>
          </cell>
          <cell r="E2583">
            <v>2</v>
          </cell>
          <cell r="F2583">
            <v>5</v>
          </cell>
          <cell r="G2583">
            <v>22</v>
          </cell>
          <cell r="H2583">
            <v>42</v>
          </cell>
          <cell r="I2583">
            <v>0</v>
          </cell>
          <cell r="J2583">
            <v>0</v>
          </cell>
          <cell r="K2583">
            <v>0</v>
          </cell>
          <cell r="L2583">
            <v>71</v>
          </cell>
          <cell r="M2583">
            <v>0</v>
          </cell>
          <cell r="O2583" t="str">
            <v>00HH</v>
          </cell>
          <cell r="P2583" t="str">
            <v>Torbay</v>
          </cell>
          <cell r="Q2583">
            <v>0</v>
          </cell>
          <cell r="R2583">
            <v>2</v>
          </cell>
          <cell r="S2583">
            <v>5</v>
          </cell>
          <cell r="T2583">
            <v>25</v>
          </cell>
          <cell r="U2583">
            <v>42</v>
          </cell>
          <cell r="V2583">
            <v>0</v>
          </cell>
          <cell r="W2583">
            <v>0</v>
          </cell>
          <cell r="X2583">
            <v>0</v>
          </cell>
          <cell r="Y2583">
            <v>74</v>
          </cell>
          <cell r="AA2583" t="str">
            <v>00HH</v>
          </cell>
          <cell r="AB2583" t="str">
            <v>Torbay</v>
          </cell>
          <cell r="AC2583">
            <v>0</v>
          </cell>
          <cell r="AD2583">
            <v>0</v>
          </cell>
          <cell r="AE2583">
            <v>0</v>
          </cell>
          <cell r="AF2583">
            <v>0</v>
          </cell>
          <cell r="AG2583">
            <v>0</v>
          </cell>
          <cell r="AI2583" t="str">
            <v>00HH</v>
          </cell>
          <cell r="AJ2583" t="str">
            <v>Torbay</v>
          </cell>
          <cell r="AK2583">
            <v>0</v>
          </cell>
          <cell r="AL2583">
            <v>0</v>
          </cell>
        </row>
        <row r="2584">
          <cell r="B2584" t="str">
            <v>00HN</v>
          </cell>
          <cell r="C2584" t="str">
            <v>Bournemouth</v>
          </cell>
          <cell r="D2584">
            <v>0</v>
          </cell>
          <cell r="E2584">
            <v>0</v>
          </cell>
          <cell r="F2584">
            <v>0</v>
          </cell>
          <cell r="G2584">
            <v>35</v>
          </cell>
          <cell r="H2584">
            <v>102</v>
          </cell>
          <cell r="I2584">
            <v>6</v>
          </cell>
          <cell r="J2584">
            <v>0</v>
          </cell>
          <cell r="K2584">
            <v>0</v>
          </cell>
          <cell r="L2584">
            <v>143</v>
          </cell>
          <cell r="M2584">
            <v>0</v>
          </cell>
          <cell r="O2584" t="str">
            <v>00HN</v>
          </cell>
          <cell r="P2584" t="str">
            <v>Bournemouth</v>
          </cell>
          <cell r="Q2584">
            <v>0</v>
          </cell>
          <cell r="R2584">
            <v>0</v>
          </cell>
          <cell r="S2584">
            <v>0</v>
          </cell>
          <cell r="T2584">
            <v>39</v>
          </cell>
          <cell r="U2584">
            <v>102</v>
          </cell>
          <cell r="V2584">
            <v>6</v>
          </cell>
          <cell r="W2584">
            <v>0</v>
          </cell>
          <cell r="X2584">
            <v>0</v>
          </cell>
          <cell r="Y2584">
            <v>147</v>
          </cell>
          <cell r="AA2584" t="str">
            <v>00HN</v>
          </cell>
          <cell r="AB2584" t="str">
            <v>Bournemouth</v>
          </cell>
          <cell r="AC2584">
            <v>0</v>
          </cell>
          <cell r="AD2584">
            <v>0</v>
          </cell>
          <cell r="AE2584">
            <v>0</v>
          </cell>
          <cell r="AF2584">
            <v>0</v>
          </cell>
          <cell r="AG2584">
            <v>0</v>
          </cell>
          <cell r="AI2584" t="str">
            <v>00HN</v>
          </cell>
          <cell r="AJ2584" t="str">
            <v>Bournemouth</v>
          </cell>
          <cell r="AK2584">
            <v>0</v>
          </cell>
          <cell r="AL2584">
            <v>0</v>
          </cell>
        </row>
        <row r="2585">
          <cell r="B2585" t="str">
            <v>00HP</v>
          </cell>
          <cell r="C2585" t="str">
            <v>Poole</v>
          </cell>
          <cell r="D2585">
            <v>12</v>
          </cell>
          <cell r="E2585">
            <v>1</v>
          </cell>
          <cell r="F2585">
            <v>18</v>
          </cell>
          <cell r="G2585">
            <v>38</v>
          </cell>
          <cell r="H2585">
            <v>51</v>
          </cell>
          <cell r="I2585">
            <v>0</v>
          </cell>
          <cell r="J2585">
            <v>0</v>
          </cell>
          <cell r="K2585">
            <v>0</v>
          </cell>
          <cell r="L2585">
            <v>120</v>
          </cell>
          <cell r="M2585">
            <v>0</v>
          </cell>
          <cell r="O2585" t="str">
            <v>00HP</v>
          </cell>
          <cell r="P2585" t="str">
            <v>Poole</v>
          </cell>
          <cell r="Q2585">
            <v>12</v>
          </cell>
          <cell r="R2585">
            <v>1</v>
          </cell>
          <cell r="S2585">
            <v>18</v>
          </cell>
          <cell r="T2585">
            <v>30</v>
          </cell>
          <cell r="U2585">
            <v>51</v>
          </cell>
          <cell r="V2585">
            <v>0</v>
          </cell>
          <cell r="W2585">
            <v>0</v>
          </cell>
          <cell r="X2585">
            <v>0</v>
          </cell>
          <cell r="Y2585">
            <v>112</v>
          </cell>
          <cell r="AA2585" t="str">
            <v>00HP</v>
          </cell>
          <cell r="AB2585" t="str">
            <v>Poole</v>
          </cell>
          <cell r="AC2585">
            <v>0</v>
          </cell>
          <cell r="AD2585">
            <v>0</v>
          </cell>
          <cell r="AE2585">
            <v>4</v>
          </cell>
          <cell r="AF2585">
            <v>0</v>
          </cell>
          <cell r="AG2585">
            <v>4</v>
          </cell>
          <cell r="AI2585" t="str">
            <v>00HP</v>
          </cell>
          <cell r="AJ2585" t="str">
            <v>Poole</v>
          </cell>
          <cell r="AK2585">
            <v>0</v>
          </cell>
          <cell r="AL2585">
            <v>0</v>
          </cell>
        </row>
        <row r="2586">
          <cell r="B2586" t="str">
            <v>00HX</v>
          </cell>
          <cell r="C2586" t="str">
            <v>Swindon</v>
          </cell>
          <cell r="D2586">
            <v>34</v>
          </cell>
          <cell r="E2586">
            <v>0</v>
          </cell>
          <cell r="F2586">
            <v>223</v>
          </cell>
          <cell r="G2586">
            <v>9</v>
          </cell>
          <cell r="H2586">
            <v>281</v>
          </cell>
          <cell r="I2586">
            <v>0</v>
          </cell>
          <cell r="J2586">
            <v>0</v>
          </cell>
          <cell r="K2586">
            <v>0</v>
          </cell>
          <cell r="L2586">
            <v>547</v>
          </cell>
          <cell r="M2586">
            <v>0</v>
          </cell>
          <cell r="O2586" t="str">
            <v>00HX</v>
          </cell>
          <cell r="P2586" t="str">
            <v>Swindon</v>
          </cell>
          <cell r="Q2586">
            <v>34</v>
          </cell>
          <cell r="R2586">
            <v>0</v>
          </cell>
          <cell r="S2586">
            <v>223</v>
          </cell>
          <cell r="T2586">
            <v>10</v>
          </cell>
          <cell r="U2586">
            <v>281</v>
          </cell>
          <cell r="V2586">
            <v>0</v>
          </cell>
          <cell r="W2586">
            <v>0</v>
          </cell>
          <cell r="X2586">
            <v>0</v>
          </cell>
          <cell r="Y2586">
            <v>548</v>
          </cell>
          <cell r="AA2586" t="str">
            <v>00HX</v>
          </cell>
          <cell r="AB2586" t="str">
            <v>Swindon</v>
          </cell>
          <cell r="AC2586">
            <v>0</v>
          </cell>
          <cell r="AD2586">
            <v>23</v>
          </cell>
          <cell r="AE2586">
            <v>0</v>
          </cell>
          <cell r="AF2586">
            <v>23</v>
          </cell>
          <cell r="AG2586">
            <v>46</v>
          </cell>
          <cell r="AI2586" t="str">
            <v>00HX</v>
          </cell>
          <cell r="AJ2586" t="str">
            <v>Swindon</v>
          </cell>
          <cell r="AK2586">
            <v>0</v>
          </cell>
          <cell r="AL2586">
            <v>0</v>
          </cell>
        </row>
        <row r="2587">
          <cell r="B2587" t="str">
            <v>00HY</v>
          </cell>
          <cell r="C2587" t="str">
            <v>Wiltshire</v>
          </cell>
          <cell r="D2587">
            <v>3</v>
          </cell>
          <cell r="E2587">
            <v>0</v>
          </cell>
          <cell r="F2587">
            <v>115</v>
          </cell>
          <cell r="G2587">
            <v>21</v>
          </cell>
          <cell r="H2587">
            <v>51</v>
          </cell>
          <cell r="I2587">
            <v>0</v>
          </cell>
          <cell r="J2587">
            <v>0</v>
          </cell>
          <cell r="K2587">
            <v>0</v>
          </cell>
          <cell r="L2587">
            <v>190</v>
          </cell>
          <cell r="M2587">
            <v>0</v>
          </cell>
          <cell r="O2587" t="str">
            <v>00HY</v>
          </cell>
          <cell r="P2587" t="str">
            <v>Wiltshire</v>
          </cell>
          <cell r="Q2587">
            <v>3</v>
          </cell>
          <cell r="R2587">
            <v>0</v>
          </cell>
          <cell r="S2587">
            <v>115</v>
          </cell>
          <cell r="T2587">
            <v>22</v>
          </cell>
          <cell r="U2587">
            <v>51</v>
          </cell>
          <cell r="V2587">
            <v>0</v>
          </cell>
          <cell r="W2587">
            <v>0</v>
          </cell>
          <cell r="X2587">
            <v>0</v>
          </cell>
          <cell r="Y2587">
            <v>191</v>
          </cell>
          <cell r="AA2587" t="str">
            <v>00HY</v>
          </cell>
          <cell r="AB2587" t="str">
            <v>Wiltshire</v>
          </cell>
          <cell r="AC2587">
            <v>0</v>
          </cell>
          <cell r="AD2587">
            <v>19</v>
          </cell>
          <cell r="AE2587">
            <v>25</v>
          </cell>
          <cell r="AF2587">
            <v>19</v>
          </cell>
          <cell r="AG2587">
            <v>63</v>
          </cell>
          <cell r="AI2587" t="str">
            <v>00HY</v>
          </cell>
          <cell r="AJ2587" t="str">
            <v>Wiltshire</v>
          </cell>
          <cell r="AK2587">
            <v>0</v>
          </cell>
          <cell r="AL2587">
            <v>0</v>
          </cell>
        </row>
        <row r="2588">
          <cell r="B2588" t="str">
            <v>00JA</v>
          </cell>
          <cell r="C2588" t="str">
            <v>Peterborough</v>
          </cell>
          <cell r="D2588">
            <v>50</v>
          </cell>
          <cell r="E2588">
            <v>0</v>
          </cell>
          <cell r="F2588">
            <v>245</v>
          </cell>
          <cell r="G2588">
            <v>20</v>
          </cell>
          <cell r="H2588">
            <v>448</v>
          </cell>
          <cell r="I2588">
            <v>0</v>
          </cell>
          <cell r="J2588">
            <v>0</v>
          </cell>
          <cell r="K2588">
            <v>0</v>
          </cell>
          <cell r="L2588">
            <v>763</v>
          </cell>
          <cell r="M2588">
            <v>0</v>
          </cell>
          <cell r="O2588" t="str">
            <v>00JA</v>
          </cell>
          <cell r="P2588" t="str">
            <v>Peterborough</v>
          </cell>
          <cell r="Q2588">
            <v>50</v>
          </cell>
          <cell r="R2588">
            <v>0</v>
          </cell>
          <cell r="S2588">
            <v>245</v>
          </cell>
          <cell r="T2588">
            <v>18</v>
          </cell>
          <cell r="U2588">
            <v>448</v>
          </cell>
          <cell r="V2588">
            <v>0</v>
          </cell>
          <cell r="W2588">
            <v>0</v>
          </cell>
          <cell r="X2588">
            <v>0</v>
          </cell>
          <cell r="Y2588">
            <v>761</v>
          </cell>
          <cell r="AA2588" t="str">
            <v>00JA</v>
          </cell>
          <cell r="AB2588" t="str">
            <v>Peterborough</v>
          </cell>
          <cell r="AC2588">
            <v>0</v>
          </cell>
          <cell r="AD2588">
            <v>0</v>
          </cell>
          <cell r="AE2588">
            <v>0</v>
          </cell>
          <cell r="AF2588">
            <v>0</v>
          </cell>
          <cell r="AG2588">
            <v>0</v>
          </cell>
          <cell r="AI2588" t="str">
            <v>00JA</v>
          </cell>
          <cell r="AJ2588" t="str">
            <v>Peterborough</v>
          </cell>
          <cell r="AK2588">
            <v>0</v>
          </cell>
          <cell r="AL2588">
            <v>0</v>
          </cell>
        </row>
        <row r="2589">
          <cell r="B2589" t="str">
            <v>00KA</v>
          </cell>
          <cell r="C2589" t="str">
            <v>Luton</v>
          </cell>
          <cell r="D2589">
            <v>0</v>
          </cell>
          <cell r="E2589">
            <v>1</v>
          </cell>
          <cell r="F2589">
            <v>0</v>
          </cell>
          <cell r="G2589">
            <v>32</v>
          </cell>
          <cell r="H2589">
            <v>79</v>
          </cell>
          <cell r="I2589">
            <v>1</v>
          </cell>
          <cell r="J2589">
            <v>2</v>
          </cell>
          <cell r="K2589">
            <v>0</v>
          </cell>
          <cell r="L2589">
            <v>115</v>
          </cell>
          <cell r="M2589">
            <v>2</v>
          </cell>
          <cell r="O2589" t="str">
            <v>00KA</v>
          </cell>
          <cell r="P2589" t="str">
            <v>Luton</v>
          </cell>
          <cell r="Q2589">
            <v>0</v>
          </cell>
          <cell r="R2589">
            <v>1</v>
          </cell>
          <cell r="S2589">
            <v>0</v>
          </cell>
          <cell r="T2589">
            <v>40</v>
          </cell>
          <cell r="U2589">
            <v>79</v>
          </cell>
          <cell r="V2589">
            <v>1</v>
          </cell>
          <cell r="W2589">
            <v>2</v>
          </cell>
          <cell r="X2589">
            <v>0</v>
          </cell>
          <cell r="Y2589">
            <v>123</v>
          </cell>
          <cell r="AA2589" t="str">
            <v>00KA</v>
          </cell>
          <cell r="AB2589" t="str">
            <v>Luton</v>
          </cell>
          <cell r="AC2589">
            <v>0</v>
          </cell>
          <cell r="AD2589">
            <v>0</v>
          </cell>
          <cell r="AE2589">
            <v>0</v>
          </cell>
          <cell r="AF2589">
            <v>0</v>
          </cell>
          <cell r="AG2589">
            <v>0</v>
          </cell>
          <cell r="AI2589" t="str">
            <v>00KA</v>
          </cell>
          <cell r="AJ2589" t="str">
            <v>Luton</v>
          </cell>
          <cell r="AK2589">
            <v>0</v>
          </cell>
          <cell r="AL2589">
            <v>0</v>
          </cell>
        </row>
        <row r="2590">
          <cell r="B2590" t="str">
            <v>00KB</v>
          </cell>
          <cell r="C2590" t="str">
            <v>Bedford UA</v>
          </cell>
          <cell r="D2590">
            <v>0</v>
          </cell>
          <cell r="E2590">
            <v>0</v>
          </cell>
          <cell r="F2590">
            <v>0</v>
          </cell>
          <cell r="G2590">
            <v>0</v>
          </cell>
          <cell r="H2590">
            <v>0</v>
          </cell>
          <cell r="I2590">
            <v>0</v>
          </cell>
          <cell r="J2590">
            <v>0</v>
          </cell>
          <cell r="K2590">
            <v>0</v>
          </cell>
          <cell r="L2590">
            <v>0</v>
          </cell>
          <cell r="M2590">
            <v>0</v>
          </cell>
          <cell r="O2590" t="str">
            <v>00KB</v>
          </cell>
          <cell r="P2590" t="str">
            <v>Bedford UA</v>
          </cell>
          <cell r="Q2590">
            <v>0</v>
          </cell>
          <cell r="R2590">
            <v>0</v>
          </cell>
          <cell r="S2590">
            <v>0</v>
          </cell>
          <cell r="T2590">
            <v>0</v>
          </cell>
          <cell r="U2590">
            <v>0</v>
          </cell>
          <cell r="V2590">
            <v>0</v>
          </cell>
          <cell r="W2590">
            <v>0</v>
          </cell>
          <cell r="X2590">
            <v>0</v>
          </cell>
          <cell r="Y2590">
            <v>0</v>
          </cell>
          <cell r="AA2590" t="str">
            <v>00KB</v>
          </cell>
          <cell r="AB2590" t="str">
            <v>Bedford UA</v>
          </cell>
          <cell r="AC2590">
            <v>0</v>
          </cell>
          <cell r="AD2590">
            <v>0</v>
          </cell>
          <cell r="AE2590">
            <v>0</v>
          </cell>
          <cell r="AF2590">
            <v>0</v>
          </cell>
          <cell r="AG2590">
            <v>0</v>
          </cell>
          <cell r="AI2590" t="str">
            <v>00KB</v>
          </cell>
          <cell r="AJ2590" t="str">
            <v>Bedford UA</v>
          </cell>
          <cell r="AK2590">
            <v>0</v>
          </cell>
          <cell r="AL2590">
            <v>0</v>
          </cell>
        </row>
        <row r="2591">
          <cell r="B2591" t="str">
            <v>00KC</v>
          </cell>
          <cell r="C2591" t="str">
            <v>Central Bedfordshire</v>
          </cell>
          <cell r="D2591">
            <v>0</v>
          </cell>
          <cell r="E2591">
            <v>4</v>
          </cell>
          <cell r="F2591">
            <v>58</v>
          </cell>
          <cell r="G2591">
            <v>42</v>
          </cell>
          <cell r="H2591">
            <v>67</v>
          </cell>
          <cell r="I2591">
            <v>0</v>
          </cell>
          <cell r="J2591">
            <v>0</v>
          </cell>
          <cell r="K2591">
            <v>0</v>
          </cell>
          <cell r="L2591">
            <v>171</v>
          </cell>
          <cell r="M2591">
            <v>0</v>
          </cell>
          <cell r="O2591" t="str">
            <v>00KC</v>
          </cell>
          <cell r="P2591" t="str">
            <v>Central Bedfordshire</v>
          </cell>
          <cell r="Q2591">
            <v>0</v>
          </cell>
          <cell r="R2591">
            <v>4</v>
          </cell>
          <cell r="S2591">
            <v>58</v>
          </cell>
          <cell r="T2591">
            <v>57</v>
          </cell>
          <cell r="U2591">
            <v>67</v>
          </cell>
          <cell r="V2591">
            <v>0</v>
          </cell>
          <cell r="W2591">
            <v>0</v>
          </cell>
          <cell r="X2591">
            <v>0</v>
          </cell>
          <cell r="Y2591">
            <v>186</v>
          </cell>
          <cell r="AA2591" t="str">
            <v>00KC</v>
          </cell>
          <cell r="AB2591" t="str">
            <v>Central Bedfordshire</v>
          </cell>
          <cell r="AC2591">
            <v>0</v>
          </cell>
          <cell r="AD2591">
            <v>0</v>
          </cell>
          <cell r="AE2591">
            <v>0</v>
          </cell>
          <cell r="AF2591">
            <v>0</v>
          </cell>
          <cell r="AG2591">
            <v>0</v>
          </cell>
          <cell r="AI2591" t="str">
            <v>00KC</v>
          </cell>
          <cell r="AJ2591" t="str">
            <v>Central Bedfordshire</v>
          </cell>
          <cell r="AK2591">
            <v>0</v>
          </cell>
          <cell r="AL2591">
            <v>0</v>
          </cell>
        </row>
        <row r="2592">
          <cell r="B2592" t="str">
            <v>00KF</v>
          </cell>
          <cell r="C2592" t="str">
            <v>Southend-on-Sea</v>
          </cell>
          <cell r="D2592">
            <v>0</v>
          </cell>
          <cell r="E2592">
            <v>1</v>
          </cell>
          <cell r="F2592">
            <v>11</v>
          </cell>
          <cell r="G2592">
            <v>26</v>
          </cell>
          <cell r="H2592">
            <v>25</v>
          </cell>
          <cell r="I2592">
            <v>27</v>
          </cell>
          <cell r="J2592">
            <v>0</v>
          </cell>
          <cell r="K2592">
            <v>0</v>
          </cell>
          <cell r="L2592">
            <v>90</v>
          </cell>
          <cell r="M2592">
            <v>0</v>
          </cell>
          <cell r="O2592" t="str">
            <v>00KF</v>
          </cell>
          <cell r="P2592" t="str">
            <v>Southend-on-Sea</v>
          </cell>
          <cell r="Q2592">
            <v>0</v>
          </cell>
          <cell r="R2592">
            <v>1</v>
          </cell>
          <cell r="S2592">
            <v>11</v>
          </cell>
          <cell r="T2592">
            <v>39</v>
          </cell>
          <cell r="U2592">
            <v>25</v>
          </cell>
          <cell r="V2592">
            <v>27</v>
          </cell>
          <cell r="W2592">
            <v>0</v>
          </cell>
          <cell r="X2592">
            <v>0</v>
          </cell>
          <cell r="Y2592">
            <v>103</v>
          </cell>
          <cell r="AA2592" t="str">
            <v>00KF</v>
          </cell>
          <cell r="AB2592" t="str">
            <v>Southend-on-Sea</v>
          </cell>
          <cell r="AC2592">
            <v>0</v>
          </cell>
          <cell r="AD2592">
            <v>0</v>
          </cell>
          <cell r="AE2592">
            <v>0</v>
          </cell>
          <cell r="AF2592">
            <v>0</v>
          </cell>
          <cell r="AG2592">
            <v>0</v>
          </cell>
          <cell r="AI2592" t="str">
            <v>00KF</v>
          </cell>
          <cell r="AJ2592" t="str">
            <v>Southend-on-Sea</v>
          </cell>
          <cell r="AK2592">
            <v>0</v>
          </cell>
          <cell r="AL2592">
            <v>0</v>
          </cell>
        </row>
        <row r="2593">
          <cell r="B2593" t="str">
            <v>00KG</v>
          </cell>
          <cell r="C2593" t="str">
            <v>Thurrock</v>
          </cell>
          <cell r="D2593">
            <v>0</v>
          </cell>
          <cell r="E2593">
            <v>4</v>
          </cell>
          <cell r="F2593">
            <v>42</v>
          </cell>
          <cell r="G2593">
            <v>10</v>
          </cell>
          <cell r="H2593">
            <v>40</v>
          </cell>
          <cell r="I2593">
            <v>0</v>
          </cell>
          <cell r="J2593">
            <v>0</v>
          </cell>
          <cell r="K2593">
            <v>0</v>
          </cell>
          <cell r="L2593">
            <v>96</v>
          </cell>
          <cell r="M2593">
            <v>0</v>
          </cell>
          <cell r="O2593" t="str">
            <v>00KG</v>
          </cell>
          <cell r="P2593" t="str">
            <v>Thurrock</v>
          </cell>
          <cell r="Q2593">
            <v>0</v>
          </cell>
          <cell r="R2593">
            <v>4</v>
          </cell>
          <cell r="S2593">
            <v>42</v>
          </cell>
          <cell r="T2593">
            <v>24</v>
          </cell>
          <cell r="U2593">
            <v>40</v>
          </cell>
          <cell r="V2593">
            <v>0</v>
          </cell>
          <cell r="W2593">
            <v>0</v>
          </cell>
          <cell r="X2593">
            <v>0</v>
          </cell>
          <cell r="Y2593">
            <v>110</v>
          </cell>
          <cell r="AA2593" t="str">
            <v>00KG</v>
          </cell>
          <cell r="AB2593" t="str">
            <v>Thurrock</v>
          </cell>
          <cell r="AC2593">
            <v>0</v>
          </cell>
          <cell r="AD2593">
            <v>0</v>
          </cell>
          <cell r="AE2593">
            <v>0</v>
          </cell>
          <cell r="AF2593">
            <v>0</v>
          </cell>
          <cell r="AG2593">
            <v>0</v>
          </cell>
          <cell r="AI2593" t="str">
            <v>00KG</v>
          </cell>
          <cell r="AJ2593" t="str">
            <v>Thurrock</v>
          </cell>
          <cell r="AK2593">
            <v>0</v>
          </cell>
          <cell r="AL2593">
            <v>0</v>
          </cell>
        </row>
        <row r="2594">
          <cell r="B2594" t="str">
            <v>00LC</v>
          </cell>
          <cell r="C2594" t="str">
            <v>Medway Towns</v>
          </cell>
          <cell r="D2594">
            <v>9</v>
          </cell>
          <cell r="E2594">
            <v>0</v>
          </cell>
          <cell r="F2594">
            <v>87</v>
          </cell>
          <cell r="G2594">
            <v>30</v>
          </cell>
          <cell r="H2594">
            <v>208</v>
          </cell>
          <cell r="I2594">
            <v>54</v>
          </cell>
          <cell r="J2594">
            <v>0</v>
          </cell>
          <cell r="K2594">
            <v>0</v>
          </cell>
          <cell r="L2594">
            <v>388</v>
          </cell>
          <cell r="M2594">
            <v>0</v>
          </cell>
          <cell r="O2594" t="str">
            <v>00LC</v>
          </cell>
          <cell r="P2594" t="str">
            <v>Medway Towns</v>
          </cell>
          <cell r="Q2594">
            <v>9</v>
          </cell>
          <cell r="R2594">
            <v>0</v>
          </cell>
          <cell r="S2594">
            <v>87</v>
          </cell>
          <cell r="T2594">
            <v>31</v>
          </cell>
          <cell r="U2594">
            <v>208</v>
          </cell>
          <cell r="V2594">
            <v>54</v>
          </cell>
          <cell r="W2594">
            <v>0</v>
          </cell>
          <cell r="X2594">
            <v>0</v>
          </cell>
          <cell r="Y2594">
            <v>389</v>
          </cell>
          <cell r="AA2594" t="str">
            <v>00LC</v>
          </cell>
          <cell r="AB2594" t="str">
            <v>Medway Towns</v>
          </cell>
          <cell r="AC2594">
            <v>0</v>
          </cell>
          <cell r="AD2594">
            <v>8</v>
          </cell>
          <cell r="AE2594">
            <v>0</v>
          </cell>
          <cell r="AF2594">
            <v>8</v>
          </cell>
          <cell r="AG2594">
            <v>16</v>
          </cell>
          <cell r="AI2594" t="str">
            <v>00LC</v>
          </cell>
          <cell r="AJ2594" t="str">
            <v>Medway Towns</v>
          </cell>
          <cell r="AK2594">
            <v>0</v>
          </cell>
          <cell r="AL2594">
            <v>0</v>
          </cell>
        </row>
        <row r="2595">
          <cell r="B2595" t="str">
            <v>00MA</v>
          </cell>
          <cell r="C2595" t="str">
            <v>Bracknell Forest</v>
          </cell>
          <cell r="D2595">
            <v>27</v>
          </cell>
          <cell r="E2595">
            <v>0</v>
          </cell>
          <cell r="F2595">
            <v>14</v>
          </cell>
          <cell r="G2595">
            <v>33</v>
          </cell>
          <cell r="H2595">
            <v>72</v>
          </cell>
          <cell r="I2595">
            <v>0</v>
          </cell>
          <cell r="J2595">
            <v>0</v>
          </cell>
          <cell r="K2595">
            <v>0</v>
          </cell>
          <cell r="L2595">
            <v>146</v>
          </cell>
          <cell r="M2595">
            <v>0</v>
          </cell>
          <cell r="O2595" t="str">
            <v>00MA</v>
          </cell>
          <cell r="P2595" t="str">
            <v>Bracknell Forest</v>
          </cell>
          <cell r="Q2595">
            <v>27</v>
          </cell>
          <cell r="R2595">
            <v>0</v>
          </cell>
          <cell r="S2595">
            <v>14</v>
          </cell>
          <cell r="T2595">
            <v>44</v>
          </cell>
          <cell r="U2595">
            <v>72</v>
          </cell>
          <cell r="V2595">
            <v>0</v>
          </cell>
          <cell r="W2595">
            <v>0</v>
          </cell>
          <cell r="X2595">
            <v>0</v>
          </cell>
          <cell r="Y2595">
            <v>157</v>
          </cell>
          <cell r="AA2595" t="str">
            <v>00MA</v>
          </cell>
          <cell r="AB2595" t="str">
            <v>Bracknell Forest</v>
          </cell>
          <cell r="AC2595">
            <v>0</v>
          </cell>
          <cell r="AD2595">
            <v>0</v>
          </cell>
          <cell r="AE2595">
            <v>0</v>
          </cell>
          <cell r="AF2595">
            <v>0</v>
          </cell>
          <cell r="AG2595">
            <v>0</v>
          </cell>
          <cell r="AI2595" t="str">
            <v>00MA</v>
          </cell>
          <cell r="AJ2595" t="str">
            <v>Bracknell Forest</v>
          </cell>
          <cell r="AK2595">
            <v>0</v>
          </cell>
          <cell r="AL2595">
            <v>0</v>
          </cell>
        </row>
        <row r="2596">
          <cell r="B2596" t="str">
            <v>00MB</v>
          </cell>
          <cell r="C2596" t="str">
            <v>West Berkshire</v>
          </cell>
          <cell r="D2596">
            <v>0</v>
          </cell>
          <cell r="E2596">
            <v>2</v>
          </cell>
          <cell r="F2596">
            <v>11</v>
          </cell>
          <cell r="G2596">
            <v>50</v>
          </cell>
          <cell r="H2596">
            <v>28</v>
          </cell>
          <cell r="I2596">
            <v>0</v>
          </cell>
          <cell r="J2596">
            <v>0</v>
          </cell>
          <cell r="K2596">
            <v>0</v>
          </cell>
          <cell r="L2596">
            <v>91</v>
          </cell>
          <cell r="M2596">
            <v>0</v>
          </cell>
          <cell r="O2596" t="str">
            <v>00MB</v>
          </cell>
          <cell r="P2596" t="str">
            <v>West Berkshire</v>
          </cell>
          <cell r="Q2596">
            <v>0</v>
          </cell>
          <cell r="R2596">
            <v>2</v>
          </cell>
          <cell r="S2596">
            <v>11</v>
          </cell>
          <cell r="T2596">
            <v>52</v>
          </cell>
          <cell r="U2596">
            <v>28</v>
          </cell>
          <cell r="V2596">
            <v>0</v>
          </cell>
          <cell r="W2596">
            <v>0</v>
          </cell>
          <cell r="X2596">
            <v>0</v>
          </cell>
          <cell r="Y2596">
            <v>93</v>
          </cell>
          <cell r="AA2596" t="str">
            <v>00MB</v>
          </cell>
          <cell r="AB2596" t="str">
            <v>West Berkshire</v>
          </cell>
          <cell r="AC2596">
            <v>0</v>
          </cell>
          <cell r="AD2596">
            <v>0</v>
          </cell>
          <cell r="AE2596">
            <v>0</v>
          </cell>
          <cell r="AF2596">
            <v>0</v>
          </cell>
          <cell r="AG2596">
            <v>0</v>
          </cell>
          <cell r="AI2596" t="str">
            <v>00MB</v>
          </cell>
          <cell r="AJ2596" t="str">
            <v>West Berkshire</v>
          </cell>
          <cell r="AK2596">
            <v>0</v>
          </cell>
          <cell r="AL2596">
            <v>0</v>
          </cell>
        </row>
        <row r="2597">
          <cell r="B2597" t="str">
            <v>00MC</v>
          </cell>
          <cell r="C2597" t="str">
            <v>Reading</v>
          </cell>
          <cell r="D2597">
            <v>26</v>
          </cell>
          <cell r="E2597">
            <v>3</v>
          </cell>
          <cell r="F2597">
            <v>21</v>
          </cell>
          <cell r="G2597">
            <v>77</v>
          </cell>
          <cell r="H2597">
            <v>29</v>
          </cell>
          <cell r="I2597">
            <v>0</v>
          </cell>
          <cell r="J2597">
            <v>0</v>
          </cell>
          <cell r="K2597">
            <v>1</v>
          </cell>
          <cell r="L2597">
            <v>157</v>
          </cell>
          <cell r="M2597">
            <v>1</v>
          </cell>
          <cell r="O2597" t="str">
            <v>00MC</v>
          </cell>
          <cell r="P2597" t="str">
            <v>Reading</v>
          </cell>
          <cell r="Q2597">
            <v>26</v>
          </cell>
          <cell r="R2597">
            <v>3</v>
          </cell>
          <cell r="S2597">
            <v>21</v>
          </cell>
          <cell r="T2597">
            <v>69</v>
          </cell>
          <cell r="U2597">
            <v>29</v>
          </cell>
          <cell r="V2597">
            <v>0</v>
          </cell>
          <cell r="W2597">
            <v>0</v>
          </cell>
          <cell r="X2597">
            <v>0</v>
          </cell>
          <cell r="Y2597">
            <v>148</v>
          </cell>
          <cell r="AA2597" t="str">
            <v>00MC</v>
          </cell>
          <cell r="AB2597" t="str">
            <v>Reading</v>
          </cell>
          <cell r="AC2597">
            <v>0</v>
          </cell>
          <cell r="AD2597">
            <v>0</v>
          </cell>
          <cell r="AE2597">
            <v>0</v>
          </cell>
          <cell r="AF2597">
            <v>0</v>
          </cell>
          <cell r="AG2597">
            <v>0</v>
          </cell>
          <cell r="AI2597" t="str">
            <v>00MC</v>
          </cell>
          <cell r="AJ2597" t="str">
            <v>Reading</v>
          </cell>
          <cell r="AK2597">
            <v>0</v>
          </cell>
          <cell r="AL2597">
            <v>0</v>
          </cell>
        </row>
        <row r="2598">
          <cell r="B2598" t="str">
            <v>00MD</v>
          </cell>
          <cell r="C2598" t="str">
            <v>Slough</v>
          </cell>
          <cell r="D2598">
            <v>0</v>
          </cell>
          <cell r="E2598">
            <v>2</v>
          </cell>
          <cell r="F2598">
            <v>50</v>
          </cell>
          <cell r="G2598">
            <v>38</v>
          </cell>
          <cell r="H2598">
            <v>159</v>
          </cell>
          <cell r="I2598">
            <v>0</v>
          </cell>
          <cell r="J2598">
            <v>1</v>
          </cell>
          <cell r="K2598">
            <v>0</v>
          </cell>
          <cell r="L2598">
            <v>250</v>
          </cell>
          <cell r="M2598">
            <v>1</v>
          </cell>
          <cell r="O2598" t="str">
            <v>00MD</v>
          </cell>
          <cell r="P2598" t="str">
            <v>Slough</v>
          </cell>
          <cell r="Q2598">
            <v>0</v>
          </cell>
          <cell r="R2598">
            <v>2</v>
          </cell>
          <cell r="S2598">
            <v>50</v>
          </cell>
          <cell r="T2598">
            <v>28</v>
          </cell>
          <cell r="U2598">
            <v>159</v>
          </cell>
          <cell r="V2598">
            <v>0</v>
          </cell>
          <cell r="W2598">
            <v>1</v>
          </cell>
          <cell r="X2598">
            <v>1</v>
          </cell>
          <cell r="Y2598">
            <v>241</v>
          </cell>
          <cell r="AA2598" t="str">
            <v>00MD</v>
          </cell>
          <cell r="AB2598" t="str">
            <v>Slough</v>
          </cell>
          <cell r="AC2598">
            <v>0</v>
          </cell>
          <cell r="AD2598">
            <v>0</v>
          </cell>
          <cell r="AE2598">
            <v>0</v>
          </cell>
          <cell r="AF2598">
            <v>0</v>
          </cell>
          <cell r="AG2598">
            <v>0</v>
          </cell>
          <cell r="AI2598" t="str">
            <v>00MD</v>
          </cell>
          <cell r="AJ2598" t="str">
            <v>Slough</v>
          </cell>
          <cell r="AK2598">
            <v>0</v>
          </cell>
          <cell r="AL2598">
            <v>0</v>
          </cell>
        </row>
        <row r="2599">
          <cell r="B2599" t="str">
            <v>00ME</v>
          </cell>
          <cell r="C2599" t="str">
            <v>Windsor and Maidenhead</v>
          </cell>
          <cell r="D2599">
            <v>12</v>
          </cell>
          <cell r="E2599">
            <v>1</v>
          </cell>
          <cell r="F2599">
            <v>14</v>
          </cell>
          <cell r="G2599">
            <v>39</v>
          </cell>
          <cell r="H2599">
            <v>128</v>
          </cell>
          <cell r="I2599">
            <v>0</v>
          </cell>
          <cell r="J2599">
            <v>0</v>
          </cell>
          <cell r="K2599">
            <v>0</v>
          </cell>
          <cell r="L2599">
            <v>194</v>
          </cell>
          <cell r="M2599">
            <v>0</v>
          </cell>
          <cell r="O2599" t="str">
            <v>00ME</v>
          </cell>
          <cell r="P2599" t="str">
            <v>Windsor and Maidenhead</v>
          </cell>
          <cell r="Q2599">
            <v>12</v>
          </cell>
          <cell r="R2599">
            <v>1</v>
          </cell>
          <cell r="S2599">
            <v>14</v>
          </cell>
          <cell r="T2599">
            <v>24</v>
          </cell>
          <cell r="U2599">
            <v>128</v>
          </cell>
          <cell r="V2599">
            <v>0</v>
          </cell>
          <cell r="W2599">
            <v>0</v>
          </cell>
          <cell r="X2599">
            <v>0</v>
          </cell>
          <cell r="Y2599">
            <v>179</v>
          </cell>
          <cell r="AA2599" t="str">
            <v>00ME</v>
          </cell>
          <cell r="AB2599" t="str">
            <v>Windsor and Maidenhead</v>
          </cell>
          <cell r="AC2599">
            <v>0</v>
          </cell>
          <cell r="AD2599">
            <v>6</v>
          </cell>
          <cell r="AE2599">
            <v>0</v>
          </cell>
          <cell r="AF2599">
            <v>6</v>
          </cell>
          <cell r="AG2599">
            <v>12</v>
          </cell>
          <cell r="AI2599" t="str">
            <v>00ME</v>
          </cell>
          <cell r="AJ2599" t="str">
            <v>Windsor and Maidenhead</v>
          </cell>
          <cell r="AK2599">
            <v>0</v>
          </cell>
          <cell r="AL2599">
            <v>0</v>
          </cell>
        </row>
        <row r="2600">
          <cell r="B2600" t="str">
            <v>00MF</v>
          </cell>
          <cell r="C2600" t="str">
            <v>Wokingham</v>
          </cell>
          <cell r="D2600">
            <v>0</v>
          </cell>
          <cell r="E2600">
            <v>2</v>
          </cell>
          <cell r="F2600">
            <v>8</v>
          </cell>
          <cell r="G2600">
            <v>33</v>
          </cell>
          <cell r="H2600">
            <v>23</v>
          </cell>
          <cell r="I2600">
            <v>0</v>
          </cell>
          <cell r="J2600">
            <v>0</v>
          </cell>
          <cell r="K2600">
            <v>0</v>
          </cell>
          <cell r="L2600">
            <v>66</v>
          </cell>
          <cell r="M2600">
            <v>0</v>
          </cell>
          <cell r="O2600" t="str">
            <v>00MF</v>
          </cell>
          <cell r="P2600" t="str">
            <v>Wokingham</v>
          </cell>
          <cell r="Q2600">
            <v>0</v>
          </cell>
          <cell r="R2600">
            <v>2</v>
          </cell>
          <cell r="S2600">
            <v>8</v>
          </cell>
          <cell r="T2600">
            <v>44</v>
          </cell>
          <cell r="U2600">
            <v>23</v>
          </cell>
          <cell r="V2600">
            <v>0</v>
          </cell>
          <cell r="W2600">
            <v>0</v>
          </cell>
          <cell r="X2600">
            <v>0</v>
          </cell>
          <cell r="Y2600">
            <v>77</v>
          </cell>
          <cell r="AA2600" t="str">
            <v>00MF</v>
          </cell>
          <cell r="AB2600" t="str">
            <v>Wokingham</v>
          </cell>
          <cell r="AC2600">
            <v>0</v>
          </cell>
          <cell r="AD2600">
            <v>8</v>
          </cell>
          <cell r="AE2600">
            <v>0</v>
          </cell>
          <cell r="AF2600">
            <v>8</v>
          </cell>
          <cell r="AG2600">
            <v>16</v>
          </cell>
          <cell r="AI2600" t="str">
            <v>00MF</v>
          </cell>
          <cell r="AJ2600" t="str">
            <v>Wokingham</v>
          </cell>
          <cell r="AK2600">
            <v>0</v>
          </cell>
          <cell r="AL2600">
            <v>0</v>
          </cell>
        </row>
        <row r="2601">
          <cell r="B2601" t="str">
            <v>00MG</v>
          </cell>
          <cell r="C2601" t="str">
            <v>Milton Keynes</v>
          </cell>
          <cell r="D2601">
            <v>23</v>
          </cell>
          <cell r="E2601">
            <v>7</v>
          </cell>
          <cell r="F2601">
            <v>220</v>
          </cell>
          <cell r="G2601">
            <v>101</v>
          </cell>
          <cell r="H2601">
            <v>226</v>
          </cell>
          <cell r="I2601">
            <v>3</v>
          </cell>
          <cell r="J2601">
            <v>0</v>
          </cell>
          <cell r="K2601">
            <v>2</v>
          </cell>
          <cell r="L2601">
            <v>582</v>
          </cell>
          <cell r="M2601">
            <v>2</v>
          </cell>
          <cell r="O2601" t="str">
            <v>00MG</v>
          </cell>
          <cell r="P2601" t="str">
            <v>Milton Keynes</v>
          </cell>
          <cell r="Q2601">
            <v>23</v>
          </cell>
          <cell r="R2601">
            <v>7</v>
          </cell>
          <cell r="S2601">
            <v>220</v>
          </cell>
          <cell r="T2601">
            <v>99</v>
          </cell>
          <cell r="U2601">
            <v>226</v>
          </cell>
          <cell r="V2601">
            <v>3</v>
          </cell>
          <cell r="W2601">
            <v>0</v>
          </cell>
          <cell r="X2601">
            <v>2</v>
          </cell>
          <cell r="Y2601">
            <v>580</v>
          </cell>
          <cell r="AA2601" t="str">
            <v>00MG</v>
          </cell>
          <cell r="AB2601" t="str">
            <v>Milton Keynes</v>
          </cell>
          <cell r="AC2601">
            <v>0</v>
          </cell>
          <cell r="AD2601">
            <v>0</v>
          </cell>
          <cell r="AE2601">
            <v>0</v>
          </cell>
          <cell r="AF2601">
            <v>0</v>
          </cell>
          <cell r="AG2601">
            <v>0</v>
          </cell>
          <cell r="AI2601" t="str">
            <v>00MG</v>
          </cell>
          <cell r="AJ2601" t="str">
            <v>Milton Keynes</v>
          </cell>
          <cell r="AK2601">
            <v>0</v>
          </cell>
          <cell r="AL2601">
            <v>0</v>
          </cell>
        </row>
        <row r="2602">
          <cell r="B2602" t="str">
            <v>00ML</v>
          </cell>
          <cell r="C2602" t="str">
            <v>Brighton and Hove</v>
          </cell>
          <cell r="D2602">
            <v>0</v>
          </cell>
          <cell r="E2602">
            <v>4</v>
          </cell>
          <cell r="F2602">
            <v>105</v>
          </cell>
          <cell r="G2602">
            <v>54</v>
          </cell>
          <cell r="H2602">
            <v>53</v>
          </cell>
          <cell r="I2602">
            <v>0</v>
          </cell>
          <cell r="J2602">
            <v>0</v>
          </cell>
          <cell r="K2602">
            <v>0</v>
          </cell>
          <cell r="L2602">
            <v>216</v>
          </cell>
          <cell r="M2602">
            <v>0</v>
          </cell>
          <cell r="O2602" t="str">
            <v>00ML</v>
          </cell>
          <cell r="P2602" t="str">
            <v>Brighton and Hove</v>
          </cell>
          <cell r="Q2602">
            <v>0</v>
          </cell>
          <cell r="R2602">
            <v>4</v>
          </cell>
          <cell r="S2602">
            <v>105</v>
          </cell>
          <cell r="T2602">
            <v>53</v>
          </cell>
          <cell r="U2602">
            <v>53</v>
          </cell>
          <cell r="V2602">
            <v>0</v>
          </cell>
          <cell r="W2602">
            <v>0</v>
          </cell>
          <cell r="X2602">
            <v>0</v>
          </cell>
          <cell r="Y2602">
            <v>215</v>
          </cell>
          <cell r="AA2602" t="str">
            <v>00ML</v>
          </cell>
          <cell r="AB2602" t="str">
            <v>Brighton and Hove</v>
          </cell>
          <cell r="AC2602">
            <v>0</v>
          </cell>
          <cell r="AD2602">
            <v>0</v>
          </cell>
          <cell r="AE2602">
            <v>0</v>
          </cell>
          <cell r="AF2602">
            <v>0</v>
          </cell>
          <cell r="AG2602">
            <v>0</v>
          </cell>
          <cell r="AI2602" t="str">
            <v>00ML</v>
          </cell>
          <cell r="AJ2602" t="str">
            <v>Brighton and Hove</v>
          </cell>
          <cell r="AK2602">
            <v>0</v>
          </cell>
          <cell r="AL2602">
            <v>0</v>
          </cell>
        </row>
        <row r="2603">
          <cell r="B2603" t="str">
            <v>00MR</v>
          </cell>
          <cell r="C2603" t="str">
            <v>Portsmouth</v>
          </cell>
          <cell r="D2603">
            <v>12</v>
          </cell>
          <cell r="E2603">
            <v>6</v>
          </cell>
          <cell r="F2603">
            <v>91</v>
          </cell>
          <cell r="G2603">
            <v>54</v>
          </cell>
          <cell r="H2603">
            <v>147</v>
          </cell>
          <cell r="I2603">
            <v>3</v>
          </cell>
          <cell r="J2603">
            <v>0</v>
          </cell>
          <cell r="K2603">
            <v>0</v>
          </cell>
          <cell r="L2603">
            <v>313</v>
          </cell>
          <cell r="M2603">
            <v>0</v>
          </cell>
          <cell r="O2603" t="str">
            <v>00MR</v>
          </cell>
          <cell r="P2603" t="str">
            <v>Portsmouth</v>
          </cell>
          <cell r="Q2603">
            <v>12</v>
          </cell>
          <cell r="R2603">
            <v>6</v>
          </cell>
          <cell r="S2603">
            <v>91</v>
          </cell>
          <cell r="T2603">
            <v>47</v>
          </cell>
          <cell r="U2603">
            <v>147</v>
          </cell>
          <cell r="V2603">
            <v>3</v>
          </cell>
          <cell r="W2603">
            <v>0</v>
          </cell>
          <cell r="X2603">
            <v>0</v>
          </cell>
          <cell r="Y2603">
            <v>306</v>
          </cell>
          <cell r="AA2603" t="str">
            <v>00MR</v>
          </cell>
          <cell r="AB2603" t="str">
            <v>Portsmouth</v>
          </cell>
          <cell r="AC2603">
            <v>0</v>
          </cell>
          <cell r="AD2603">
            <v>0</v>
          </cell>
          <cell r="AE2603">
            <v>0</v>
          </cell>
          <cell r="AF2603">
            <v>0</v>
          </cell>
          <cell r="AG2603">
            <v>0</v>
          </cell>
          <cell r="AI2603" t="str">
            <v>00MR</v>
          </cell>
          <cell r="AJ2603" t="str">
            <v>Portsmouth</v>
          </cell>
          <cell r="AK2603">
            <v>0</v>
          </cell>
          <cell r="AL2603">
            <v>0</v>
          </cell>
        </row>
        <row r="2604">
          <cell r="B2604" t="str">
            <v>00MS</v>
          </cell>
          <cell r="C2604" t="str">
            <v>Southampton</v>
          </cell>
          <cell r="D2604">
            <v>15</v>
          </cell>
          <cell r="E2604">
            <v>5</v>
          </cell>
          <cell r="F2604">
            <v>24</v>
          </cell>
          <cell r="G2604">
            <v>56</v>
          </cell>
          <cell r="H2604">
            <v>203</v>
          </cell>
          <cell r="I2604">
            <v>3</v>
          </cell>
          <cell r="J2604">
            <v>0</v>
          </cell>
          <cell r="K2604">
            <v>0</v>
          </cell>
          <cell r="L2604">
            <v>306</v>
          </cell>
          <cell r="M2604">
            <v>0</v>
          </cell>
          <cell r="O2604" t="str">
            <v>00MS</v>
          </cell>
          <cell r="P2604" t="str">
            <v>Southampton</v>
          </cell>
          <cell r="Q2604">
            <v>15</v>
          </cell>
          <cell r="R2604">
            <v>5</v>
          </cell>
          <cell r="S2604">
            <v>24</v>
          </cell>
          <cell r="T2604">
            <v>59</v>
          </cell>
          <cell r="U2604">
            <v>203</v>
          </cell>
          <cell r="V2604">
            <v>3</v>
          </cell>
          <cell r="W2604">
            <v>0</v>
          </cell>
          <cell r="X2604">
            <v>0</v>
          </cell>
          <cell r="Y2604">
            <v>309</v>
          </cell>
          <cell r="AA2604" t="str">
            <v>00MS</v>
          </cell>
          <cell r="AB2604" t="str">
            <v>Southampton</v>
          </cell>
          <cell r="AC2604">
            <v>0</v>
          </cell>
          <cell r="AD2604">
            <v>0</v>
          </cell>
          <cell r="AE2604">
            <v>0</v>
          </cell>
          <cell r="AF2604">
            <v>0</v>
          </cell>
          <cell r="AG2604">
            <v>0</v>
          </cell>
          <cell r="AI2604" t="str">
            <v>00MS</v>
          </cell>
          <cell r="AJ2604" t="str">
            <v>Southampton</v>
          </cell>
          <cell r="AK2604">
            <v>0</v>
          </cell>
          <cell r="AL2604">
            <v>0</v>
          </cell>
        </row>
        <row r="2605">
          <cell r="B2605" t="str">
            <v>00MW</v>
          </cell>
          <cell r="C2605" t="str">
            <v>Isle of Wight</v>
          </cell>
          <cell r="D2605">
            <v>17</v>
          </cell>
          <cell r="E2605">
            <v>0</v>
          </cell>
          <cell r="F2605">
            <v>19</v>
          </cell>
          <cell r="G2605">
            <v>53</v>
          </cell>
          <cell r="H2605">
            <v>101</v>
          </cell>
          <cell r="I2605">
            <v>0</v>
          </cell>
          <cell r="J2605">
            <v>0</v>
          </cell>
          <cell r="K2605">
            <v>0</v>
          </cell>
          <cell r="L2605">
            <v>190</v>
          </cell>
          <cell r="M2605">
            <v>0</v>
          </cell>
          <cell r="O2605" t="str">
            <v>00MW</v>
          </cell>
          <cell r="P2605" t="str">
            <v>Isle of Wight</v>
          </cell>
          <cell r="Q2605">
            <v>17</v>
          </cell>
          <cell r="R2605">
            <v>0</v>
          </cell>
          <cell r="S2605">
            <v>19</v>
          </cell>
          <cell r="T2605">
            <v>53</v>
          </cell>
          <cell r="U2605">
            <v>101</v>
          </cell>
          <cell r="V2605">
            <v>0</v>
          </cell>
          <cell r="W2605">
            <v>0</v>
          </cell>
          <cell r="X2605">
            <v>0</v>
          </cell>
          <cell r="Y2605">
            <v>190</v>
          </cell>
          <cell r="AA2605" t="str">
            <v>00MW</v>
          </cell>
          <cell r="AB2605" t="str">
            <v>Isle of Wight</v>
          </cell>
          <cell r="AC2605">
            <v>0</v>
          </cell>
          <cell r="AD2605">
            <v>0</v>
          </cell>
          <cell r="AE2605">
            <v>0</v>
          </cell>
          <cell r="AF2605">
            <v>0</v>
          </cell>
          <cell r="AG2605">
            <v>0</v>
          </cell>
          <cell r="AI2605" t="str">
            <v>00MW</v>
          </cell>
          <cell r="AJ2605" t="str">
            <v>Isle of Wight</v>
          </cell>
          <cell r="AK2605">
            <v>0</v>
          </cell>
          <cell r="AL2605">
            <v>0</v>
          </cell>
        </row>
        <row r="2606">
          <cell r="B2606" t="str">
            <v>09UC</v>
          </cell>
          <cell r="C2606" t="str">
            <v>Mid Bedfordshire</v>
          </cell>
          <cell r="D2606">
            <v>0</v>
          </cell>
          <cell r="E2606">
            <v>0</v>
          </cell>
          <cell r="F2606">
            <v>52</v>
          </cell>
          <cell r="G2606">
            <v>0</v>
          </cell>
          <cell r="H2606">
            <v>87</v>
          </cell>
          <cell r="I2606">
            <v>0</v>
          </cell>
          <cell r="J2606">
            <v>0</v>
          </cell>
          <cell r="K2606">
            <v>0</v>
          </cell>
          <cell r="L2606">
            <v>139</v>
          </cell>
          <cell r="M2606">
            <v>0</v>
          </cell>
          <cell r="O2606" t="str">
            <v>09UC</v>
          </cell>
          <cell r="P2606" t="str">
            <v>Mid Bedfordshire</v>
          </cell>
          <cell r="Q2606">
            <v>0</v>
          </cell>
          <cell r="R2606">
            <v>0</v>
          </cell>
          <cell r="S2606">
            <v>52</v>
          </cell>
          <cell r="T2606">
            <v>0</v>
          </cell>
          <cell r="U2606">
            <v>87</v>
          </cell>
          <cell r="V2606">
            <v>0</v>
          </cell>
          <cell r="W2606">
            <v>0</v>
          </cell>
          <cell r="X2606">
            <v>0</v>
          </cell>
          <cell r="Y2606">
            <v>139</v>
          </cell>
          <cell r="AA2606" t="str">
            <v>09UC</v>
          </cell>
          <cell r="AB2606" t="str">
            <v>Mid Bedfordshire</v>
          </cell>
          <cell r="AC2606">
            <v>0</v>
          </cell>
          <cell r="AD2606">
            <v>0</v>
          </cell>
          <cell r="AE2606">
            <v>0</v>
          </cell>
          <cell r="AF2606">
            <v>0</v>
          </cell>
          <cell r="AG2606">
            <v>0</v>
          </cell>
          <cell r="AI2606" t="str">
            <v>09UC</v>
          </cell>
          <cell r="AJ2606" t="str">
            <v>Mid Bedfordshire</v>
          </cell>
          <cell r="AK2606">
            <v>0</v>
          </cell>
          <cell r="AL2606">
            <v>0</v>
          </cell>
        </row>
        <row r="2607">
          <cell r="B2607" t="str">
            <v>09UD</v>
          </cell>
          <cell r="C2607" t="str">
            <v>Bedford</v>
          </cell>
          <cell r="D2607">
            <v>4</v>
          </cell>
          <cell r="E2607">
            <v>10</v>
          </cell>
          <cell r="F2607">
            <v>125</v>
          </cell>
          <cell r="G2607">
            <v>49</v>
          </cell>
          <cell r="H2607">
            <v>130</v>
          </cell>
          <cell r="I2607">
            <v>13</v>
          </cell>
          <cell r="J2607">
            <v>1</v>
          </cell>
          <cell r="K2607">
            <v>0</v>
          </cell>
          <cell r="L2607">
            <v>332</v>
          </cell>
          <cell r="M2607">
            <v>1</v>
          </cell>
          <cell r="O2607" t="str">
            <v>09UD</v>
          </cell>
          <cell r="P2607" t="str">
            <v>Bedford</v>
          </cell>
          <cell r="Q2607">
            <v>4</v>
          </cell>
          <cell r="R2607">
            <v>10</v>
          </cell>
          <cell r="S2607">
            <v>125</v>
          </cell>
          <cell r="T2607">
            <v>51</v>
          </cell>
          <cell r="U2607">
            <v>130</v>
          </cell>
          <cell r="V2607">
            <v>13</v>
          </cell>
          <cell r="W2607">
            <v>1</v>
          </cell>
          <cell r="X2607">
            <v>0</v>
          </cell>
          <cell r="Y2607">
            <v>334</v>
          </cell>
          <cell r="AA2607" t="str">
            <v>09UD</v>
          </cell>
          <cell r="AB2607" t="str">
            <v>Bedford</v>
          </cell>
          <cell r="AC2607">
            <v>0</v>
          </cell>
          <cell r="AD2607">
            <v>0</v>
          </cell>
          <cell r="AE2607">
            <v>0</v>
          </cell>
          <cell r="AF2607">
            <v>0</v>
          </cell>
          <cell r="AG2607">
            <v>0</v>
          </cell>
          <cell r="AI2607" t="str">
            <v>09UD</v>
          </cell>
          <cell r="AJ2607" t="str">
            <v>Bedford</v>
          </cell>
          <cell r="AK2607">
            <v>0</v>
          </cell>
          <cell r="AL2607">
            <v>0</v>
          </cell>
        </row>
        <row r="2608">
          <cell r="B2608" t="str">
            <v>09UE</v>
          </cell>
          <cell r="C2608" t="str">
            <v>South Bedfordshire</v>
          </cell>
          <cell r="D2608">
            <v>0</v>
          </cell>
          <cell r="E2608">
            <v>0</v>
          </cell>
          <cell r="F2608">
            <v>5</v>
          </cell>
          <cell r="G2608">
            <v>0</v>
          </cell>
          <cell r="H2608">
            <v>91</v>
          </cell>
          <cell r="I2608">
            <v>0</v>
          </cell>
          <cell r="J2608">
            <v>0</v>
          </cell>
          <cell r="K2608">
            <v>0</v>
          </cell>
          <cell r="L2608">
            <v>96</v>
          </cell>
          <cell r="M2608">
            <v>0</v>
          </cell>
          <cell r="O2608" t="str">
            <v>09UE</v>
          </cell>
          <cell r="P2608" t="str">
            <v>South Bedfordshire</v>
          </cell>
          <cell r="Q2608">
            <v>0</v>
          </cell>
          <cell r="R2608">
            <v>0</v>
          </cell>
          <cell r="S2608">
            <v>5</v>
          </cell>
          <cell r="T2608">
            <v>1</v>
          </cell>
          <cell r="U2608">
            <v>91</v>
          </cell>
          <cell r="V2608">
            <v>0</v>
          </cell>
          <cell r="W2608">
            <v>0</v>
          </cell>
          <cell r="X2608">
            <v>0</v>
          </cell>
          <cell r="Y2608">
            <v>97</v>
          </cell>
          <cell r="AA2608" t="str">
            <v>09UE</v>
          </cell>
          <cell r="AB2608" t="str">
            <v>South Bedfordshire</v>
          </cell>
          <cell r="AC2608">
            <v>0</v>
          </cell>
          <cell r="AD2608">
            <v>0</v>
          </cell>
          <cell r="AE2608">
            <v>0</v>
          </cell>
          <cell r="AF2608">
            <v>0</v>
          </cell>
          <cell r="AG2608">
            <v>0</v>
          </cell>
          <cell r="AI2608" t="str">
            <v>09UE</v>
          </cell>
          <cell r="AJ2608" t="str">
            <v>South Bedfordshire</v>
          </cell>
          <cell r="AK2608">
            <v>0</v>
          </cell>
          <cell r="AL2608">
            <v>0</v>
          </cell>
        </row>
        <row r="2609">
          <cell r="B2609" t="str">
            <v>11UB</v>
          </cell>
          <cell r="C2609" t="str">
            <v>Aylesbury Vale</v>
          </cell>
          <cell r="D2609">
            <v>7</v>
          </cell>
          <cell r="E2609">
            <v>10</v>
          </cell>
          <cell r="F2609">
            <v>115</v>
          </cell>
          <cell r="G2609">
            <v>62</v>
          </cell>
          <cell r="H2609">
            <v>331</v>
          </cell>
          <cell r="I2609">
            <v>10</v>
          </cell>
          <cell r="J2609">
            <v>0</v>
          </cell>
          <cell r="K2609">
            <v>0</v>
          </cell>
          <cell r="L2609">
            <v>535</v>
          </cell>
          <cell r="M2609">
            <v>0</v>
          </cell>
          <cell r="O2609" t="str">
            <v>11UB</v>
          </cell>
          <cell r="P2609" t="str">
            <v>Aylesbury Vale</v>
          </cell>
          <cell r="Q2609">
            <v>7</v>
          </cell>
          <cell r="R2609">
            <v>10</v>
          </cell>
          <cell r="S2609">
            <v>115</v>
          </cell>
          <cell r="T2609">
            <v>75</v>
          </cell>
          <cell r="U2609">
            <v>331</v>
          </cell>
          <cell r="V2609">
            <v>10</v>
          </cell>
          <cell r="W2609">
            <v>0</v>
          </cell>
          <cell r="X2609">
            <v>0</v>
          </cell>
          <cell r="Y2609">
            <v>548</v>
          </cell>
          <cell r="AA2609" t="str">
            <v>11UB</v>
          </cell>
          <cell r="AB2609" t="str">
            <v>Aylesbury Vale</v>
          </cell>
          <cell r="AC2609">
            <v>0</v>
          </cell>
          <cell r="AD2609">
            <v>0</v>
          </cell>
          <cell r="AE2609">
            <v>0</v>
          </cell>
          <cell r="AF2609">
            <v>0</v>
          </cell>
          <cell r="AG2609">
            <v>0</v>
          </cell>
          <cell r="AI2609" t="str">
            <v>11UB</v>
          </cell>
          <cell r="AJ2609" t="str">
            <v>Aylesbury Vale</v>
          </cell>
          <cell r="AK2609">
            <v>8</v>
          </cell>
          <cell r="AL2609">
            <v>0</v>
          </cell>
        </row>
        <row r="2610">
          <cell r="B2610" t="str">
            <v>11UC</v>
          </cell>
          <cell r="C2610" t="str">
            <v>Chiltern</v>
          </cell>
          <cell r="D2610">
            <v>11</v>
          </cell>
          <cell r="E2610">
            <v>0</v>
          </cell>
          <cell r="F2610">
            <v>17</v>
          </cell>
          <cell r="G2610">
            <v>27</v>
          </cell>
          <cell r="H2610">
            <v>0</v>
          </cell>
          <cell r="I2610">
            <v>7</v>
          </cell>
          <cell r="J2610">
            <v>0</v>
          </cell>
          <cell r="K2610">
            <v>0</v>
          </cell>
          <cell r="L2610">
            <v>62</v>
          </cell>
          <cell r="M2610">
            <v>0</v>
          </cell>
          <cell r="O2610" t="str">
            <v>11UC</v>
          </cell>
          <cell r="P2610" t="str">
            <v>Chiltern</v>
          </cell>
          <cell r="Q2610">
            <v>11</v>
          </cell>
          <cell r="R2610">
            <v>0</v>
          </cell>
          <cell r="S2610">
            <v>17</v>
          </cell>
          <cell r="T2610">
            <v>14</v>
          </cell>
          <cell r="U2610">
            <v>0</v>
          </cell>
          <cell r="V2610">
            <v>7</v>
          </cell>
          <cell r="W2610">
            <v>0</v>
          </cell>
          <cell r="X2610">
            <v>0</v>
          </cell>
          <cell r="Y2610">
            <v>49</v>
          </cell>
          <cell r="AA2610" t="str">
            <v>11UC</v>
          </cell>
          <cell r="AB2610" t="str">
            <v>Chiltern</v>
          </cell>
          <cell r="AC2610">
            <v>0</v>
          </cell>
          <cell r="AD2610">
            <v>0</v>
          </cell>
          <cell r="AE2610">
            <v>0</v>
          </cell>
          <cell r="AF2610">
            <v>0</v>
          </cell>
          <cell r="AG2610">
            <v>0</v>
          </cell>
          <cell r="AI2610" t="str">
            <v>11UC</v>
          </cell>
          <cell r="AJ2610" t="str">
            <v>Chiltern</v>
          </cell>
          <cell r="AK2610">
            <v>0</v>
          </cell>
          <cell r="AL2610">
            <v>0</v>
          </cell>
        </row>
        <row r="2611">
          <cell r="B2611" t="str">
            <v>11UE</v>
          </cell>
          <cell r="C2611" t="str">
            <v>South Buckinghamshire</v>
          </cell>
          <cell r="D2611">
            <v>0</v>
          </cell>
          <cell r="E2611">
            <v>0</v>
          </cell>
          <cell r="F2611">
            <v>27</v>
          </cell>
          <cell r="G2611">
            <v>14</v>
          </cell>
          <cell r="H2611">
            <v>5</v>
          </cell>
          <cell r="I2611">
            <v>1</v>
          </cell>
          <cell r="J2611">
            <v>0</v>
          </cell>
          <cell r="K2611">
            <v>0</v>
          </cell>
          <cell r="L2611">
            <v>47</v>
          </cell>
          <cell r="M2611">
            <v>0</v>
          </cell>
          <cell r="O2611" t="str">
            <v>11UE</v>
          </cell>
          <cell r="P2611" t="str">
            <v>South Buckinghamshire</v>
          </cell>
          <cell r="Q2611">
            <v>0</v>
          </cell>
          <cell r="R2611">
            <v>0</v>
          </cell>
          <cell r="S2611">
            <v>27</v>
          </cell>
          <cell r="T2611">
            <v>8</v>
          </cell>
          <cell r="U2611">
            <v>5</v>
          </cell>
          <cell r="V2611">
            <v>1</v>
          </cell>
          <cell r="W2611">
            <v>0</v>
          </cell>
          <cell r="X2611">
            <v>0</v>
          </cell>
          <cell r="Y2611">
            <v>41</v>
          </cell>
          <cell r="AA2611" t="str">
            <v>11UE</v>
          </cell>
          <cell r="AB2611" t="str">
            <v>South Buckinghamshire</v>
          </cell>
          <cell r="AC2611">
            <v>0</v>
          </cell>
          <cell r="AD2611">
            <v>0</v>
          </cell>
          <cell r="AE2611">
            <v>0</v>
          </cell>
          <cell r="AF2611">
            <v>0</v>
          </cell>
          <cell r="AG2611">
            <v>0</v>
          </cell>
          <cell r="AI2611" t="str">
            <v>11UE</v>
          </cell>
          <cell r="AJ2611" t="str">
            <v>South Buckinghamshire</v>
          </cell>
          <cell r="AK2611">
            <v>0</v>
          </cell>
          <cell r="AL2611">
            <v>0</v>
          </cell>
        </row>
        <row r="2612">
          <cell r="B2612" t="str">
            <v>11UF</v>
          </cell>
          <cell r="C2612" t="str">
            <v>Wycombe</v>
          </cell>
          <cell r="D2612">
            <v>0</v>
          </cell>
          <cell r="E2612">
            <v>1</v>
          </cell>
          <cell r="F2612">
            <v>11</v>
          </cell>
          <cell r="G2612">
            <v>63</v>
          </cell>
          <cell r="H2612">
            <v>61</v>
          </cell>
          <cell r="I2612">
            <v>3</v>
          </cell>
          <cell r="J2612">
            <v>0</v>
          </cell>
          <cell r="K2612">
            <v>1</v>
          </cell>
          <cell r="L2612">
            <v>140</v>
          </cell>
          <cell r="M2612">
            <v>1</v>
          </cell>
          <cell r="O2612" t="str">
            <v>11UF</v>
          </cell>
          <cell r="P2612" t="str">
            <v>Wycombe</v>
          </cell>
          <cell r="Q2612">
            <v>0</v>
          </cell>
          <cell r="R2612">
            <v>1</v>
          </cell>
          <cell r="S2612">
            <v>11</v>
          </cell>
          <cell r="T2612">
            <v>70</v>
          </cell>
          <cell r="U2612">
            <v>61</v>
          </cell>
          <cell r="V2612">
            <v>3</v>
          </cell>
          <cell r="W2612">
            <v>0</v>
          </cell>
          <cell r="X2612">
            <v>1</v>
          </cell>
          <cell r="Y2612">
            <v>147</v>
          </cell>
          <cell r="AA2612" t="str">
            <v>11UF</v>
          </cell>
          <cell r="AB2612" t="str">
            <v>Wycombe</v>
          </cell>
          <cell r="AC2612">
            <v>0</v>
          </cell>
          <cell r="AD2612">
            <v>0</v>
          </cell>
          <cell r="AE2612">
            <v>0</v>
          </cell>
          <cell r="AF2612">
            <v>0</v>
          </cell>
          <cell r="AG2612">
            <v>0</v>
          </cell>
          <cell r="AI2612" t="str">
            <v>11UF</v>
          </cell>
          <cell r="AJ2612" t="str">
            <v>Wycombe</v>
          </cell>
          <cell r="AK2612">
            <v>0</v>
          </cell>
          <cell r="AL2612">
            <v>0</v>
          </cell>
        </row>
        <row r="2613">
          <cell r="B2613" t="str">
            <v>12UB</v>
          </cell>
          <cell r="C2613" t="str">
            <v>Cambridge</v>
          </cell>
          <cell r="D2613">
            <v>3</v>
          </cell>
          <cell r="E2613">
            <v>1</v>
          </cell>
          <cell r="F2613">
            <v>46</v>
          </cell>
          <cell r="G2613">
            <v>16</v>
          </cell>
          <cell r="H2613">
            <v>67</v>
          </cell>
          <cell r="I2613">
            <v>0</v>
          </cell>
          <cell r="J2613">
            <v>0</v>
          </cell>
          <cell r="K2613">
            <v>0</v>
          </cell>
          <cell r="L2613">
            <v>133</v>
          </cell>
          <cell r="M2613">
            <v>0</v>
          </cell>
          <cell r="O2613" t="str">
            <v>12UB</v>
          </cell>
          <cell r="P2613" t="str">
            <v>Cambridge</v>
          </cell>
          <cell r="Q2613">
            <v>3</v>
          </cell>
          <cell r="R2613">
            <v>1</v>
          </cell>
          <cell r="S2613">
            <v>46</v>
          </cell>
          <cell r="T2613">
            <v>12</v>
          </cell>
          <cell r="U2613">
            <v>67</v>
          </cell>
          <cell r="V2613">
            <v>0</v>
          </cell>
          <cell r="W2613">
            <v>0</v>
          </cell>
          <cell r="X2613">
            <v>0</v>
          </cell>
          <cell r="Y2613">
            <v>129</v>
          </cell>
          <cell r="AA2613" t="str">
            <v>12UB</v>
          </cell>
          <cell r="AB2613" t="str">
            <v>Cambridge</v>
          </cell>
          <cell r="AC2613">
            <v>0</v>
          </cell>
          <cell r="AD2613">
            <v>9</v>
          </cell>
          <cell r="AE2613">
            <v>0</v>
          </cell>
          <cell r="AF2613">
            <v>9</v>
          </cell>
          <cell r="AG2613">
            <v>18</v>
          </cell>
          <cell r="AI2613" t="str">
            <v>12UB</v>
          </cell>
          <cell r="AJ2613" t="str">
            <v>Cambridge</v>
          </cell>
          <cell r="AK2613">
            <v>0</v>
          </cell>
          <cell r="AL2613">
            <v>0</v>
          </cell>
        </row>
        <row r="2614">
          <cell r="B2614" t="str">
            <v>12UC</v>
          </cell>
          <cell r="C2614" t="str">
            <v>East Cambridgeshire</v>
          </cell>
          <cell r="D2614">
            <v>0</v>
          </cell>
          <cell r="E2614">
            <v>0</v>
          </cell>
          <cell r="F2614">
            <v>47</v>
          </cell>
          <cell r="G2614">
            <v>9</v>
          </cell>
          <cell r="H2614">
            <v>40</v>
          </cell>
          <cell r="I2614">
            <v>0</v>
          </cell>
          <cell r="J2614">
            <v>0</v>
          </cell>
          <cell r="K2614">
            <v>0</v>
          </cell>
          <cell r="L2614">
            <v>96</v>
          </cell>
          <cell r="M2614">
            <v>0</v>
          </cell>
          <cell r="O2614" t="str">
            <v>12UC</v>
          </cell>
          <cell r="P2614" t="str">
            <v>East Cambridgeshire</v>
          </cell>
          <cell r="Q2614">
            <v>0</v>
          </cell>
          <cell r="R2614">
            <v>0</v>
          </cell>
          <cell r="S2614">
            <v>47</v>
          </cell>
          <cell r="T2614">
            <v>11</v>
          </cell>
          <cell r="U2614">
            <v>40</v>
          </cell>
          <cell r="V2614">
            <v>0</v>
          </cell>
          <cell r="W2614">
            <v>0</v>
          </cell>
          <cell r="X2614">
            <v>0</v>
          </cell>
          <cell r="Y2614">
            <v>98</v>
          </cell>
          <cell r="AA2614" t="str">
            <v>12UC</v>
          </cell>
          <cell r="AB2614" t="str">
            <v>East Cambridgeshire</v>
          </cell>
          <cell r="AC2614">
            <v>0</v>
          </cell>
          <cell r="AD2614">
            <v>3</v>
          </cell>
          <cell r="AE2614">
            <v>0</v>
          </cell>
          <cell r="AF2614">
            <v>3</v>
          </cell>
          <cell r="AG2614">
            <v>6</v>
          </cell>
          <cell r="AI2614" t="str">
            <v>12UC</v>
          </cell>
          <cell r="AJ2614" t="str">
            <v>East Cambridgeshire</v>
          </cell>
          <cell r="AK2614">
            <v>0</v>
          </cell>
          <cell r="AL2614">
            <v>0</v>
          </cell>
        </row>
        <row r="2615">
          <cell r="B2615" t="str">
            <v>12UD</v>
          </cell>
          <cell r="C2615" t="str">
            <v>Fenland</v>
          </cell>
          <cell r="D2615">
            <v>0</v>
          </cell>
          <cell r="E2615">
            <v>0</v>
          </cell>
          <cell r="F2615">
            <v>19</v>
          </cell>
          <cell r="G2615">
            <v>12</v>
          </cell>
          <cell r="H2615">
            <v>122</v>
          </cell>
          <cell r="I2615">
            <v>24</v>
          </cell>
          <cell r="J2615">
            <v>0</v>
          </cell>
          <cell r="K2615">
            <v>0</v>
          </cell>
          <cell r="L2615">
            <v>177</v>
          </cell>
          <cell r="M2615">
            <v>0</v>
          </cell>
          <cell r="O2615" t="str">
            <v>12UD</v>
          </cell>
          <cell r="P2615" t="str">
            <v>Fenland</v>
          </cell>
          <cell r="Q2615">
            <v>0</v>
          </cell>
          <cell r="R2615">
            <v>0</v>
          </cell>
          <cell r="S2615">
            <v>19</v>
          </cell>
          <cell r="T2615">
            <v>11</v>
          </cell>
          <cell r="U2615">
            <v>122</v>
          </cell>
          <cell r="V2615">
            <v>24</v>
          </cell>
          <cell r="W2615">
            <v>0</v>
          </cell>
          <cell r="X2615">
            <v>0</v>
          </cell>
          <cell r="Y2615">
            <v>176</v>
          </cell>
          <cell r="AA2615" t="str">
            <v>12UD</v>
          </cell>
          <cell r="AB2615" t="str">
            <v>Fenland</v>
          </cell>
          <cell r="AC2615">
            <v>0</v>
          </cell>
          <cell r="AD2615">
            <v>2</v>
          </cell>
          <cell r="AE2615">
            <v>0</v>
          </cell>
          <cell r="AF2615">
            <v>2</v>
          </cell>
          <cell r="AG2615">
            <v>4</v>
          </cell>
          <cell r="AI2615" t="str">
            <v>12UD</v>
          </cell>
          <cell r="AJ2615" t="str">
            <v>Fenland</v>
          </cell>
          <cell r="AK2615">
            <v>0</v>
          </cell>
          <cell r="AL2615">
            <v>0</v>
          </cell>
        </row>
        <row r="2616">
          <cell r="B2616" t="str">
            <v>12UE</v>
          </cell>
          <cell r="C2616" t="str">
            <v>Huntingdonshire</v>
          </cell>
          <cell r="D2616">
            <v>0</v>
          </cell>
          <cell r="E2616">
            <v>1</v>
          </cell>
          <cell r="F2616">
            <v>98</v>
          </cell>
          <cell r="G2616">
            <v>61</v>
          </cell>
          <cell r="H2616">
            <v>209</v>
          </cell>
          <cell r="I2616">
            <v>0</v>
          </cell>
          <cell r="J2616">
            <v>0</v>
          </cell>
          <cell r="K2616">
            <v>0</v>
          </cell>
          <cell r="L2616">
            <v>369</v>
          </cell>
          <cell r="M2616">
            <v>0</v>
          </cell>
          <cell r="O2616" t="str">
            <v>12UE</v>
          </cell>
          <cell r="P2616" t="str">
            <v>Huntingdonshire</v>
          </cell>
          <cell r="Q2616">
            <v>0</v>
          </cell>
          <cell r="R2616">
            <v>1</v>
          </cell>
          <cell r="S2616">
            <v>98</v>
          </cell>
          <cell r="T2616">
            <v>63</v>
          </cell>
          <cell r="U2616">
            <v>209</v>
          </cell>
          <cell r="V2616">
            <v>0</v>
          </cell>
          <cell r="W2616">
            <v>0</v>
          </cell>
          <cell r="X2616">
            <v>0</v>
          </cell>
          <cell r="Y2616">
            <v>371</v>
          </cell>
          <cell r="AA2616" t="str">
            <v>12UE</v>
          </cell>
          <cell r="AB2616" t="str">
            <v>Huntingdonshire</v>
          </cell>
          <cell r="AC2616">
            <v>0</v>
          </cell>
          <cell r="AD2616">
            <v>5</v>
          </cell>
          <cell r="AE2616">
            <v>0</v>
          </cell>
          <cell r="AF2616">
            <v>5</v>
          </cell>
          <cell r="AG2616">
            <v>10</v>
          </cell>
          <cell r="AI2616" t="str">
            <v>12UE</v>
          </cell>
          <cell r="AJ2616" t="str">
            <v>Huntingdonshire</v>
          </cell>
          <cell r="AK2616">
            <v>0</v>
          </cell>
          <cell r="AL2616">
            <v>0</v>
          </cell>
        </row>
        <row r="2617">
          <cell r="B2617" t="str">
            <v>12UG</v>
          </cell>
          <cell r="C2617" t="str">
            <v>South Cambridgeshire</v>
          </cell>
          <cell r="D2617">
            <v>6</v>
          </cell>
          <cell r="E2617">
            <v>0</v>
          </cell>
          <cell r="F2617">
            <v>111</v>
          </cell>
          <cell r="G2617">
            <v>24</v>
          </cell>
          <cell r="H2617">
            <v>182</v>
          </cell>
          <cell r="I2617">
            <v>0</v>
          </cell>
          <cell r="J2617">
            <v>0</v>
          </cell>
          <cell r="K2617">
            <v>0</v>
          </cell>
          <cell r="L2617">
            <v>323</v>
          </cell>
          <cell r="M2617">
            <v>0</v>
          </cell>
          <cell r="O2617" t="str">
            <v>12UG</v>
          </cell>
          <cell r="P2617" t="str">
            <v>South Cambridgeshire</v>
          </cell>
          <cell r="Q2617">
            <v>6</v>
          </cell>
          <cell r="R2617">
            <v>0</v>
          </cell>
          <cell r="S2617">
            <v>111</v>
          </cell>
          <cell r="T2617">
            <v>25</v>
          </cell>
          <cell r="U2617">
            <v>182</v>
          </cell>
          <cell r="V2617">
            <v>0</v>
          </cell>
          <cell r="W2617">
            <v>0</v>
          </cell>
          <cell r="X2617">
            <v>0</v>
          </cell>
          <cell r="Y2617">
            <v>324</v>
          </cell>
          <cell r="AA2617" t="str">
            <v>12UG</v>
          </cell>
          <cell r="AB2617" t="str">
            <v>South Cambridgeshire</v>
          </cell>
          <cell r="AC2617">
            <v>0</v>
          </cell>
          <cell r="AD2617">
            <v>6</v>
          </cell>
          <cell r="AE2617">
            <v>0</v>
          </cell>
          <cell r="AF2617">
            <v>6</v>
          </cell>
          <cell r="AG2617">
            <v>12</v>
          </cell>
          <cell r="AI2617" t="str">
            <v>12UG</v>
          </cell>
          <cell r="AJ2617" t="str">
            <v>South Cambridgeshire</v>
          </cell>
          <cell r="AK2617">
            <v>0</v>
          </cell>
          <cell r="AL2617">
            <v>0</v>
          </cell>
        </row>
        <row r="2618">
          <cell r="B2618" t="str">
            <v>13UB</v>
          </cell>
          <cell r="C2618" t="str">
            <v>Chester</v>
          </cell>
          <cell r="D2618">
            <v>0</v>
          </cell>
          <cell r="E2618">
            <v>0</v>
          </cell>
          <cell r="F2618">
            <v>2</v>
          </cell>
          <cell r="G2618">
            <v>0</v>
          </cell>
          <cell r="H2618">
            <v>96</v>
          </cell>
          <cell r="I2618">
            <v>0</v>
          </cell>
          <cell r="J2618">
            <v>0</v>
          </cell>
          <cell r="K2618">
            <v>0</v>
          </cell>
          <cell r="L2618">
            <v>98</v>
          </cell>
          <cell r="M2618">
            <v>0</v>
          </cell>
          <cell r="O2618" t="str">
            <v>13UB</v>
          </cell>
          <cell r="P2618" t="str">
            <v>Chester</v>
          </cell>
          <cell r="Q2618">
            <v>0</v>
          </cell>
          <cell r="R2618">
            <v>0</v>
          </cell>
          <cell r="S2618">
            <v>2</v>
          </cell>
          <cell r="T2618">
            <v>0</v>
          </cell>
          <cell r="U2618">
            <v>96</v>
          </cell>
          <cell r="V2618">
            <v>0</v>
          </cell>
          <cell r="W2618">
            <v>0</v>
          </cell>
          <cell r="X2618">
            <v>0</v>
          </cell>
          <cell r="Y2618">
            <v>98</v>
          </cell>
          <cell r="AA2618" t="str">
            <v>13UB</v>
          </cell>
          <cell r="AB2618" t="str">
            <v>Chester</v>
          </cell>
          <cell r="AC2618">
            <v>0</v>
          </cell>
          <cell r="AD2618">
            <v>0</v>
          </cell>
          <cell r="AE2618">
            <v>0</v>
          </cell>
          <cell r="AF2618">
            <v>0</v>
          </cell>
          <cell r="AG2618">
            <v>0</v>
          </cell>
          <cell r="AI2618" t="str">
            <v>13UB</v>
          </cell>
          <cell r="AJ2618" t="str">
            <v>Chester</v>
          </cell>
          <cell r="AK2618">
            <v>0</v>
          </cell>
          <cell r="AL2618">
            <v>0</v>
          </cell>
        </row>
        <row r="2619">
          <cell r="B2619" t="str">
            <v>13UC</v>
          </cell>
          <cell r="C2619" t="str">
            <v>Congleton</v>
          </cell>
          <cell r="D2619">
            <v>0</v>
          </cell>
          <cell r="E2619">
            <v>0</v>
          </cell>
          <cell r="F2619">
            <v>0</v>
          </cell>
          <cell r="G2619">
            <v>0</v>
          </cell>
          <cell r="H2619">
            <v>52</v>
          </cell>
          <cell r="I2619">
            <v>4</v>
          </cell>
          <cell r="J2619">
            <v>0</v>
          </cell>
          <cell r="K2619">
            <v>0</v>
          </cell>
          <cell r="L2619">
            <v>56</v>
          </cell>
          <cell r="M2619">
            <v>0</v>
          </cell>
          <cell r="O2619" t="str">
            <v>13UC</v>
          </cell>
          <cell r="P2619" t="str">
            <v>Congleton</v>
          </cell>
          <cell r="Q2619">
            <v>0</v>
          </cell>
          <cell r="R2619">
            <v>0</v>
          </cell>
          <cell r="S2619">
            <v>0</v>
          </cell>
          <cell r="T2619">
            <v>0</v>
          </cell>
          <cell r="U2619">
            <v>52</v>
          </cell>
          <cell r="V2619">
            <v>4</v>
          </cell>
          <cell r="W2619">
            <v>0</v>
          </cell>
          <cell r="X2619">
            <v>0</v>
          </cell>
          <cell r="Y2619">
            <v>56</v>
          </cell>
          <cell r="AA2619" t="str">
            <v>13UC</v>
          </cell>
          <cell r="AB2619" t="str">
            <v>Congleton</v>
          </cell>
          <cell r="AC2619">
            <v>0</v>
          </cell>
          <cell r="AD2619">
            <v>0</v>
          </cell>
          <cell r="AE2619">
            <v>0</v>
          </cell>
          <cell r="AF2619">
            <v>0</v>
          </cell>
          <cell r="AG2619">
            <v>0</v>
          </cell>
          <cell r="AI2619" t="str">
            <v>13UC</v>
          </cell>
          <cell r="AJ2619" t="str">
            <v>Congleton</v>
          </cell>
          <cell r="AK2619">
            <v>0</v>
          </cell>
          <cell r="AL2619">
            <v>0</v>
          </cell>
        </row>
        <row r="2620">
          <cell r="B2620" t="str">
            <v>13UD</v>
          </cell>
          <cell r="C2620" t="str">
            <v>Crewe and Nantwich</v>
          </cell>
          <cell r="D2620">
            <v>0</v>
          </cell>
          <cell r="E2620">
            <v>0</v>
          </cell>
          <cell r="F2620">
            <v>0</v>
          </cell>
          <cell r="G2620">
            <v>0</v>
          </cell>
          <cell r="H2620">
            <v>60</v>
          </cell>
          <cell r="I2620">
            <v>0</v>
          </cell>
          <cell r="J2620">
            <v>0</v>
          </cell>
          <cell r="K2620">
            <v>0</v>
          </cell>
          <cell r="L2620">
            <v>60</v>
          </cell>
          <cell r="M2620">
            <v>0</v>
          </cell>
          <cell r="O2620" t="str">
            <v>13UD</v>
          </cell>
          <cell r="P2620" t="str">
            <v>Crewe and Nantwich</v>
          </cell>
          <cell r="Q2620">
            <v>0</v>
          </cell>
          <cell r="R2620">
            <v>0</v>
          </cell>
          <cell r="S2620">
            <v>0</v>
          </cell>
          <cell r="T2620">
            <v>0</v>
          </cell>
          <cell r="U2620">
            <v>60</v>
          </cell>
          <cell r="V2620">
            <v>0</v>
          </cell>
          <cell r="W2620">
            <v>0</v>
          </cell>
          <cell r="X2620">
            <v>0</v>
          </cell>
          <cell r="Y2620">
            <v>60</v>
          </cell>
          <cell r="AA2620" t="str">
            <v>13UD</v>
          </cell>
          <cell r="AB2620" t="str">
            <v>Crewe and Nantwich</v>
          </cell>
          <cell r="AC2620">
            <v>0</v>
          </cell>
          <cell r="AD2620">
            <v>0</v>
          </cell>
          <cell r="AE2620">
            <v>0</v>
          </cell>
          <cell r="AF2620">
            <v>0</v>
          </cell>
          <cell r="AG2620">
            <v>0</v>
          </cell>
          <cell r="AI2620" t="str">
            <v>13UD</v>
          </cell>
          <cell r="AJ2620" t="str">
            <v>Crewe and Nantwich</v>
          </cell>
          <cell r="AK2620">
            <v>0</v>
          </cell>
          <cell r="AL2620">
            <v>0</v>
          </cell>
        </row>
        <row r="2621">
          <cell r="B2621" t="str">
            <v>13UE</v>
          </cell>
          <cell r="C2621" t="str">
            <v>Ellesmere Port and Neston</v>
          </cell>
          <cell r="D2621">
            <v>0</v>
          </cell>
          <cell r="E2621">
            <v>0</v>
          </cell>
          <cell r="F2621">
            <v>0</v>
          </cell>
          <cell r="G2621">
            <v>0</v>
          </cell>
          <cell r="H2621">
            <v>10</v>
          </cell>
          <cell r="I2621">
            <v>0</v>
          </cell>
          <cell r="J2621">
            <v>0</v>
          </cell>
          <cell r="K2621">
            <v>0</v>
          </cell>
          <cell r="L2621">
            <v>10</v>
          </cell>
          <cell r="M2621">
            <v>0</v>
          </cell>
          <cell r="O2621" t="str">
            <v>13UE</v>
          </cell>
          <cell r="P2621" t="str">
            <v>Ellesmere Port and Neston</v>
          </cell>
          <cell r="Q2621">
            <v>0</v>
          </cell>
          <cell r="R2621">
            <v>0</v>
          </cell>
          <cell r="S2621">
            <v>0</v>
          </cell>
          <cell r="T2621">
            <v>0</v>
          </cell>
          <cell r="U2621">
            <v>10</v>
          </cell>
          <cell r="V2621">
            <v>0</v>
          </cell>
          <cell r="W2621">
            <v>0</v>
          </cell>
          <cell r="X2621">
            <v>0</v>
          </cell>
          <cell r="Y2621">
            <v>10</v>
          </cell>
          <cell r="AA2621" t="str">
            <v>13UE</v>
          </cell>
          <cell r="AB2621" t="str">
            <v>Ellesmere Port and Neston</v>
          </cell>
          <cell r="AC2621">
            <v>0</v>
          </cell>
          <cell r="AD2621">
            <v>0</v>
          </cell>
          <cell r="AE2621">
            <v>0</v>
          </cell>
          <cell r="AF2621">
            <v>0</v>
          </cell>
          <cell r="AG2621">
            <v>0</v>
          </cell>
          <cell r="AI2621" t="str">
            <v>13UE</v>
          </cell>
          <cell r="AJ2621" t="str">
            <v>Ellesmere Port and Neston</v>
          </cell>
          <cell r="AK2621">
            <v>0</v>
          </cell>
          <cell r="AL2621">
            <v>0</v>
          </cell>
        </row>
        <row r="2622">
          <cell r="B2622" t="str">
            <v>13UG</v>
          </cell>
          <cell r="C2622" t="str">
            <v>Macclesfield</v>
          </cell>
          <cell r="D2622">
            <v>0</v>
          </cell>
          <cell r="E2622">
            <v>0</v>
          </cell>
          <cell r="F2622">
            <v>0</v>
          </cell>
          <cell r="G2622">
            <v>0</v>
          </cell>
          <cell r="H2622">
            <v>116</v>
          </cell>
          <cell r="I2622">
            <v>0</v>
          </cell>
          <cell r="J2622">
            <v>0</v>
          </cell>
          <cell r="K2622">
            <v>0</v>
          </cell>
          <cell r="L2622">
            <v>116</v>
          </cell>
          <cell r="M2622">
            <v>0</v>
          </cell>
          <cell r="O2622" t="str">
            <v>13UG</v>
          </cell>
          <cell r="P2622" t="str">
            <v>Macclesfield</v>
          </cell>
          <cell r="Q2622">
            <v>0</v>
          </cell>
          <cell r="R2622">
            <v>0</v>
          </cell>
          <cell r="S2622">
            <v>0</v>
          </cell>
          <cell r="T2622">
            <v>0</v>
          </cell>
          <cell r="U2622">
            <v>116</v>
          </cell>
          <cell r="V2622">
            <v>0</v>
          </cell>
          <cell r="W2622">
            <v>0</v>
          </cell>
          <cell r="X2622">
            <v>0</v>
          </cell>
          <cell r="Y2622">
            <v>116</v>
          </cell>
          <cell r="AA2622" t="str">
            <v>13UG</v>
          </cell>
          <cell r="AB2622" t="str">
            <v>Macclesfield</v>
          </cell>
          <cell r="AC2622">
            <v>0</v>
          </cell>
          <cell r="AD2622">
            <v>0</v>
          </cell>
          <cell r="AE2622">
            <v>0</v>
          </cell>
          <cell r="AF2622">
            <v>0</v>
          </cell>
          <cell r="AG2622">
            <v>0</v>
          </cell>
          <cell r="AI2622" t="str">
            <v>13UG</v>
          </cell>
          <cell r="AJ2622" t="str">
            <v>Macclesfield</v>
          </cell>
          <cell r="AK2622">
            <v>0</v>
          </cell>
          <cell r="AL2622">
            <v>0</v>
          </cell>
        </row>
        <row r="2623">
          <cell r="B2623" t="str">
            <v>13UH</v>
          </cell>
          <cell r="C2623" t="str">
            <v>Vale Royal</v>
          </cell>
          <cell r="D2623">
            <v>0</v>
          </cell>
          <cell r="E2623">
            <v>0</v>
          </cell>
          <cell r="F2623">
            <v>0</v>
          </cell>
          <cell r="G2623">
            <v>0</v>
          </cell>
          <cell r="H2623">
            <v>11</v>
          </cell>
          <cell r="I2623">
            <v>0</v>
          </cell>
          <cell r="J2623">
            <v>0</v>
          </cell>
          <cell r="K2623">
            <v>0</v>
          </cell>
          <cell r="L2623">
            <v>11</v>
          </cell>
          <cell r="M2623">
            <v>0</v>
          </cell>
          <cell r="O2623" t="str">
            <v>13UH</v>
          </cell>
          <cell r="P2623" t="str">
            <v>Vale Royal</v>
          </cell>
          <cell r="Q2623">
            <v>0</v>
          </cell>
          <cell r="R2623">
            <v>0</v>
          </cell>
          <cell r="S2623">
            <v>0</v>
          </cell>
          <cell r="T2623">
            <v>0</v>
          </cell>
          <cell r="U2623">
            <v>11</v>
          </cell>
          <cell r="V2623">
            <v>0</v>
          </cell>
          <cell r="W2623">
            <v>0</v>
          </cell>
          <cell r="X2623">
            <v>0</v>
          </cell>
          <cell r="Y2623">
            <v>11</v>
          </cell>
          <cell r="AA2623" t="str">
            <v>13UH</v>
          </cell>
          <cell r="AB2623" t="str">
            <v>Vale Royal</v>
          </cell>
          <cell r="AC2623">
            <v>0</v>
          </cell>
          <cell r="AD2623">
            <v>0</v>
          </cell>
          <cell r="AE2623">
            <v>0</v>
          </cell>
          <cell r="AF2623">
            <v>0</v>
          </cell>
          <cell r="AG2623">
            <v>0</v>
          </cell>
          <cell r="AI2623" t="str">
            <v>13UH</v>
          </cell>
          <cell r="AJ2623" t="str">
            <v>Vale Royal</v>
          </cell>
          <cell r="AK2623">
            <v>0</v>
          </cell>
          <cell r="AL2623">
            <v>0</v>
          </cell>
        </row>
        <row r="2624">
          <cell r="B2624" t="str">
            <v>15UB</v>
          </cell>
          <cell r="C2624" t="str">
            <v>Caradon</v>
          </cell>
          <cell r="D2624">
            <v>0</v>
          </cell>
          <cell r="E2624">
            <v>0</v>
          </cell>
          <cell r="F2624">
            <v>4</v>
          </cell>
          <cell r="G2624">
            <v>1</v>
          </cell>
          <cell r="H2624">
            <v>44</v>
          </cell>
          <cell r="I2624">
            <v>0</v>
          </cell>
          <cell r="J2624">
            <v>0</v>
          </cell>
          <cell r="K2624">
            <v>0</v>
          </cell>
          <cell r="L2624">
            <v>49</v>
          </cell>
          <cell r="M2624">
            <v>0</v>
          </cell>
          <cell r="O2624" t="str">
            <v>15UB</v>
          </cell>
          <cell r="P2624" t="str">
            <v>Caradon</v>
          </cell>
          <cell r="Q2624">
            <v>0</v>
          </cell>
          <cell r="R2624">
            <v>0</v>
          </cell>
          <cell r="S2624">
            <v>4</v>
          </cell>
          <cell r="T2624">
            <v>1</v>
          </cell>
          <cell r="U2624">
            <v>44</v>
          </cell>
          <cell r="V2624">
            <v>0</v>
          </cell>
          <cell r="W2624">
            <v>0</v>
          </cell>
          <cell r="X2624">
            <v>0</v>
          </cell>
          <cell r="Y2624">
            <v>49</v>
          </cell>
          <cell r="AA2624" t="str">
            <v>15UB</v>
          </cell>
          <cell r="AB2624" t="str">
            <v>Caradon</v>
          </cell>
          <cell r="AC2624">
            <v>0</v>
          </cell>
          <cell r="AD2624">
            <v>0</v>
          </cell>
          <cell r="AE2624">
            <v>0</v>
          </cell>
          <cell r="AF2624">
            <v>0</v>
          </cell>
          <cell r="AG2624">
            <v>0</v>
          </cell>
          <cell r="AI2624" t="str">
            <v>15UB</v>
          </cell>
          <cell r="AJ2624" t="str">
            <v>Caradon</v>
          </cell>
          <cell r="AK2624">
            <v>0</v>
          </cell>
          <cell r="AL2624">
            <v>0</v>
          </cell>
        </row>
        <row r="2625">
          <cell r="B2625" t="str">
            <v>15UC</v>
          </cell>
          <cell r="C2625" t="str">
            <v>Carrick</v>
          </cell>
          <cell r="D2625">
            <v>0</v>
          </cell>
          <cell r="E2625">
            <v>0</v>
          </cell>
          <cell r="F2625">
            <v>30</v>
          </cell>
          <cell r="G2625">
            <v>0</v>
          </cell>
          <cell r="H2625">
            <v>40</v>
          </cell>
          <cell r="I2625">
            <v>0</v>
          </cell>
          <cell r="J2625">
            <v>0</v>
          </cell>
          <cell r="K2625">
            <v>0</v>
          </cell>
          <cell r="L2625">
            <v>70</v>
          </cell>
          <cell r="M2625">
            <v>0</v>
          </cell>
          <cell r="O2625" t="str">
            <v>15UC</v>
          </cell>
          <cell r="P2625" t="str">
            <v>Carrick</v>
          </cell>
          <cell r="Q2625">
            <v>0</v>
          </cell>
          <cell r="R2625">
            <v>0</v>
          </cell>
          <cell r="S2625">
            <v>30</v>
          </cell>
          <cell r="T2625">
            <v>0</v>
          </cell>
          <cell r="U2625">
            <v>40</v>
          </cell>
          <cell r="V2625">
            <v>0</v>
          </cell>
          <cell r="W2625">
            <v>0</v>
          </cell>
          <cell r="X2625">
            <v>0</v>
          </cell>
          <cell r="Y2625">
            <v>70</v>
          </cell>
          <cell r="AA2625" t="str">
            <v>15UC</v>
          </cell>
          <cell r="AB2625" t="str">
            <v>Carrick</v>
          </cell>
          <cell r="AC2625">
            <v>0</v>
          </cell>
          <cell r="AD2625">
            <v>0</v>
          </cell>
          <cell r="AE2625">
            <v>0</v>
          </cell>
          <cell r="AF2625">
            <v>0</v>
          </cell>
          <cell r="AG2625">
            <v>0</v>
          </cell>
          <cell r="AI2625" t="str">
            <v>15UC</v>
          </cell>
          <cell r="AJ2625" t="str">
            <v>Carrick</v>
          </cell>
          <cell r="AK2625">
            <v>0</v>
          </cell>
          <cell r="AL2625">
            <v>0</v>
          </cell>
        </row>
        <row r="2626">
          <cell r="B2626" t="str">
            <v>15UD</v>
          </cell>
          <cell r="C2626" t="str">
            <v>Kerrier</v>
          </cell>
          <cell r="D2626">
            <v>0</v>
          </cell>
          <cell r="E2626">
            <v>0</v>
          </cell>
          <cell r="F2626">
            <v>6</v>
          </cell>
          <cell r="G2626">
            <v>0</v>
          </cell>
          <cell r="H2626">
            <v>18</v>
          </cell>
          <cell r="I2626">
            <v>0</v>
          </cell>
          <cell r="J2626">
            <v>0</v>
          </cell>
          <cell r="K2626">
            <v>0</v>
          </cell>
          <cell r="L2626">
            <v>24</v>
          </cell>
          <cell r="M2626">
            <v>0</v>
          </cell>
          <cell r="O2626" t="str">
            <v>15UD</v>
          </cell>
          <cell r="P2626" t="str">
            <v>Kerrier</v>
          </cell>
          <cell r="Q2626">
            <v>0</v>
          </cell>
          <cell r="R2626">
            <v>0</v>
          </cell>
          <cell r="S2626">
            <v>6</v>
          </cell>
          <cell r="T2626">
            <v>0</v>
          </cell>
          <cell r="U2626">
            <v>18</v>
          </cell>
          <cell r="V2626">
            <v>0</v>
          </cell>
          <cell r="W2626">
            <v>0</v>
          </cell>
          <cell r="X2626">
            <v>0</v>
          </cell>
          <cell r="Y2626">
            <v>24</v>
          </cell>
          <cell r="AA2626" t="str">
            <v>15UD</v>
          </cell>
          <cell r="AB2626" t="str">
            <v>Kerrier</v>
          </cell>
          <cell r="AC2626">
            <v>0</v>
          </cell>
          <cell r="AD2626">
            <v>0</v>
          </cell>
          <cell r="AE2626">
            <v>0</v>
          </cell>
          <cell r="AF2626">
            <v>0</v>
          </cell>
          <cell r="AG2626">
            <v>0</v>
          </cell>
          <cell r="AI2626" t="str">
            <v>15UD</v>
          </cell>
          <cell r="AJ2626" t="str">
            <v>Kerrier</v>
          </cell>
          <cell r="AK2626">
            <v>0</v>
          </cell>
          <cell r="AL2626">
            <v>0</v>
          </cell>
        </row>
        <row r="2627">
          <cell r="B2627" t="str">
            <v>15UE</v>
          </cell>
          <cell r="C2627" t="str">
            <v>North Cornwall</v>
          </cell>
          <cell r="D2627">
            <v>0</v>
          </cell>
          <cell r="E2627">
            <v>0</v>
          </cell>
          <cell r="F2627">
            <v>14</v>
          </cell>
          <cell r="G2627">
            <v>0</v>
          </cell>
          <cell r="H2627">
            <v>102</v>
          </cell>
          <cell r="I2627">
            <v>6</v>
          </cell>
          <cell r="J2627">
            <v>0</v>
          </cell>
          <cell r="K2627">
            <v>0</v>
          </cell>
          <cell r="L2627">
            <v>122</v>
          </cell>
          <cell r="M2627">
            <v>0</v>
          </cell>
          <cell r="O2627" t="str">
            <v>15UE</v>
          </cell>
          <cell r="P2627" t="str">
            <v>North Cornwall</v>
          </cell>
          <cell r="Q2627">
            <v>0</v>
          </cell>
          <cell r="R2627">
            <v>0</v>
          </cell>
          <cell r="S2627">
            <v>14</v>
          </cell>
          <cell r="T2627">
            <v>0</v>
          </cell>
          <cell r="U2627">
            <v>102</v>
          </cell>
          <cell r="V2627">
            <v>6</v>
          </cell>
          <cell r="W2627">
            <v>0</v>
          </cell>
          <cell r="X2627">
            <v>0</v>
          </cell>
          <cell r="Y2627">
            <v>122</v>
          </cell>
          <cell r="AA2627" t="str">
            <v>15UE</v>
          </cell>
          <cell r="AB2627" t="str">
            <v>North Cornwall</v>
          </cell>
          <cell r="AC2627">
            <v>0</v>
          </cell>
          <cell r="AD2627">
            <v>0</v>
          </cell>
          <cell r="AE2627">
            <v>0</v>
          </cell>
          <cell r="AF2627">
            <v>0</v>
          </cell>
          <cell r="AG2627">
            <v>0</v>
          </cell>
          <cell r="AI2627" t="str">
            <v>15UE</v>
          </cell>
          <cell r="AJ2627" t="str">
            <v>North Cornwall</v>
          </cell>
          <cell r="AK2627">
            <v>0</v>
          </cell>
          <cell r="AL2627">
            <v>0</v>
          </cell>
        </row>
        <row r="2628">
          <cell r="B2628" t="str">
            <v>15UF</v>
          </cell>
          <cell r="C2628" t="str">
            <v>Penwith</v>
          </cell>
          <cell r="D2628">
            <v>0</v>
          </cell>
          <cell r="E2628">
            <v>0</v>
          </cell>
          <cell r="F2628">
            <v>12</v>
          </cell>
          <cell r="G2628">
            <v>0</v>
          </cell>
          <cell r="H2628">
            <v>41</v>
          </cell>
          <cell r="I2628">
            <v>0</v>
          </cell>
          <cell r="J2628">
            <v>0</v>
          </cell>
          <cell r="K2628">
            <v>0</v>
          </cell>
          <cell r="L2628">
            <v>53</v>
          </cell>
          <cell r="M2628">
            <v>0</v>
          </cell>
          <cell r="O2628" t="str">
            <v>15UF</v>
          </cell>
          <cell r="P2628" t="str">
            <v>Penwith</v>
          </cell>
          <cell r="Q2628">
            <v>0</v>
          </cell>
          <cell r="R2628">
            <v>0</v>
          </cell>
          <cell r="S2628">
            <v>12</v>
          </cell>
          <cell r="T2628">
            <v>0</v>
          </cell>
          <cell r="U2628">
            <v>41</v>
          </cell>
          <cell r="V2628">
            <v>0</v>
          </cell>
          <cell r="W2628">
            <v>0</v>
          </cell>
          <cell r="X2628">
            <v>0</v>
          </cell>
          <cell r="Y2628">
            <v>53</v>
          </cell>
          <cell r="AA2628" t="str">
            <v>15UF</v>
          </cell>
          <cell r="AB2628" t="str">
            <v>Penwith</v>
          </cell>
          <cell r="AC2628">
            <v>0</v>
          </cell>
          <cell r="AD2628">
            <v>0</v>
          </cell>
          <cell r="AE2628">
            <v>0</v>
          </cell>
          <cell r="AF2628">
            <v>0</v>
          </cell>
          <cell r="AG2628">
            <v>0</v>
          </cell>
          <cell r="AI2628" t="str">
            <v>15UF</v>
          </cell>
          <cell r="AJ2628" t="str">
            <v>Penwith</v>
          </cell>
          <cell r="AK2628">
            <v>0</v>
          </cell>
          <cell r="AL2628">
            <v>0</v>
          </cell>
        </row>
        <row r="2629">
          <cell r="B2629" t="str">
            <v>15UG</v>
          </cell>
          <cell r="C2629" t="str">
            <v>Restormel</v>
          </cell>
          <cell r="D2629">
            <v>0</v>
          </cell>
          <cell r="E2629">
            <v>0</v>
          </cell>
          <cell r="F2629">
            <v>8</v>
          </cell>
          <cell r="G2629">
            <v>0</v>
          </cell>
          <cell r="H2629">
            <v>61</v>
          </cell>
          <cell r="I2629">
            <v>0</v>
          </cell>
          <cell r="J2629">
            <v>0</v>
          </cell>
          <cell r="K2629">
            <v>0</v>
          </cell>
          <cell r="L2629">
            <v>69</v>
          </cell>
          <cell r="M2629">
            <v>0</v>
          </cell>
          <cell r="O2629" t="str">
            <v>15UG</v>
          </cell>
          <cell r="P2629" t="str">
            <v>Restormel</v>
          </cell>
          <cell r="Q2629">
            <v>0</v>
          </cell>
          <cell r="R2629">
            <v>0</v>
          </cell>
          <cell r="S2629">
            <v>8</v>
          </cell>
          <cell r="T2629">
            <v>0</v>
          </cell>
          <cell r="U2629">
            <v>61</v>
          </cell>
          <cell r="V2629">
            <v>0</v>
          </cell>
          <cell r="W2629">
            <v>0</v>
          </cell>
          <cell r="X2629">
            <v>0</v>
          </cell>
          <cell r="Y2629">
            <v>69</v>
          </cell>
          <cell r="AA2629" t="str">
            <v>15UG</v>
          </cell>
          <cell r="AB2629" t="str">
            <v>Restormel</v>
          </cell>
          <cell r="AC2629">
            <v>0</v>
          </cell>
          <cell r="AD2629">
            <v>0</v>
          </cell>
          <cell r="AE2629">
            <v>0</v>
          </cell>
          <cell r="AF2629">
            <v>0</v>
          </cell>
          <cell r="AG2629">
            <v>0</v>
          </cell>
          <cell r="AI2629" t="str">
            <v>15UG</v>
          </cell>
          <cell r="AJ2629" t="str">
            <v>Restormel</v>
          </cell>
          <cell r="AK2629">
            <v>0</v>
          </cell>
          <cell r="AL2629">
            <v>0</v>
          </cell>
        </row>
        <row r="2630">
          <cell r="B2630" t="str">
            <v>16UB</v>
          </cell>
          <cell r="C2630" t="str">
            <v>Allerdale</v>
          </cell>
          <cell r="D2630">
            <v>0</v>
          </cell>
          <cell r="E2630">
            <v>0</v>
          </cell>
          <cell r="F2630">
            <v>18</v>
          </cell>
          <cell r="G2630">
            <v>0</v>
          </cell>
          <cell r="H2630">
            <v>57</v>
          </cell>
          <cell r="I2630">
            <v>23</v>
          </cell>
          <cell r="J2630">
            <v>1</v>
          </cell>
          <cell r="K2630">
            <v>4</v>
          </cell>
          <cell r="L2630">
            <v>103</v>
          </cell>
          <cell r="M2630">
            <v>5</v>
          </cell>
          <cell r="O2630" t="str">
            <v>16UB</v>
          </cell>
          <cell r="P2630" t="str">
            <v>Allerdale</v>
          </cell>
          <cell r="Q2630">
            <v>0</v>
          </cell>
          <cell r="R2630">
            <v>0</v>
          </cell>
          <cell r="S2630">
            <v>18</v>
          </cell>
          <cell r="T2630">
            <v>0</v>
          </cell>
          <cell r="U2630">
            <v>57</v>
          </cell>
          <cell r="V2630">
            <v>23</v>
          </cell>
          <cell r="W2630">
            <v>1</v>
          </cell>
          <cell r="X2630">
            <v>4</v>
          </cell>
          <cell r="Y2630">
            <v>103</v>
          </cell>
          <cell r="AA2630" t="str">
            <v>16UB</v>
          </cell>
          <cell r="AB2630" t="str">
            <v>Allerdale</v>
          </cell>
          <cell r="AC2630">
            <v>0</v>
          </cell>
          <cell r="AD2630">
            <v>0</v>
          </cell>
          <cell r="AE2630">
            <v>0</v>
          </cell>
          <cell r="AF2630">
            <v>0</v>
          </cell>
          <cell r="AG2630">
            <v>0</v>
          </cell>
          <cell r="AI2630" t="str">
            <v>16UB</v>
          </cell>
          <cell r="AJ2630" t="str">
            <v>Allerdale</v>
          </cell>
          <cell r="AK2630">
            <v>0</v>
          </cell>
          <cell r="AL2630">
            <v>0</v>
          </cell>
        </row>
        <row r="2631">
          <cell r="B2631" t="str">
            <v>16UD</v>
          </cell>
          <cell r="C2631" t="str">
            <v>Carlisle</v>
          </cell>
          <cell r="D2631">
            <v>0</v>
          </cell>
          <cell r="E2631">
            <v>3</v>
          </cell>
          <cell r="F2631">
            <v>17</v>
          </cell>
          <cell r="G2631">
            <v>0</v>
          </cell>
          <cell r="H2631">
            <v>8</v>
          </cell>
          <cell r="I2631">
            <v>7</v>
          </cell>
          <cell r="J2631">
            <v>2</v>
          </cell>
          <cell r="K2631">
            <v>0</v>
          </cell>
          <cell r="L2631">
            <v>37</v>
          </cell>
          <cell r="M2631">
            <v>2</v>
          </cell>
          <cell r="O2631" t="str">
            <v>16UD</v>
          </cell>
          <cell r="P2631" t="str">
            <v>Carlisle</v>
          </cell>
          <cell r="Q2631">
            <v>0</v>
          </cell>
          <cell r="R2631">
            <v>3</v>
          </cell>
          <cell r="S2631">
            <v>17</v>
          </cell>
          <cell r="T2631">
            <v>0</v>
          </cell>
          <cell r="U2631">
            <v>8</v>
          </cell>
          <cell r="V2631">
            <v>7</v>
          </cell>
          <cell r="W2631">
            <v>2</v>
          </cell>
          <cell r="X2631">
            <v>0</v>
          </cell>
          <cell r="Y2631">
            <v>37</v>
          </cell>
          <cell r="AA2631" t="str">
            <v>16UD</v>
          </cell>
          <cell r="AB2631" t="str">
            <v>Carlisle</v>
          </cell>
          <cell r="AC2631">
            <v>0</v>
          </cell>
          <cell r="AD2631">
            <v>0</v>
          </cell>
          <cell r="AE2631">
            <v>0</v>
          </cell>
          <cell r="AF2631">
            <v>0</v>
          </cell>
          <cell r="AG2631">
            <v>0</v>
          </cell>
          <cell r="AI2631" t="str">
            <v>16UD</v>
          </cell>
          <cell r="AJ2631" t="str">
            <v>Carlisle</v>
          </cell>
          <cell r="AK2631">
            <v>0</v>
          </cell>
          <cell r="AL2631">
            <v>0</v>
          </cell>
        </row>
        <row r="2632">
          <cell r="B2632" t="str">
            <v>16UE</v>
          </cell>
          <cell r="C2632" t="str">
            <v>Copeland</v>
          </cell>
          <cell r="D2632">
            <v>0</v>
          </cell>
          <cell r="E2632">
            <v>0</v>
          </cell>
          <cell r="F2632">
            <v>1</v>
          </cell>
          <cell r="G2632">
            <v>0</v>
          </cell>
          <cell r="H2632">
            <v>36</v>
          </cell>
          <cell r="I2632">
            <v>0</v>
          </cell>
          <cell r="J2632">
            <v>0</v>
          </cell>
          <cell r="K2632">
            <v>2</v>
          </cell>
          <cell r="L2632">
            <v>39</v>
          </cell>
          <cell r="M2632">
            <v>2</v>
          </cell>
          <cell r="O2632" t="str">
            <v>16UE</v>
          </cell>
          <cell r="P2632" t="str">
            <v>Copeland</v>
          </cell>
          <cell r="Q2632">
            <v>0</v>
          </cell>
          <cell r="R2632">
            <v>0</v>
          </cell>
          <cell r="S2632">
            <v>1</v>
          </cell>
          <cell r="T2632">
            <v>0</v>
          </cell>
          <cell r="U2632">
            <v>36</v>
          </cell>
          <cell r="V2632">
            <v>0</v>
          </cell>
          <cell r="W2632">
            <v>0</v>
          </cell>
          <cell r="X2632">
            <v>2</v>
          </cell>
          <cell r="Y2632">
            <v>39</v>
          </cell>
          <cell r="AA2632" t="str">
            <v>16UE</v>
          </cell>
          <cell r="AB2632" t="str">
            <v>Copeland</v>
          </cell>
          <cell r="AC2632">
            <v>0</v>
          </cell>
          <cell r="AD2632">
            <v>0</v>
          </cell>
          <cell r="AE2632">
            <v>0</v>
          </cell>
          <cell r="AF2632">
            <v>0</v>
          </cell>
          <cell r="AG2632">
            <v>0</v>
          </cell>
          <cell r="AI2632" t="str">
            <v>16UE</v>
          </cell>
          <cell r="AJ2632" t="str">
            <v>Copeland</v>
          </cell>
          <cell r="AK2632">
            <v>0</v>
          </cell>
          <cell r="AL2632">
            <v>0</v>
          </cell>
        </row>
        <row r="2633">
          <cell r="B2633" t="str">
            <v>16UF</v>
          </cell>
          <cell r="C2633" t="str">
            <v>Eden</v>
          </cell>
          <cell r="D2633">
            <v>0</v>
          </cell>
          <cell r="E2633">
            <v>0</v>
          </cell>
          <cell r="F2633">
            <v>1</v>
          </cell>
          <cell r="G2633">
            <v>2</v>
          </cell>
          <cell r="H2633">
            <v>18</v>
          </cell>
          <cell r="I2633">
            <v>24</v>
          </cell>
          <cell r="J2633">
            <v>0</v>
          </cell>
          <cell r="K2633">
            <v>0</v>
          </cell>
          <cell r="L2633">
            <v>45</v>
          </cell>
          <cell r="M2633">
            <v>0</v>
          </cell>
          <cell r="O2633" t="str">
            <v>16UF</v>
          </cell>
          <cell r="P2633" t="str">
            <v>Eden</v>
          </cell>
          <cell r="Q2633">
            <v>0</v>
          </cell>
          <cell r="R2633">
            <v>0</v>
          </cell>
          <cell r="S2633">
            <v>1</v>
          </cell>
          <cell r="T2633">
            <v>2</v>
          </cell>
          <cell r="U2633">
            <v>18</v>
          </cell>
          <cell r="V2633">
            <v>24</v>
          </cell>
          <cell r="W2633">
            <v>0</v>
          </cell>
          <cell r="X2633">
            <v>0</v>
          </cell>
          <cell r="Y2633">
            <v>45</v>
          </cell>
          <cell r="AA2633" t="str">
            <v>16UF</v>
          </cell>
          <cell r="AB2633" t="str">
            <v>Eden</v>
          </cell>
          <cell r="AC2633">
            <v>0</v>
          </cell>
          <cell r="AD2633">
            <v>0</v>
          </cell>
          <cell r="AE2633">
            <v>0</v>
          </cell>
          <cell r="AF2633">
            <v>0</v>
          </cell>
          <cell r="AG2633">
            <v>0</v>
          </cell>
          <cell r="AI2633" t="str">
            <v>16UF</v>
          </cell>
          <cell r="AJ2633" t="str">
            <v>Eden</v>
          </cell>
          <cell r="AK2633">
            <v>0</v>
          </cell>
          <cell r="AL2633">
            <v>0</v>
          </cell>
        </row>
        <row r="2634">
          <cell r="B2634" t="str">
            <v>16UG</v>
          </cell>
          <cell r="C2634" t="str">
            <v>South Lakeland</v>
          </cell>
          <cell r="D2634">
            <v>0</v>
          </cell>
          <cell r="E2634">
            <v>0</v>
          </cell>
          <cell r="F2634">
            <v>12</v>
          </cell>
          <cell r="G2634">
            <v>1</v>
          </cell>
          <cell r="H2634">
            <v>20</v>
          </cell>
          <cell r="I2634">
            <v>3</v>
          </cell>
          <cell r="J2634">
            <v>0</v>
          </cell>
          <cell r="K2634">
            <v>0</v>
          </cell>
          <cell r="L2634">
            <v>36</v>
          </cell>
          <cell r="M2634">
            <v>0</v>
          </cell>
          <cell r="O2634" t="str">
            <v>16UG</v>
          </cell>
          <cell r="P2634" t="str">
            <v>South Lakeland</v>
          </cell>
          <cell r="Q2634">
            <v>0</v>
          </cell>
          <cell r="R2634">
            <v>0</v>
          </cell>
          <cell r="S2634">
            <v>12</v>
          </cell>
          <cell r="T2634">
            <v>1</v>
          </cell>
          <cell r="U2634">
            <v>20</v>
          </cell>
          <cell r="V2634">
            <v>3</v>
          </cell>
          <cell r="W2634">
            <v>0</v>
          </cell>
          <cell r="X2634">
            <v>0</v>
          </cell>
          <cell r="Y2634">
            <v>36</v>
          </cell>
          <cell r="AA2634" t="str">
            <v>16UG</v>
          </cell>
          <cell r="AB2634" t="str">
            <v>South Lakeland</v>
          </cell>
          <cell r="AC2634">
            <v>0</v>
          </cell>
          <cell r="AD2634">
            <v>0</v>
          </cell>
          <cell r="AE2634">
            <v>0</v>
          </cell>
          <cell r="AF2634">
            <v>0</v>
          </cell>
          <cell r="AG2634">
            <v>0</v>
          </cell>
          <cell r="AI2634" t="str">
            <v>16UG</v>
          </cell>
          <cell r="AJ2634" t="str">
            <v>South Lakeland</v>
          </cell>
          <cell r="AK2634">
            <v>0</v>
          </cell>
          <cell r="AL2634">
            <v>0</v>
          </cell>
        </row>
        <row r="2635">
          <cell r="B2635" t="str">
            <v>17UB</v>
          </cell>
          <cell r="C2635" t="str">
            <v>Amber Valley</v>
          </cell>
          <cell r="D2635">
            <v>0</v>
          </cell>
          <cell r="E2635">
            <v>0</v>
          </cell>
          <cell r="F2635">
            <v>7</v>
          </cell>
          <cell r="G2635">
            <v>1</v>
          </cell>
          <cell r="H2635">
            <v>6</v>
          </cell>
          <cell r="I2635">
            <v>0</v>
          </cell>
          <cell r="J2635">
            <v>0</v>
          </cell>
          <cell r="K2635">
            <v>0</v>
          </cell>
          <cell r="L2635">
            <v>14</v>
          </cell>
          <cell r="M2635">
            <v>0</v>
          </cell>
          <cell r="O2635" t="str">
            <v>17UB</v>
          </cell>
          <cell r="P2635" t="str">
            <v>Amber Valley</v>
          </cell>
          <cell r="Q2635">
            <v>0</v>
          </cell>
          <cell r="R2635">
            <v>0</v>
          </cell>
          <cell r="S2635">
            <v>7</v>
          </cell>
          <cell r="T2635">
            <v>2</v>
          </cell>
          <cell r="U2635">
            <v>6</v>
          </cell>
          <cell r="V2635">
            <v>0</v>
          </cell>
          <cell r="W2635">
            <v>0</v>
          </cell>
          <cell r="X2635">
            <v>0</v>
          </cell>
          <cell r="Y2635">
            <v>15</v>
          </cell>
          <cell r="AA2635" t="str">
            <v>17UB</v>
          </cell>
          <cell r="AB2635" t="str">
            <v>Amber Valley</v>
          </cell>
          <cell r="AC2635">
            <v>0</v>
          </cell>
          <cell r="AD2635">
            <v>0</v>
          </cell>
          <cell r="AE2635">
            <v>0</v>
          </cell>
          <cell r="AF2635">
            <v>0</v>
          </cell>
          <cell r="AG2635">
            <v>0</v>
          </cell>
          <cell r="AI2635" t="str">
            <v>17UB</v>
          </cell>
          <cell r="AJ2635" t="str">
            <v>Amber Valley</v>
          </cell>
          <cell r="AK2635">
            <v>0</v>
          </cell>
          <cell r="AL2635">
            <v>0</v>
          </cell>
        </row>
        <row r="2636">
          <cell r="B2636" t="str">
            <v>17UC</v>
          </cell>
          <cell r="C2636" t="str">
            <v>Bolsover</v>
          </cell>
          <cell r="D2636">
            <v>0</v>
          </cell>
          <cell r="E2636">
            <v>0</v>
          </cell>
          <cell r="F2636">
            <v>1</v>
          </cell>
          <cell r="G2636">
            <v>2</v>
          </cell>
          <cell r="H2636">
            <v>19</v>
          </cell>
          <cell r="I2636">
            <v>0</v>
          </cell>
          <cell r="J2636">
            <v>0</v>
          </cell>
          <cell r="K2636">
            <v>0</v>
          </cell>
          <cell r="L2636">
            <v>22</v>
          </cell>
          <cell r="M2636">
            <v>0</v>
          </cell>
          <cell r="O2636" t="str">
            <v>17UC</v>
          </cell>
          <cell r="P2636" t="str">
            <v>Bolsover</v>
          </cell>
          <cell r="Q2636">
            <v>0</v>
          </cell>
          <cell r="R2636">
            <v>0</v>
          </cell>
          <cell r="S2636">
            <v>1</v>
          </cell>
          <cell r="T2636">
            <v>1</v>
          </cell>
          <cell r="U2636">
            <v>19</v>
          </cell>
          <cell r="V2636">
            <v>0</v>
          </cell>
          <cell r="W2636">
            <v>0</v>
          </cell>
          <cell r="X2636">
            <v>0</v>
          </cell>
          <cell r="Y2636">
            <v>21</v>
          </cell>
          <cell r="AA2636" t="str">
            <v>17UC</v>
          </cell>
          <cell r="AB2636" t="str">
            <v>Bolsover</v>
          </cell>
          <cell r="AC2636">
            <v>0</v>
          </cell>
          <cell r="AD2636">
            <v>0</v>
          </cell>
          <cell r="AE2636">
            <v>0</v>
          </cell>
          <cell r="AF2636">
            <v>0</v>
          </cell>
          <cell r="AG2636">
            <v>0</v>
          </cell>
          <cell r="AI2636" t="str">
            <v>17UC</v>
          </cell>
          <cell r="AJ2636" t="str">
            <v>Bolsover</v>
          </cell>
          <cell r="AK2636">
            <v>0</v>
          </cell>
          <cell r="AL2636">
            <v>0</v>
          </cell>
        </row>
        <row r="2637">
          <cell r="B2637" t="str">
            <v>17UD</v>
          </cell>
          <cell r="C2637" t="str">
            <v>Chesterfield</v>
          </cell>
          <cell r="D2637">
            <v>0</v>
          </cell>
          <cell r="E2637">
            <v>1</v>
          </cell>
          <cell r="F2637">
            <v>9</v>
          </cell>
          <cell r="G2637">
            <v>1</v>
          </cell>
          <cell r="H2637">
            <v>2</v>
          </cell>
          <cell r="I2637">
            <v>0</v>
          </cell>
          <cell r="J2637">
            <v>0</v>
          </cell>
          <cell r="K2637">
            <v>0</v>
          </cell>
          <cell r="L2637">
            <v>13</v>
          </cell>
          <cell r="M2637">
            <v>0</v>
          </cell>
          <cell r="O2637" t="str">
            <v>17UD</v>
          </cell>
          <cell r="P2637" t="str">
            <v>Chesterfield</v>
          </cell>
          <cell r="Q2637">
            <v>0</v>
          </cell>
          <cell r="R2637">
            <v>1</v>
          </cell>
          <cell r="S2637">
            <v>9</v>
          </cell>
          <cell r="T2637">
            <v>2</v>
          </cell>
          <cell r="U2637">
            <v>2</v>
          </cell>
          <cell r="V2637">
            <v>0</v>
          </cell>
          <cell r="W2637">
            <v>0</v>
          </cell>
          <cell r="X2637">
            <v>0</v>
          </cell>
          <cell r="Y2637">
            <v>14</v>
          </cell>
          <cell r="AA2637" t="str">
            <v>17UD</v>
          </cell>
          <cell r="AB2637" t="str">
            <v>Chesterfield</v>
          </cell>
          <cell r="AC2637">
            <v>0</v>
          </cell>
          <cell r="AD2637">
            <v>0</v>
          </cell>
          <cell r="AE2637">
            <v>0</v>
          </cell>
          <cell r="AF2637">
            <v>0</v>
          </cell>
          <cell r="AG2637">
            <v>0</v>
          </cell>
          <cell r="AI2637" t="str">
            <v>17UD</v>
          </cell>
          <cell r="AJ2637" t="str">
            <v>Chesterfield</v>
          </cell>
          <cell r="AK2637">
            <v>0</v>
          </cell>
          <cell r="AL2637">
            <v>0</v>
          </cell>
        </row>
        <row r="2638">
          <cell r="B2638" t="str">
            <v>17UF</v>
          </cell>
          <cell r="C2638" t="str">
            <v>Derbyshire Dales</v>
          </cell>
          <cell r="D2638">
            <v>0</v>
          </cell>
          <cell r="E2638">
            <v>1</v>
          </cell>
          <cell r="F2638">
            <v>34</v>
          </cell>
          <cell r="G2638">
            <v>1</v>
          </cell>
          <cell r="H2638">
            <v>118</v>
          </cell>
          <cell r="I2638">
            <v>0</v>
          </cell>
          <cell r="J2638">
            <v>0</v>
          </cell>
          <cell r="K2638">
            <v>0</v>
          </cell>
          <cell r="L2638">
            <v>154</v>
          </cell>
          <cell r="M2638">
            <v>0</v>
          </cell>
          <cell r="O2638" t="str">
            <v>17UF</v>
          </cell>
          <cell r="P2638" t="str">
            <v>Derbyshire Dales</v>
          </cell>
          <cell r="Q2638">
            <v>0</v>
          </cell>
          <cell r="R2638">
            <v>1</v>
          </cell>
          <cell r="S2638">
            <v>34</v>
          </cell>
          <cell r="T2638">
            <v>1</v>
          </cell>
          <cell r="U2638">
            <v>118</v>
          </cell>
          <cell r="V2638">
            <v>0</v>
          </cell>
          <cell r="W2638">
            <v>0</v>
          </cell>
          <cell r="X2638">
            <v>0</v>
          </cell>
          <cell r="Y2638">
            <v>154</v>
          </cell>
          <cell r="AA2638" t="str">
            <v>17UF</v>
          </cell>
          <cell r="AB2638" t="str">
            <v>Derbyshire Dales</v>
          </cell>
          <cell r="AC2638">
            <v>0</v>
          </cell>
          <cell r="AD2638">
            <v>2</v>
          </cell>
          <cell r="AE2638">
            <v>0</v>
          </cell>
          <cell r="AF2638">
            <v>2</v>
          </cell>
          <cell r="AG2638">
            <v>4</v>
          </cell>
          <cell r="AI2638" t="str">
            <v>17UF</v>
          </cell>
          <cell r="AJ2638" t="str">
            <v>Derbyshire Dales</v>
          </cell>
          <cell r="AK2638">
            <v>0</v>
          </cell>
          <cell r="AL2638">
            <v>0</v>
          </cell>
        </row>
        <row r="2639">
          <cell r="B2639" t="str">
            <v>17UG</v>
          </cell>
          <cell r="C2639" t="str">
            <v>Erewash</v>
          </cell>
          <cell r="D2639">
            <v>0</v>
          </cell>
          <cell r="E2639">
            <v>1</v>
          </cell>
          <cell r="F2639">
            <v>29</v>
          </cell>
          <cell r="G2639">
            <v>2</v>
          </cell>
          <cell r="H2639">
            <v>33</v>
          </cell>
          <cell r="I2639">
            <v>0</v>
          </cell>
          <cell r="J2639">
            <v>0</v>
          </cell>
          <cell r="K2639">
            <v>0</v>
          </cell>
          <cell r="L2639">
            <v>65</v>
          </cell>
          <cell r="M2639">
            <v>0</v>
          </cell>
          <cell r="O2639" t="str">
            <v>17UG</v>
          </cell>
          <cell r="P2639" t="str">
            <v>Erewash</v>
          </cell>
          <cell r="Q2639">
            <v>0</v>
          </cell>
          <cell r="R2639">
            <v>1</v>
          </cell>
          <cell r="S2639">
            <v>29</v>
          </cell>
          <cell r="T2639">
            <v>3</v>
          </cell>
          <cell r="U2639">
            <v>33</v>
          </cell>
          <cell r="V2639">
            <v>0</v>
          </cell>
          <cell r="W2639">
            <v>0</v>
          </cell>
          <cell r="X2639">
            <v>0</v>
          </cell>
          <cell r="Y2639">
            <v>66</v>
          </cell>
          <cell r="AA2639" t="str">
            <v>17UG</v>
          </cell>
          <cell r="AB2639" t="str">
            <v>Erewash</v>
          </cell>
          <cell r="AC2639">
            <v>0</v>
          </cell>
          <cell r="AD2639">
            <v>0</v>
          </cell>
          <cell r="AE2639">
            <v>0</v>
          </cell>
          <cell r="AF2639">
            <v>0</v>
          </cell>
          <cell r="AG2639">
            <v>0</v>
          </cell>
          <cell r="AI2639" t="str">
            <v>17UG</v>
          </cell>
          <cell r="AJ2639" t="str">
            <v>Erewash</v>
          </cell>
          <cell r="AK2639">
            <v>0</v>
          </cell>
          <cell r="AL2639">
            <v>0</v>
          </cell>
        </row>
        <row r="2640">
          <cell r="B2640" t="str">
            <v>17UH</v>
          </cell>
          <cell r="C2640" t="str">
            <v>High Peak</v>
          </cell>
          <cell r="D2640">
            <v>0</v>
          </cell>
          <cell r="E2640">
            <v>1</v>
          </cell>
          <cell r="F2640">
            <v>6</v>
          </cell>
          <cell r="G2640">
            <v>0</v>
          </cell>
          <cell r="H2640">
            <v>12</v>
          </cell>
          <cell r="I2640">
            <v>0</v>
          </cell>
          <cell r="J2640">
            <v>0</v>
          </cell>
          <cell r="K2640">
            <v>0</v>
          </cell>
          <cell r="L2640">
            <v>19</v>
          </cell>
          <cell r="M2640">
            <v>0</v>
          </cell>
          <cell r="O2640" t="str">
            <v>17UH</v>
          </cell>
          <cell r="P2640" t="str">
            <v>High Peak</v>
          </cell>
          <cell r="Q2640">
            <v>0</v>
          </cell>
          <cell r="R2640">
            <v>1</v>
          </cell>
          <cell r="S2640">
            <v>6</v>
          </cell>
          <cell r="T2640">
            <v>0</v>
          </cell>
          <cell r="U2640">
            <v>12</v>
          </cell>
          <cell r="V2640">
            <v>0</v>
          </cell>
          <cell r="W2640">
            <v>0</v>
          </cell>
          <cell r="X2640">
            <v>0</v>
          </cell>
          <cell r="Y2640">
            <v>19</v>
          </cell>
          <cell r="AA2640" t="str">
            <v>17UH</v>
          </cell>
          <cell r="AB2640" t="str">
            <v>High Peak</v>
          </cell>
          <cell r="AC2640">
            <v>0</v>
          </cell>
          <cell r="AD2640">
            <v>0</v>
          </cell>
          <cell r="AE2640">
            <v>0</v>
          </cell>
          <cell r="AF2640">
            <v>0</v>
          </cell>
          <cell r="AG2640">
            <v>0</v>
          </cell>
          <cell r="AI2640" t="str">
            <v>17UH</v>
          </cell>
          <cell r="AJ2640" t="str">
            <v>High Peak</v>
          </cell>
          <cell r="AK2640">
            <v>0</v>
          </cell>
          <cell r="AL2640">
            <v>0</v>
          </cell>
        </row>
        <row r="2641">
          <cell r="B2641" t="str">
            <v>17UJ</v>
          </cell>
          <cell r="C2641" t="str">
            <v>North East Derbyshire</v>
          </cell>
          <cell r="D2641">
            <v>0</v>
          </cell>
          <cell r="E2641">
            <v>2</v>
          </cell>
          <cell r="F2641">
            <v>6</v>
          </cell>
          <cell r="G2641">
            <v>0</v>
          </cell>
          <cell r="H2641">
            <v>45</v>
          </cell>
          <cell r="I2641">
            <v>0</v>
          </cell>
          <cell r="J2641">
            <v>0</v>
          </cell>
          <cell r="K2641">
            <v>0</v>
          </cell>
          <cell r="L2641">
            <v>53</v>
          </cell>
          <cell r="M2641">
            <v>0</v>
          </cell>
          <cell r="O2641" t="str">
            <v>17UJ</v>
          </cell>
          <cell r="P2641" t="str">
            <v>North East Derbyshire</v>
          </cell>
          <cell r="Q2641">
            <v>0</v>
          </cell>
          <cell r="R2641">
            <v>2</v>
          </cell>
          <cell r="S2641">
            <v>6</v>
          </cell>
          <cell r="T2641">
            <v>0</v>
          </cell>
          <cell r="U2641">
            <v>45</v>
          </cell>
          <cell r="V2641">
            <v>0</v>
          </cell>
          <cell r="W2641">
            <v>0</v>
          </cell>
          <cell r="X2641">
            <v>0</v>
          </cell>
          <cell r="Y2641">
            <v>53</v>
          </cell>
          <cell r="AA2641" t="str">
            <v>17UJ</v>
          </cell>
          <cell r="AB2641" t="str">
            <v>North East Derbyshire</v>
          </cell>
          <cell r="AC2641">
            <v>0</v>
          </cell>
          <cell r="AD2641">
            <v>0</v>
          </cell>
          <cell r="AE2641">
            <v>0</v>
          </cell>
          <cell r="AF2641">
            <v>0</v>
          </cell>
          <cell r="AG2641">
            <v>0</v>
          </cell>
          <cell r="AI2641" t="str">
            <v>17UJ</v>
          </cell>
          <cell r="AJ2641" t="str">
            <v>North East Derbyshire</v>
          </cell>
          <cell r="AK2641">
            <v>0</v>
          </cell>
          <cell r="AL2641">
            <v>0</v>
          </cell>
        </row>
        <row r="2642">
          <cell r="B2642" t="str">
            <v>17UK</v>
          </cell>
          <cell r="C2642" t="str">
            <v>South Derbyshire</v>
          </cell>
          <cell r="D2642">
            <v>0</v>
          </cell>
          <cell r="E2642">
            <v>1</v>
          </cell>
          <cell r="F2642">
            <v>43</v>
          </cell>
          <cell r="G2642">
            <v>2</v>
          </cell>
          <cell r="H2642">
            <v>52</v>
          </cell>
          <cell r="I2642">
            <v>0</v>
          </cell>
          <cell r="J2642">
            <v>0</v>
          </cell>
          <cell r="K2642">
            <v>0</v>
          </cell>
          <cell r="L2642">
            <v>98</v>
          </cell>
          <cell r="M2642">
            <v>0</v>
          </cell>
          <cell r="O2642" t="str">
            <v>17UK</v>
          </cell>
          <cell r="P2642" t="str">
            <v>South Derbyshire</v>
          </cell>
          <cell r="Q2642">
            <v>0</v>
          </cell>
          <cell r="R2642">
            <v>1</v>
          </cell>
          <cell r="S2642">
            <v>43</v>
          </cell>
          <cell r="T2642">
            <v>2</v>
          </cell>
          <cell r="U2642">
            <v>52</v>
          </cell>
          <cell r="V2642">
            <v>0</v>
          </cell>
          <cell r="W2642">
            <v>0</v>
          </cell>
          <cell r="X2642">
            <v>0</v>
          </cell>
          <cell r="Y2642">
            <v>98</v>
          </cell>
          <cell r="AA2642" t="str">
            <v>17UK</v>
          </cell>
          <cell r="AB2642" t="str">
            <v>South Derbyshire</v>
          </cell>
          <cell r="AC2642">
            <v>0</v>
          </cell>
          <cell r="AD2642">
            <v>0</v>
          </cell>
          <cell r="AE2642">
            <v>3</v>
          </cell>
          <cell r="AF2642">
            <v>0</v>
          </cell>
          <cell r="AG2642">
            <v>3</v>
          </cell>
          <cell r="AI2642" t="str">
            <v>17UK</v>
          </cell>
          <cell r="AJ2642" t="str">
            <v>South Derbyshire</v>
          </cell>
          <cell r="AK2642">
            <v>0</v>
          </cell>
          <cell r="AL2642">
            <v>0</v>
          </cell>
        </row>
        <row r="2643">
          <cell r="B2643" t="str">
            <v>18UB</v>
          </cell>
          <cell r="C2643" t="str">
            <v>East Devon</v>
          </cell>
          <cell r="D2643">
            <v>0</v>
          </cell>
          <cell r="E2643">
            <v>0</v>
          </cell>
          <cell r="F2643">
            <v>0</v>
          </cell>
          <cell r="G2643">
            <v>11</v>
          </cell>
          <cell r="H2643">
            <v>12</v>
          </cell>
          <cell r="I2643">
            <v>0</v>
          </cell>
          <cell r="J2643">
            <v>0</v>
          </cell>
          <cell r="K2643">
            <v>0</v>
          </cell>
          <cell r="L2643">
            <v>23</v>
          </cell>
          <cell r="M2643">
            <v>0</v>
          </cell>
          <cell r="O2643" t="str">
            <v>18UB</v>
          </cell>
          <cell r="P2643" t="str">
            <v>East Devon</v>
          </cell>
          <cell r="Q2643">
            <v>0</v>
          </cell>
          <cell r="R2643">
            <v>0</v>
          </cell>
          <cell r="S2643">
            <v>0</v>
          </cell>
          <cell r="T2643">
            <v>9</v>
          </cell>
          <cell r="U2643">
            <v>12</v>
          </cell>
          <cell r="V2643">
            <v>0</v>
          </cell>
          <cell r="W2643">
            <v>0</v>
          </cell>
          <cell r="X2643">
            <v>0</v>
          </cell>
          <cell r="Y2643">
            <v>21</v>
          </cell>
          <cell r="AA2643" t="str">
            <v>18UB</v>
          </cell>
          <cell r="AB2643" t="str">
            <v>East Devon</v>
          </cell>
          <cell r="AC2643">
            <v>0</v>
          </cell>
          <cell r="AD2643">
            <v>0</v>
          </cell>
          <cell r="AE2643">
            <v>0</v>
          </cell>
          <cell r="AF2643">
            <v>0</v>
          </cell>
          <cell r="AG2643">
            <v>0</v>
          </cell>
          <cell r="AI2643" t="str">
            <v>18UB</v>
          </cell>
          <cell r="AJ2643" t="str">
            <v>East Devon</v>
          </cell>
          <cell r="AK2643">
            <v>0</v>
          </cell>
          <cell r="AL2643">
            <v>0</v>
          </cell>
        </row>
        <row r="2644">
          <cell r="B2644" t="str">
            <v>18UC</v>
          </cell>
          <cell r="C2644" t="str">
            <v>Exeter</v>
          </cell>
          <cell r="D2644">
            <v>9</v>
          </cell>
          <cell r="E2644">
            <v>0</v>
          </cell>
          <cell r="F2644">
            <v>23</v>
          </cell>
          <cell r="G2644">
            <v>22</v>
          </cell>
          <cell r="H2644">
            <v>72</v>
          </cell>
          <cell r="I2644">
            <v>1</v>
          </cell>
          <cell r="J2644">
            <v>0</v>
          </cell>
          <cell r="K2644">
            <v>0</v>
          </cell>
          <cell r="L2644">
            <v>127</v>
          </cell>
          <cell r="M2644">
            <v>0</v>
          </cell>
          <cell r="O2644" t="str">
            <v>18UC</v>
          </cell>
          <cell r="P2644" t="str">
            <v>Exeter</v>
          </cell>
          <cell r="Q2644">
            <v>9</v>
          </cell>
          <cell r="R2644">
            <v>0</v>
          </cell>
          <cell r="S2644">
            <v>23</v>
          </cell>
          <cell r="T2644">
            <v>24</v>
          </cell>
          <cell r="U2644">
            <v>72</v>
          </cell>
          <cell r="V2644">
            <v>1</v>
          </cell>
          <cell r="W2644">
            <v>0</v>
          </cell>
          <cell r="X2644">
            <v>0</v>
          </cell>
          <cell r="Y2644">
            <v>129</v>
          </cell>
          <cell r="AA2644" t="str">
            <v>18UC</v>
          </cell>
          <cell r="AB2644" t="str">
            <v>Exeter</v>
          </cell>
          <cell r="AC2644">
            <v>0</v>
          </cell>
          <cell r="AD2644">
            <v>0</v>
          </cell>
          <cell r="AE2644">
            <v>0</v>
          </cell>
          <cell r="AF2644">
            <v>0</v>
          </cell>
          <cell r="AG2644">
            <v>0</v>
          </cell>
          <cell r="AI2644" t="str">
            <v>18UC</v>
          </cell>
          <cell r="AJ2644" t="str">
            <v>Exeter</v>
          </cell>
          <cell r="AK2644">
            <v>0</v>
          </cell>
          <cell r="AL2644">
            <v>0</v>
          </cell>
        </row>
        <row r="2645">
          <cell r="B2645" t="str">
            <v>18UD</v>
          </cell>
          <cell r="C2645" t="str">
            <v>Mid Devon</v>
          </cell>
          <cell r="D2645">
            <v>0</v>
          </cell>
          <cell r="E2645">
            <v>0</v>
          </cell>
          <cell r="F2645">
            <v>17</v>
          </cell>
          <cell r="G2645">
            <v>4</v>
          </cell>
          <cell r="H2645">
            <v>23</v>
          </cell>
          <cell r="I2645">
            <v>0</v>
          </cell>
          <cell r="J2645">
            <v>0</v>
          </cell>
          <cell r="K2645">
            <v>0</v>
          </cell>
          <cell r="L2645">
            <v>44</v>
          </cell>
          <cell r="M2645">
            <v>0</v>
          </cell>
          <cell r="O2645" t="str">
            <v>18UD</v>
          </cell>
          <cell r="P2645" t="str">
            <v>Mid Devon</v>
          </cell>
          <cell r="Q2645">
            <v>0</v>
          </cell>
          <cell r="R2645">
            <v>0</v>
          </cell>
          <cell r="S2645">
            <v>17</v>
          </cell>
          <cell r="T2645">
            <v>5</v>
          </cell>
          <cell r="U2645">
            <v>23</v>
          </cell>
          <cell r="V2645">
            <v>0</v>
          </cell>
          <cell r="W2645">
            <v>0</v>
          </cell>
          <cell r="X2645">
            <v>0</v>
          </cell>
          <cell r="Y2645">
            <v>45</v>
          </cell>
          <cell r="AA2645" t="str">
            <v>18UD</v>
          </cell>
          <cell r="AB2645" t="str">
            <v>Mid Devon</v>
          </cell>
          <cell r="AC2645">
            <v>0</v>
          </cell>
          <cell r="AD2645">
            <v>3</v>
          </cell>
          <cell r="AE2645">
            <v>11</v>
          </cell>
          <cell r="AF2645">
            <v>3</v>
          </cell>
          <cell r="AG2645">
            <v>17</v>
          </cell>
          <cell r="AI2645" t="str">
            <v>18UD</v>
          </cell>
          <cell r="AJ2645" t="str">
            <v>Mid Devon</v>
          </cell>
          <cell r="AK2645">
            <v>0</v>
          </cell>
          <cell r="AL2645">
            <v>0</v>
          </cell>
        </row>
        <row r="2646">
          <cell r="B2646" t="str">
            <v>18UE</v>
          </cell>
          <cell r="C2646" t="str">
            <v>North Devon</v>
          </cell>
          <cell r="D2646">
            <v>0</v>
          </cell>
          <cell r="E2646">
            <v>0</v>
          </cell>
          <cell r="F2646">
            <v>4</v>
          </cell>
          <cell r="G2646">
            <v>1</v>
          </cell>
          <cell r="H2646">
            <v>25</v>
          </cell>
          <cell r="I2646">
            <v>0</v>
          </cell>
          <cell r="J2646">
            <v>1</v>
          </cell>
          <cell r="K2646">
            <v>0</v>
          </cell>
          <cell r="L2646">
            <v>31</v>
          </cell>
          <cell r="M2646">
            <v>1</v>
          </cell>
          <cell r="O2646" t="str">
            <v>18UE</v>
          </cell>
          <cell r="P2646" t="str">
            <v>North Devon</v>
          </cell>
          <cell r="Q2646">
            <v>0</v>
          </cell>
          <cell r="R2646">
            <v>0</v>
          </cell>
          <cell r="S2646">
            <v>4</v>
          </cell>
          <cell r="T2646">
            <v>5</v>
          </cell>
          <cell r="U2646">
            <v>25</v>
          </cell>
          <cell r="V2646">
            <v>0</v>
          </cell>
          <cell r="W2646">
            <v>1</v>
          </cell>
          <cell r="X2646">
            <v>0</v>
          </cell>
          <cell r="Y2646">
            <v>35</v>
          </cell>
          <cell r="AA2646" t="str">
            <v>18UE</v>
          </cell>
          <cell r="AB2646" t="str">
            <v>North Devon</v>
          </cell>
          <cell r="AC2646">
            <v>0</v>
          </cell>
          <cell r="AD2646">
            <v>0</v>
          </cell>
          <cell r="AE2646">
            <v>0</v>
          </cell>
          <cell r="AF2646">
            <v>0</v>
          </cell>
          <cell r="AG2646">
            <v>0</v>
          </cell>
          <cell r="AI2646" t="str">
            <v>18UE</v>
          </cell>
          <cell r="AJ2646" t="str">
            <v>North Devon</v>
          </cell>
          <cell r="AK2646">
            <v>0</v>
          </cell>
          <cell r="AL2646">
            <v>0</v>
          </cell>
        </row>
        <row r="2647">
          <cell r="B2647" t="str">
            <v>18UG</v>
          </cell>
          <cell r="C2647" t="str">
            <v>South Hams</v>
          </cell>
          <cell r="D2647">
            <v>0</v>
          </cell>
          <cell r="E2647">
            <v>0</v>
          </cell>
          <cell r="F2647">
            <v>16</v>
          </cell>
          <cell r="G2647">
            <v>8</v>
          </cell>
          <cell r="H2647">
            <v>24</v>
          </cell>
          <cell r="I2647">
            <v>0</v>
          </cell>
          <cell r="J2647">
            <v>0</v>
          </cell>
          <cell r="K2647">
            <v>0</v>
          </cell>
          <cell r="L2647">
            <v>48</v>
          </cell>
          <cell r="M2647">
            <v>0</v>
          </cell>
          <cell r="O2647" t="str">
            <v>18UG</v>
          </cell>
          <cell r="P2647" t="str">
            <v>South Hams</v>
          </cell>
          <cell r="Q2647">
            <v>0</v>
          </cell>
          <cell r="R2647">
            <v>0</v>
          </cell>
          <cell r="S2647">
            <v>16</v>
          </cell>
          <cell r="T2647">
            <v>8</v>
          </cell>
          <cell r="U2647">
            <v>24</v>
          </cell>
          <cell r="V2647">
            <v>0</v>
          </cell>
          <cell r="W2647">
            <v>0</v>
          </cell>
          <cell r="X2647">
            <v>0</v>
          </cell>
          <cell r="Y2647">
            <v>48</v>
          </cell>
          <cell r="AA2647" t="str">
            <v>18UG</v>
          </cell>
          <cell r="AB2647" t="str">
            <v>South Hams</v>
          </cell>
          <cell r="AC2647">
            <v>0</v>
          </cell>
          <cell r="AD2647">
            <v>16</v>
          </cell>
          <cell r="AE2647">
            <v>16</v>
          </cell>
          <cell r="AF2647">
            <v>16</v>
          </cell>
          <cell r="AG2647">
            <v>48</v>
          </cell>
          <cell r="AI2647" t="str">
            <v>18UG</v>
          </cell>
          <cell r="AJ2647" t="str">
            <v>South Hams</v>
          </cell>
          <cell r="AK2647">
            <v>0</v>
          </cell>
          <cell r="AL2647">
            <v>0</v>
          </cell>
        </row>
        <row r="2648">
          <cell r="B2648" t="str">
            <v>18UH</v>
          </cell>
          <cell r="C2648" t="str">
            <v>Teignbridge</v>
          </cell>
          <cell r="D2648">
            <v>0</v>
          </cell>
          <cell r="E2648">
            <v>1</v>
          </cell>
          <cell r="F2648">
            <v>37</v>
          </cell>
          <cell r="G2648">
            <v>13</v>
          </cell>
          <cell r="H2648">
            <v>115</v>
          </cell>
          <cell r="I2648">
            <v>4</v>
          </cell>
          <cell r="J2648">
            <v>0</v>
          </cell>
          <cell r="K2648">
            <v>0</v>
          </cell>
          <cell r="L2648">
            <v>170</v>
          </cell>
          <cell r="M2648">
            <v>0</v>
          </cell>
          <cell r="O2648" t="str">
            <v>18UH</v>
          </cell>
          <cell r="P2648" t="str">
            <v>Teignbridge</v>
          </cell>
          <cell r="Q2648">
            <v>0</v>
          </cell>
          <cell r="R2648">
            <v>1</v>
          </cell>
          <cell r="S2648">
            <v>37</v>
          </cell>
          <cell r="T2648">
            <v>14</v>
          </cell>
          <cell r="U2648">
            <v>115</v>
          </cell>
          <cell r="V2648">
            <v>4</v>
          </cell>
          <cell r="W2648">
            <v>0</v>
          </cell>
          <cell r="X2648">
            <v>0</v>
          </cell>
          <cell r="Y2648">
            <v>171</v>
          </cell>
          <cell r="AA2648" t="str">
            <v>18UH</v>
          </cell>
          <cell r="AB2648" t="str">
            <v>Teignbridge</v>
          </cell>
          <cell r="AC2648">
            <v>0</v>
          </cell>
          <cell r="AD2648">
            <v>0</v>
          </cell>
          <cell r="AE2648">
            <v>0</v>
          </cell>
          <cell r="AF2648">
            <v>0</v>
          </cell>
          <cell r="AG2648">
            <v>0</v>
          </cell>
          <cell r="AI2648" t="str">
            <v>18UH</v>
          </cell>
          <cell r="AJ2648" t="str">
            <v>Teignbridge</v>
          </cell>
          <cell r="AK2648">
            <v>0</v>
          </cell>
          <cell r="AL2648">
            <v>0</v>
          </cell>
        </row>
        <row r="2649">
          <cell r="B2649" t="str">
            <v>18UK</v>
          </cell>
          <cell r="C2649" t="str">
            <v>Torridge</v>
          </cell>
          <cell r="D2649">
            <v>0</v>
          </cell>
          <cell r="E2649">
            <v>0</v>
          </cell>
          <cell r="F2649">
            <v>24</v>
          </cell>
          <cell r="G2649">
            <v>7</v>
          </cell>
          <cell r="H2649">
            <v>53</v>
          </cell>
          <cell r="I2649">
            <v>0</v>
          </cell>
          <cell r="J2649">
            <v>0</v>
          </cell>
          <cell r="K2649">
            <v>0</v>
          </cell>
          <cell r="L2649">
            <v>84</v>
          </cell>
          <cell r="M2649">
            <v>0</v>
          </cell>
          <cell r="O2649" t="str">
            <v>18UK</v>
          </cell>
          <cell r="P2649" t="str">
            <v>Torridge</v>
          </cell>
          <cell r="Q2649">
            <v>0</v>
          </cell>
          <cell r="R2649">
            <v>0</v>
          </cell>
          <cell r="S2649">
            <v>24</v>
          </cell>
          <cell r="T2649">
            <v>5</v>
          </cell>
          <cell r="U2649">
            <v>53</v>
          </cell>
          <cell r="V2649">
            <v>0</v>
          </cell>
          <cell r="W2649">
            <v>0</v>
          </cell>
          <cell r="X2649">
            <v>0</v>
          </cell>
          <cell r="Y2649">
            <v>82</v>
          </cell>
          <cell r="AA2649" t="str">
            <v>18UK</v>
          </cell>
          <cell r="AB2649" t="str">
            <v>Torridge</v>
          </cell>
          <cell r="AC2649">
            <v>0</v>
          </cell>
          <cell r="AD2649">
            <v>0</v>
          </cell>
          <cell r="AE2649">
            <v>0</v>
          </cell>
          <cell r="AF2649">
            <v>0</v>
          </cell>
          <cell r="AG2649">
            <v>0</v>
          </cell>
          <cell r="AI2649" t="str">
            <v>18UK</v>
          </cell>
          <cell r="AJ2649" t="str">
            <v>Torridge</v>
          </cell>
          <cell r="AK2649">
            <v>0</v>
          </cell>
          <cell r="AL2649">
            <v>0</v>
          </cell>
        </row>
        <row r="2650">
          <cell r="B2650" t="str">
            <v>18UL</v>
          </cell>
          <cell r="C2650" t="str">
            <v>West Devon</v>
          </cell>
          <cell r="D2650">
            <v>0</v>
          </cell>
          <cell r="E2650">
            <v>0</v>
          </cell>
          <cell r="F2650">
            <v>9</v>
          </cell>
          <cell r="G2650">
            <v>13</v>
          </cell>
          <cell r="H2650">
            <v>53</v>
          </cell>
          <cell r="I2650">
            <v>0</v>
          </cell>
          <cell r="J2650">
            <v>0</v>
          </cell>
          <cell r="K2650">
            <v>0</v>
          </cell>
          <cell r="L2650">
            <v>75</v>
          </cell>
          <cell r="M2650">
            <v>0</v>
          </cell>
          <cell r="O2650" t="str">
            <v>18UL</v>
          </cell>
          <cell r="P2650" t="str">
            <v>West Devon</v>
          </cell>
          <cell r="Q2650">
            <v>0</v>
          </cell>
          <cell r="R2650">
            <v>0</v>
          </cell>
          <cell r="S2650">
            <v>9</v>
          </cell>
          <cell r="T2650">
            <v>2</v>
          </cell>
          <cell r="U2650">
            <v>53</v>
          </cell>
          <cell r="V2650">
            <v>0</v>
          </cell>
          <cell r="W2650">
            <v>0</v>
          </cell>
          <cell r="X2650">
            <v>0</v>
          </cell>
          <cell r="Y2650">
            <v>64</v>
          </cell>
          <cell r="AA2650" t="str">
            <v>18UL</v>
          </cell>
          <cell r="AB2650" t="str">
            <v>West Devon</v>
          </cell>
          <cell r="AC2650">
            <v>0</v>
          </cell>
          <cell r="AD2650">
            <v>0</v>
          </cell>
          <cell r="AE2650">
            <v>0</v>
          </cell>
          <cell r="AF2650">
            <v>0</v>
          </cell>
          <cell r="AG2650">
            <v>0</v>
          </cell>
          <cell r="AI2650" t="str">
            <v>18UL</v>
          </cell>
          <cell r="AJ2650" t="str">
            <v>West Devon</v>
          </cell>
          <cell r="AK2650">
            <v>0</v>
          </cell>
          <cell r="AL2650">
            <v>0</v>
          </cell>
        </row>
        <row r="2651">
          <cell r="B2651" t="str">
            <v>19UC</v>
          </cell>
          <cell r="C2651" t="str">
            <v>Christchurch</v>
          </cell>
          <cell r="D2651">
            <v>0</v>
          </cell>
          <cell r="E2651">
            <v>0</v>
          </cell>
          <cell r="F2651">
            <v>12</v>
          </cell>
          <cell r="G2651">
            <v>10</v>
          </cell>
          <cell r="H2651">
            <v>27</v>
          </cell>
          <cell r="I2651">
            <v>1</v>
          </cell>
          <cell r="J2651">
            <v>0</v>
          </cell>
          <cell r="K2651">
            <v>0</v>
          </cell>
          <cell r="L2651">
            <v>50</v>
          </cell>
          <cell r="M2651">
            <v>0</v>
          </cell>
          <cell r="O2651" t="str">
            <v>19UC</v>
          </cell>
          <cell r="P2651" t="str">
            <v>Christchurch</v>
          </cell>
          <cell r="Q2651">
            <v>0</v>
          </cell>
          <cell r="R2651">
            <v>0</v>
          </cell>
          <cell r="S2651">
            <v>12</v>
          </cell>
          <cell r="T2651">
            <v>7</v>
          </cell>
          <cell r="U2651">
            <v>27</v>
          </cell>
          <cell r="V2651">
            <v>1</v>
          </cell>
          <cell r="W2651">
            <v>0</v>
          </cell>
          <cell r="X2651">
            <v>0</v>
          </cell>
          <cell r="Y2651">
            <v>47</v>
          </cell>
          <cell r="AA2651" t="str">
            <v>19UC</v>
          </cell>
          <cell r="AB2651" t="str">
            <v>Christchurch</v>
          </cell>
          <cell r="AC2651">
            <v>0</v>
          </cell>
          <cell r="AD2651">
            <v>0</v>
          </cell>
          <cell r="AE2651">
            <v>0</v>
          </cell>
          <cell r="AF2651">
            <v>0</v>
          </cell>
          <cell r="AG2651">
            <v>0</v>
          </cell>
          <cell r="AI2651" t="str">
            <v>19UC</v>
          </cell>
          <cell r="AJ2651" t="str">
            <v>Christchurch</v>
          </cell>
          <cell r="AK2651">
            <v>0</v>
          </cell>
          <cell r="AL2651">
            <v>0</v>
          </cell>
        </row>
        <row r="2652">
          <cell r="B2652" t="str">
            <v>19UD</v>
          </cell>
          <cell r="C2652" t="str">
            <v>East Dorset</v>
          </cell>
          <cell r="D2652">
            <v>0</v>
          </cell>
          <cell r="E2652">
            <v>0</v>
          </cell>
          <cell r="F2652">
            <v>0</v>
          </cell>
          <cell r="G2652">
            <v>7</v>
          </cell>
          <cell r="H2652">
            <v>34</v>
          </cell>
          <cell r="I2652">
            <v>0</v>
          </cell>
          <cell r="J2652">
            <v>0</v>
          </cell>
          <cell r="K2652">
            <v>0</v>
          </cell>
          <cell r="L2652">
            <v>41</v>
          </cell>
          <cell r="M2652">
            <v>0</v>
          </cell>
          <cell r="O2652" t="str">
            <v>19UD</v>
          </cell>
          <cell r="P2652" t="str">
            <v>East Dorset</v>
          </cell>
          <cell r="Q2652">
            <v>0</v>
          </cell>
          <cell r="R2652">
            <v>0</v>
          </cell>
          <cell r="S2652">
            <v>0</v>
          </cell>
          <cell r="T2652">
            <v>7</v>
          </cell>
          <cell r="U2652">
            <v>34</v>
          </cell>
          <cell r="V2652">
            <v>0</v>
          </cell>
          <cell r="W2652">
            <v>0</v>
          </cell>
          <cell r="X2652">
            <v>0</v>
          </cell>
          <cell r="Y2652">
            <v>41</v>
          </cell>
          <cell r="AA2652" t="str">
            <v>19UD</v>
          </cell>
          <cell r="AB2652" t="str">
            <v>East Dorset</v>
          </cell>
          <cell r="AC2652">
            <v>0</v>
          </cell>
          <cell r="AD2652">
            <v>0</v>
          </cell>
          <cell r="AE2652">
            <v>0</v>
          </cell>
          <cell r="AF2652">
            <v>0</v>
          </cell>
          <cell r="AG2652">
            <v>0</v>
          </cell>
          <cell r="AI2652" t="str">
            <v>19UD</v>
          </cell>
          <cell r="AJ2652" t="str">
            <v>East Dorset</v>
          </cell>
          <cell r="AK2652">
            <v>0</v>
          </cell>
          <cell r="AL2652">
            <v>0</v>
          </cell>
        </row>
        <row r="2653">
          <cell r="B2653" t="str">
            <v>19UE</v>
          </cell>
          <cell r="C2653" t="str">
            <v>North Dorset</v>
          </cell>
          <cell r="D2653">
            <v>0</v>
          </cell>
          <cell r="E2653">
            <v>0</v>
          </cell>
          <cell r="F2653">
            <v>20</v>
          </cell>
          <cell r="G2653">
            <v>6</v>
          </cell>
          <cell r="H2653">
            <v>27</v>
          </cell>
          <cell r="I2653">
            <v>4</v>
          </cell>
          <cell r="J2653">
            <v>0</v>
          </cell>
          <cell r="K2653">
            <v>0</v>
          </cell>
          <cell r="L2653">
            <v>57</v>
          </cell>
          <cell r="M2653">
            <v>0</v>
          </cell>
          <cell r="O2653" t="str">
            <v>19UE</v>
          </cell>
          <cell r="P2653" t="str">
            <v>North Dorset</v>
          </cell>
          <cell r="Q2653">
            <v>0</v>
          </cell>
          <cell r="R2653">
            <v>0</v>
          </cell>
          <cell r="S2653">
            <v>20</v>
          </cell>
          <cell r="T2653">
            <v>8</v>
          </cell>
          <cell r="U2653">
            <v>27</v>
          </cell>
          <cell r="V2653">
            <v>4</v>
          </cell>
          <cell r="W2653">
            <v>0</v>
          </cell>
          <cell r="X2653">
            <v>0</v>
          </cell>
          <cell r="Y2653">
            <v>59</v>
          </cell>
          <cell r="AA2653" t="str">
            <v>19UE</v>
          </cell>
          <cell r="AB2653" t="str">
            <v>North Dorset</v>
          </cell>
          <cell r="AC2653">
            <v>0</v>
          </cell>
          <cell r="AD2653">
            <v>0</v>
          </cell>
          <cell r="AE2653">
            <v>0</v>
          </cell>
          <cell r="AF2653">
            <v>0</v>
          </cell>
          <cell r="AG2653">
            <v>0</v>
          </cell>
          <cell r="AI2653" t="str">
            <v>19UE</v>
          </cell>
          <cell r="AJ2653" t="str">
            <v>North Dorset</v>
          </cell>
          <cell r="AK2653">
            <v>2</v>
          </cell>
          <cell r="AL2653">
            <v>0</v>
          </cell>
        </row>
        <row r="2654">
          <cell r="B2654" t="str">
            <v>19UG</v>
          </cell>
          <cell r="C2654" t="str">
            <v>Purbeck</v>
          </cell>
          <cell r="D2654">
            <v>0</v>
          </cell>
          <cell r="E2654">
            <v>0</v>
          </cell>
          <cell r="F2654">
            <v>7</v>
          </cell>
          <cell r="G2654">
            <v>2</v>
          </cell>
          <cell r="H2654">
            <v>16</v>
          </cell>
          <cell r="I2654">
            <v>24</v>
          </cell>
          <cell r="J2654">
            <v>0</v>
          </cell>
          <cell r="K2654">
            <v>0</v>
          </cell>
          <cell r="L2654">
            <v>49</v>
          </cell>
          <cell r="M2654">
            <v>0</v>
          </cell>
          <cell r="O2654" t="str">
            <v>19UG</v>
          </cell>
          <cell r="P2654" t="str">
            <v>Purbeck</v>
          </cell>
          <cell r="Q2654">
            <v>0</v>
          </cell>
          <cell r="R2654">
            <v>0</v>
          </cell>
          <cell r="S2654">
            <v>7</v>
          </cell>
          <cell r="T2654">
            <v>3</v>
          </cell>
          <cell r="U2654">
            <v>16</v>
          </cell>
          <cell r="V2654">
            <v>24</v>
          </cell>
          <cell r="W2654">
            <v>0</v>
          </cell>
          <cell r="X2654">
            <v>0</v>
          </cell>
          <cell r="Y2654">
            <v>50</v>
          </cell>
          <cell r="AA2654" t="str">
            <v>19UG</v>
          </cell>
          <cell r="AB2654" t="str">
            <v>Purbeck</v>
          </cell>
          <cell r="AC2654">
            <v>0</v>
          </cell>
          <cell r="AD2654">
            <v>0</v>
          </cell>
          <cell r="AE2654">
            <v>0</v>
          </cell>
          <cell r="AF2654">
            <v>0</v>
          </cell>
          <cell r="AG2654">
            <v>0</v>
          </cell>
          <cell r="AI2654" t="str">
            <v>19UG</v>
          </cell>
          <cell r="AJ2654" t="str">
            <v>Purbeck</v>
          </cell>
          <cell r="AK2654">
            <v>0</v>
          </cell>
          <cell r="AL2654">
            <v>0</v>
          </cell>
        </row>
        <row r="2655">
          <cell r="B2655" t="str">
            <v>19UH</v>
          </cell>
          <cell r="C2655" t="str">
            <v>West Dorset</v>
          </cell>
          <cell r="D2655">
            <v>5</v>
          </cell>
          <cell r="E2655">
            <v>0</v>
          </cell>
          <cell r="F2655">
            <v>17</v>
          </cell>
          <cell r="G2655">
            <v>15</v>
          </cell>
          <cell r="H2655">
            <v>49</v>
          </cell>
          <cell r="I2655">
            <v>1</v>
          </cell>
          <cell r="J2655">
            <v>0</v>
          </cell>
          <cell r="K2655">
            <v>0</v>
          </cell>
          <cell r="L2655">
            <v>87</v>
          </cell>
          <cell r="M2655">
            <v>0</v>
          </cell>
          <cell r="O2655" t="str">
            <v>19UH</v>
          </cell>
          <cell r="P2655" t="str">
            <v>West Dorset</v>
          </cell>
          <cell r="Q2655">
            <v>5</v>
          </cell>
          <cell r="R2655">
            <v>0</v>
          </cell>
          <cell r="S2655">
            <v>17</v>
          </cell>
          <cell r="T2655">
            <v>14</v>
          </cell>
          <cell r="U2655">
            <v>49</v>
          </cell>
          <cell r="V2655">
            <v>1</v>
          </cell>
          <cell r="W2655">
            <v>0</v>
          </cell>
          <cell r="X2655">
            <v>0</v>
          </cell>
          <cell r="Y2655">
            <v>86</v>
          </cell>
          <cell r="AA2655" t="str">
            <v>19UH</v>
          </cell>
          <cell r="AB2655" t="str">
            <v>West Dorset</v>
          </cell>
          <cell r="AC2655">
            <v>0</v>
          </cell>
          <cell r="AD2655">
            <v>0</v>
          </cell>
          <cell r="AE2655">
            <v>0</v>
          </cell>
          <cell r="AF2655">
            <v>0</v>
          </cell>
          <cell r="AG2655">
            <v>0</v>
          </cell>
          <cell r="AI2655" t="str">
            <v>19UH</v>
          </cell>
          <cell r="AJ2655" t="str">
            <v>West Dorset</v>
          </cell>
          <cell r="AK2655">
            <v>0</v>
          </cell>
          <cell r="AL2655">
            <v>0</v>
          </cell>
        </row>
        <row r="2656">
          <cell r="B2656" t="str">
            <v>19UJ</v>
          </cell>
          <cell r="C2656" t="str">
            <v>Weymouth and Portland</v>
          </cell>
          <cell r="D2656">
            <v>0</v>
          </cell>
          <cell r="E2656">
            <v>0</v>
          </cell>
          <cell r="F2656">
            <v>3</v>
          </cell>
          <cell r="G2656">
            <v>7</v>
          </cell>
          <cell r="H2656">
            <v>39</v>
          </cell>
          <cell r="I2656">
            <v>46</v>
          </cell>
          <cell r="J2656">
            <v>0</v>
          </cell>
          <cell r="K2656">
            <v>0</v>
          </cell>
          <cell r="L2656">
            <v>95</v>
          </cell>
          <cell r="M2656">
            <v>0</v>
          </cell>
          <cell r="O2656" t="str">
            <v>19UJ</v>
          </cell>
          <cell r="P2656" t="str">
            <v>Weymouth and Portland</v>
          </cell>
          <cell r="Q2656">
            <v>0</v>
          </cell>
          <cell r="R2656">
            <v>0</v>
          </cell>
          <cell r="S2656">
            <v>3</v>
          </cell>
          <cell r="T2656">
            <v>11</v>
          </cell>
          <cell r="U2656">
            <v>39</v>
          </cell>
          <cell r="V2656">
            <v>46</v>
          </cell>
          <cell r="W2656">
            <v>0</v>
          </cell>
          <cell r="X2656">
            <v>0</v>
          </cell>
          <cell r="Y2656">
            <v>99</v>
          </cell>
          <cell r="AA2656" t="str">
            <v>19UJ</v>
          </cell>
          <cell r="AB2656" t="str">
            <v>Weymouth and Portland</v>
          </cell>
          <cell r="AC2656">
            <v>0</v>
          </cell>
          <cell r="AD2656">
            <v>0</v>
          </cell>
          <cell r="AE2656">
            <v>0</v>
          </cell>
          <cell r="AF2656">
            <v>0</v>
          </cell>
          <cell r="AG2656">
            <v>0</v>
          </cell>
          <cell r="AI2656" t="str">
            <v>19UJ</v>
          </cell>
          <cell r="AJ2656" t="str">
            <v>Weymouth and Portland</v>
          </cell>
          <cell r="AK2656">
            <v>0</v>
          </cell>
          <cell r="AL2656">
            <v>0</v>
          </cell>
        </row>
        <row r="2657">
          <cell r="B2657" t="str">
            <v>20UB</v>
          </cell>
          <cell r="C2657" t="str">
            <v>Chester-le-Street</v>
          </cell>
          <cell r="D2657">
            <v>0</v>
          </cell>
          <cell r="E2657">
            <v>0</v>
          </cell>
          <cell r="F2657">
            <v>12</v>
          </cell>
          <cell r="G2657">
            <v>0</v>
          </cell>
          <cell r="H2657">
            <v>27</v>
          </cell>
          <cell r="I2657">
            <v>0</v>
          </cell>
          <cell r="J2657">
            <v>0</v>
          </cell>
          <cell r="K2657">
            <v>0</v>
          </cell>
          <cell r="L2657">
            <v>39</v>
          </cell>
          <cell r="M2657">
            <v>0</v>
          </cell>
          <cell r="O2657" t="str">
            <v>20UB</v>
          </cell>
          <cell r="P2657" t="str">
            <v>Chester-le-Street</v>
          </cell>
          <cell r="Q2657">
            <v>0</v>
          </cell>
          <cell r="R2657">
            <v>0</v>
          </cell>
          <cell r="S2657">
            <v>12</v>
          </cell>
          <cell r="T2657">
            <v>0</v>
          </cell>
          <cell r="U2657">
            <v>27</v>
          </cell>
          <cell r="V2657">
            <v>0</v>
          </cell>
          <cell r="W2657">
            <v>0</v>
          </cell>
          <cell r="X2657">
            <v>0</v>
          </cell>
          <cell r="Y2657">
            <v>39</v>
          </cell>
          <cell r="AA2657" t="str">
            <v>20UB</v>
          </cell>
          <cell r="AB2657" t="str">
            <v>Chester-le-Street</v>
          </cell>
          <cell r="AC2657">
            <v>0</v>
          </cell>
          <cell r="AD2657">
            <v>0</v>
          </cell>
          <cell r="AE2657">
            <v>0</v>
          </cell>
          <cell r="AF2657">
            <v>0</v>
          </cell>
          <cell r="AG2657">
            <v>0</v>
          </cell>
          <cell r="AI2657" t="str">
            <v>20UB</v>
          </cell>
          <cell r="AJ2657" t="str">
            <v>Chester-le-Street</v>
          </cell>
          <cell r="AK2657">
            <v>0</v>
          </cell>
          <cell r="AL2657">
            <v>0</v>
          </cell>
        </row>
        <row r="2658">
          <cell r="B2658" t="str">
            <v>20UD</v>
          </cell>
          <cell r="C2658" t="str">
            <v>Derwentside</v>
          </cell>
          <cell r="D2658">
            <v>0</v>
          </cell>
          <cell r="E2658">
            <v>0</v>
          </cell>
          <cell r="F2658">
            <v>0</v>
          </cell>
          <cell r="G2658">
            <v>0</v>
          </cell>
          <cell r="H2658">
            <v>4</v>
          </cell>
          <cell r="I2658">
            <v>0</v>
          </cell>
          <cell r="J2658">
            <v>0</v>
          </cell>
          <cell r="K2658">
            <v>0</v>
          </cell>
          <cell r="L2658">
            <v>4</v>
          </cell>
          <cell r="M2658">
            <v>0</v>
          </cell>
          <cell r="O2658" t="str">
            <v>20UD</v>
          </cell>
          <cell r="P2658" t="str">
            <v>Derwentside</v>
          </cell>
          <cell r="Q2658">
            <v>0</v>
          </cell>
          <cell r="R2658">
            <v>0</v>
          </cell>
          <cell r="S2658">
            <v>0</v>
          </cell>
          <cell r="T2658">
            <v>0</v>
          </cell>
          <cell r="U2658">
            <v>4</v>
          </cell>
          <cell r="V2658">
            <v>0</v>
          </cell>
          <cell r="W2658">
            <v>0</v>
          </cell>
          <cell r="X2658">
            <v>0</v>
          </cell>
          <cell r="Y2658">
            <v>4</v>
          </cell>
          <cell r="AA2658" t="str">
            <v>20UD</v>
          </cell>
          <cell r="AB2658" t="str">
            <v>Derwentside</v>
          </cell>
          <cell r="AC2658">
            <v>0</v>
          </cell>
          <cell r="AD2658">
            <v>0</v>
          </cell>
          <cell r="AE2658">
            <v>0</v>
          </cell>
          <cell r="AF2658">
            <v>0</v>
          </cell>
          <cell r="AG2658">
            <v>0</v>
          </cell>
          <cell r="AI2658" t="str">
            <v>20UD</v>
          </cell>
          <cell r="AJ2658" t="str">
            <v>Derwentside</v>
          </cell>
          <cell r="AK2658">
            <v>0</v>
          </cell>
          <cell r="AL2658">
            <v>0</v>
          </cell>
        </row>
        <row r="2659">
          <cell r="B2659" t="str">
            <v>20UE</v>
          </cell>
          <cell r="C2659" t="str">
            <v>Durham</v>
          </cell>
          <cell r="D2659">
            <v>0</v>
          </cell>
          <cell r="E2659">
            <v>0</v>
          </cell>
          <cell r="F2659">
            <v>10</v>
          </cell>
          <cell r="G2659">
            <v>0</v>
          </cell>
          <cell r="H2659">
            <v>33</v>
          </cell>
          <cell r="I2659">
            <v>0</v>
          </cell>
          <cell r="J2659">
            <v>0</v>
          </cell>
          <cell r="K2659">
            <v>0</v>
          </cell>
          <cell r="L2659">
            <v>43</v>
          </cell>
          <cell r="M2659">
            <v>0</v>
          </cell>
          <cell r="O2659" t="str">
            <v>20UE</v>
          </cell>
          <cell r="P2659" t="str">
            <v>Durham</v>
          </cell>
          <cell r="Q2659">
            <v>0</v>
          </cell>
          <cell r="R2659">
            <v>0</v>
          </cell>
          <cell r="S2659">
            <v>10</v>
          </cell>
          <cell r="T2659">
            <v>0</v>
          </cell>
          <cell r="U2659">
            <v>33</v>
          </cell>
          <cell r="V2659">
            <v>0</v>
          </cell>
          <cell r="W2659">
            <v>0</v>
          </cell>
          <cell r="X2659">
            <v>0</v>
          </cell>
          <cell r="Y2659">
            <v>43</v>
          </cell>
          <cell r="AA2659" t="str">
            <v>20UE</v>
          </cell>
          <cell r="AB2659" t="str">
            <v>Durham</v>
          </cell>
          <cell r="AC2659">
            <v>0</v>
          </cell>
          <cell r="AD2659">
            <v>0</v>
          </cell>
          <cell r="AE2659">
            <v>0</v>
          </cell>
          <cell r="AF2659">
            <v>0</v>
          </cell>
          <cell r="AG2659">
            <v>0</v>
          </cell>
          <cell r="AI2659" t="str">
            <v>20UE</v>
          </cell>
          <cell r="AJ2659" t="str">
            <v>Durham</v>
          </cell>
          <cell r="AK2659">
            <v>0</v>
          </cell>
          <cell r="AL2659">
            <v>0</v>
          </cell>
        </row>
        <row r="2660">
          <cell r="B2660" t="str">
            <v>20UF</v>
          </cell>
          <cell r="C2660" t="str">
            <v>Easington</v>
          </cell>
          <cell r="D2660">
            <v>0</v>
          </cell>
          <cell r="E2660">
            <v>0</v>
          </cell>
          <cell r="F2660">
            <v>0</v>
          </cell>
          <cell r="G2660">
            <v>0</v>
          </cell>
          <cell r="H2660">
            <v>30</v>
          </cell>
          <cell r="I2660">
            <v>0</v>
          </cell>
          <cell r="J2660">
            <v>0</v>
          </cell>
          <cell r="K2660">
            <v>0</v>
          </cell>
          <cell r="L2660">
            <v>30</v>
          </cell>
          <cell r="M2660">
            <v>0</v>
          </cell>
          <cell r="O2660" t="str">
            <v>20UF</v>
          </cell>
          <cell r="P2660" t="str">
            <v>Easington</v>
          </cell>
          <cell r="Q2660">
            <v>0</v>
          </cell>
          <cell r="R2660">
            <v>0</v>
          </cell>
          <cell r="S2660">
            <v>0</v>
          </cell>
          <cell r="T2660">
            <v>0</v>
          </cell>
          <cell r="U2660">
            <v>30</v>
          </cell>
          <cell r="V2660">
            <v>0</v>
          </cell>
          <cell r="W2660">
            <v>0</v>
          </cell>
          <cell r="X2660">
            <v>0</v>
          </cell>
          <cell r="Y2660">
            <v>30</v>
          </cell>
          <cell r="AA2660" t="str">
            <v>20UF</v>
          </cell>
          <cell r="AB2660" t="str">
            <v>Easington</v>
          </cell>
          <cell r="AC2660">
            <v>0</v>
          </cell>
          <cell r="AD2660">
            <v>0</v>
          </cell>
          <cell r="AE2660">
            <v>0</v>
          </cell>
          <cell r="AF2660">
            <v>0</v>
          </cell>
          <cell r="AG2660">
            <v>0</v>
          </cell>
          <cell r="AI2660" t="str">
            <v>20UF</v>
          </cell>
          <cell r="AJ2660" t="str">
            <v>Easington</v>
          </cell>
          <cell r="AK2660">
            <v>0</v>
          </cell>
          <cell r="AL2660">
            <v>0</v>
          </cell>
        </row>
        <row r="2661">
          <cell r="B2661" t="str">
            <v>20UG</v>
          </cell>
          <cell r="C2661" t="str">
            <v>Sedgefield</v>
          </cell>
          <cell r="D2661">
            <v>0</v>
          </cell>
          <cell r="E2661">
            <v>0</v>
          </cell>
          <cell r="F2661">
            <v>19</v>
          </cell>
          <cell r="G2661">
            <v>0</v>
          </cell>
          <cell r="H2661">
            <v>11</v>
          </cell>
          <cell r="I2661">
            <v>0</v>
          </cell>
          <cell r="J2661">
            <v>0</v>
          </cell>
          <cell r="K2661">
            <v>0</v>
          </cell>
          <cell r="L2661">
            <v>30</v>
          </cell>
          <cell r="M2661">
            <v>0</v>
          </cell>
          <cell r="O2661" t="str">
            <v>20UG</v>
          </cell>
          <cell r="P2661" t="str">
            <v>Sedgefield</v>
          </cell>
          <cell r="Q2661">
            <v>0</v>
          </cell>
          <cell r="R2661">
            <v>0</v>
          </cell>
          <cell r="S2661">
            <v>19</v>
          </cell>
          <cell r="T2661">
            <v>0</v>
          </cell>
          <cell r="U2661">
            <v>11</v>
          </cell>
          <cell r="V2661">
            <v>0</v>
          </cell>
          <cell r="W2661">
            <v>0</v>
          </cell>
          <cell r="X2661">
            <v>0</v>
          </cell>
          <cell r="Y2661">
            <v>30</v>
          </cell>
          <cell r="AA2661" t="str">
            <v>20UG</v>
          </cell>
          <cell r="AB2661" t="str">
            <v>Sedgefield</v>
          </cell>
          <cell r="AC2661">
            <v>0</v>
          </cell>
          <cell r="AD2661">
            <v>0</v>
          </cell>
          <cell r="AE2661">
            <v>0</v>
          </cell>
          <cell r="AF2661">
            <v>0</v>
          </cell>
          <cell r="AG2661">
            <v>0</v>
          </cell>
          <cell r="AI2661" t="str">
            <v>20UG</v>
          </cell>
          <cell r="AJ2661" t="str">
            <v>Sedgefield</v>
          </cell>
          <cell r="AK2661">
            <v>0</v>
          </cell>
          <cell r="AL2661">
            <v>0</v>
          </cell>
        </row>
        <row r="2662">
          <cell r="B2662" t="str">
            <v>20UH</v>
          </cell>
          <cell r="C2662" t="str">
            <v>Teesdale</v>
          </cell>
          <cell r="D2662">
            <v>0</v>
          </cell>
          <cell r="E2662">
            <v>0</v>
          </cell>
          <cell r="F2662">
            <v>0</v>
          </cell>
          <cell r="G2662">
            <v>0</v>
          </cell>
          <cell r="H2662">
            <v>6</v>
          </cell>
          <cell r="I2662">
            <v>0</v>
          </cell>
          <cell r="J2662">
            <v>0</v>
          </cell>
          <cell r="K2662">
            <v>0</v>
          </cell>
          <cell r="L2662">
            <v>6</v>
          </cell>
          <cell r="M2662">
            <v>0</v>
          </cell>
          <cell r="O2662" t="str">
            <v>20UH</v>
          </cell>
          <cell r="P2662" t="str">
            <v>Teesdale</v>
          </cell>
          <cell r="Q2662">
            <v>0</v>
          </cell>
          <cell r="R2662">
            <v>0</v>
          </cell>
          <cell r="S2662">
            <v>0</v>
          </cell>
          <cell r="T2662">
            <v>0</v>
          </cell>
          <cell r="U2662">
            <v>6</v>
          </cell>
          <cell r="V2662">
            <v>0</v>
          </cell>
          <cell r="W2662">
            <v>0</v>
          </cell>
          <cell r="X2662">
            <v>0</v>
          </cell>
          <cell r="Y2662">
            <v>6</v>
          </cell>
          <cell r="AA2662" t="str">
            <v>20UH</v>
          </cell>
          <cell r="AB2662" t="str">
            <v>Teesdale</v>
          </cell>
          <cell r="AC2662">
            <v>0</v>
          </cell>
          <cell r="AD2662">
            <v>0</v>
          </cell>
          <cell r="AE2662">
            <v>0</v>
          </cell>
          <cell r="AF2662">
            <v>0</v>
          </cell>
          <cell r="AG2662">
            <v>0</v>
          </cell>
          <cell r="AI2662" t="str">
            <v>20UH</v>
          </cell>
          <cell r="AJ2662" t="str">
            <v>Teesdale</v>
          </cell>
          <cell r="AK2662">
            <v>0</v>
          </cell>
          <cell r="AL2662">
            <v>0</v>
          </cell>
        </row>
        <row r="2663">
          <cell r="B2663" t="str">
            <v>20UJ</v>
          </cell>
          <cell r="C2663" t="str">
            <v>Wear Valley</v>
          </cell>
          <cell r="D2663">
            <v>0</v>
          </cell>
          <cell r="E2663">
            <v>0</v>
          </cell>
          <cell r="F2663">
            <v>0</v>
          </cell>
          <cell r="G2663">
            <v>0</v>
          </cell>
          <cell r="H2663">
            <v>42</v>
          </cell>
          <cell r="I2663">
            <v>0</v>
          </cell>
          <cell r="J2663">
            <v>0</v>
          </cell>
          <cell r="K2663">
            <v>0</v>
          </cell>
          <cell r="L2663">
            <v>42</v>
          </cell>
          <cell r="M2663">
            <v>0</v>
          </cell>
          <cell r="O2663" t="str">
            <v>20UJ</v>
          </cell>
          <cell r="P2663" t="str">
            <v>Wear Valley</v>
          </cell>
          <cell r="Q2663">
            <v>0</v>
          </cell>
          <cell r="R2663">
            <v>0</v>
          </cell>
          <cell r="S2663">
            <v>0</v>
          </cell>
          <cell r="T2663">
            <v>0</v>
          </cell>
          <cell r="U2663">
            <v>42</v>
          </cell>
          <cell r="V2663">
            <v>0</v>
          </cell>
          <cell r="W2663">
            <v>0</v>
          </cell>
          <cell r="X2663">
            <v>0</v>
          </cell>
          <cell r="Y2663">
            <v>42</v>
          </cell>
          <cell r="AA2663" t="str">
            <v>20UJ</v>
          </cell>
          <cell r="AB2663" t="str">
            <v>Wear Valley</v>
          </cell>
          <cell r="AC2663">
            <v>0</v>
          </cell>
          <cell r="AD2663">
            <v>0</v>
          </cell>
          <cell r="AE2663">
            <v>0</v>
          </cell>
          <cell r="AF2663">
            <v>0</v>
          </cell>
          <cell r="AG2663">
            <v>0</v>
          </cell>
          <cell r="AI2663" t="str">
            <v>20UJ</v>
          </cell>
          <cell r="AJ2663" t="str">
            <v>Wear Valley</v>
          </cell>
          <cell r="AK2663">
            <v>0</v>
          </cell>
          <cell r="AL2663">
            <v>0</v>
          </cell>
        </row>
        <row r="2664">
          <cell r="B2664" t="str">
            <v>21UC</v>
          </cell>
          <cell r="C2664" t="str">
            <v>Eastbourne</v>
          </cell>
          <cell r="D2664">
            <v>0</v>
          </cell>
          <cell r="E2664">
            <v>1</v>
          </cell>
          <cell r="F2664">
            <v>19</v>
          </cell>
          <cell r="G2664">
            <v>14</v>
          </cell>
          <cell r="H2664">
            <v>97</v>
          </cell>
          <cell r="I2664">
            <v>0</v>
          </cell>
          <cell r="J2664">
            <v>0</v>
          </cell>
          <cell r="K2664">
            <v>0</v>
          </cell>
          <cell r="L2664">
            <v>131</v>
          </cell>
          <cell r="M2664">
            <v>0</v>
          </cell>
          <cell r="O2664" t="str">
            <v>21UC</v>
          </cell>
          <cell r="P2664" t="str">
            <v>Eastbourne</v>
          </cell>
          <cell r="Q2664">
            <v>0</v>
          </cell>
          <cell r="R2664">
            <v>1</v>
          </cell>
          <cell r="S2664">
            <v>19</v>
          </cell>
          <cell r="T2664">
            <v>21</v>
          </cell>
          <cell r="U2664">
            <v>97</v>
          </cell>
          <cell r="V2664">
            <v>0</v>
          </cell>
          <cell r="W2664">
            <v>0</v>
          </cell>
          <cell r="X2664">
            <v>0</v>
          </cell>
          <cell r="Y2664">
            <v>138</v>
          </cell>
          <cell r="AA2664" t="str">
            <v>21UC</v>
          </cell>
          <cell r="AB2664" t="str">
            <v>Eastbourne</v>
          </cell>
          <cell r="AC2664">
            <v>0</v>
          </cell>
          <cell r="AD2664">
            <v>0</v>
          </cell>
          <cell r="AE2664">
            <v>0</v>
          </cell>
          <cell r="AF2664">
            <v>0</v>
          </cell>
          <cell r="AG2664">
            <v>0</v>
          </cell>
          <cell r="AI2664" t="str">
            <v>21UC</v>
          </cell>
          <cell r="AJ2664" t="str">
            <v>Eastbourne</v>
          </cell>
          <cell r="AK2664">
            <v>0</v>
          </cell>
          <cell r="AL2664">
            <v>0</v>
          </cell>
        </row>
        <row r="2665">
          <cell r="B2665" t="str">
            <v>21UD</v>
          </cell>
          <cell r="C2665" t="str">
            <v>Hastings</v>
          </cell>
          <cell r="D2665">
            <v>0</v>
          </cell>
          <cell r="E2665">
            <v>0</v>
          </cell>
          <cell r="F2665">
            <v>3</v>
          </cell>
          <cell r="G2665">
            <v>8</v>
          </cell>
          <cell r="H2665">
            <v>36</v>
          </cell>
          <cell r="I2665">
            <v>0</v>
          </cell>
          <cell r="J2665">
            <v>0</v>
          </cell>
          <cell r="K2665">
            <v>0</v>
          </cell>
          <cell r="L2665">
            <v>47</v>
          </cell>
          <cell r="M2665">
            <v>0</v>
          </cell>
          <cell r="O2665" t="str">
            <v>21UD</v>
          </cell>
          <cell r="P2665" t="str">
            <v>Hastings</v>
          </cell>
          <cell r="Q2665">
            <v>0</v>
          </cell>
          <cell r="R2665">
            <v>0</v>
          </cell>
          <cell r="S2665">
            <v>3</v>
          </cell>
          <cell r="T2665">
            <v>8</v>
          </cell>
          <cell r="U2665">
            <v>36</v>
          </cell>
          <cell r="V2665">
            <v>0</v>
          </cell>
          <cell r="W2665">
            <v>0</v>
          </cell>
          <cell r="X2665">
            <v>0</v>
          </cell>
          <cell r="Y2665">
            <v>47</v>
          </cell>
          <cell r="AA2665" t="str">
            <v>21UD</v>
          </cell>
          <cell r="AB2665" t="str">
            <v>Hastings</v>
          </cell>
          <cell r="AC2665">
            <v>0</v>
          </cell>
          <cell r="AD2665">
            <v>0</v>
          </cell>
          <cell r="AE2665">
            <v>0</v>
          </cell>
          <cell r="AF2665">
            <v>0</v>
          </cell>
          <cell r="AG2665">
            <v>0</v>
          </cell>
          <cell r="AI2665" t="str">
            <v>21UD</v>
          </cell>
          <cell r="AJ2665" t="str">
            <v>Hastings</v>
          </cell>
          <cell r="AK2665">
            <v>0</v>
          </cell>
          <cell r="AL2665">
            <v>0</v>
          </cell>
        </row>
        <row r="2666">
          <cell r="B2666" t="str">
            <v>21UF</v>
          </cell>
          <cell r="C2666" t="str">
            <v>Lewes</v>
          </cell>
          <cell r="D2666">
            <v>0</v>
          </cell>
          <cell r="E2666">
            <v>0</v>
          </cell>
          <cell r="F2666">
            <v>11</v>
          </cell>
          <cell r="G2666">
            <v>12</v>
          </cell>
          <cell r="H2666">
            <v>15</v>
          </cell>
          <cell r="I2666">
            <v>0</v>
          </cell>
          <cell r="J2666">
            <v>0</v>
          </cell>
          <cell r="K2666">
            <v>0</v>
          </cell>
          <cell r="L2666">
            <v>38</v>
          </cell>
          <cell r="M2666">
            <v>0</v>
          </cell>
          <cell r="O2666" t="str">
            <v>21UF</v>
          </cell>
          <cell r="P2666" t="str">
            <v>Lewes</v>
          </cell>
          <cell r="Q2666">
            <v>0</v>
          </cell>
          <cell r="R2666">
            <v>0</v>
          </cell>
          <cell r="S2666">
            <v>11</v>
          </cell>
          <cell r="T2666">
            <v>16</v>
          </cell>
          <cell r="U2666">
            <v>15</v>
          </cell>
          <cell r="V2666">
            <v>0</v>
          </cell>
          <cell r="W2666">
            <v>0</v>
          </cell>
          <cell r="X2666">
            <v>0</v>
          </cell>
          <cell r="Y2666">
            <v>42</v>
          </cell>
          <cell r="AA2666" t="str">
            <v>21UF</v>
          </cell>
          <cell r="AB2666" t="str">
            <v>Lewes</v>
          </cell>
          <cell r="AC2666">
            <v>0</v>
          </cell>
          <cell r="AD2666">
            <v>0</v>
          </cell>
          <cell r="AE2666">
            <v>0</v>
          </cell>
          <cell r="AF2666">
            <v>0</v>
          </cell>
          <cell r="AG2666">
            <v>0</v>
          </cell>
          <cell r="AI2666" t="str">
            <v>21UF</v>
          </cell>
          <cell r="AJ2666" t="str">
            <v>Lewes</v>
          </cell>
          <cell r="AK2666">
            <v>0</v>
          </cell>
          <cell r="AL2666">
            <v>0</v>
          </cell>
        </row>
        <row r="2667">
          <cell r="B2667" t="str">
            <v>21UG</v>
          </cell>
          <cell r="C2667" t="str">
            <v>Rother</v>
          </cell>
          <cell r="D2667">
            <v>0</v>
          </cell>
          <cell r="E2667">
            <v>1</v>
          </cell>
          <cell r="F2667">
            <v>3</v>
          </cell>
          <cell r="G2667">
            <v>1</v>
          </cell>
          <cell r="H2667">
            <v>29</v>
          </cell>
          <cell r="I2667">
            <v>0</v>
          </cell>
          <cell r="J2667">
            <v>1</v>
          </cell>
          <cell r="K2667">
            <v>0</v>
          </cell>
          <cell r="L2667">
            <v>35</v>
          </cell>
          <cell r="M2667">
            <v>1</v>
          </cell>
          <cell r="O2667" t="str">
            <v>21UG</v>
          </cell>
          <cell r="P2667" t="str">
            <v>Rother</v>
          </cell>
          <cell r="Q2667">
            <v>0</v>
          </cell>
          <cell r="R2667">
            <v>1</v>
          </cell>
          <cell r="S2667">
            <v>3</v>
          </cell>
          <cell r="T2667">
            <v>1</v>
          </cell>
          <cell r="U2667">
            <v>29</v>
          </cell>
          <cell r="V2667">
            <v>0</v>
          </cell>
          <cell r="W2667">
            <v>1</v>
          </cell>
          <cell r="X2667">
            <v>0</v>
          </cell>
          <cell r="Y2667">
            <v>35</v>
          </cell>
          <cell r="AA2667" t="str">
            <v>21UG</v>
          </cell>
          <cell r="AB2667" t="str">
            <v>Rother</v>
          </cell>
          <cell r="AC2667">
            <v>0</v>
          </cell>
          <cell r="AD2667">
            <v>0</v>
          </cell>
          <cell r="AE2667">
            <v>0</v>
          </cell>
          <cell r="AF2667">
            <v>0</v>
          </cell>
          <cell r="AG2667">
            <v>0</v>
          </cell>
          <cell r="AI2667" t="str">
            <v>21UG</v>
          </cell>
          <cell r="AJ2667" t="str">
            <v>Rother</v>
          </cell>
          <cell r="AK2667">
            <v>0</v>
          </cell>
          <cell r="AL2667">
            <v>0</v>
          </cell>
        </row>
        <row r="2668">
          <cell r="B2668" t="str">
            <v>21UH</v>
          </cell>
          <cell r="C2668" t="str">
            <v>Wealden</v>
          </cell>
          <cell r="D2668">
            <v>0</v>
          </cell>
          <cell r="E2668">
            <v>4</v>
          </cell>
          <cell r="F2668">
            <v>12</v>
          </cell>
          <cell r="G2668">
            <v>8</v>
          </cell>
          <cell r="H2668">
            <v>63</v>
          </cell>
          <cell r="I2668">
            <v>0</v>
          </cell>
          <cell r="J2668">
            <v>0</v>
          </cell>
          <cell r="K2668">
            <v>0</v>
          </cell>
          <cell r="L2668">
            <v>87</v>
          </cell>
          <cell r="M2668">
            <v>0</v>
          </cell>
          <cell r="O2668" t="str">
            <v>21UH</v>
          </cell>
          <cell r="P2668" t="str">
            <v>Wealden</v>
          </cell>
          <cell r="Q2668">
            <v>0</v>
          </cell>
          <cell r="R2668">
            <v>4</v>
          </cell>
          <cell r="S2668">
            <v>12</v>
          </cell>
          <cell r="T2668">
            <v>7</v>
          </cell>
          <cell r="U2668">
            <v>63</v>
          </cell>
          <cell r="V2668">
            <v>0</v>
          </cell>
          <cell r="W2668">
            <v>0</v>
          </cell>
          <cell r="X2668">
            <v>0</v>
          </cell>
          <cell r="Y2668">
            <v>86</v>
          </cell>
          <cell r="AA2668" t="str">
            <v>21UH</v>
          </cell>
          <cell r="AB2668" t="str">
            <v>Wealden</v>
          </cell>
          <cell r="AC2668">
            <v>0</v>
          </cell>
          <cell r="AD2668">
            <v>2</v>
          </cell>
          <cell r="AE2668">
            <v>0</v>
          </cell>
          <cell r="AF2668">
            <v>2</v>
          </cell>
          <cell r="AG2668">
            <v>4</v>
          </cell>
          <cell r="AI2668" t="str">
            <v>21UH</v>
          </cell>
          <cell r="AJ2668" t="str">
            <v>Wealden</v>
          </cell>
          <cell r="AK2668">
            <v>0</v>
          </cell>
          <cell r="AL2668">
            <v>0</v>
          </cell>
        </row>
        <row r="2669">
          <cell r="B2669" t="str">
            <v>22UB</v>
          </cell>
          <cell r="C2669" t="str">
            <v>Basildon</v>
          </cell>
          <cell r="D2669">
            <v>20</v>
          </cell>
          <cell r="E2669">
            <v>3</v>
          </cell>
          <cell r="F2669">
            <v>87</v>
          </cell>
          <cell r="G2669">
            <v>20</v>
          </cell>
          <cell r="H2669">
            <v>74</v>
          </cell>
          <cell r="I2669">
            <v>39</v>
          </cell>
          <cell r="J2669">
            <v>0</v>
          </cell>
          <cell r="K2669">
            <v>0</v>
          </cell>
          <cell r="L2669">
            <v>243</v>
          </cell>
          <cell r="M2669">
            <v>0</v>
          </cell>
          <cell r="O2669" t="str">
            <v>22UB</v>
          </cell>
          <cell r="P2669" t="str">
            <v>Basildon</v>
          </cell>
          <cell r="Q2669">
            <v>20</v>
          </cell>
          <cell r="R2669">
            <v>3</v>
          </cell>
          <cell r="S2669">
            <v>87</v>
          </cell>
          <cell r="T2669">
            <v>18</v>
          </cell>
          <cell r="U2669">
            <v>74</v>
          </cell>
          <cell r="V2669">
            <v>39</v>
          </cell>
          <cell r="W2669">
            <v>0</v>
          </cell>
          <cell r="X2669">
            <v>0</v>
          </cell>
          <cell r="Y2669">
            <v>241</v>
          </cell>
          <cell r="AA2669" t="str">
            <v>22UB</v>
          </cell>
          <cell r="AB2669" t="str">
            <v>Basildon</v>
          </cell>
          <cell r="AC2669">
            <v>0</v>
          </cell>
          <cell r="AD2669">
            <v>0</v>
          </cell>
          <cell r="AE2669">
            <v>0</v>
          </cell>
          <cell r="AF2669">
            <v>0</v>
          </cell>
          <cell r="AG2669">
            <v>0</v>
          </cell>
          <cell r="AI2669" t="str">
            <v>22UB</v>
          </cell>
          <cell r="AJ2669" t="str">
            <v>Basildon</v>
          </cell>
          <cell r="AK2669">
            <v>0</v>
          </cell>
          <cell r="AL2669">
            <v>0</v>
          </cell>
        </row>
        <row r="2670">
          <cell r="B2670" t="str">
            <v>22UC</v>
          </cell>
          <cell r="C2670" t="str">
            <v>Braintree</v>
          </cell>
          <cell r="D2670">
            <v>6</v>
          </cell>
          <cell r="E2670">
            <v>1</v>
          </cell>
          <cell r="F2670">
            <v>30</v>
          </cell>
          <cell r="G2670">
            <v>12</v>
          </cell>
          <cell r="H2670">
            <v>58</v>
          </cell>
          <cell r="I2670">
            <v>0</v>
          </cell>
          <cell r="J2670">
            <v>0</v>
          </cell>
          <cell r="K2670">
            <v>0</v>
          </cell>
          <cell r="L2670">
            <v>107</v>
          </cell>
          <cell r="M2670">
            <v>0</v>
          </cell>
          <cell r="O2670" t="str">
            <v>22UC</v>
          </cell>
          <cell r="P2670" t="str">
            <v>Braintree</v>
          </cell>
          <cell r="Q2670">
            <v>6</v>
          </cell>
          <cell r="R2670">
            <v>1</v>
          </cell>
          <cell r="S2670">
            <v>30</v>
          </cell>
          <cell r="T2670">
            <v>16</v>
          </cell>
          <cell r="U2670">
            <v>58</v>
          </cell>
          <cell r="V2670">
            <v>0</v>
          </cell>
          <cell r="W2670">
            <v>0</v>
          </cell>
          <cell r="X2670">
            <v>0</v>
          </cell>
          <cell r="Y2670">
            <v>111</v>
          </cell>
          <cell r="AA2670" t="str">
            <v>22UC</v>
          </cell>
          <cell r="AB2670" t="str">
            <v>Braintree</v>
          </cell>
          <cell r="AC2670">
            <v>1</v>
          </cell>
          <cell r="AD2670">
            <v>0</v>
          </cell>
          <cell r="AE2670">
            <v>1</v>
          </cell>
          <cell r="AF2670">
            <v>1</v>
          </cell>
          <cell r="AG2670">
            <v>3</v>
          </cell>
          <cell r="AI2670" t="str">
            <v>22UC</v>
          </cell>
          <cell r="AJ2670" t="str">
            <v>Braintree</v>
          </cell>
          <cell r="AK2670">
            <v>0</v>
          </cell>
          <cell r="AL2670">
            <v>0</v>
          </cell>
        </row>
        <row r="2671">
          <cell r="B2671" t="str">
            <v>22UD</v>
          </cell>
          <cell r="C2671" t="str">
            <v>Brentwood</v>
          </cell>
          <cell r="D2671">
            <v>0</v>
          </cell>
          <cell r="E2671">
            <v>0</v>
          </cell>
          <cell r="F2671">
            <v>20</v>
          </cell>
          <cell r="G2671">
            <v>24</v>
          </cell>
          <cell r="H2671">
            <v>50</v>
          </cell>
          <cell r="I2671">
            <v>0</v>
          </cell>
          <cell r="J2671">
            <v>0</v>
          </cell>
          <cell r="K2671">
            <v>0</v>
          </cell>
          <cell r="L2671">
            <v>94</v>
          </cell>
          <cell r="M2671">
            <v>0</v>
          </cell>
          <cell r="O2671" t="str">
            <v>22UD</v>
          </cell>
          <cell r="P2671" t="str">
            <v>Brentwood</v>
          </cell>
          <cell r="Q2671">
            <v>0</v>
          </cell>
          <cell r="R2671">
            <v>0</v>
          </cell>
          <cell r="S2671">
            <v>20</v>
          </cell>
          <cell r="T2671">
            <v>24</v>
          </cell>
          <cell r="U2671">
            <v>50</v>
          </cell>
          <cell r="V2671">
            <v>0</v>
          </cell>
          <cell r="W2671">
            <v>0</v>
          </cell>
          <cell r="X2671">
            <v>0</v>
          </cell>
          <cell r="Y2671">
            <v>94</v>
          </cell>
          <cell r="AA2671" t="str">
            <v>22UD</v>
          </cell>
          <cell r="AB2671" t="str">
            <v>Brentwood</v>
          </cell>
          <cell r="AC2671">
            <v>0</v>
          </cell>
          <cell r="AD2671">
            <v>6</v>
          </cell>
          <cell r="AE2671">
            <v>0</v>
          </cell>
          <cell r="AF2671">
            <v>6</v>
          </cell>
          <cell r="AG2671">
            <v>12</v>
          </cell>
          <cell r="AI2671" t="str">
            <v>22UD</v>
          </cell>
          <cell r="AJ2671" t="str">
            <v>Brentwood</v>
          </cell>
          <cell r="AK2671">
            <v>0</v>
          </cell>
          <cell r="AL2671">
            <v>0</v>
          </cell>
        </row>
        <row r="2672">
          <cell r="B2672" t="str">
            <v>22UE</v>
          </cell>
          <cell r="C2672" t="str">
            <v>Castle Point</v>
          </cell>
          <cell r="D2672">
            <v>0</v>
          </cell>
          <cell r="E2672">
            <v>0</v>
          </cell>
          <cell r="F2672">
            <v>28</v>
          </cell>
          <cell r="G2672">
            <v>13</v>
          </cell>
          <cell r="H2672">
            <v>21</v>
          </cell>
          <cell r="I2672">
            <v>0</v>
          </cell>
          <cell r="J2672">
            <v>0</v>
          </cell>
          <cell r="K2672">
            <v>0</v>
          </cell>
          <cell r="L2672">
            <v>62</v>
          </cell>
          <cell r="M2672">
            <v>0</v>
          </cell>
          <cell r="O2672" t="str">
            <v>22UE</v>
          </cell>
          <cell r="P2672" t="str">
            <v>Castle Point</v>
          </cell>
          <cell r="Q2672">
            <v>0</v>
          </cell>
          <cell r="R2672">
            <v>0</v>
          </cell>
          <cell r="S2672">
            <v>28</v>
          </cell>
          <cell r="T2672">
            <v>15</v>
          </cell>
          <cell r="U2672">
            <v>21</v>
          </cell>
          <cell r="V2672">
            <v>0</v>
          </cell>
          <cell r="W2672">
            <v>0</v>
          </cell>
          <cell r="X2672">
            <v>0</v>
          </cell>
          <cell r="Y2672">
            <v>64</v>
          </cell>
          <cell r="AA2672" t="str">
            <v>22UE</v>
          </cell>
          <cell r="AB2672" t="str">
            <v>Castle Point</v>
          </cell>
          <cell r="AC2672">
            <v>0</v>
          </cell>
          <cell r="AD2672">
            <v>8</v>
          </cell>
          <cell r="AE2672">
            <v>0</v>
          </cell>
          <cell r="AF2672">
            <v>8</v>
          </cell>
          <cell r="AG2672">
            <v>16</v>
          </cell>
          <cell r="AI2672" t="str">
            <v>22UE</v>
          </cell>
          <cell r="AJ2672" t="str">
            <v>Castle Point</v>
          </cell>
          <cell r="AK2672">
            <v>0</v>
          </cell>
          <cell r="AL2672">
            <v>0</v>
          </cell>
        </row>
        <row r="2673">
          <cell r="B2673" t="str">
            <v>22UF</v>
          </cell>
          <cell r="C2673" t="str">
            <v>Chelmsford</v>
          </cell>
          <cell r="D2673">
            <v>0</v>
          </cell>
          <cell r="E2673">
            <v>13</v>
          </cell>
          <cell r="F2673">
            <v>43</v>
          </cell>
          <cell r="G2673">
            <v>31</v>
          </cell>
          <cell r="H2673">
            <v>94</v>
          </cell>
          <cell r="I2673">
            <v>10</v>
          </cell>
          <cell r="J2673">
            <v>2</v>
          </cell>
          <cell r="K2673">
            <v>0</v>
          </cell>
          <cell r="L2673">
            <v>193</v>
          </cell>
          <cell r="M2673">
            <v>2</v>
          </cell>
          <cell r="O2673" t="str">
            <v>22UF</v>
          </cell>
          <cell r="P2673" t="str">
            <v>Chelmsford</v>
          </cell>
          <cell r="Q2673">
            <v>0</v>
          </cell>
          <cell r="R2673">
            <v>13</v>
          </cell>
          <cell r="S2673">
            <v>43</v>
          </cell>
          <cell r="T2673">
            <v>28</v>
          </cell>
          <cell r="U2673">
            <v>94</v>
          </cell>
          <cell r="V2673">
            <v>10</v>
          </cell>
          <cell r="W2673">
            <v>2</v>
          </cell>
          <cell r="X2673">
            <v>0</v>
          </cell>
          <cell r="Y2673">
            <v>190</v>
          </cell>
          <cell r="AA2673" t="str">
            <v>22UF</v>
          </cell>
          <cell r="AB2673" t="str">
            <v>Chelmsford</v>
          </cell>
          <cell r="AC2673">
            <v>0</v>
          </cell>
          <cell r="AD2673">
            <v>0</v>
          </cell>
          <cell r="AE2673">
            <v>12</v>
          </cell>
          <cell r="AF2673">
            <v>0</v>
          </cell>
          <cell r="AG2673">
            <v>12</v>
          </cell>
          <cell r="AI2673" t="str">
            <v>22UF</v>
          </cell>
          <cell r="AJ2673" t="str">
            <v>Chelmsford</v>
          </cell>
          <cell r="AK2673">
            <v>0</v>
          </cell>
          <cell r="AL2673">
            <v>0</v>
          </cell>
        </row>
        <row r="2674">
          <cell r="B2674" t="str">
            <v>22UG</v>
          </cell>
          <cell r="C2674" t="str">
            <v>Colchester</v>
          </cell>
          <cell r="D2674">
            <v>26</v>
          </cell>
          <cell r="E2674">
            <v>0</v>
          </cell>
          <cell r="F2674">
            <v>20</v>
          </cell>
          <cell r="G2674">
            <v>27</v>
          </cell>
          <cell r="H2674">
            <v>176</v>
          </cell>
          <cell r="I2674">
            <v>0</v>
          </cell>
          <cell r="J2674">
            <v>0</v>
          </cell>
          <cell r="K2674">
            <v>0</v>
          </cell>
          <cell r="L2674">
            <v>249</v>
          </cell>
          <cell r="M2674">
            <v>0</v>
          </cell>
          <cell r="O2674" t="str">
            <v>22UG</v>
          </cell>
          <cell r="P2674" t="str">
            <v>Colchester</v>
          </cell>
          <cell r="Q2674">
            <v>26</v>
          </cell>
          <cell r="R2674">
            <v>0</v>
          </cell>
          <cell r="S2674">
            <v>20</v>
          </cell>
          <cell r="T2674">
            <v>33</v>
          </cell>
          <cell r="U2674">
            <v>176</v>
          </cell>
          <cell r="V2674">
            <v>0</v>
          </cell>
          <cell r="W2674">
            <v>0</v>
          </cell>
          <cell r="X2674">
            <v>0</v>
          </cell>
          <cell r="Y2674">
            <v>255</v>
          </cell>
          <cell r="AA2674" t="str">
            <v>22UG</v>
          </cell>
          <cell r="AB2674" t="str">
            <v>Colchester</v>
          </cell>
          <cell r="AC2674">
            <v>0</v>
          </cell>
          <cell r="AD2674">
            <v>5</v>
          </cell>
          <cell r="AE2674">
            <v>94</v>
          </cell>
          <cell r="AF2674">
            <v>5</v>
          </cell>
          <cell r="AG2674">
            <v>104</v>
          </cell>
          <cell r="AI2674" t="str">
            <v>22UG</v>
          </cell>
          <cell r="AJ2674" t="str">
            <v>Colchester</v>
          </cell>
          <cell r="AK2674">
            <v>0</v>
          </cell>
          <cell r="AL2674">
            <v>0</v>
          </cell>
        </row>
        <row r="2675">
          <cell r="B2675" t="str">
            <v>22UH</v>
          </cell>
          <cell r="C2675" t="str">
            <v>Epping Forest</v>
          </cell>
          <cell r="D2675">
            <v>0</v>
          </cell>
          <cell r="E2675">
            <v>6</v>
          </cell>
          <cell r="F2675">
            <v>9</v>
          </cell>
          <cell r="G2675">
            <v>8</v>
          </cell>
          <cell r="H2675">
            <v>58</v>
          </cell>
          <cell r="I2675">
            <v>0</v>
          </cell>
          <cell r="J2675">
            <v>0</v>
          </cell>
          <cell r="K2675">
            <v>0</v>
          </cell>
          <cell r="L2675">
            <v>81</v>
          </cell>
          <cell r="M2675">
            <v>0</v>
          </cell>
          <cell r="O2675" t="str">
            <v>22UH</v>
          </cell>
          <cell r="P2675" t="str">
            <v>Epping Forest</v>
          </cell>
          <cell r="Q2675">
            <v>0</v>
          </cell>
          <cell r="R2675">
            <v>6</v>
          </cell>
          <cell r="S2675">
            <v>9</v>
          </cell>
          <cell r="T2675">
            <v>11</v>
          </cell>
          <cell r="U2675">
            <v>58</v>
          </cell>
          <cell r="V2675">
            <v>0</v>
          </cell>
          <cell r="W2675">
            <v>0</v>
          </cell>
          <cell r="X2675">
            <v>0</v>
          </cell>
          <cell r="Y2675">
            <v>84</v>
          </cell>
          <cell r="AA2675" t="str">
            <v>22UH</v>
          </cell>
          <cell r="AB2675" t="str">
            <v>Epping Forest</v>
          </cell>
          <cell r="AC2675">
            <v>0</v>
          </cell>
          <cell r="AD2675">
            <v>0</v>
          </cell>
          <cell r="AE2675">
            <v>0</v>
          </cell>
          <cell r="AF2675">
            <v>0</v>
          </cell>
          <cell r="AG2675">
            <v>0</v>
          </cell>
          <cell r="AI2675" t="str">
            <v>22UH</v>
          </cell>
          <cell r="AJ2675" t="str">
            <v>Epping Forest</v>
          </cell>
          <cell r="AK2675">
            <v>0</v>
          </cell>
          <cell r="AL2675">
            <v>0</v>
          </cell>
        </row>
        <row r="2676">
          <cell r="B2676" t="str">
            <v>22UJ</v>
          </cell>
          <cell r="C2676" t="str">
            <v>Harlow</v>
          </cell>
          <cell r="D2676">
            <v>0</v>
          </cell>
          <cell r="E2676">
            <v>0</v>
          </cell>
          <cell r="F2676">
            <v>54</v>
          </cell>
          <cell r="G2676">
            <v>16</v>
          </cell>
          <cell r="H2676">
            <v>32</v>
          </cell>
          <cell r="I2676">
            <v>0</v>
          </cell>
          <cell r="J2676">
            <v>0</v>
          </cell>
          <cell r="K2676">
            <v>0</v>
          </cell>
          <cell r="L2676">
            <v>102</v>
          </cell>
          <cell r="M2676">
            <v>0</v>
          </cell>
          <cell r="O2676" t="str">
            <v>22UJ</v>
          </cell>
          <cell r="P2676" t="str">
            <v>Harlow</v>
          </cell>
          <cell r="Q2676">
            <v>0</v>
          </cell>
          <cell r="R2676">
            <v>0</v>
          </cell>
          <cell r="S2676">
            <v>54</v>
          </cell>
          <cell r="T2676">
            <v>17</v>
          </cell>
          <cell r="U2676">
            <v>32</v>
          </cell>
          <cell r="V2676">
            <v>0</v>
          </cell>
          <cell r="W2676">
            <v>0</v>
          </cell>
          <cell r="X2676">
            <v>0</v>
          </cell>
          <cell r="Y2676">
            <v>103</v>
          </cell>
          <cell r="AA2676" t="str">
            <v>22UJ</v>
          </cell>
          <cell r="AB2676" t="str">
            <v>Harlow</v>
          </cell>
          <cell r="AC2676">
            <v>0</v>
          </cell>
          <cell r="AD2676">
            <v>0</v>
          </cell>
          <cell r="AE2676">
            <v>0</v>
          </cell>
          <cell r="AF2676">
            <v>0</v>
          </cell>
          <cell r="AG2676">
            <v>0</v>
          </cell>
          <cell r="AI2676" t="str">
            <v>22UJ</v>
          </cell>
          <cell r="AJ2676" t="str">
            <v>Harlow</v>
          </cell>
          <cell r="AK2676">
            <v>0</v>
          </cell>
          <cell r="AL2676">
            <v>0</v>
          </cell>
        </row>
        <row r="2677">
          <cell r="B2677" t="str">
            <v>22UK</v>
          </cell>
          <cell r="C2677" t="str">
            <v>Maldon</v>
          </cell>
          <cell r="D2677">
            <v>0</v>
          </cell>
          <cell r="E2677">
            <v>0</v>
          </cell>
          <cell r="F2677">
            <v>10</v>
          </cell>
          <cell r="G2677">
            <v>5</v>
          </cell>
          <cell r="H2677">
            <v>12</v>
          </cell>
          <cell r="I2677">
            <v>0</v>
          </cell>
          <cell r="J2677">
            <v>0</v>
          </cell>
          <cell r="K2677">
            <v>0</v>
          </cell>
          <cell r="L2677">
            <v>27</v>
          </cell>
          <cell r="M2677">
            <v>0</v>
          </cell>
          <cell r="O2677" t="str">
            <v>22UK</v>
          </cell>
          <cell r="P2677" t="str">
            <v>Maldon</v>
          </cell>
          <cell r="Q2677">
            <v>0</v>
          </cell>
          <cell r="R2677">
            <v>0</v>
          </cell>
          <cell r="S2677">
            <v>10</v>
          </cell>
          <cell r="T2677">
            <v>6</v>
          </cell>
          <cell r="U2677">
            <v>12</v>
          </cell>
          <cell r="V2677">
            <v>0</v>
          </cell>
          <cell r="W2677">
            <v>0</v>
          </cell>
          <cell r="X2677">
            <v>0</v>
          </cell>
          <cell r="Y2677">
            <v>28</v>
          </cell>
          <cell r="AA2677" t="str">
            <v>22UK</v>
          </cell>
          <cell r="AB2677" t="str">
            <v>Maldon</v>
          </cell>
          <cell r="AC2677">
            <v>0</v>
          </cell>
          <cell r="AD2677">
            <v>0</v>
          </cell>
          <cell r="AE2677">
            <v>0</v>
          </cell>
          <cell r="AF2677">
            <v>0</v>
          </cell>
          <cell r="AG2677">
            <v>0</v>
          </cell>
          <cell r="AI2677" t="str">
            <v>22UK</v>
          </cell>
          <cell r="AJ2677" t="str">
            <v>Maldon</v>
          </cell>
          <cell r="AK2677">
            <v>0</v>
          </cell>
          <cell r="AL2677">
            <v>0</v>
          </cell>
        </row>
        <row r="2678">
          <cell r="B2678" t="str">
            <v>22UL</v>
          </cell>
          <cell r="C2678" t="str">
            <v>Rochford</v>
          </cell>
          <cell r="D2678">
            <v>0</v>
          </cell>
          <cell r="E2678">
            <v>0</v>
          </cell>
          <cell r="F2678">
            <v>1</v>
          </cell>
          <cell r="G2678">
            <v>10</v>
          </cell>
          <cell r="H2678">
            <v>14</v>
          </cell>
          <cell r="I2678">
            <v>0</v>
          </cell>
          <cell r="J2678">
            <v>0</v>
          </cell>
          <cell r="K2678">
            <v>0</v>
          </cell>
          <cell r="L2678">
            <v>25</v>
          </cell>
          <cell r="M2678">
            <v>0</v>
          </cell>
          <cell r="O2678" t="str">
            <v>22UL</v>
          </cell>
          <cell r="P2678" t="str">
            <v>Rochford</v>
          </cell>
          <cell r="Q2678">
            <v>0</v>
          </cell>
          <cell r="R2678">
            <v>0</v>
          </cell>
          <cell r="S2678">
            <v>1</v>
          </cell>
          <cell r="T2678">
            <v>11</v>
          </cell>
          <cell r="U2678">
            <v>14</v>
          </cell>
          <cell r="V2678">
            <v>0</v>
          </cell>
          <cell r="W2678">
            <v>0</v>
          </cell>
          <cell r="X2678">
            <v>0</v>
          </cell>
          <cell r="Y2678">
            <v>26</v>
          </cell>
          <cell r="AA2678" t="str">
            <v>22UL</v>
          </cell>
          <cell r="AB2678" t="str">
            <v>Rochford</v>
          </cell>
          <cell r="AC2678">
            <v>0</v>
          </cell>
          <cell r="AD2678">
            <v>0</v>
          </cell>
          <cell r="AE2678">
            <v>0</v>
          </cell>
          <cell r="AF2678">
            <v>0</v>
          </cell>
          <cell r="AG2678">
            <v>0</v>
          </cell>
          <cell r="AI2678" t="str">
            <v>22UL</v>
          </cell>
          <cell r="AJ2678" t="str">
            <v>Rochford</v>
          </cell>
          <cell r="AK2678">
            <v>0</v>
          </cell>
          <cell r="AL2678">
            <v>0</v>
          </cell>
        </row>
        <row r="2679">
          <cell r="B2679" t="str">
            <v>22UN</v>
          </cell>
          <cell r="C2679" t="str">
            <v>Tendring</v>
          </cell>
          <cell r="D2679">
            <v>5</v>
          </cell>
          <cell r="E2679">
            <v>0</v>
          </cell>
          <cell r="F2679">
            <v>10</v>
          </cell>
          <cell r="G2679">
            <v>13</v>
          </cell>
          <cell r="H2679">
            <v>100</v>
          </cell>
          <cell r="I2679">
            <v>12</v>
          </cell>
          <cell r="J2679">
            <v>0</v>
          </cell>
          <cell r="K2679">
            <v>0</v>
          </cell>
          <cell r="L2679">
            <v>140</v>
          </cell>
          <cell r="M2679">
            <v>0</v>
          </cell>
          <cell r="O2679" t="str">
            <v>22UN</v>
          </cell>
          <cell r="P2679" t="str">
            <v>Tendring</v>
          </cell>
          <cell r="Q2679">
            <v>5</v>
          </cell>
          <cell r="R2679">
            <v>0</v>
          </cell>
          <cell r="S2679">
            <v>10</v>
          </cell>
          <cell r="T2679">
            <v>14</v>
          </cell>
          <cell r="U2679">
            <v>100</v>
          </cell>
          <cell r="V2679">
            <v>12</v>
          </cell>
          <cell r="W2679">
            <v>0</v>
          </cell>
          <cell r="X2679">
            <v>0</v>
          </cell>
          <cell r="Y2679">
            <v>141</v>
          </cell>
          <cell r="AA2679" t="str">
            <v>22UN</v>
          </cell>
          <cell r="AB2679" t="str">
            <v>Tendring</v>
          </cell>
          <cell r="AC2679">
            <v>0</v>
          </cell>
          <cell r="AD2679">
            <v>0</v>
          </cell>
          <cell r="AE2679">
            <v>0</v>
          </cell>
          <cell r="AF2679">
            <v>0</v>
          </cell>
          <cell r="AG2679">
            <v>0</v>
          </cell>
          <cell r="AI2679" t="str">
            <v>22UN</v>
          </cell>
          <cell r="AJ2679" t="str">
            <v>Tendring</v>
          </cell>
          <cell r="AK2679">
            <v>0</v>
          </cell>
          <cell r="AL2679">
            <v>0</v>
          </cell>
        </row>
        <row r="2680">
          <cell r="B2680" t="str">
            <v>22UQ</v>
          </cell>
          <cell r="C2680" t="str">
            <v>Uttlesford</v>
          </cell>
          <cell r="D2680">
            <v>14</v>
          </cell>
          <cell r="E2680">
            <v>0</v>
          </cell>
          <cell r="F2680">
            <v>7</v>
          </cell>
          <cell r="G2680">
            <v>13</v>
          </cell>
          <cell r="H2680">
            <v>79</v>
          </cell>
          <cell r="I2680">
            <v>0</v>
          </cell>
          <cell r="J2680">
            <v>0</v>
          </cell>
          <cell r="K2680">
            <v>0</v>
          </cell>
          <cell r="L2680">
            <v>113</v>
          </cell>
          <cell r="M2680">
            <v>0</v>
          </cell>
          <cell r="O2680" t="str">
            <v>22UQ</v>
          </cell>
          <cell r="P2680" t="str">
            <v>Uttlesford</v>
          </cell>
          <cell r="Q2680">
            <v>14</v>
          </cell>
          <cell r="R2680">
            <v>0</v>
          </cell>
          <cell r="S2680">
            <v>7</v>
          </cell>
          <cell r="T2680">
            <v>8</v>
          </cell>
          <cell r="U2680">
            <v>79</v>
          </cell>
          <cell r="V2680">
            <v>0</v>
          </cell>
          <cell r="W2680">
            <v>0</v>
          </cell>
          <cell r="X2680">
            <v>0</v>
          </cell>
          <cell r="Y2680">
            <v>108</v>
          </cell>
          <cell r="AA2680" t="str">
            <v>22UQ</v>
          </cell>
          <cell r="AB2680" t="str">
            <v>Uttlesford</v>
          </cell>
          <cell r="AC2680">
            <v>0</v>
          </cell>
          <cell r="AD2680">
            <v>0</v>
          </cell>
          <cell r="AE2680">
            <v>0</v>
          </cell>
          <cell r="AF2680">
            <v>0</v>
          </cell>
          <cell r="AG2680">
            <v>0</v>
          </cell>
          <cell r="AI2680" t="str">
            <v>22UQ</v>
          </cell>
          <cell r="AJ2680" t="str">
            <v>Uttlesford</v>
          </cell>
          <cell r="AK2680">
            <v>0</v>
          </cell>
          <cell r="AL2680">
            <v>0</v>
          </cell>
        </row>
        <row r="2681">
          <cell r="B2681" t="str">
            <v>23UB</v>
          </cell>
          <cell r="C2681" t="str">
            <v>Cheltenham</v>
          </cell>
          <cell r="D2681">
            <v>0</v>
          </cell>
          <cell r="E2681">
            <v>1</v>
          </cell>
          <cell r="F2681">
            <v>14</v>
          </cell>
          <cell r="G2681">
            <v>7</v>
          </cell>
          <cell r="H2681">
            <v>22</v>
          </cell>
          <cell r="I2681">
            <v>8</v>
          </cell>
          <cell r="J2681">
            <v>0</v>
          </cell>
          <cell r="K2681">
            <v>0</v>
          </cell>
          <cell r="L2681">
            <v>52</v>
          </cell>
          <cell r="M2681">
            <v>0</v>
          </cell>
          <cell r="O2681" t="str">
            <v>23UB</v>
          </cell>
          <cell r="P2681" t="str">
            <v>Cheltenham</v>
          </cell>
          <cell r="Q2681">
            <v>0</v>
          </cell>
          <cell r="R2681">
            <v>1</v>
          </cell>
          <cell r="S2681">
            <v>14</v>
          </cell>
          <cell r="T2681">
            <v>6</v>
          </cell>
          <cell r="U2681">
            <v>22</v>
          </cell>
          <cell r="V2681">
            <v>8</v>
          </cell>
          <cell r="W2681">
            <v>0</v>
          </cell>
          <cell r="X2681">
            <v>0</v>
          </cell>
          <cell r="Y2681">
            <v>51</v>
          </cell>
          <cell r="AA2681" t="str">
            <v>23UB</v>
          </cell>
          <cell r="AB2681" t="str">
            <v>Cheltenham</v>
          </cell>
          <cell r="AC2681">
            <v>0</v>
          </cell>
          <cell r="AD2681">
            <v>0</v>
          </cell>
          <cell r="AE2681">
            <v>0</v>
          </cell>
          <cell r="AF2681">
            <v>0</v>
          </cell>
          <cell r="AG2681">
            <v>0</v>
          </cell>
          <cell r="AI2681" t="str">
            <v>23UB</v>
          </cell>
          <cell r="AJ2681" t="str">
            <v>Cheltenham</v>
          </cell>
          <cell r="AK2681">
            <v>0</v>
          </cell>
          <cell r="AL2681">
            <v>0</v>
          </cell>
        </row>
        <row r="2682">
          <cell r="B2682" t="str">
            <v>23UC</v>
          </cell>
          <cell r="C2682" t="str">
            <v>Cotswold</v>
          </cell>
          <cell r="D2682">
            <v>0</v>
          </cell>
          <cell r="E2682">
            <v>0</v>
          </cell>
          <cell r="F2682">
            <v>5</v>
          </cell>
          <cell r="G2682">
            <v>0</v>
          </cell>
          <cell r="H2682">
            <v>34</v>
          </cell>
          <cell r="I2682">
            <v>0</v>
          </cell>
          <cell r="J2682">
            <v>0</v>
          </cell>
          <cell r="K2682">
            <v>0</v>
          </cell>
          <cell r="L2682">
            <v>39</v>
          </cell>
          <cell r="M2682">
            <v>0</v>
          </cell>
          <cell r="O2682" t="str">
            <v>23UC</v>
          </cell>
          <cell r="P2682" t="str">
            <v>Cotswold</v>
          </cell>
          <cell r="Q2682">
            <v>0</v>
          </cell>
          <cell r="R2682">
            <v>0</v>
          </cell>
          <cell r="S2682">
            <v>5</v>
          </cell>
          <cell r="T2682">
            <v>3</v>
          </cell>
          <cell r="U2682">
            <v>34</v>
          </cell>
          <cell r="V2682">
            <v>0</v>
          </cell>
          <cell r="W2682">
            <v>0</v>
          </cell>
          <cell r="X2682">
            <v>0</v>
          </cell>
          <cell r="Y2682">
            <v>42</v>
          </cell>
          <cell r="AA2682" t="str">
            <v>23UC</v>
          </cell>
          <cell r="AB2682" t="str">
            <v>Cotswold</v>
          </cell>
          <cell r="AC2682">
            <v>0</v>
          </cell>
          <cell r="AD2682">
            <v>5</v>
          </cell>
          <cell r="AE2682">
            <v>9</v>
          </cell>
          <cell r="AF2682">
            <v>5</v>
          </cell>
          <cell r="AG2682">
            <v>19</v>
          </cell>
          <cell r="AI2682" t="str">
            <v>23UC</v>
          </cell>
          <cell r="AJ2682" t="str">
            <v>Cotswold</v>
          </cell>
          <cell r="AK2682">
            <v>0</v>
          </cell>
          <cell r="AL2682">
            <v>0</v>
          </cell>
        </row>
        <row r="2683">
          <cell r="B2683" t="str">
            <v>23UD</v>
          </cell>
          <cell r="C2683" t="str">
            <v>Forest of Dean</v>
          </cell>
          <cell r="D2683">
            <v>1</v>
          </cell>
          <cell r="E2683">
            <v>2</v>
          </cell>
          <cell r="F2683">
            <v>0</v>
          </cell>
          <cell r="G2683">
            <v>4</v>
          </cell>
          <cell r="H2683">
            <v>12</v>
          </cell>
          <cell r="I2683">
            <v>0</v>
          </cell>
          <cell r="J2683">
            <v>0</v>
          </cell>
          <cell r="K2683">
            <v>0</v>
          </cell>
          <cell r="L2683">
            <v>19</v>
          </cell>
          <cell r="M2683">
            <v>0</v>
          </cell>
          <cell r="O2683" t="str">
            <v>23UD</v>
          </cell>
          <cell r="P2683" t="str">
            <v>Forest of Dean</v>
          </cell>
          <cell r="Q2683">
            <v>1</v>
          </cell>
          <cell r="R2683">
            <v>2</v>
          </cell>
          <cell r="S2683">
            <v>0</v>
          </cell>
          <cell r="T2683">
            <v>4</v>
          </cell>
          <cell r="U2683">
            <v>12</v>
          </cell>
          <cell r="V2683">
            <v>0</v>
          </cell>
          <cell r="W2683">
            <v>0</v>
          </cell>
          <cell r="X2683">
            <v>0</v>
          </cell>
          <cell r="Y2683">
            <v>19</v>
          </cell>
          <cell r="AA2683" t="str">
            <v>23UD</v>
          </cell>
          <cell r="AB2683" t="str">
            <v>Forest of Dean</v>
          </cell>
          <cell r="AC2683">
            <v>0</v>
          </cell>
          <cell r="AD2683">
            <v>0</v>
          </cell>
          <cell r="AE2683">
            <v>0</v>
          </cell>
          <cell r="AF2683">
            <v>0</v>
          </cell>
          <cell r="AG2683">
            <v>0</v>
          </cell>
          <cell r="AI2683" t="str">
            <v>23UD</v>
          </cell>
          <cell r="AJ2683" t="str">
            <v>Forest of Dean</v>
          </cell>
          <cell r="AK2683">
            <v>0</v>
          </cell>
          <cell r="AL2683">
            <v>0</v>
          </cell>
        </row>
        <row r="2684">
          <cell r="B2684" t="str">
            <v>23UE</v>
          </cell>
          <cell r="C2684" t="str">
            <v>Gloucester</v>
          </cell>
          <cell r="D2684">
            <v>9</v>
          </cell>
          <cell r="E2684">
            <v>2</v>
          </cell>
          <cell r="F2684">
            <v>134</v>
          </cell>
          <cell r="G2684">
            <v>9</v>
          </cell>
          <cell r="H2684">
            <v>132</v>
          </cell>
          <cell r="I2684">
            <v>7</v>
          </cell>
          <cell r="J2684">
            <v>0</v>
          </cell>
          <cell r="K2684">
            <v>0</v>
          </cell>
          <cell r="L2684">
            <v>293</v>
          </cell>
          <cell r="M2684">
            <v>0</v>
          </cell>
          <cell r="O2684" t="str">
            <v>23UE</v>
          </cell>
          <cell r="P2684" t="str">
            <v>Gloucester</v>
          </cell>
          <cell r="Q2684">
            <v>9</v>
          </cell>
          <cell r="R2684">
            <v>2</v>
          </cell>
          <cell r="S2684">
            <v>134</v>
          </cell>
          <cell r="T2684">
            <v>8</v>
          </cell>
          <cell r="U2684">
            <v>132</v>
          </cell>
          <cell r="V2684">
            <v>7</v>
          </cell>
          <cell r="W2684">
            <v>0</v>
          </cell>
          <cell r="X2684">
            <v>0</v>
          </cell>
          <cell r="Y2684">
            <v>292</v>
          </cell>
          <cell r="AA2684" t="str">
            <v>23UE</v>
          </cell>
          <cell r="AB2684" t="str">
            <v>Gloucester</v>
          </cell>
          <cell r="AC2684">
            <v>0</v>
          </cell>
          <cell r="AD2684">
            <v>0</v>
          </cell>
          <cell r="AE2684">
            <v>9</v>
          </cell>
          <cell r="AF2684">
            <v>0</v>
          </cell>
          <cell r="AG2684">
            <v>9</v>
          </cell>
          <cell r="AI2684" t="str">
            <v>23UE</v>
          </cell>
          <cell r="AJ2684" t="str">
            <v>Gloucester</v>
          </cell>
          <cell r="AK2684">
            <v>0</v>
          </cell>
          <cell r="AL2684">
            <v>0</v>
          </cell>
        </row>
        <row r="2685">
          <cell r="B2685" t="str">
            <v>23UF</v>
          </cell>
          <cell r="C2685" t="str">
            <v>Stroud</v>
          </cell>
          <cell r="D2685">
            <v>18</v>
          </cell>
          <cell r="E2685">
            <v>1</v>
          </cell>
          <cell r="F2685">
            <v>15</v>
          </cell>
          <cell r="G2685">
            <v>5</v>
          </cell>
          <cell r="H2685">
            <v>76</v>
          </cell>
          <cell r="I2685">
            <v>0</v>
          </cell>
          <cell r="J2685">
            <v>0</v>
          </cell>
          <cell r="K2685">
            <v>0</v>
          </cell>
          <cell r="L2685">
            <v>115</v>
          </cell>
          <cell r="M2685">
            <v>0</v>
          </cell>
          <cell r="O2685" t="str">
            <v>23UF</v>
          </cell>
          <cell r="P2685" t="str">
            <v>Stroud</v>
          </cell>
          <cell r="Q2685">
            <v>18</v>
          </cell>
          <cell r="R2685">
            <v>1</v>
          </cell>
          <cell r="S2685">
            <v>15</v>
          </cell>
          <cell r="T2685">
            <v>3</v>
          </cell>
          <cell r="U2685">
            <v>76</v>
          </cell>
          <cell r="V2685">
            <v>0</v>
          </cell>
          <cell r="W2685">
            <v>0</v>
          </cell>
          <cell r="X2685">
            <v>0</v>
          </cell>
          <cell r="Y2685">
            <v>113</v>
          </cell>
          <cell r="AA2685" t="str">
            <v>23UF</v>
          </cell>
          <cell r="AB2685" t="str">
            <v>Stroud</v>
          </cell>
          <cell r="AC2685">
            <v>0</v>
          </cell>
          <cell r="AD2685">
            <v>0</v>
          </cell>
          <cell r="AE2685">
            <v>8</v>
          </cell>
          <cell r="AF2685">
            <v>0</v>
          </cell>
          <cell r="AG2685">
            <v>8</v>
          </cell>
          <cell r="AI2685" t="str">
            <v>23UF</v>
          </cell>
          <cell r="AJ2685" t="str">
            <v>Stroud</v>
          </cell>
          <cell r="AK2685">
            <v>0</v>
          </cell>
          <cell r="AL2685">
            <v>0</v>
          </cell>
        </row>
        <row r="2686">
          <cell r="B2686" t="str">
            <v>23UG</v>
          </cell>
          <cell r="C2686" t="str">
            <v>Tewkesbury</v>
          </cell>
          <cell r="D2686">
            <v>0</v>
          </cell>
          <cell r="E2686">
            <v>0</v>
          </cell>
          <cell r="F2686">
            <v>42</v>
          </cell>
          <cell r="G2686">
            <v>3</v>
          </cell>
          <cell r="H2686">
            <v>63</v>
          </cell>
          <cell r="I2686">
            <v>0</v>
          </cell>
          <cell r="J2686">
            <v>1</v>
          </cell>
          <cell r="K2686">
            <v>1</v>
          </cell>
          <cell r="L2686">
            <v>110</v>
          </cell>
          <cell r="M2686">
            <v>2</v>
          </cell>
          <cell r="O2686" t="str">
            <v>23UG</v>
          </cell>
          <cell r="P2686" t="str">
            <v>Tewkesbury</v>
          </cell>
          <cell r="Q2686">
            <v>0</v>
          </cell>
          <cell r="R2686">
            <v>0</v>
          </cell>
          <cell r="S2686">
            <v>42</v>
          </cell>
          <cell r="T2686">
            <v>6</v>
          </cell>
          <cell r="U2686">
            <v>63</v>
          </cell>
          <cell r="V2686">
            <v>0</v>
          </cell>
          <cell r="W2686">
            <v>1</v>
          </cell>
          <cell r="X2686">
            <v>1</v>
          </cell>
          <cell r="Y2686">
            <v>113</v>
          </cell>
          <cell r="AA2686" t="str">
            <v>23UG</v>
          </cell>
          <cell r="AB2686" t="str">
            <v>Tewkesbury</v>
          </cell>
          <cell r="AC2686">
            <v>0</v>
          </cell>
          <cell r="AD2686">
            <v>0</v>
          </cell>
          <cell r="AE2686">
            <v>0</v>
          </cell>
          <cell r="AF2686">
            <v>0</v>
          </cell>
          <cell r="AG2686">
            <v>0</v>
          </cell>
          <cell r="AI2686" t="str">
            <v>23UG</v>
          </cell>
          <cell r="AJ2686" t="str">
            <v>Tewkesbury</v>
          </cell>
          <cell r="AK2686">
            <v>0</v>
          </cell>
          <cell r="AL2686">
            <v>0</v>
          </cell>
        </row>
        <row r="2687">
          <cell r="B2687" t="str">
            <v>24UB</v>
          </cell>
          <cell r="C2687" t="str">
            <v>Basingstoke and Deane</v>
          </cell>
          <cell r="D2687">
            <v>10</v>
          </cell>
          <cell r="E2687">
            <v>17</v>
          </cell>
          <cell r="F2687">
            <v>222</v>
          </cell>
          <cell r="G2687">
            <v>64</v>
          </cell>
          <cell r="H2687">
            <v>354</v>
          </cell>
          <cell r="I2687">
            <v>0</v>
          </cell>
          <cell r="J2687">
            <v>0</v>
          </cell>
          <cell r="K2687">
            <v>1</v>
          </cell>
          <cell r="L2687">
            <v>668</v>
          </cell>
          <cell r="M2687">
            <v>1</v>
          </cell>
          <cell r="O2687" t="str">
            <v>24UB</v>
          </cell>
          <cell r="P2687" t="str">
            <v>Basingstoke and Deane</v>
          </cell>
          <cell r="Q2687">
            <v>10</v>
          </cell>
          <cell r="R2687">
            <v>17</v>
          </cell>
          <cell r="S2687">
            <v>222</v>
          </cell>
          <cell r="T2687">
            <v>78</v>
          </cell>
          <cell r="U2687">
            <v>354</v>
          </cell>
          <cell r="V2687">
            <v>0</v>
          </cell>
          <cell r="W2687">
            <v>0</v>
          </cell>
          <cell r="X2687">
            <v>1</v>
          </cell>
          <cell r="Y2687">
            <v>682</v>
          </cell>
          <cell r="AA2687" t="str">
            <v>24UB</v>
          </cell>
          <cell r="AB2687" t="str">
            <v>Basingstoke and Deane</v>
          </cell>
          <cell r="AC2687">
            <v>0</v>
          </cell>
          <cell r="AD2687">
            <v>8</v>
          </cell>
          <cell r="AE2687">
            <v>0</v>
          </cell>
          <cell r="AF2687">
            <v>8</v>
          </cell>
          <cell r="AG2687">
            <v>16</v>
          </cell>
          <cell r="AI2687" t="str">
            <v>24UB</v>
          </cell>
          <cell r="AJ2687" t="str">
            <v>Basingstoke and Deane</v>
          </cell>
          <cell r="AK2687">
            <v>0</v>
          </cell>
          <cell r="AL2687">
            <v>0</v>
          </cell>
        </row>
        <row r="2688">
          <cell r="B2688" t="str">
            <v>24UC</v>
          </cell>
          <cell r="C2688" t="str">
            <v>East Hampshire</v>
          </cell>
          <cell r="D2688">
            <v>0</v>
          </cell>
          <cell r="E2688">
            <v>0</v>
          </cell>
          <cell r="F2688">
            <v>12</v>
          </cell>
          <cell r="G2688">
            <v>20</v>
          </cell>
          <cell r="H2688">
            <v>11</v>
          </cell>
          <cell r="I2688">
            <v>0</v>
          </cell>
          <cell r="J2688">
            <v>0</v>
          </cell>
          <cell r="K2688">
            <v>0</v>
          </cell>
          <cell r="L2688">
            <v>43</v>
          </cell>
          <cell r="M2688">
            <v>0</v>
          </cell>
          <cell r="O2688" t="str">
            <v>24UC</v>
          </cell>
          <cell r="P2688" t="str">
            <v>East Hampshire</v>
          </cell>
          <cell r="Q2688">
            <v>0</v>
          </cell>
          <cell r="R2688">
            <v>0</v>
          </cell>
          <cell r="S2688">
            <v>12</v>
          </cell>
          <cell r="T2688">
            <v>13</v>
          </cell>
          <cell r="U2688">
            <v>11</v>
          </cell>
          <cell r="V2688">
            <v>0</v>
          </cell>
          <cell r="W2688">
            <v>0</v>
          </cell>
          <cell r="X2688">
            <v>0</v>
          </cell>
          <cell r="Y2688">
            <v>36</v>
          </cell>
          <cell r="AA2688" t="str">
            <v>24UC</v>
          </cell>
          <cell r="AB2688" t="str">
            <v>East Hampshire</v>
          </cell>
          <cell r="AC2688">
            <v>0</v>
          </cell>
          <cell r="AD2688">
            <v>9</v>
          </cell>
          <cell r="AE2688">
            <v>0</v>
          </cell>
          <cell r="AF2688">
            <v>9</v>
          </cell>
          <cell r="AG2688">
            <v>18</v>
          </cell>
          <cell r="AI2688" t="str">
            <v>24UC</v>
          </cell>
          <cell r="AJ2688" t="str">
            <v>East Hampshire</v>
          </cell>
          <cell r="AK2688">
            <v>0</v>
          </cell>
          <cell r="AL2688">
            <v>0</v>
          </cell>
        </row>
        <row r="2689">
          <cell r="B2689" t="str">
            <v>24UD</v>
          </cell>
          <cell r="C2689" t="str">
            <v>Eastleigh</v>
          </cell>
          <cell r="D2689">
            <v>28</v>
          </cell>
          <cell r="E2689">
            <v>0</v>
          </cell>
          <cell r="F2689">
            <v>42</v>
          </cell>
          <cell r="G2689">
            <v>21</v>
          </cell>
          <cell r="H2689">
            <v>170</v>
          </cell>
          <cell r="I2689">
            <v>0</v>
          </cell>
          <cell r="J2689">
            <v>0</v>
          </cell>
          <cell r="K2689">
            <v>0</v>
          </cell>
          <cell r="L2689">
            <v>261</v>
          </cell>
          <cell r="M2689">
            <v>0</v>
          </cell>
          <cell r="O2689" t="str">
            <v>24UD</v>
          </cell>
          <cell r="P2689" t="str">
            <v>Eastleigh</v>
          </cell>
          <cell r="Q2689">
            <v>28</v>
          </cell>
          <cell r="R2689">
            <v>0</v>
          </cell>
          <cell r="S2689">
            <v>42</v>
          </cell>
          <cell r="T2689">
            <v>25</v>
          </cell>
          <cell r="U2689">
            <v>170</v>
          </cell>
          <cell r="V2689">
            <v>0</v>
          </cell>
          <cell r="W2689">
            <v>0</v>
          </cell>
          <cell r="X2689">
            <v>0</v>
          </cell>
          <cell r="Y2689">
            <v>265</v>
          </cell>
          <cell r="AA2689" t="str">
            <v>24UD</v>
          </cell>
          <cell r="AB2689" t="str">
            <v>Eastleigh</v>
          </cell>
          <cell r="AC2689">
            <v>0</v>
          </cell>
          <cell r="AD2689">
            <v>0</v>
          </cell>
          <cell r="AE2689">
            <v>0</v>
          </cell>
          <cell r="AF2689">
            <v>0</v>
          </cell>
          <cell r="AG2689">
            <v>0</v>
          </cell>
          <cell r="AI2689" t="str">
            <v>24UD</v>
          </cell>
          <cell r="AJ2689" t="str">
            <v>Eastleigh</v>
          </cell>
          <cell r="AK2689">
            <v>0</v>
          </cell>
          <cell r="AL2689">
            <v>0</v>
          </cell>
        </row>
        <row r="2690">
          <cell r="B2690" t="str">
            <v>24UE</v>
          </cell>
          <cell r="C2690" t="str">
            <v>Fareham</v>
          </cell>
          <cell r="D2690">
            <v>0</v>
          </cell>
          <cell r="E2690">
            <v>1</v>
          </cell>
          <cell r="F2690">
            <v>2</v>
          </cell>
          <cell r="G2690">
            <v>17</v>
          </cell>
          <cell r="H2690">
            <v>12</v>
          </cell>
          <cell r="I2690">
            <v>0</v>
          </cell>
          <cell r="J2690">
            <v>0</v>
          </cell>
          <cell r="K2690">
            <v>0</v>
          </cell>
          <cell r="L2690">
            <v>32</v>
          </cell>
          <cell r="M2690">
            <v>0</v>
          </cell>
          <cell r="O2690" t="str">
            <v>24UE</v>
          </cell>
          <cell r="P2690" t="str">
            <v>Fareham</v>
          </cell>
          <cell r="Q2690">
            <v>0</v>
          </cell>
          <cell r="R2690">
            <v>1</v>
          </cell>
          <cell r="S2690">
            <v>2</v>
          </cell>
          <cell r="T2690">
            <v>25</v>
          </cell>
          <cell r="U2690">
            <v>12</v>
          </cell>
          <cell r="V2690">
            <v>0</v>
          </cell>
          <cell r="W2690">
            <v>0</v>
          </cell>
          <cell r="X2690">
            <v>0</v>
          </cell>
          <cell r="Y2690">
            <v>40</v>
          </cell>
          <cell r="AA2690" t="str">
            <v>24UE</v>
          </cell>
          <cell r="AB2690" t="str">
            <v>Fareham</v>
          </cell>
          <cell r="AC2690">
            <v>0</v>
          </cell>
          <cell r="AD2690">
            <v>2</v>
          </cell>
          <cell r="AE2690">
            <v>0</v>
          </cell>
          <cell r="AF2690">
            <v>2</v>
          </cell>
          <cell r="AG2690">
            <v>4</v>
          </cell>
          <cell r="AI2690" t="str">
            <v>24UE</v>
          </cell>
          <cell r="AJ2690" t="str">
            <v>Fareham</v>
          </cell>
          <cell r="AK2690">
            <v>0</v>
          </cell>
          <cell r="AL2690">
            <v>0</v>
          </cell>
        </row>
        <row r="2691">
          <cell r="B2691" t="str">
            <v>24UF</v>
          </cell>
          <cell r="C2691" t="str">
            <v>Gosport</v>
          </cell>
          <cell r="D2691">
            <v>0</v>
          </cell>
          <cell r="E2691">
            <v>4</v>
          </cell>
          <cell r="F2691">
            <v>2</v>
          </cell>
          <cell r="G2691">
            <v>15</v>
          </cell>
          <cell r="H2691">
            <v>26</v>
          </cell>
          <cell r="I2691">
            <v>0</v>
          </cell>
          <cell r="J2691">
            <v>0</v>
          </cell>
          <cell r="K2691">
            <v>0</v>
          </cell>
          <cell r="L2691">
            <v>47</v>
          </cell>
          <cell r="M2691">
            <v>0</v>
          </cell>
          <cell r="O2691" t="str">
            <v>24UF</v>
          </cell>
          <cell r="P2691" t="str">
            <v>Gosport</v>
          </cell>
          <cell r="Q2691">
            <v>0</v>
          </cell>
          <cell r="R2691">
            <v>4</v>
          </cell>
          <cell r="S2691">
            <v>2</v>
          </cell>
          <cell r="T2691">
            <v>14</v>
          </cell>
          <cell r="U2691">
            <v>26</v>
          </cell>
          <cell r="V2691">
            <v>0</v>
          </cell>
          <cell r="W2691">
            <v>0</v>
          </cell>
          <cell r="X2691">
            <v>0</v>
          </cell>
          <cell r="Y2691">
            <v>46</v>
          </cell>
          <cell r="AA2691" t="str">
            <v>24UF</v>
          </cell>
          <cell r="AB2691" t="str">
            <v>Gosport</v>
          </cell>
          <cell r="AC2691">
            <v>0</v>
          </cell>
          <cell r="AD2691">
            <v>0</v>
          </cell>
          <cell r="AE2691">
            <v>0</v>
          </cell>
          <cell r="AF2691">
            <v>0</v>
          </cell>
          <cell r="AG2691">
            <v>0</v>
          </cell>
          <cell r="AI2691" t="str">
            <v>24UF</v>
          </cell>
          <cell r="AJ2691" t="str">
            <v>Gosport</v>
          </cell>
          <cell r="AK2691">
            <v>0</v>
          </cell>
          <cell r="AL2691">
            <v>0</v>
          </cell>
        </row>
        <row r="2692">
          <cell r="B2692" t="str">
            <v>24UG</v>
          </cell>
          <cell r="C2692" t="str">
            <v>Hart</v>
          </cell>
          <cell r="D2692">
            <v>0</v>
          </cell>
          <cell r="E2692">
            <v>5</v>
          </cell>
          <cell r="F2692">
            <v>1</v>
          </cell>
          <cell r="G2692">
            <v>11</v>
          </cell>
          <cell r="H2692">
            <v>0</v>
          </cell>
          <cell r="I2692">
            <v>0</v>
          </cell>
          <cell r="J2692">
            <v>0</v>
          </cell>
          <cell r="K2692">
            <v>0</v>
          </cell>
          <cell r="L2692">
            <v>17</v>
          </cell>
          <cell r="M2692">
            <v>0</v>
          </cell>
          <cell r="O2692" t="str">
            <v>24UG</v>
          </cell>
          <cell r="P2692" t="str">
            <v>Hart</v>
          </cell>
          <cell r="Q2692">
            <v>0</v>
          </cell>
          <cell r="R2692">
            <v>5</v>
          </cell>
          <cell r="S2692">
            <v>1</v>
          </cell>
          <cell r="T2692">
            <v>19</v>
          </cell>
          <cell r="U2692">
            <v>0</v>
          </cell>
          <cell r="V2692">
            <v>0</v>
          </cell>
          <cell r="W2692">
            <v>0</v>
          </cell>
          <cell r="X2692">
            <v>0</v>
          </cell>
          <cell r="Y2692">
            <v>25</v>
          </cell>
          <cell r="AA2692" t="str">
            <v>24UG</v>
          </cell>
          <cell r="AB2692" t="str">
            <v>Hart</v>
          </cell>
          <cell r="AC2692">
            <v>0</v>
          </cell>
          <cell r="AD2692">
            <v>0</v>
          </cell>
          <cell r="AE2692">
            <v>0</v>
          </cell>
          <cell r="AF2692">
            <v>0</v>
          </cell>
          <cell r="AG2692">
            <v>0</v>
          </cell>
          <cell r="AI2692" t="str">
            <v>24UG</v>
          </cell>
          <cell r="AJ2692" t="str">
            <v>Hart</v>
          </cell>
          <cell r="AK2692">
            <v>0</v>
          </cell>
          <cell r="AL2692">
            <v>0</v>
          </cell>
        </row>
        <row r="2693">
          <cell r="B2693" t="str">
            <v>24UH</v>
          </cell>
          <cell r="C2693" t="str">
            <v>Havant</v>
          </cell>
          <cell r="D2693">
            <v>0</v>
          </cell>
          <cell r="E2693">
            <v>6</v>
          </cell>
          <cell r="F2693">
            <v>25</v>
          </cell>
          <cell r="G2693">
            <v>20</v>
          </cell>
          <cell r="H2693">
            <v>35</v>
          </cell>
          <cell r="I2693">
            <v>0</v>
          </cell>
          <cell r="J2693">
            <v>0</v>
          </cell>
          <cell r="K2693">
            <v>0</v>
          </cell>
          <cell r="L2693">
            <v>86</v>
          </cell>
          <cell r="M2693">
            <v>0</v>
          </cell>
          <cell r="O2693" t="str">
            <v>24UH</v>
          </cell>
          <cell r="P2693" t="str">
            <v>Havant</v>
          </cell>
          <cell r="Q2693">
            <v>0</v>
          </cell>
          <cell r="R2693">
            <v>6</v>
          </cell>
          <cell r="S2693">
            <v>25</v>
          </cell>
          <cell r="T2693">
            <v>29</v>
          </cell>
          <cell r="U2693">
            <v>35</v>
          </cell>
          <cell r="V2693">
            <v>0</v>
          </cell>
          <cell r="W2693">
            <v>0</v>
          </cell>
          <cell r="X2693">
            <v>0</v>
          </cell>
          <cell r="Y2693">
            <v>95</v>
          </cell>
          <cell r="AA2693" t="str">
            <v>24UH</v>
          </cell>
          <cell r="AB2693" t="str">
            <v>Havant</v>
          </cell>
          <cell r="AC2693">
            <v>0</v>
          </cell>
          <cell r="AD2693">
            <v>0</v>
          </cell>
          <cell r="AE2693">
            <v>0</v>
          </cell>
          <cell r="AF2693">
            <v>0</v>
          </cell>
          <cell r="AG2693">
            <v>0</v>
          </cell>
          <cell r="AI2693" t="str">
            <v>24UH</v>
          </cell>
          <cell r="AJ2693" t="str">
            <v>Havant</v>
          </cell>
          <cell r="AK2693">
            <v>0</v>
          </cell>
          <cell r="AL2693">
            <v>0</v>
          </cell>
        </row>
        <row r="2694">
          <cell r="B2694" t="str">
            <v>24UJ</v>
          </cell>
          <cell r="C2694" t="str">
            <v>New Forest</v>
          </cell>
          <cell r="D2694">
            <v>5</v>
          </cell>
          <cell r="E2694">
            <v>5</v>
          </cell>
          <cell r="F2694">
            <v>23</v>
          </cell>
          <cell r="G2694">
            <v>17</v>
          </cell>
          <cell r="H2694">
            <v>38</v>
          </cell>
          <cell r="I2694">
            <v>0</v>
          </cell>
          <cell r="J2694">
            <v>0</v>
          </cell>
          <cell r="K2694">
            <v>1</v>
          </cell>
          <cell r="L2694">
            <v>89</v>
          </cell>
          <cell r="M2694">
            <v>1</v>
          </cell>
          <cell r="O2694" t="str">
            <v>24UJ</v>
          </cell>
          <cell r="P2694" t="str">
            <v>New Forest</v>
          </cell>
          <cell r="Q2694">
            <v>5</v>
          </cell>
          <cell r="R2694">
            <v>5</v>
          </cell>
          <cell r="S2694">
            <v>23</v>
          </cell>
          <cell r="T2694">
            <v>27</v>
          </cell>
          <cell r="U2694">
            <v>38</v>
          </cell>
          <cell r="V2694">
            <v>0</v>
          </cell>
          <cell r="W2694">
            <v>0</v>
          </cell>
          <cell r="X2694">
            <v>1</v>
          </cell>
          <cell r="Y2694">
            <v>99</v>
          </cell>
          <cell r="AA2694" t="str">
            <v>24UJ</v>
          </cell>
          <cell r="AB2694" t="str">
            <v>New Forest</v>
          </cell>
          <cell r="AC2694">
            <v>0</v>
          </cell>
          <cell r="AD2694">
            <v>0</v>
          </cell>
          <cell r="AE2694">
            <v>0</v>
          </cell>
          <cell r="AF2694">
            <v>0</v>
          </cell>
          <cell r="AG2694">
            <v>0</v>
          </cell>
          <cell r="AI2694" t="str">
            <v>24UJ</v>
          </cell>
          <cell r="AJ2694" t="str">
            <v>New Forest</v>
          </cell>
          <cell r="AK2694">
            <v>0</v>
          </cell>
          <cell r="AL2694">
            <v>0</v>
          </cell>
        </row>
        <row r="2695">
          <cell r="B2695" t="str">
            <v>24UL</v>
          </cell>
          <cell r="C2695" t="str">
            <v>Rushmoor</v>
          </cell>
          <cell r="D2695">
            <v>0</v>
          </cell>
          <cell r="E2695">
            <v>3</v>
          </cell>
          <cell r="F2695">
            <v>119</v>
          </cell>
          <cell r="G2695">
            <v>35</v>
          </cell>
          <cell r="H2695">
            <v>192</v>
          </cell>
          <cell r="I2695">
            <v>6</v>
          </cell>
          <cell r="J2695">
            <v>0</v>
          </cell>
          <cell r="K2695">
            <v>0</v>
          </cell>
          <cell r="L2695">
            <v>355</v>
          </cell>
          <cell r="M2695">
            <v>0</v>
          </cell>
          <cell r="O2695" t="str">
            <v>24UL</v>
          </cell>
          <cell r="P2695" t="str">
            <v>Rushmoor</v>
          </cell>
          <cell r="Q2695">
            <v>0</v>
          </cell>
          <cell r="R2695">
            <v>3</v>
          </cell>
          <cell r="S2695">
            <v>119</v>
          </cell>
          <cell r="T2695">
            <v>20</v>
          </cell>
          <cell r="U2695">
            <v>192</v>
          </cell>
          <cell r="V2695">
            <v>6</v>
          </cell>
          <cell r="W2695">
            <v>0</v>
          </cell>
          <cell r="X2695">
            <v>0</v>
          </cell>
          <cell r="Y2695">
            <v>340</v>
          </cell>
          <cell r="AA2695" t="str">
            <v>24UL</v>
          </cell>
          <cell r="AB2695" t="str">
            <v>Rushmoor</v>
          </cell>
          <cell r="AC2695">
            <v>0</v>
          </cell>
          <cell r="AD2695">
            <v>0</v>
          </cell>
          <cell r="AE2695">
            <v>0</v>
          </cell>
          <cell r="AF2695">
            <v>0</v>
          </cell>
          <cell r="AG2695">
            <v>0</v>
          </cell>
          <cell r="AI2695" t="str">
            <v>24UL</v>
          </cell>
          <cell r="AJ2695" t="str">
            <v>Rushmoor</v>
          </cell>
          <cell r="AK2695">
            <v>0</v>
          </cell>
          <cell r="AL2695">
            <v>0</v>
          </cell>
        </row>
        <row r="2696">
          <cell r="B2696" t="str">
            <v>24UN</v>
          </cell>
          <cell r="C2696" t="str">
            <v>Test Valley</v>
          </cell>
          <cell r="D2696">
            <v>0</v>
          </cell>
          <cell r="E2696">
            <v>7</v>
          </cell>
          <cell r="F2696">
            <v>13</v>
          </cell>
          <cell r="G2696">
            <v>24</v>
          </cell>
          <cell r="H2696">
            <v>81</v>
          </cell>
          <cell r="I2696">
            <v>5</v>
          </cell>
          <cell r="J2696">
            <v>0</v>
          </cell>
          <cell r="K2696">
            <v>0</v>
          </cell>
          <cell r="L2696">
            <v>130</v>
          </cell>
          <cell r="M2696">
            <v>0</v>
          </cell>
          <cell r="O2696" t="str">
            <v>24UN</v>
          </cell>
          <cell r="P2696" t="str">
            <v>Test Valley</v>
          </cell>
          <cell r="Q2696">
            <v>0</v>
          </cell>
          <cell r="R2696">
            <v>7</v>
          </cell>
          <cell r="S2696">
            <v>13</v>
          </cell>
          <cell r="T2696">
            <v>23</v>
          </cell>
          <cell r="U2696">
            <v>81</v>
          </cell>
          <cell r="V2696">
            <v>5</v>
          </cell>
          <cell r="W2696">
            <v>0</v>
          </cell>
          <cell r="X2696">
            <v>0</v>
          </cell>
          <cell r="Y2696">
            <v>129</v>
          </cell>
          <cell r="AA2696" t="str">
            <v>24UN</v>
          </cell>
          <cell r="AB2696" t="str">
            <v>Test Valley</v>
          </cell>
          <cell r="AC2696">
            <v>0</v>
          </cell>
          <cell r="AD2696">
            <v>0</v>
          </cell>
          <cell r="AE2696">
            <v>0</v>
          </cell>
          <cell r="AF2696">
            <v>0</v>
          </cell>
          <cell r="AG2696">
            <v>0</v>
          </cell>
          <cell r="AI2696" t="str">
            <v>24UN</v>
          </cell>
          <cell r="AJ2696" t="str">
            <v>Test Valley</v>
          </cell>
          <cell r="AK2696">
            <v>0</v>
          </cell>
          <cell r="AL2696">
            <v>0</v>
          </cell>
        </row>
        <row r="2697">
          <cell r="B2697" t="str">
            <v>24UP</v>
          </cell>
          <cell r="C2697" t="str">
            <v>Winchester</v>
          </cell>
          <cell r="D2697">
            <v>2</v>
          </cell>
          <cell r="E2697">
            <v>0</v>
          </cell>
          <cell r="F2697">
            <v>8</v>
          </cell>
          <cell r="G2697">
            <v>18</v>
          </cell>
          <cell r="H2697">
            <v>105</v>
          </cell>
          <cell r="I2697">
            <v>4</v>
          </cell>
          <cell r="J2697">
            <v>0</v>
          </cell>
          <cell r="K2697">
            <v>0</v>
          </cell>
          <cell r="L2697">
            <v>137</v>
          </cell>
          <cell r="M2697">
            <v>0</v>
          </cell>
          <cell r="O2697" t="str">
            <v>24UP</v>
          </cell>
          <cell r="P2697" t="str">
            <v>Winchester</v>
          </cell>
          <cell r="Q2697">
            <v>2</v>
          </cell>
          <cell r="R2697">
            <v>0</v>
          </cell>
          <cell r="S2697">
            <v>8</v>
          </cell>
          <cell r="T2697">
            <v>12</v>
          </cell>
          <cell r="U2697">
            <v>105</v>
          </cell>
          <cell r="V2697">
            <v>4</v>
          </cell>
          <cell r="W2697">
            <v>0</v>
          </cell>
          <cell r="X2697">
            <v>0</v>
          </cell>
          <cell r="Y2697">
            <v>131</v>
          </cell>
          <cell r="AA2697" t="str">
            <v>24UP</v>
          </cell>
          <cell r="AB2697" t="str">
            <v>Winchester</v>
          </cell>
          <cell r="AC2697">
            <v>0</v>
          </cell>
          <cell r="AD2697">
            <v>0</v>
          </cell>
          <cell r="AE2697">
            <v>0</v>
          </cell>
          <cell r="AF2697">
            <v>0</v>
          </cell>
          <cell r="AG2697">
            <v>0</v>
          </cell>
          <cell r="AI2697" t="str">
            <v>24UP</v>
          </cell>
          <cell r="AJ2697" t="str">
            <v>Winchester</v>
          </cell>
          <cell r="AK2697">
            <v>0</v>
          </cell>
          <cell r="AL2697">
            <v>0</v>
          </cell>
        </row>
        <row r="2698">
          <cell r="B2698" t="str">
            <v>26UB</v>
          </cell>
          <cell r="C2698" t="str">
            <v>Broxbourne</v>
          </cell>
          <cell r="D2698">
            <v>6</v>
          </cell>
          <cell r="E2698">
            <v>0</v>
          </cell>
          <cell r="F2698">
            <v>27</v>
          </cell>
          <cell r="G2698">
            <v>16</v>
          </cell>
          <cell r="H2698">
            <v>143</v>
          </cell>
          <cell r="I2698">
            <v>0</v>
          </cell>
          <cell r="J2698">
            <v>0</v>
          </cell>
          <cell r="K2698">
            <v>0</v>
          </cell>
          <cell r="L2698">
            <v>192</v>
          </cell>
          <cell r="M2698">
            <v>0</v>
          </cell>
          <cell r="O2698" t="str">
            <v>26UB</v>
          </cell>
          <cell r="P2698" t="str">
            <v>Broxbourne</v>
          </cell>
          <cell r="Q2698">
            <v>6</v>
          </cell>
          <cell r="R2698">
            <v>0</v>
          </cell>
          <cell r="S2698">
            <v>27</v>
          </cell>
          <cell r="T2698">
            <v>26</v>
          </cell>
          <cell r="U2698">
            <v>143</v>
          </cell>
          <cell r="V2698">
            <v>0</v>
          </cell>
          <cell r="W2698">
            <v>0</v>
          </cell>
          <cell r="X2698">
            <v>0</v>
          </cell>
          <cell r="Y2698">
            <v>202</v>
          </cell>
          <cell r="AA2698" t="str">
            <v>26UB</v>
          </cell>
          <cell r="AB2698" t="str">
            <v>Broxbourne</v>
          </cell>
          <cell r="AC2698">
            <v>0</v>
          </cell>
          <cell r="AD2698">
            <v>0</v>
          </cell>
          <cell r="AE2698">
            <v>0</v>
          </cell>
          <cell r="AF2698">
            <v>0</v>
          </cell>
          <cell r="AG2698">
            <v>0</v>
          </cell>
          <cell r="AI2698" t="str">
            <v>26UB</v>
          </cell>
          <cell r="AJ2698" t="str">
            <v>Broxbourne</v>
          </cell>
          <cell r="AK2698">
            <v>0</v>
          </cell>
          <cell r="AL2698">
            <v>0</v>
          </cell>
        </row>
        <row r="2699">
          <cell r="B2699" t="str">
            <v>26UC</v>
          </cell>
          <cell r="C2699" t="str">
            <v>Dacorum</v>
          </cell>
          <cell r="D2699">
            <v>9</v>
          </cell>
          <cell r="E2699">
            <v>2</v>
          </cell>
          <cell r="F2699">
            <v>55</v>
          </cell>
          <cell r="G2699">
            <v>17</v>
          </cell>
          <cell r="H2699">
            <v>34</v>
          </cell>
          <cell r="I2699">
            <v>0</v>
          </cell>
          <cell r="J2699">
            <v>0</v>
          </cell>
          <cell r="K2699">
            <v>0</v>
          </cell>
          <cell r="L2699">
            <v>117</v>
          </cell>
          <cell r="M2699">
            <v>0</v>
          </cell>
          <cell r="O2699" t="str">
            <v>26UC</v>
          </cell>
          <cell r="P2699" t="str">
            <v>Dacorum</v>
          </cell>
          <cell r="Q2699">
            <v>9</v>
          </cell>
          <cell r="R2699">
            <v>2</v>
          </cell>
          <cell r="S2699">
            <v>55</v>
          </cell>
          <cell r="T2699">
            <v>29</v>
          </cell>
          <cell r="U2699">
            <v>34</v>
          </cell>
          <cell r="V2699">
            <v>0</v>
          </cell>
          <cell r="W2699">
            <v>0</v>
          </cell>
          <cell r="X2699">
            <v>0</v>
          </cell>
          <cell r="Y2699">
            <v>129</v>
          </cell>
          <cell r="AA2699" t="str">
            <v>26UC</v>
          </cell>
          <cell r="AB2699" t="str">
            <v>Dacorum</v>
          </cell>
          <cell r="AC2699">
            <v>0</v>
          </cell>
          <cell r="AD2699">
            <v>0</v>
          </cell>
          <cell r="AE2699">
            <v>0</v>
          </cell>
          <cell r="AF2699">
            <v>0</v>
          </cell>
          <cell r="AG2699">
            <v>0</v>
          </cell>
          <cell r="AI2699" t="str">
            <v>26UC</v>
          </cell>
          <cell r="AJ2699" t="str">
            <v>Dacorum</v>
          </cell>
          <cell r="AK2699">
            <v>0</v>
          </cell>
          <cell r="AL2699">
            <v>0</v>
          </cell>
        </row>
        <row r="2700">
          <cell r="B2700" t="str">
            <v>26UD</v>
          </cell>
          <cell r="C2700" t="str">
            <v>East Hertfordshire</v>
          </cell>
          <cell r="D2700">
            <v>0</v>
          </cell>
          <cell r="E2700">
            <v>0</v>
          </cell>
          <cell r="F2700">
            <v>69</v>
          </cell>
          <cell r="G2700">
            <v>21</v>
          </cell>
          <cell r="H2700">
            <v>100</v>
          </cell>
          <cell r="I2700">
            <v>0</v>
          </cell>
          <cell r="J2700">
            <v>1</v>
          </cell>
          <cell r="K2700">
            <v>0</v>
          </cell>
          <cell r="L2700">
            <v>191</v>
          </cell>
          <cell r="M2700">
            <v>1</v>
          </cell>
          <cell r="O2700" t="str">
            <v>26UD</v>
          </cell>
          <cell r="P2700" t="str">
            <v>East Hertfordshire</v>
          </cell>
          <cell r="Q2700">
            <v>0</v>
          </cell>
          <cell r="R2700">
            <v>0</v>
          </cell>
          <cell r="S2700">
            <v>69</v>
          </cell>
          <cell r="T2700">
            <v>21</v>
          </cell>
          <cell r="U2700">
            <v>100</v>
          </cell>
          <cell r="V2700">
            <v>0</v>
          </cell>
          <cell r="W2700">
            <v>1</v>
          </cell>
          <cell r="X2700">
            <v>0</v>
          </cell>
          <cell r="Y2700">
            <v>191</v>
          </cell>
          <cell r="AA2700" t="str">
            <v>26UD</v>
          </cell>
          <cell r="AB2700" t="str">
            <v>East Hertfordshire</v>
          </cell>
          <cell r="AC2700">
            <v>0</v>
          </cell>
          <cell r="AD2700">
            <v>0</v>
          </cell>
          <cell r="AE2700">
            <v>0</v>
          </cell>
          <cell r="AF2700">
            <v>0</v>
          </cell>
          <cell r="AG2700">
            <v>0</v>
          </cell>
          <cell r="AI2700" t="str">
            <v>26UD</v>
          </cell>
          <cell r="AJ2700" t="str">
            <v>East Hertfordshire</v>
          </cell>
          <cell r="AK2700">
            <v>0</v>
          </cell>
          <cell r="AL2700">
            <v>0</v>
          </cell>
        </row>
        <row r="2701">
          <cell r="B2701" t="str">
            <v>26UE</v>
          </cell>
          <cell r="C2701" t="str">
            <v>Hertsmere</v>
          </cell>
          <cell r="D2701">
            <v>0</v>
          </cell>
          <cell r="E2701">
            <v>1</v>
          </cell>
          <cell r="F2701">
            <v>44</v>
          </cell>
          <cell r="G2701">
            <v>11</v>
          </cell>
          <cell r="H2701">
            <v>115</v>
          </cell>
          <cell r="I2701">
            <v>0</v>
          </cell>
          <cell r="J2701">
            <v>0</v>
          </cell>
          <cell r="K2701">
            <v>0</v>
          </cell>
          <cell r="L2701">
            <v>171</v>
          </cell>
          <cell r="M2701">
            <v>0</v>
          </cell>
          <cell r="O2701" t="str">
            <v>26UE</v>
          </cell>
          <cell r="P2701" t="str">
            <v>Hertsmere</v>
          </cell>
          <cell r="Q2701">
            <v>0</v>
          </cell>
          <cell r="R2701">
            <v>1</v>
          </cell>
          <cell r="S2701">
            <v>44</v>
          </cell>
          <cell r="T2701">
            <v>15</v>
          </cell>
          <cell r="U2701">
            <v>115</v>
          </cell>
          <cell r="V2701">
            <v>0</v>
          </cell>
          <cell r="W2701">
            <v>0</v>
          </cell>
          <cell r="X2701">
            <v>0</v>
          </cell>
          <cell r="Y2701">
            <v>175</v>
          </cell>
          <cell r="AA2701" t="str">
            <v>26UE</v>
          </cell>
          <cell r="AB2701" t="str">
            <v>Hertsmere</v>
          </cell>
          <cell r="AC2701">
            <v>0</v>
          </cell>
          <cell r="AD2701">
            <v>0</v>
          </cell>
          <cell r="AE2701">
            <v>0</v>
          </cell>
          <cell r="AF2701">
            <v>0</v>
          </cell>
          <cell r="AG2701">
            <v>0</v>
          </cell>
          <cell r="AI2701" t="str">
            <v>26UE</v>
          </cell>
          <cell r="AJ2701" t="str">
            <v>Hertsmere</v>
          </cell>
          <cell r="AK2701">
            <v>0</v>
          </cell>
          <cell r="AL2701">
            <v>0</v>
          </cell>
        </row>
        <row r="2702">
          <cell r="B2702" t="str">
            <v>26UF</v>
          </cell>
          <cell r="C2702" t="str">
            <v>North Hertfordshire</v>
          </cell>
          <cell r="D2702">
            <v>27</v>
          </cell>
          <cell r="E2702">
            <v>0</v>
          </cell>
          <cell r="F2702">
            <v>30</v>
          </cell>
          <cell r="G2702">
            <v>24</v>
          </cell>
          <cell r="H2702">
            <v>93</v>
          </cell>
          <cell r="I2702">
            <v>0</v>
          </cell>
          <cell r="J2702">
            <v>0</v>
          </cell>
          <cell r="K2702">
            <v>0</v>
          </cell>
          <cell r="L2702">
            <v>174</v>
          </cell>
          <cell r="M2702">
            <v>0</v>
          </cell>
          <cell r="O2702" t="str">
            <v>26UF</v>
          </cell>
          <cell r="P2702" t="str">
            <v>North Hertfordshire</v>
          </cell>
          <cell r="Q2702">
            <v>27</v>
          </cell>
          <cell r="R2702">
            <v>0</v>
          </cell>
          <cell r="S2702">
            <v>30</v>
          </cell>
          <cell r="T2702">
            <v>37</v>
          </cell>
          <cell r="U2702">
            <v>93</v>
          </cell>
          <cell r="V2702">
            <v>0</v>
          </cell>
          <cell r="W2702">
            <v>0</v>
          </cell>
          <cell r="X2702">
            <v>0</v>
          </cell>
          <cell r="Y2702">
            <v>187</v>
          </cell>
          <cell r="AA2702" t="str">
            <v>26UF</v>
          </cell>
          <cell r="AB2702" t="str">
            <v>North Hertfordshire</v>
          </cell>
          <cell r="AC2702">
            <v>0</v>
          </cell>
          <cell r="AD2702">
            <v>6</v>
          </cell>
          <cell r="AE2702">
            <v>0</v>
          </cell>
          <cell r="AF2702">
            <v>6</v>
          </cell>
          <cell r="AG2702">
            <v>12</v>
          </cell>
          <cell r="AI2702" t="str">
            <v>26UF</v>
          </cell>
          <cell r="AJ2702" t="str">
            <v>North Hertfordshire</v>
          </cell>
          <cell r="AK2702">
            <v>0</v>
          </cell>
          <cell r="AL2702">
            <v>0</v>
          </cell>
        </row>
        <row r="2703">
          <cell r="B2703" t="str">
            <v>26UG</v>
          </cell>
          <cell r="C2703" t="str">
            <v>St. Albans</v>
          </cell>
          <cell r="D2703">
            <v>28</v>
          </cell>
          <cell r="E2703">
            <v>1</v>
          </cell>
          <cell r="F2703">
            <v>31</v>
          </cell>
          <cell r="G2703">
            <v>27</v>
          </cell>
          <cell r="H2703">
            <v>54</v>
          </cell>
          <cell r="I2703">
            <v>0</v>
          </cell>
          <cell r="J2703">
            <v>0</v>
          </cell>
          <cell r="K2703">
            <v>0</v>
          </cell>
          <cell r="L2703">
            <v>141</v>
          </cell>
          <cell r="M2703">
            <v>0</v>
          </cell>
          <cell r="O2703" t="str">
            <v>26UG</v>
          </cell>
          <cell r="P2703" t="str">
            <v>St. Albans</v>
          </cell>
          <cell r="Q2703">
            <v>28</v>
          </cell>
          <cell r="R2703">
            <v>1</v>
          </cell>
          <cell r="S2703">
            <v>31</v>
          </cell>
          <cell r="T2703">
            <v>26</v>
          </cell>
          <cell r="U2703">
            <v>54</v>
          </cell>
          <cell r="V2703">
            <v>0</v>
          </cell>
          <cell r="W2703">
            <v>0</v>
          </cell>
          <cell r="X2703">
            <v>0</v>
          </cell>
          <cell r="Y2703">
            <v>140</v>
          </cell>
          <cell r="AA2703" t="str">
            <v>26UG</v>
          </cell>
          <cell r="AB2703" t="str">
            <v>St. Albans</v>
          </cell>
          <cell r="AC2703">
            <v>15</v>
          </cell>
          <cell r="AD2703">
            <v>25</v>
          </cell>
          <cell r="AE2703">
            <v>0</v>
          </cell>
          <cell r="AF2703">
            <v>40</v>
          </cell>
          <cell r="AG2703">
            <v>80</v>
          </cell>
          <cell r="AI2703" t="str">
            <v>26UG</v>
          </cell>
          <cell r="AJ2703" t="str">
            <v>St. Albans</v>
          </cell>
          <cell r="AK2703">
            <v>0</v>
          </cell>
          <cell r="AL2703">
            <v>0</v>
          </cell>
        </row>
        <row r="2704">
          <cell r="B2704" t="str">
            <v>26UH</v>
          </cell>
          <cell r="C2704" t="str">
            <v>Stevenage</v>
          </cell>
          <cell r="D2704">
            <v>0</v>
          </cell>
          <cell r="E2704">
            <v>2</v>
          </cell>
          <cell r="F2704">
            <v>18</v>
          </cell>
          <cell r="G2704">
            <v>27</v>
          </cell>
          <cell r="H2704">
            <v>58</v>
          </cell>
          <cell r="I2704">
            <v>0</v>
          </cell>
          <cell r="J2704">
            <v>0</v>
          </cell>
          <cell r="K2704">
            <v>0</v>
          </cell>
          <cell r="L2704">
            <v>105</v>
          </cell>
          <cell r="M2704">
            <v>0</v>
          </cell>
          <cell r="O2704" t="str">
            <v>26UH</v>
          </cell>
          <cell r="P2704" t="str">
            <v>Stevenage</v>
          </cell>
          <cell r="Q2704">
            <v>0</v>
          </cell>
          <cell r="R2704">
            <v>2</v>
          </cell>
          <cell r="S2704">
            <v>18</v>
          </cell>
          <cell r="T2704">
            <v>32</v>
          </cell>
          <cell r="U2704">
            <v>58</v>
          </cell>
          <cell r="V2704">
            <v>0</v>
          </cell>
          <cell r="W2704">
            <v>0</v>
          </cell>
          <cell r="X2704">
            <v>0</v>
          </cell>
          <cell r="Y2704">
            <v>110</v>
          </cell>
          <cell r="AA2704" t="str">
            <v>26UH</v>
          </cell>
          <cell r="AB2704" t="str">
            <v>Stevenage</v>
          </cell>
          <cell r="AC2704">
            <v>0</v>
          </cell>
          <cell r="AD2704">
            <v>0</v>
          </cell>
          <cell r="AE2704">
            <v>0</v>
          </cell>
          <cell r="AF2704">
            <v>0</v>
          </cell>
          <cell r="AG2704">
            <v>0</v>
          </cell>
          <cell r="AI2704" t="str">
            <v>26UH</v>
          </cell>
          <cell r="AJ2704" t="str">
            <v>Stevenage</v>
          </cell>
          <cell r="AK2704">
            <v>0</v>
          </cell>
          <cell r="AL2704">
            <v>0</v>
          </cell>
        </row>
        <row r="2705">
          <cell r="B2705" t="str">
            <v>26UJ</v>
          </cell>
          <cell r="C2705" t="str">
            <v>Three Rivers</v>
          </cell>
          <cell r="D2705">
            <v>0</v>
          </cell>
          <cell r="E2705">
            <v>1</v>
          </cell>
          <cell r="F2705">
            <v>2</v>
          </cell>
          <cell r="G2705">
            <v>6</v>
          </cell>
          <cell r="H2705">
            <v>0</v>
          </cell>
          <cell r="I2705">
            <v>0</v>
          </cell>
          <cell r="J2705">
            <v>0</v>
          </cell>
          <cell r="K2705">
            <v>0</v>
          </cell>
          <cell r="L2705">
            <v>9</v>
          </cell>
          <cell r="M2705">
            <v>0</v>
          </cell>
          <cell r="O2705" t="str">
            <v>26UJ</v>
          </cell>
          <cell r="P2705" t="str">
            <v>Three Rivers</v>
          </cell>
          <cell r="Q2705">
            <v>0</v>
          </cell>
          <cell r="R2705">
            <v>1</v>
          </cell>
          <cell r="S2705">
            <v>2</v>
          </cell>
          <cell r="T2705">
            <v>13</v>
          </cell>
          <cell r="U2705">
            <v>0</v>
          </cell>
          <cell r="V2705">
            <v>0</v>
          </cell>
          <cell r="W2705">
            <v>0</v>
          </cell>
          <cell r="X2705">
            <v>0</v>
          </cell>
          <cell r="Y2705">
            <v>16</v>
          </cell>
          <cell r="AA2705" t="str">
            <v>26UJ</v>
          </cell>
          <cell r="AB2705" t="str">
            <v>Three Rivers</v>
          </cell>
          <cell r="AC2705">
            <v>0</v>
          </cell>
          <cell r="AD2705">
            <v>0</v>
          </cell>
          <cell r="AE2705">
            <v>0</v>
          </cell>
          <cell r="AF2705">
            <v>0</v>
          </cell>
          <cell r="AG2705">
            <v>0</v>
          </cell>
          <cell r="AI2705" t="str">
            <v>26UJ</v>
          </cell>
          <cell r="AJ2705" t="str">
            <v>Three Rivers</v>
          </cell>
          <cell r="AK2705">
            <v>0</v>
          </cell>
          <cell r="AL2705">
            <v>0</v>
          </cell>
        </row>
        <row r="2706">
          <cell r="B2706" t="str">
            <v>26UK</v>
          </cell>
          <cell r="C2706" t="str">
            <v>Watford</v>
          </cell>
          <cell r="D2706">
            <v>0</v>
          </cell>
          <cell r="E2706">
            <v>5</v>
          </cell>
          <cell r="F2706">
            <v>99</v>
          </cell>
          <cell r="G2706">
            <v>32</v>
          </cell>
          <cell r="H2706">
            <v>78</v>
          </cell>
          <cell r="I2706">
            <v>0</v>
          </cell>
          <cell r="J2706">
            <v>0</v>
          </cell>
          <cell r="K2706">
            <v>0</v>
          </cell>
          <cell r="L2706">
            <v>214</v>
          </cell>
          <cell r="M2706">
            <v>0</v>
          </cell>
          <cell r="O2706" t="str">
            <v>26UK</v>
          </cell>
          <cell r="P2706" t="str">
            <v>Watford</v>
          </cell>
          <cell r="Q2706">
            <v>0</v>
          </cell>
          <cell r="R2706">
            <v>5</v>
          </cell>
          <cell r="S2706">
            <v>99</v>
          </cell>
          <cell r="T2706">
            <v>45</v>
          </cell>
          <cell r="U2706">
            <v>78</v>
          </cell>
          <cell r="V2706">
            <v>0</v>
          </cell>
          <cell r="W2706">
            <v>0</v>
          </cell>
          <cell r="X2706">
            <v>0</v>
          </cell>
          <cell r="Y2706">
            <v>227</v>
          </cell>
          <cell r="AA2706" t="str">
            <v>26UK</v>
          </cell>
          <cell r="AB2706" t="str">
            <v>Watford</v>
          </cell>
          <cell r="AC2706">
            <v>0</v>
          </cell>
          <cell r="AD2706">
            <v>0</v>
          </cell>
          <cell r="AE2706">
            <v>0</v>
          </cell>
          <cell r="AF2706">
            <v>0</v>
          </cell>
          <cell r="AG2706">
            <v>0</v>
          </cell>
          <cell r="AI2706" t="str">
            <v>26UK</v>
          </cell>
          <cell r="AJ2706" t="str">
            <v>Watford</v>
          </cell>
          <cell r="AK2706">
            <v>0</v>
          </cell>
          <cell r="AL2706">
            <v>0</v>
          </cell>
        </row>
        <row r="2707">
          <cell r="B2707" t="str">
            <v>26UL</v>
          </cell>
          <cell r="C2707" t="str">
            <v>Welwyn Hatfield</v>
          </cell>
          <cell r="D2707">
            <v>0</v>
          </cell>
          <cell r="E2707">
            <v>1</v>
          </cell>
          <cell r="F2707">
            <v>0</v>
          </cell>
          <cell r="G2707">
            <v>18</v>
          </cell>
          <cell r="H2707">
            <v>2</v>
          </cell>
          <cell r="I2707">
            <v>0</v>
          </cell>
          <cell r="J2707">
            <v>0</v>
          </cell>
          <cell r="K2707">
            <v>0</v>
          </cell>
          <cell r="L2707">
            <v>21</v>
          </cell>
          <cell r="M2707">
            <v>0</v>
          </cell>
          <cell r="O2707" t="str">
            <v>26UL</v>
          </cell>
          <cell r="P2707" t="str">
            <v>Welwyn Hatfield</v>
          </cell>
          <cell r="Q2707">
            <v>0</v>
          </cell>
          <cell r="R2707">
            <v>1</v>
          </cell>
          <cell r="S2707">
            <v>0</v>
          </cell>
          <cell r="T2707">
            <v>13</v>
          </cell>
          <cell r="U2707">
            <v>2</v>
          </cell>
          <cell r="V2707">
            <v>0</v>
          </cell>
          <cell r="W2707">
            <v>0</v>
          </cell>
          <cell r="X2707">
            <v>0</v>
          </cell>
          <cell r="Y2707">
            <v>16</v>
          </cell>
          <cell r="AA2707" t="str">
            <v>26UL</v>
          </cell>
          <cell r="AB2707" t="str">
            <v>Welwyn Hatfield</v>
          </cell>
          <cell r="AC2707">
            <v>0</v>
          </cell>
          <cell r="AD2707">
            <v>0</v>
          </cell>
          <cell r="AE2707">
            <v>0</v>
          </cell>
          <cell r="AF2707">
            <v>0</v>
          </cell>
          <cell r="AG2707">
            <v>0</v>
          </cell>
          <cell r="AI2707" t="str">
            <v>26UL</v>
          </cell>
          <cell r="AJ2707" t="str">
            <v>Welwyn Hatfield</v>
          </cell>
          <cell r="AK2707">
            <v>0</v>
          </cell>
          <cell r="AL2707">
            <v>0</v>
          </cell>
        </row>
        <row r="2708">
          <cell r="B2708" t="str">
            <v>29UB</v>
          </cell>
          <cell r="C2708" t="str">
            <v>Ashford</v>
          </cell>
          <cell r="D2708">
            <v>0</v>
          </cell>
          <cell r="E2708">
            <v>2</v>
          </cell>
          <cell r="F2708">
            <v>81</v>
          </cell>
          <cell r="G2708">
            <v>7</v>
          </cell>
          <cell r="H2708">
            <v>141</v>
          </cell>
          <cell r="I2708">
            <v>0</v>
          </cell>
          <cell r="J2708">
            <v>0</v>
          </cell>
          <cell r="K2708">
            <v>1</v>
          </cell>
          <cell r="L2708">
            <v>232</v>
          </cell>
          <cell r="M2708">
            <v>1</v>
          </cell>
          <cell r="O2708" t="str">
            <v>29UB</v>
          </cell>
          <cell r="P2708" t="str">
            <v>Ashford</v>
          </cell>
          <cell r="Q2708">
            <v>0</v>
          </cell>
          <cell r="R2708">
            <v>2</v>
          </cell>
          <cell r="S2708">
            <v>81</v>
          </cell>
          <cell r="T2708">
            <v>6</v>
          </cell>
          <cell r="U2708">
            <v>141</v>
          </cell>
          <cell r="V2708">
            <v>0</v>
          </cell>
          <cell r="W2708">
            <v>0</v>
          </cell>
          <cell r="X2708">
            <v>1</v>
          </cell>
          <cell r="Y2708">
            <v>231</v>
          </cell>
          <cell r="AA2708" t="str">
            <v>29UB</v>
          </cell>
          <cell r="AB2708" t="str">
            <v>Ashford</v>
          </cell>
          <cell r="AC2708">
            <v>0</v>
          </cell>
          <cell r="AD2708">
            <v>0</v>
          </cell>
          <cell r="AE2708">
            <v>0</v>
          </cell>
          <cell r="AF2708">
            <v>0</v>
          </cell>
          <cell r="AG2708">
            <v>0</v>
          </cell>
          <cell r="AI2708" t="str">
            <v>29UB</v>
          </cell>
          <cell r="AJ2708" t="str">
            <v>Ashford</v>
          </cell>
          <cell r="AK2708">
            <v>0</v>
          </cell>
          <cell r="AL2708">
            <v>0</v>
          </cell>
        </row>
        <row r="2709">
          <cell r="B2709" t="str">
            <v>29UC</v>
          </cell>
          <cell r="C2709" t="str">
            <v>Canterbury</v>
          </cell>
          <cell r="D2709">
            <v>43</v>
          </cell>
          <cell r="E2709">
            <v>3</v>
          </cell>
          <cell r="F2709">
            <v>16</v>
          </cell>
          <cell r="G2709">
            <v>16</v>
          </cell>
          <cell r="H2709">
            <v>83</v>
          </cell>
          <cell r="I2709">
            <v>0</v>
          </cell>
          <cell r="J2709">
            <v>0</v>
          </cell>
          <cell r="K2709">
            <v>0</v>
          </cell>
          <cell r="L2709">
            <v>161</v>
          </cell>
          <cell r="M2709">
            <v>0</v>
          </cell>
          <cell r="O2709" t="str">
            <v>29UC</v>
          </cell>
          <cell r="P2709" t="str">
            <v>Canterbury</v>
          </cell>
          <cell r="Q2709">
            <v>43</v>
          </cell>
          <cell r="R2709">
            <v>3</v>
          </cell>
          <cell r="S2709">
            <v>16</v>
          </cell>
          <cell r="T2709">
            <v>16</v>
          </cell>
          <cell r="U2709">
            <v>83</v>
          </cell>
          <cell r="V2709">
            <v>0</v>
          </cell>
          <cell r="W2709">
            <v>0</v>
          </cell>
          <cell r="X2709">
            <v>0</v>
          </cell>
          <cell r="Y2709">
            <v>161</v>
          </cell>
          <cell r="AA2709" t="str">
            <v>29UC</v>
          </cell>
          <cell r="AB2709" t="str">
            <v>Canterbury</v>
          </cell>
          <cell r="AC2709">
            <v>0</v>
          </cell>
          <cell r="AD2709">
            <v>0</v>
          </cell>
          <cell r="AE2709">
            <v>0</v>
          </cell>
          <cell r="AF2709">
            <v>0</v>
          </cell>
          <cell r="AG2709">
            <v>0</v>
          </cell>
          <cell r="AI2709" t="str">
            <v>29UC</v>
          </cell>
          <cell r="AJ2709" t="str">
            <v>Canterbury</v>
          </cell>
          <cell r="AK2709">
            <v>0</v>
          </cell>
          <cell r="AL2709">
            <v>0</v>
          </cell>
        </row>
        <row r="2710">
          <cell r="B2710" t="str">
            <v>29UD</v>
          </cell>
          <cell r="C2710" t="str">
            <v>Dartford</v>
          </cell>
          <cell r="D2710">
            <v>31</v>
          </cell>
          <cell r="E2710">
            <v>4</v>
          </cell>
          <cell r="F2710">
            <v>44</v>
          </cell>
          <cell r="G2710">
            <v>12</v>
          </cell>
          <cell r="H2710">
            <v>27</v>
          </cell>
          <cell r="I2710">
            <v>0</v>
          </cell>
          <cell r="J2710">
            <v>0</v>
          </cell>
          <cell r="K2710">
            <v>0</v>
          </cell>
          <cell r="L2710">
            <v>118</v>
          </cell>
          <cell r="M2710">
            <v>0</v>
          </cell>
          <cell r="O2710" t="str">
            <v>29UD</v>
          </cell>
          <cell r="P2710" t="str">
            <v>Dartford</v>
          </cell>
          <cell r="Q2710">
            <v>31</v>
          </cell>
          <cell r="R2710">
            <v>4</v>
          </cell>
          <cell r="S2710">
            <v>44</v>
          </cell>
          <cell r="T2710">
            <v>28</v>
          </cell>
          <cell r="U2710">
            <v>27</v>
          </cell>
          <cell r="V2710">
            <v>0</v>
          </cell>
          <cell r="W2710">
            <v>0</v>
          </cell>
          <cell r="X2710">
            <v>0</v>
          </cell>
          <cell r="Y2710">
            <v>134</v>
          </cell>
          <cell r="AA2710" t="str">
            <v>29UD</v>
          </cell>
          <cell r="AB2710" t="str">
            <v>Dartford</v>
          </cell>
          <cell r="AC2710">
            <v>6</v>
          </cell>
          <cell r="AD2710">
            <v>14</v>
          </cell>
          <cell r="AE2710">
            <v>0</v>
          </cell>
          <cell r="AF2710">
            <v>20</v>
          </cell>
          <cell r="AG2710">
            <v>40</v>
          </cell>
          <cell r="AI2710" t="str">
            <v>29UD</v>
          </cell>
          <cell r="AJ2710" t="str">
            <v>Dartford</v>
          </cell>
          <cell r="AK2710">
            <v>0</v>
          </cell>
          <cell r="AL2710">
            <v>0</v>
          </cell>
        </row>
        <row r="2711">
          <cell r="B2711" t="str">
            <v>29UE</v>
          </cell>
          <cell r="C2711" t="str">
            <v>Dover</v>
          </cell>
          <cell r="D2711">
            <v>30</v>
          </cell>
          <cell r="E2711">
            <v>0</v>
          </cell>
          <cell r="F2711">
            <v>23</v>
          </cell>
          <cell r="G2711">
            <v>3</v>
          </cell>
          <cell r="H2711">
            <v>61</v>
          </cell>
          <cell r="I2711">
            <v>0</v>
          </cell>
          <cell r="J2711">
            <v>0</v>
          </cell>
          <cell r="K2711">
            <v>0</v>
          </cell>
          <cell r="L2711">
            <v>117</v>
          </cell>
          <cell r="M2711">
            <v>0</v>
          </cell>
          <cell r="O2711" t="str">
            <v>29UE</v>
          </cell>
          <cell r="P2711" t="str">
            <v>Dover</v>
          </cell>
          <cell r="Q2711">
            <v>30</v>
          </cell>
          <cell r="R2711">
            <v>0</v>
          </cell>
          <cell r="S2711">
            <v>23</v>
          </cell>
          <cell r="T2711">
            <v>5</v>
          </cell>
          <cell r="U2711">
            <v>61</v>
          </cell>
          <cell r="V2711">
            <v>0</v>
          </cell>
          <cell r="W2711">
            <v>0</v>
          </cell>
          <cell r="X2711">
            <v>0</v>
          </cell>
          <cell r="Y2711">
            <v>119</v>
          </cell>
          <cell r="AA2711" t="str">
            <v>29UE</v>
          </cell>
          <cell r="AB2711" t="str">
            <v>Dover</v>
          </cell>
          <cell r="AC2711">
            <v>0</v>
          </cell>
          <cell r="AD2711">
            <v>0</v>
          </cell>
          <cell r="AE2711">
            <v>0</v>
          </cell>
          <cell r="AF2711">
            <v>0</v>
          </cell>
          <cell r="AG2711">
            <v>0</v>
          </cell>
          <cell r="AI2711" t="str">
            <v>29UE</v>
          </cell>
          <cell r="AJ2711" t="str">
            <v>Dover</v>
          </cell>
          <cell r="AK2711">
            <v>0</v>
          </cell>
          <cell r="AL2711">
            <v>0</v>
          </cell>
        </row>
        <row r="2712">
          <cell r="B2712" t="str">
            <v>29UG</v>
          </cell>
          <cell r="C2712" t="str">
            <v>Gravesham</v>
          </cell>
          <cell r="D2712">
            <v>0</v>
          </cell>
          <cell r="E2712">
            <v>3</v>
          </cell>
          <cell r="F2712">
            <v>63</v>
          </cell>
          <cell r="G2712">
            <v>11</v>
          </cell>
          <cell r="H2712">
            <v>42</v>
          </cell>
          <cell r="I2712">
            <v>0</v>
          </cell>
          <cell r="J2712">
            <v>0</v>
          </cell>
          <cell r="K2712">
            <v>0</v>
          </cell>
          <cell r="L2712">
            <v>119</v>
          </cell>
          <cell r="M2712">
            <v>0</v>
          </cell>
          <cell r="O2712" t="str">
            <v>29UG</v>
          </cell>
          <cell r="P2712" t="str">
            <v>Gravesham</v>
          </cell>
          <cell r="Q2712">
            <v>0</v>
          </cell>
          <cell r="R2712">
            <v>3</v>
          </cell>
          <cell r="S2712">
            <v>63</v>
          </cell>
          <cell r="T2712">
            <v>17</v>
          </cell>
          <cell r="U2712">
            <v>42</v>
          </cell>
          <cell r="V2712">
            <v>0</v>
          </cell>
          <cell r="W2712">
            <v>0</v>
          </cell>
          <cell r="X2712">
            <v>0</v>
          </cell>
          <cell r="Y2712">
            <v>125</v>
          </cell>
          <cell r="AA2712" t="str">
            <v>29UG</v>
          </cell>
          <cell r="AB2712" t="str">
            <v>Gravesham</v>
          </cell>
          <cell r="AC2712">
            <v>0</v>
          </cell>
          <cell r="AD2712">
            <v>0</v>
          </cell>
          <cell r="AE2712">
            <v>0</v>
          </cell>
          <cell r="AF2712">
            <v>0</v>
          </cell>
          <cell r="AG2712">
            <v>0</v>
          </cell>
          <cell r="AI2712" t="str">
            <v>29UG</v>
          </cell>
          <cell r="AJ2712" t="str">
            <v>Gravesham</v>
          </cell>
          <cell r="AK2712">
            <v>0</v>
          </cell>
          <cell r="AL2712">
            <v>0</v>
          </cell>
        </row>
        <row r="2713">
          <cell r="B2713" t="str">
            <v>29UH</v>
          </cell>
          <cell r="C2713" t="str">
            <v>Maidstone</v>
          </cell>
          <cell r="D2713">
            <v>29</v>
          </cell>
          <cell r="E2713">
            <v>0</v>
          </cell>
          <cell r="F2713">
            <v>67</v>
          </cell>
          <cell r="G2713">
            <v>48</v>
          </cell>
          <cell r="H2713">
            <v>156</v>
          </cell>
          <cell r="I2713">
            <v>10</v>
          </cell>
          <cell r="J2713">
            <v>0</v>
          </cell>
          <cell r="K2713">
            <v>0</v>
          </cell>
          <cell r="L2713">
            <v>310</v>
          </cell>
          <cell r="M2713">
            <v>0</v>
          </cell>
          <cell r="O2713" t="str">
            <v>29UH</v>
          </cell>
          <cell r="P2713" t="str">
            <v>Maidstone</v>
          </cell>
          <cell r="Q2713">
            <v>29</v>
          </cell>
          <cell r="R2713">
            <v>0</v>
          </cell>
          <cell r="S2713">
            <v>67</v>
          </cell>
          <cell r="T2713">
            <v>40</v>
          </cell>
          <cell r="U2713">
            <v>156</v>
          </cell>
          <cell r="V2713">
            <v>10</v>
          </cell>
          <cell r="W2713">
            <v>0</v>
          </cell>
          <cell r="X2713">
            <v>0</v>
          </cell>
          <cell r="Y2713">
            <v>302</v>
          </cell>
          <cell r="AA2713" t="str">
            <v>29UH</v>
          </cell>
          <cell r="AB2713" t="str">
            <v>Maidstone</v>
          </cell>
          <cell r="AC2713">
            <v>0</v>
          </cell>
          <cell r="AD2713">
            <v>0</v>
          </cell>
          <cell r="AE2713">
            <v>0</v>
          </cell>
          <cell r="AF2713">
            <v>0</v>
          </cell>
          <cell r="AG2713">
            <v>0</v>
          </cell>
          <cell r="AI2713" t="str">
            <v>29UH</v>
          </cell>
          <cell r="AJ2713" t="str">
            <v>Maidstone</v>
          </cell>
          <cell r="AK2713">
            <v>0</v>
          </cell>
          <cell r="AL2713">
            <v>0</v>
          </cell>
        </row>
        <row r="2714">
          <cell r="B2714" t="str">
            <v>29UK</v>
          </cell>
          <cell r="C2714" t="str">
            <v>Sevenoaks</v>
          </cell>
          <cell r="D2714">
            <v>0</v>
          </cell>
          <cell r="E2714">
            <v>0</v>
          </cell>
          <cell r="F2714">
            <v>26</v>
          </cell>
          <cell r="G2714">
            <v>12</v>
          </cell>
          <cell r="H2714">
            <v>26</v>
          </cell>
          <cell r="I2714">
            <v>0</v>
          </cell>
          <cell r="J2714">
            <v>0</v>
          </cell>
          <cell r="K2714">
            <v>0</v>
          </cell>
          <cell r="L2714">
            <v>64</v>
          </cell>
          <cell r="M2714">
            <v>0</v>
          </cell>
          <cell r="O2714" t="str">
            <v>29UK</v>
          </cell>
          <cell r="P2714" t="str">
            <v>Sevenoaks</v>
          </cell>
          <cell r="Q2714">
            <v>0</v>
          </cell>
          <cell r="R2714">
            <v>0</v>
          </cell>
          <cell r="S2714">
            <v>26</v>
          </cell>
          <cell r="T2714">
            <v>15</v>
          </cell>
          <cell r="U2714">
            <v>26</v>
          </cell>
          <cell r="V2714">
            <v>0</v>
          </cell>
          <cell r="W2714">
            <v>0</v>
          </cell>
          <cell r="X2714">
            <v>0</v>
          </cell>
          <cell r="Y2714">
            <v>67</v>
          </cell>
          <cell r="AA2714" t="str">
            <v>29UK</v>
          </cell>
          <cell r="AB2714" t="str">
            <v>Sevenoaks</v>
          </cell>
          <cell r="AC2714">
            <v>0</v>
          </cell>
          <cell r="AD2714">
            <v>0</v>
          </cell>
          <cell r="AE2714">
            <v>0</v>
          </cell>
          <cell r="AF2714">
            <v>0</v>
          </cell>
          <cell r="AG2714">
            <v>0</v>
          </cell>
          <cell r="AI2714" t="str">
            <v>29UK</v>
          </cell>
          <cell r="AJ2714" t="str">
            <v>Sevenoaks</v>
          </cell>
          <cell r="AK2714">
            <v>0</v>
          </cell>
          <cell r="AL2714">
            <v>0</v>
          </cell>
        </row>
        <row r="2715">
          <cell r="B2715" t="str">
            <v>29UL</v>
          </cell>
          <cell r="C2715" t="str">
            <v>Shepway</v>
          </cell>
          <cell r="D2715">
            <v>0</v>
          </cell>
          <cell r="E2715">
            <v>0</v>
          </cell>
          <cell r="F2715">
            <v>3</v>
          </cell>
          <cell r="G2715">
            <v>19</v>
          </cell>
          <cell r="H2715">
            <v>112</v>
          </cell>
          <cell r="I2715">
            <v>9</v>
          </cell>
          <cell r="J2715">
            <v>0</v>
          </cell>
          <cell r="K2715">
            <v>0</v>
          </cell>
          <cell r="L2715">
            <v>143</v>
          </cell>
          <cell r="M2715">
            <v>0</v>
          </cell>
          <cell r="O2715" t="str">
            <v>29UL</v>
          </cell>
          <cell r="P2715" t="str">
            <v>Shepway</v>
          </cell>
          <cell r="Q2715">
            <v>0</v>
          </cell>
          <cell r="R2715">
            <v>0</v>
          </cell>
          <cell r="S2715">
            <v>3</v>
          </cell>
          <cell r="T2715">
            <v>17</v>
          </cell>
          <cell r="U2715">
            <v>112</v>
          </cell>
          <cell r="V2715">
            <v>9</v>
          </cell>
          <cell r="W2715">
            <v>0</v>
          </cell>
          <cell r="X2715">
            <v>0</v>
          </cell>
          <cell r="Y2715">
            <v>141</v>
          </cell>
          <cell r="AA2715" t="str">
            <v>29UL</v>
          </cell>
          <cell r="AB2715" t="str">
            <v>Shepway</v>
          </cell>
          <cell r="AC2715">
            <v>0</v>
          </cell>
          <cell r="AD2715">
            <v>0</v>
          </cell>
          <cell r="AE2715">
            <v>0</v>
          </cell>
          <cell r="AF2715">
            <v>0</v>
          </cell>
          <cell r="AG2715">
            <v>0</v>
          </cell>
          <cell r="AI2715" t="str">
            <v>29UL</v>
          </cell>
          <cell r="AJ2715" t="str">
            <v>Shepway</v>
          </cell>
          <cell r="AK2715">
            <v>0</v>
          </cell>
          <cell r="AL2715">
            <v>0</v>
          </cell>
        </row>
        <row r="2716">
          <cell r="B2716" t="str">
            <v>29UM</v>
          </cell>
          <cell r="C2716" t="str">
            <v>Swale</v>
          </cell>
          <cell r="D2716">
            <v>12</v>
          </cell>
          <cell r="E2716">
            <v>2</v>
          </cell>
          <cell r="F2716">
            <v>98</v>
          </cell>
          <cell r="G2716">
            <v>16</v>
          </cell>
          <cell r="H2716">
            <v>107</v>
          </cell>
          <cell r="I2716">
            <v>0</v>
          </cell>
          <cell r="J2716">
            <v>0</v>
          </cell>
          <cell r="K2716">
            <v>0</v>
          </cell>
          <cell r="L2716">
            <v>235</v>
          </cell>
          <cell r="M2716">
            <v>0</v>
          </cell>
          <cell r="O2716" t="str">
            <v>29UM</v>
          </cell>
          <cell r="P2716" t="str">
            <v>Swale</v>
          </cell>
          <cell r="Q2716">
            <v>12</v>
          </cell>
          <cell r="R2716">
            <v>2</v>
          </cell>
          <cell r="S2716">
            <v>98</v>
          </cell>
          <cell r="T2716">
            <v>24</v>
          </cell>
          <cell r="U2716">
            <v>107</v>
          </cell>
          <cell r="V2716">
            <v>0</v>
          </cell>
          <cell r="W2716">
            <v>0</v>
          </cell>
          <cell r="X2716">
            <v>0</v>
          </cell>
          <cell r="Y2716">
            <v>243</v>
          </cell>
          <cell r="AA2716" t="str">
            <v>29UM</v>
          </cell>
          <cell r="AB2716" t="str">
            <v>Swale</v>
          </cell>
          <cell r="AC2716">
            <v>0</v>
          </cell>
          <cell r="AD2716">
            <v>0</v>
          </cell>
          <cell r="AE2716">
            <v>0</v>
          </cell>
          <cell r="AF2716">
            <v>0</v>
          </cell>
          <cell r="AG2716">
            <v>0</v>
          </cell>
          <cell r="AI2716" t="str">
            <v>29UM</v>
          </cell>
          <cell r="AJ2716" t="str">
            <v>Swale</v>
          </cell>
          <cell r="AK2716">
            <v>0</v>
          </cell>
          <cell r="AL2716">
            <v>0</v>
          </cell>
        </row>
        <row r="2717">
          <cell r="B2717" t="str">
            <v>29UN</v>
          </cell>
          <cell r="C2717" t="str">
            <v>Thanet</v>
          </cell>
          <cell r="D2717">
            <v>0</v>
          </cell>
          <cell r="E2717">
            <v>3</v>
          </cell>
          <cell r="F2717">
            <v>24</v>
          </cell>
          <cell r="G2717">
            <v>14</v>
          </cell>
          <cell r="H2717">
            <v>104</v>
          </cell>
          <cell r="I2717">
            <v>0</v>
          </cell>
          <cell r="J2717">
            <v>0</v>
          </cell>
          <cell r="K2717">
            <v>0</v>
          </cell>
          <cell r="L2717">
            <v>145</v>
          </cell>
          <cell r="M2717">
            <v>0</v>
          </cell>
          <cell r="O2717" t="str">
            <v>29UN</v>
          </cell>
          <cell r="P2717" t="str">
            <v>Thanet</v>
          </cell>
          <cell r="Q2717">
            <v>0</v>
          </cell>
          <cell r="R2717">
            <v>3</v>
          </cell>
          <cell r="S2717">
            <v>24</v>
          </cell>
          <cell r="T2717">
            <v>15</v>
          </cell>
          <cell r="U2717">
            <v>104</v>
          </cell>
          <cell r="V2717">
            <v>0</v>
          </cell>
          <cell r="W2717">
            <v>0</v>
          </cell>
          <cell r="X2717">
            <v>0</v>
          </cell>
          <cell r="Y2717">
            <v>146</v>
          </cell>
          <cell r="AA2717" t="str">
            <v>29UN</v>
          </cell>
          <cell r="AB2717" t="str">
            <v>Thanet</v>
          </cell>
          <cell r="AC2717">
            <v>0</v>
          </cell>
          <cell r="AD2717">
            <v>0</v>
          </cell>
          <cell r="AE2717">
            <v>0</v>
          </cell>
          <cell r="AF2717">
            <v>0</v>
          </cell>
          <cell r="AG2717">
            <v>0</v>
          </cell>
          <cell r="AI2717" t="str">
            <v>29UN</v>
          </cell>
          <cell r="AJ2717" t="str">
            <v>Thanet</v>
          </cell>
          <cell r="AK2717">
            <v>0</v>
          </cell>
          <cell r="AL2717">
            <v>0</v>
          </cell>
        </row>
        <row r="2718">
          <cell r="B2718" t="str">
            <v>29UP</v>
          </cell>
          <cell r="C2718" t="str">
            <v>Tonbridge and Malling</v>
          </cell>
          <cell r="D2718">
            <v>50</v>
          </cell>
          <cell r="E2718">
            <v>3</v>
          </cell>
          <cell r="F2718">
            <v>56</v>
          </cell>
          <cell r="G2718">
            <v>12</v>
          </cell>
          <cell r="H2718">
            <v>157</v>
          </cell>
          <cell r="I2718">
            <v>0</v>
          </cell>
          <cell r="J2718">
            <v>0</v>
          </cell>
          <cell r="K2718">
            <v>0</v>
          </cell>
          <cell r="L2718">
            <v>278</v>
          </cell>
          <cell r="M2718">
            <v>0</v>
          </cell>
          <cell r="O2718" t="str">
            <v>29UP</v>
          </cell>
          <cell r="P2718" t="str">
            <v>Tonbridge and Malling</v>
          </cell>
          <cell r="Q2718">
            <v>50</v>
          </cell>
          <cell r="R2718">
            <v>3</v>
          </cell>
          <cell r="S2718">
            <v>56</v>
          </cell>
          <cell r="T2718">
            <v>16</v>
          </cell>
          <cell r="U2718">
            <v>157</v>
          </cell>
          <cell r="V2718">
            <v>0</v>
          </cell>
          <cell r="W2718">
            <v>0</v>
          </cell>
          <cell r="X2718">
            <v>0</v>
          </cell>
          <cell r="Y2718">
            <v>282</v>
          </cell>
          <cell r="AA2718" t="str">
            <v>29UP</v>
          </cell>
          <cell r="AB2718" t="str">
            <v>Tonbridge and Malling</v>
          </cell>
          <cell r="AC2718">
            <v>0</v>
          </cell>
          <cell r="AD2718">
            <v>4</v>
          </cell>
          <cell r="AE2718">
            <v>0</v>
          </cell>
          <cell r="AF2718">
            <v>4</v>
          </cell>
          <cell r="AG2718">
            <v>8</v>
          </cell>
          <cell r="AI2718" t="str">
            <v>29UP</v>
          </cell>
          <cell r="AJ2718" t="str">
            <v>Tonbridge and Malling</v>
          </cell>
          <cell r="AK2718">
            <v>0</v>
          </cell>
          <cell r="AL2718">
            <v>0</v>
          </cell>
        </row>
        <row r="2719">
          <cell r="B2719" t="str">
            <v>29UQ</v>
          </cell>
          <cell r="C2719" t="str">
            <v>Tunbridge Wells</v>
          </cell>
          <cell r="D2719">
            <v>0</v>
          </cell>
          <cell r="E2719">
            <v>0</v>
          </cell>
          <cell r="F2719">
            <v>0</v>
          </cell>
          <cell r="G2719">
            <v>13</v>
          </cell>
          <cell r="H2719">
            <v>18</v>
          </cell>
          <cell r="I2719">
            <v>0</v>
          </cell>
          <cell r="J2719">
            <v>0</v>
          </cell>
          <cell r="K2719">
            <v>0</v>
          </cell>
          <cell r="L2719">
            <v>31</v>
          </cell>
          <cell r="M2719">
            <v>0</v>
          </cell>
          <cell r="O2719" t="str">
            <v>29UQ</v>
          </cell>
          <cell r="P2719" t="str">
            <v>Tunbridge Wells</v>
          </cell>
          <cell r="Q2719">
            <v>0</v>
          </cell>
          <cell r="R2719">
            <v>0</v>
          </cell>
          <cell r="S2719">
            <v>0</v>
          </cell>
          <cell r="T2719">
            <v>12</v>
          </cell>
          <cell r="U2719">
            <v>18</v>
          </cell>
          <cell r="V2719">
            <v>0</v>
          </cell>
          <cell r="W2719">
            <v>0</v>
          </cell>
          <cell r="X2719">
            <v>0</v>
          </cell>
          <cell r="Y2719">
            <v>30</v>
          </cell>
          <cell r="AA2719" t="str">
            <v>29UQ</v>
          </cell>
          <cell r="AB2719" t="str">
            <v>Tunbridge Wells</v>
          </cell>
          <cell r="AC2719">
            <v>0</v>
          </cell>
          <cell r="AD2719">
            <v>0</v>
          </cell>
          <cell r="AE2719">
            <v>0</v>
          </cell>
          <cell r="AF2719">
            <v>0</v>
          </cell>
          <cell r="AG2719">
            <v>0</v>
          </cell>
          <cell r="AI2719" t="str">
            <v>29UQ</v>
          </cell>
          <cell r="AJ2719" t="str">
            <v>Tunbridge Wells</v>
          </cell>
          <cell r="AK2719">
            <v>0</v>
          </cell>
          <cell r="AL2719">
            <v>0</v>
          </cell>
        </row>
        <row r="2720">
          <cell r="B2720" t="str">
            <v>30UD</v>
          </cell>
          <cell r="C2720" t="str">
            <v>Burnley</v>
          </cell>
          <cell r="D2720">
            <v>0</v>
          </cell>
          <cell r="E2720">
            <v>3</v>
          </cell>
          <cell r="F2720">
            <v>6</v>
          </cell>
          <cell r="G2720">
            <v>0</v>
          </cell>
          <cell r="H2720">
            <v>12</v>
          </cell>
          <cell r="I2720">
            <v>13</v>
          </cell>
          <cell r="J2720">
            <v>2</v>
          </cell>
          <cell r="K2720">
            <v>0</v>
          </cell>
          <cell r="L2720">
            <v>36</v>
          </cell>
          <cell r="M2720">
            <v>2</v>
          </cell>
          <cell r="O2720" t="str">
            <v>30UD</v>
          </cell>
          <cell r="P2720" t="str">
            <v>Burnley</v>
          </cell>
          <cell r="Q2720">
            <v>0</v>
          </cell>
          <cell r="R2720">
            <v>3</v>
          </cell>
          <cell r="S2720">
            <v>6</v>
          </cell>
          <cell r="T2720">
            <v>0</v>
          </cell>
          <cell r="U2720">
            <v>12</v>
          </cell>
          <cell r="V2720">
            <v>13</v>
          </cell>
          <cell r="W2720">
            <v>2</v>
          </cell>
          <cell r="X2720">
            <v>0</v>
          </cell>
          <cell r="Y2720">
            <v>36</v>
          </cell>
          <cell r="AA2720" t="str">
            <v>30UD</v>
          </cell>
          <cell r="AB2720" t="str">
            <v>Burnley</v>
          </cell>
          <cell r="AC2720">
            <v>0</v>
          </cell>
          <cell r="AD2720">
            <v>0</v>
          </cell>
          <cell r="AE2720">
            <v>0</v>
          </cell>
          <cell r="AF2720">
            <v>0</v>
          </cell>
          <cell r="AG2720">
            <v>0</v>
          </cell>
          <cell r="AI2720" t="str">
            <v>30UD</v>
          </cell>
          <cell r="AJ2720" t="str">
            <v>Burnley</v>
          </cell>
          <cell r="AK2720">
            <v>0</v>
          </cell>
          <cell r="AL2720">
            <v>0</v>
          </cell>
        </row>
        <row r="2721">
          <cell r="B2721" t="str">
            <v>30UE</v>
          </cell>
          <cell r="C2721" t="str">
            <v>Chorley</v>
          </cell>
          <cell r="D2721">
            <v>0</v>
          </cell>
          <cell r="E2721">
            <v>0</v>
          </cell>
          <cell r="F2721">
            <v>56</v>
          </cell>
          <cell r="G2721">
            <v>1</v>
          </cell>
          <cell r="H2721">
            <v>24</v>
          </cell>
          <cell r="I2721">
            <v>14</v>
          </cell>
          <cell r="J2721">
            <v>0</v>
          </cell>
          <cell r="K2721">
            <v>0</v>
          </cell>
          <cell r="L2721">
            <v>95</v>
          </cell>
          <cell r="M2721">
            <v>0</v>
          </cell>
          <cell r="O2721" t="str">
            <v>30UE</v>
          </cell>
          <cell r="P2721" t="str">
            <v>Chorley</v>
          </cell>
          <cell r="Q2721">
            <v>0</v>
          </cell>
          <cell r="R2721">
            <v>0</v>
          </cell>
          <cell r="S2721">
            <v>56</v>
          </cell>
          <cell r="T2721">
            <v>2</v>
          </cell>
          <cell r="U2721">
            <v>24</v>
          </cell>
          <cell r="V2721">
            <v>14</v>
          </cell>
          <cell r="W2721">
            <v>0</v>
          </cell>
          <cell r="X2721">
            <v>0</v>
          </cell>
          <cell r="Y2721">
            <v>96</v>
          </cell>
          <cell r="AA2721" t="str">
            <v>30UE</v>
          </cell>
          <cell r="AB2721" t="str">
            <v>Chorley</v>
          </cell>
          <cell r="AC2721">
            <v>0</v>
          </cell>
          <cell r="AD2721">
            <v>0</v>
          </cell>
          <cell r="AE2721">
            <v>0</v>
          </cell>
          <cell r="AF2721">
            <v>0</v>
          </cell>
          <cell r="AG2721">
            <v>0</v>
          </cell>
          <cell r="AI2721" t="str">
            <v>30UE</v>
          </cell>
          <cell r="AJ2721" t="str">
            <v>Chorley</v>
          </cell>
          <cell r="AK2721">
            <v>0</v>
          </cell>
          <cell r="AL2721">
            <v>0</v>
          </cell>
        </row>
        <row r="2722">
          <cell r="B2722" t="str">
            <v>30UF</v>
          </cell>
          <cell r="C2722" t="str">
            <v>Fylde</v>
          </cell>
          <cell r="D2722">
            <v>0</v>
          </cell>
          <cell r="E2722">
            <v>1</v>
          </cell>
          <cell r="F2722">
            <v>17</v>
          </cell>
          <cell r="G2722">
            <v>0</v>
          </cell>
          <cell r="H2722">
            <v>25</v>
          </cell>
          <cell r="I2722">
            <v>10</v>
          </cell>
          <cell r="J2722">
            <v>0</v>
          </cell>
          <cell r="K2722">
            <v>0</v>
          </cell>
          <cell r="L2722">
            <v>53</v>
          </cell>
          <cell r="M2722">
            <v>0</v>
          </cell>
          <cell r="O2722" t="str">
            <v>30UF</v>
          </cell>
          <cell r="P2722" t="str">
            <v>Fylde</v>
          </cell>
          <cell r="Q2722">
            <v>0</v>
          </cell>
          <cell r="R2722">
            <v>1</v>
          </cell>
          <cell r="S2722">
            <v>17</v>
          </cell>
          <cell r="T2722">
            <v>0</v>
          </cell>
          <cell r="U2722">
            <v>25</v>
          </cell>
          <cell r="V2722">
            <v>10</v>
          </cell>
          <cell r="W2722">
            <v>0</v>
          </cell>
          <cell r="X2722">
            <v>0</v>
          </cell>
          <cell r="Y2722">
            <v>53</v>
          </cell>
          <cell r="AA2722" t="str">
            <v>30UF</v>
          </cell>
          <cell r="AB2722" t="str">
            <v>Fylde</v>
          </cell>
          <cell r="AC2722">
            <v>0</v>
          </cell>
          <cell r="AD2722">
            <v>0</v>
          </cell>
          <cell r="AE2722">
            <v>0</v>
          </cell>
          <cell r="AF2722">
            <v>0</v>
          </cell>
          <cell r="AG2722">
            <v>0</v>
          </cell>
          <cell r="AI2722" t="str">
            <v>30UF</v>
          </cell>
          <cell r="AJ2722" t="str">
            <v>Fylde</v>
          </cell>
          <cell r="AK2722">
            <v>0</v>
          </cell>
          <cell r="AL2722">
            <v>0</v>
          </cell>
        </row>
        <row r="2723">
          <cell r="B2723" t="str">
            <v>30UG</v>
          </cell>
          <cell r="C2723" t="str">
            <v>Hyndburn</v>
          </cell>
          <cell r="D2723">
            <v>0</v>
          </cell>
          <cell r="E2723">
            <v>0</v>
          </cell>
          <cell r="F2723">
            <v>0</v>
          </cell>
          <cell r="G2723">
            <v>0</v>
          </cell>
          <cell r="H2723">
            <v>10</v>
          </cell>
          <cell r="I2723">
            <v>0</v>
          </cell>
          <cell r="J2723">
            <v>0</v>
          </cell>
          <cell r="K2723">
            <v>0</v>
          </cell>
          <cell r="L2723">
            <v>10</v>
          </cell>
          <cell r="M2723">
            <v>0</v>
          </cell>
          <cell r="O2723" t="str">
            <v>30UG</v>
          </cell>
          <cell r="P2723" t="str">
            <v>Hyndburn</v>
          </cell>
          <cell r="Q2723">
            <v>0</v>
          </cell>
          <cell r="R2723">
            <v>0</v>
          </cell>
          <cell r="S2723">
            <v>0</v>
          </cell>
          <cell r="T2723">
            <v>0</v>
          </cell>
          <cell r="U2723">
            <v>10</v>
          </cell>
          <cell r="V2723">
            <v>0</v>
          </cell>
          <cell r="W2723">
            <v>0</v>
          </cell>
          <cell r="X2723">
            <v>0</v>
          </cell>
          <cell r="Y2723">
            <v>10</v>
          </cell>
          <cell r="AA2723" t="str">
            <v>30UG</v>
          </cell>
          <cell r="AB2723" t="str">
            <v>Hyndburn</v>
          </cell>
          <cell r="AC2723">
            <v>0</v>
          </cell>
          <cell r="AD2723">
            <v>0</v>
          </cell>
          <cell r="AE2723">
            <v>0</v>
          </cell>
          <cell r="AF2723">
            <v>0</v>
          </cell>
          <cell r="AG2723">
            <v>0</v>
          </cell>
          <cell r="AI2723" t="str">
            <v>30UG</v>
          </cell>
          <cell r="AJ2723" t="str">
            <v>Hyndburn</v>
          </cell>
          <cell r="AK2723">
            <v>0</v>
          </cell>
          <cell r="AL2723">
            <v>0</v>
          </cell>
        </row>
        <row r="2724">
          <cell r="B2724" t="str">
            <v>30UH</v>
          </cell>
          <cell r="C2724" t="str">
            <v>Lancaster</v>
          </cell>
          <cell r="D2724">
            <v>0</v>
          </cell>
          <cell r="E2724">
            <v>2</v>
          </cell>
          <cell r="F2724">
            <v>21</v>
          </cell>
          <cell r="G2724">
            <v>3</v>
          </cell>
          <cell r="H2724">
            <v>0</v>
          </cell>
          <cell r="I2724">
            <v>0</v>
          </cell>
          <cell r="J2724">
            <v>0</v>
          </cell>
          <cell r="K2724">
            <v>0</v>
          </cell>
          <cell r="L2724">
            <v>26</v>
          </cell>
          <cell r="M2724">
            <v>0</v>
          </cell>
          <cell r="O2724" t="str">
            <v>30UH</v>
          </cell>
          <cell r="P2724" t="str">
            <v>Lancaster</v>
          </cell>
          <cell r="Q2724">
            <v>0</v>
          </cell>
          <cell r="R2724">
            <v>2</v>
          </cell>
          <cell r="S2724">
            <v>21</v>
          </cell>
          <cell r="T2724">
            <v>3</v>
          </cell>
          <cell r="U2724">
            <v>0</v>
          </cell>
          <cell r="V2724">
            <v>0</v>
          </cell>
          <cell r="W2724">
            <v>0</v>
          </cell>
          <cell r="X2724">
            <v>0</v>
          </cell>
          <cell r="Y2724">
            <v>26</v>
          </cell>
          <cell r="AA2724" t="str">
            <v>30UH</v>
          </cell>
          <cell r="AB2724" t="str">
            <v>Lancaster</v>
          </cell>
          <cell r="AC2724">
            <v>0</v>
          </cell>
          <cell r="AD2724">
            <v>0</v>
          </cell>
          <cell r="AE2724">
            <v>0</v>
          </cell>
          <cell r="AF2724">
            <v>0</v>
          </cell>
          <cell r="AG2724">
            <v>0</v>
          </cell>
          <cell r="AI2724" t="str">
            <v>30UH</v>
          </cell>
          <cell r="AJ2724" t="str">
            <v>Lancaster</v>
          </cell>
          <cell r="AK2724">
            <v>0</v>
          </cell>
          <cell r="AL2724">
            <v>0</v>
          </cell>
        </row>
        <row r="2725">
          <cell r="B2725" t="str">
            <v>30UJ</v>
          </cell>
          <cell r="C2725" t="str">
            <v>Pendle</v>
          </cell>
          <cell r="D2725">
            <v>0</v>
          </cell>
          <cell r="E2725">
            <v>0</v>
          </cell>
          <cell r="F2725">
            <v>0</v>
          </cell>
          <cell r="G2725">
            <v>0</v>
          </cell>
          <cell r="H2725">
            <v>0</v>
          </cell>
          <cell r="I2725">
            <v>2</v>
          </cell>
          <cell r="J2725">
            <v>0</v>
          </cell>
          <cell r="K2725">
            <v>0</v>
          </cell>
          <cell r="L2725">
            <v>2</v>
          </cell>
          <cell r="M2725">
            <v>0</v>
          </cell>
          <cell r="O2725" t="str">
            <v>30UJ</v>
          </cell>
          <cell r="P2725" t="str">
            <v>Pendle</v>
          </cell>
          <cell r="Q2725">
            <v>0</v>
          </cell>
          <cell r="R2725">
            <v>0</v>
          </cell>
          <cell r="S2725">
            <v>0</v>
          </cell>
          <cell r="T2725">
            <v>0</v>
          </cell>
          <cell r="U2725">
            <v>0</v>
          </cell>
          <cell r="V2725">
            <v>2</v>
          </cell>
          <cell r="W2725">
            <v>0</v>
          </cell>
          <cell r="X2725">
            <v>0</v>
          </cell>
          <cell r="Y2725">
            <v>2</v>
          </cell>
          <cell r="AA2725" t="str">
            <v>30UJ</v>
          </cell>
          <cell r="AB2725" t="str">
            <v>Pendle</v>
          </cell>
          <cell r="AC2725">
            <v>0</v>
          </cell>
          <cell r="AD2725">
            <v>0</v>
          </cell>
          <cell r="AE2725">
            <v>0</v>
          </cell>
          <cell r="AF2725">
            <v>0</v>
          </cell>
          <cell r="AG2725">
            <v>0</v>
          </cell>
          <cell r="AI2725" t="str">
            <v>30UJ</v>
          </cell>
          <cell r="AJ2725" t="str">
            <v>Pendle</v>
          </cell>
          <cell r="AK2725">
            <v>0</v>
          </cell>
          <cell r="AL2725">
            <v>0</v>
          </cell>
        </row>
        <row r="2726">
          <cell r="B2726" t="str">
            <v>30UK</v>
          </cell>
          <cell r="C2726" t="str">
            <v>Preston</v>
          </cell>
          <cell r="D2726">
            <v>0</v>
          </cell>
          <cell r="E2726">
            <v>0</v>
          </cell>
          <cell r="F2726">
            <v>3</v>
          </cell>
          <cell r="G2726">
            <v>0</v>
          </cell>
          <cell r="H2726">
            <v>15</v>
          </cell>
          <cell r="I2726">
            <v>0</v>
          </cell>
          <cell r="J2726">
            <v>0</v>
          </cell>
          <cell r="K2726">
            <v>0</v>
          </cell>
          <cell r="L2726">
            <v>18</v>
          </cell>
          <cell r="M2726">
            <v>0</v>
          </cell>
          <cell r="O2726" t="str">
            <v>30UK</v>
          </cell>
          <cell r="P2726" t="str">
            <v>Preston</v>
          </cell>
          <cell r="Q2726">
            <v>0</v>
          </cell>
          <cell r="R2726">
            <v>0</v>
          </cell>
          <cell r="S2726">
            <v>3</v>
          </cell>
          <cell r="T2726">
            <v>0</v>
          </cell>
          <cell r="U2726">
            <v>15</v>
          </cell>
          <cell r="V2726">
            <v>0</v>
          </cell>
          <cell r="W2726">
            <v>0</v>
          </cell>
          <cell r="X2726">
            <v>0</v>
          </cell>
          <cell r="Y2726">
            <v>18</v>
          </cell>
          <cell r="AA2726" t="str">
            <v>30UK</v>
          </cell>
          <cell r="AB2726" t="str">
            <v>Preston</v>
          </cell>
          <cell r="AC2726">
            <v>0</v>
          </cell>
          <cell r="AD2726">
            <v>0</v>
          </cell>
          <cell r="AE2726">
            <v>0</v>
          </cell>
          <cell r="AF2726">
            <v>0</v>
          </cell>
          <cell r="AG2726">
            <v>0</v>
          </cell>
          <cell r="AI2726" t="str">
            <v>30UK</v>
          </cell>
          <cell r="AJ2726" t="str">
            <v>Preston</v>
          </cell>
          <cell r="AK2726">
            <v>0</v>
          </cell>
          <cell r="AL2726">
            <v>0</v>
          </cell>
        </row>
        <row r="2727">
          <cell r="B2727" t="str">
            <v>30UL</v>
          </cell>
          <cell r="C2727" t="str">
            <v>Ribble Valley</v>
          </cell>
          <cell r="D2727">
            <v>0</v>
          </cell>
          <cell r="E2727">
            <v>0</v>
          </cell>
          <cell r="F2727">
            <v>39</v>
          </cell>
          <cell r="G2727">
            <v>0</v>
          </cell>
          <cell r="H2727">
            <v>28</v>
          </cell>
          <cell r="I2727">
            <v>19</v>
          </cell>
          <cell r="J2727">
            <v>0</v>
          </cell>
          <cell r="K2727">
            <v>0</v>
          </cell>
          <cell r="L2727">
            <v>86</v>
          </cell>
          <cell r="M2727">
            <v>0</v>
          </cell>
          <cell r="O2727" t="str">
            <v>30UL</v>
          </cell>
          <cell r="P2727" t="str">
            <v>Ribble Valley</v>
          </cell>
          <cell r="Q2727">
            <v>0</v>
          </cell>
          <cell r="R2727">
            <v>0</v>
          </cell>
          <cell r="S2727">
            <v>39</v>
          </cell>
          <cell r="T2727">
            <v>0</v>
          </cell>
          <cell r="U2727">
            <v>28</v>
          </cell>
          <cell r="V2727">
            <v>19</v>
          </cell>
          <cell r="W2727">
            <v>0</v>
          </cell>
          <cell r="X2727">
            <v>0</v>
          </cell>
          <cell r="Y2727">
            <v>86</v>
          </cell>
          <cell r="AA2727" t="str">
            <v>30UL</v>
          </cell>
          <cell r="AB2727" t="str">
            <v>Ribble Valley</v>
          </cell>
          <cell r="AC2727">
            <v>0</v>
          </cell>
          <cell r="AD2727">
            <v>0</v>
          </cell>
          <cell r="AE2727">
            <v>0</v>
          </cell>
          <cell r="AF2727">
            <v>0</v>
          </cell>
          <cell r="AG2727">
            <v>0</v>
          </cell>
          <cell r="AI2727" t="str">
            <v>30UL</v>
          </cell>
          <cell r="AJ2727" t="str">
            <v>Ribble Valley</v>
          </cell>
          <cell r="AK2727">
            <v>0</v>
          </cell>
          <cell r="AL2727">
            <v>0</v>
          </cell>
        </row>
        <row r="2728">
          <cell r="B2728" t="str">
            <v>30UM</v>
          </cell>
          <cell r="C2728" t="str">
            <v>Rossendale</v>
          </cell>
          <cell r="D2728">
            <v>0</v>
          </cell>
          <cell r="E2728">
            <v>4</v>
          </cell>
          <cell r="F2728">
            <v>0</v>
          </cell>
          <cell r="G2728">
            <v>0</v>
          </cell>
          <cell r="H2728">
            <v>42</v>
          </cell>
          <cell r="I2728">
            <v>0</v>
          </cell>
          <cell r="J2728">
            <v>1</v>
          </cell>
          <cell r="K2728">
            <v>0</v>
          </cell>
          <cell r="L2728">
            <v>47</v>
          </cell>
          <cell r="M2728">
            <v>1</v>
          </cell>
          <cell r="O2728" t="str">
            <v>30UM</v>
          </cell>
          <cell r="P2728" t="str">
            <v>Rossendale</v>
          </cell>
          <cell r="Q2728">
            <v>0</v>
          </cell>
          <cell r="R2728">
            <v>4</v>
          </cell>
          <cell r="S2728">
            <v>0</v>
          </cell>
          <cell r="T2728">
            <v>0</v>
          </cell>
          <cell r="U2728">
            <v>42</v>
          </cell>
          <cell r="V2728">
            <v>0</v>
          </cell>
          <cell r="W2728">
            <v>1</v>
          </cell>
          <cell r="X2728">
            <v>0</v>
          </cell>
          <cell r="Y2728">
            <v>47</v>
          </cell>
          <cell r="AA2728" t="str">
            <v>30UM</v>
          </cell>
          <cell r="AB2728" t="str">
            <v>Rossendale</v>
          </cell>
          <cell r="AC2728">
            <v>0</v>
          </cell>
          <cell r="AD2728">
            <v>0</v>
          </cell>
          <cell r="AE2728">
            <v>0</v>
          </cell>
          <cell r="AF2728">
            <v>0</v>
          </cell>
          <cell r="AG2728">
            <v>0</v>
          </cell>
          <cell r="AI2728" t="str">
            <v>30UM</v>
          </cell>
          <cell r="AJ2728" t="str">
            <v>Rossendale</v>
          </cell>
          <cell r="AK2728">
            <v>0</v>
          </cell>
          <cell r="AL2728">
            <v>0</v>
          </cell>
        </row>
        <row r="2729">
          <cell r="B2729" t="str">
            <v>30UN</v>
          </cell>
          <cell r="C2729" t="str">
            <v>South Ribble</v>
          </cell>
          <cell r="D2729">
            <v>0</v>
          </cell>
          <cell r="E2729">
            <v>0</v>
          </cell>
          <cell r="F2729">
            <v>11</v>
          </cell>
          <cell r="G2729">
            <v>6</v>
          </cell>
          <cell r="H2729">
            <v>8</v>
          </cell>
          <cell r="I2729">
            <v>2</v>
          </cell>
          <cell r="J2729">
            <v>0</v>
          </cell>
          <cell r="K2729">
            <v>0</v>
          </cell>
          <cell r="L2729">
            <v>27</v>
          </cell>
          <cell r="M2729">
            <v>0</v>
          </cell>
          <cell r="O2729" t="str">
            <v>30UN</v>
          </cell>
          <cell r="P2729" t="str">
            <v>South Ribble</v>
          </cell>
          <cell r="Q2729">
            <v>0</v>
          </cell>
          <cell r="R2729">
            <v>0</v>
          </cell>
          <cell r="S2729">
            <v>11</v>
          </cell>
          <cell r="T2729">
            <v>4</v>
          </cell>
          <cell r="U2729">
            <v>8</v>
          </cell>
          <cell r="V2729">
            <v>2</v>
          </cell>
          <cell r="W2729">
            <v>0</v>
          </cell>
          <cell r="X2729">
            <v>0</v>
          </cell>
          <cell r="Y2729">
            <v>25</v>
          </cell>
          <cell r="AA2729" t="str">
            <v>30UN</v>
          </cell>
          <cell r="AB2729" t="str">
            <v>South Ribble</v>
          </cell>
          <cell r="AC2729">
            <v>0</v>
          </cell>
          <cell r="AD2729">
            <v>0</v>
          </cell>
          <cell r="AE2729">
            <v>0</v>
          </cell>
          <cell r="AF2729">
            <v>0</v>
          </cell>
          <cell r="AG2729">
            <v>0</v>
          </cell>
          <cell r="AI2729" t="str">
            <v>30UN</v>
          </cell>
          <cell r="AJ2729" t="str">
            <v>South Ribble</v>
          </cell>
          <cell r="AK2729">
            <v>0</v>
          </cell>
          <cell r="AL2729">
            <v>0</v>
          </cell>
        </row>
        <row r="2730">
          <cell r="B2730" t="str">
            <v>30UP</v>
          </cell>
          <cell r="C2730" t="str">
            <v>West Lancashire</v>
          </cell>
          <cell r="D2730">
            <v>0</v>
          </cell>
          <cell r="E2730">
            <v>1</v>
          </cell>
          <cell r="F2730">
            <v>11</v>
          </cell>
          <cell r="G2730">
            <v>1</v>
          </cell>
          <cell r="H2730">
            <v>12</v>
          </cell>
          <cell r="I2730">
            <v>0</v>
          </cell>
          <cell r="J2730">
            <v>0</v>
          </cell>
          <cell r="K2730">
            <v>0</v>
          </cell>
          <cell r="L2730">
            <v>25</v>
          </cell>
          <cell r="M2730">
            <v>0</v>
          </cell>
          <cell r="O2730" t="str">
            <v>30UP</v>
          </cell>
          <cell r="P2730" t="str">
            <v>West Lancashire</v>
          </cell>
          <cell r="Q2730">
            <v>0</v>
          </cell>
          <cell r="R2730">
            <v>1</v>
          </cell>
          <cell r="S2730">
            <v>11</v>
          </cell>
          <cell r="T2730">
            <v>1</v>
          </cell>
          <cell r="U2730">
            <v>12</v>
          </cell>
          <cell r="V2730">
            <v>0</v>
          </cell>
          <cell r="W2730">
            <v>0</v>
          </cell>
          <cell r="X2730">
            <v>0</v>
          </cell>
          <cell r="Y2730">
            <v>25</v>
          </cell>
          <cell r="AA2730" t="str">
            <v>30UP</v>
          </cell>
          <cell r="AB2730" t="str">
            <v>West Lancashire</v>
          </cell>
          <cell r="AC2730">
            <v>0</v>
          </cell>
          <cell r="AD2730">
            <v>0</v>
          </cell>
          <cell r="AE2730">
            <v>0</v>
          </cell>
          <cell r="AF2730">
            <v>0</v>
          </cell>
          <cell r="AG2730">
            <v>0</v>
          </cell>
          <cell r="AI2730" t="str">
            <v>30UP</v>
          </cell>
          <cell r="AJ2730" t="str">
            <v>West Lancashire</v>
          </cell>
          <cell r="AK2730">
            <v>0</v>
          </cell>
          <cell r="AL2730">
            <v>0</v>
          </cell>
        </row>
        <row r="2731">
          <cell r="B2731" t="str">
            <v>30UQ</v>
          </cell>
          <cell r="C2731" t="str">
            <v>Wyre</v>
          </cell>
          <cell r="D2731">
            <v>0</v>
          </cell>
          <cell r="E2731">
            <v>0</v>
          </cell>
          <cell r="F2731">
            <v>7</v>
          </cell>
          <cell r="G2731">
            <v>1</v>
          </cell>
          <cell r="H2731">
            <v>30</v>
          </cell>
          <cell r="I2731">
            <v>0</v>
          </cell>
          <cell r="J2731">
            <v>0</v>
          </cell>
          <cell r="K2731">
            <v>0</v>
          </cell>
          <cell r="L2731">
            <v>38</v>
          </cell>
          <cell r="M2731">
            <v>0</v>
          </cell>
          <cell r="O2731" t="str">
            <v>30UQ</v>
          </cell>
          <cell r="P2731" t="str">
            <v>Wyre</v>
          </cell>
          <cell r="Q2731">
            <v>0</v>
          </cell>
          <cell r="R2731">
            <v>0</v>
          </cell>
          <cell r="S2731">
            <v>7</v>
          </cell>
          <cell r="T2731">
            <v>2</v>
          </cell>
          <cell r="U2731">
            <v>30</v>
          </cell>
          <cell r="V2731">
            <v>0</v>
          </cell>
          <cell r="W2731">
            <v>0</v>
          </cell>
          <cell r="X2731">
            <v>0</v>
          </cell>
          <cell r="Y2731">
            <v>39</v>
          </cell>
          <cell r="AA2731" t="str">
            <v>30UQ</v>
          </cell>
          <cell r="AB2731" t="str">
            <v>Wyre</v>
          </cell>
          <cell r="AC2731">
            <v>0</v>
          </cell>
          <cell r="AD2731">
            <v>0</v>
          </cell>
          <cell r="AE2731">
            <v>0</v>
          </cell>
          <cell r="AF2731">
            <v>0</v>
          </cell>
          <cell r="AG2731">
            <v>0</v>
          </cell>
          <cell r="AI2731" t="str">
            <v>30UQ</v>
          </cell>
          <cell r="AJ2731" t="str">
            <v>Wyre</v>
          </cell>
          <cell r="AK2731">
            <v>0</v>
          </cell>
          <cell r="AL2731">
            <v>0</v>
          </cell>
        </row>
        <row r="2732">
          <cell r="B2732" t="str">
            <v>31UB</v>
          </cell>
          <cell r="C2732" t="str">
            <v>Blaby</v>
          </cell>
          <cell r="D2732">
            <v>0</v>
          </cell>
          <cell r="E2732">
            <v>0</v>
          </cell>
          <cell r="F2732">
            <v>6</v>
          </cell>
          <cell r="G2732">
            <v>4</v>
          </cell>
          <cell r="H2732">
            <v>22</v>
          </cell>
          <cell r="I2732">
            <v>0</v>
          </cell>
          <cell r="J2732">
            <v>0</v>
          </cell>
          <cell r="K2732">
            <v>0</v>
          </cell>
          <cell r="L2732">
            <v>32</v>
          </cell>
          <cell r="M2732">
            <v>0</v>
          </cell>
          <cell r="O2732" t="str">
            <v>31UB</v>
          </cell>
          <cell r="P2732" t="str">
            <v>Blaby</v>
          </cell>
          <cell r="Q2732">
            <v>0</v>
          </cell>
          <cell r="R2732">
            <v>0</v>
          </cell>
          <cell r="S2732">
            <v>6</v>
          </cell>
          <cell r="T2732">
            <v>5</v>
          </cell>
          <cell r="U2732">
            <v>22</v>
          </cell>
          <cell r="V2732">
            <v>0</v>
          </cell>
          <cell r="W2732">
            <v>0</v>
          </cell>
          <cell r="X2732">
            <v>0</v>
          </cell>
          <cell r="Y2732">
            <v>33</v>
          </cell>
          <cell r="AA2732" t="str">
            <v>31UB</v>
          </cell>
          <cell r="AB2732" t="str">
            <v>Blaby</v>
          </cell>
          <cell r="AC2732">
            <v>0</v>
          </cell>
          <cell r="AD2732">
            <v>0</v>
          </cell>
          <cell r="AE2732">
            <v>0</v>
          </cell>
          <cell r="AF2732">
            <v>0</v>
          </cell>
          <cell r="AG2732">
            <v>0</v>
          </cell>
          <cell r="AI2732" t="str">
            <v>31UB</v>
          </cell>
          <cell r="AJ2732" t="str">
            <v>Blaby</v>
          </cell>
          <cell r="AK2732">
            <v>0</v>
          </cell>
          <cell r="AL2732">
            <v>0</v>
          </cell>
        </row>
        <row r="2733">
          <cell r="B2733" t="str">
            <v>31UC</v>
          </cell>
          <cell r="C2733" t="str">
            <v>Charnwood</v>
          </cell>
          <cell r="D2733">
            <v>0</v>
          </cell>
          <cell r="E2733">
            <v>0</v>
          </cell>
          <cell r="F2733">
            <v>97</v>
          </cell>
          <cell r="G2733">
            <v>6</v>
          </cell>
          <cell r="H2733">
            <v>38</v>
          </cell>
          <cell r="I2733">
            <v>0</v>
          </cell>
          <cell r="J2733">
            <v>0</v>
          </cell>
          <cell r="K2733">
            <v>0</v>
          </cell>
          <cell r="L2733">
            <v>141</v>
          </cell>
          <cell r="M2733">
            <v>0</v>
          </cell>
          <cell r="O2733" t="str">
            <v>31UC</v>
          </cell>
          <cell r="P2733" t="str">
            <v>Charnwood</v>
          </cell>
          <cell r="Q2733">
            <v>0</v>
          </cell>
          <cell r="R2733">
            <v>0</v>
          </cell>
          <cell r="S2733">
            <v>97</v>
          </cell>
          <cell r="T2733">
            <v>6</v>
          </cell>
          <cell r="U2733">
            <v>38</v>
          </cell>
          <cell r="V2733">
            <v>0</v>
          </cell>
          <cell r="W2733">
            <v>0</v>
          </cell>
          <cell r="X2733">
            <v>0</v>
          </cell>
          <cell r="Y2733">
            <v>141</v>
          </cell>
          <cell r="AA2733" t="str">
            <v>31UC</v>
          </cell>
          <cell r="AB2733" t="str">
            <v>Charnwood</v>
          </cell>
          <cell r="AC2733">
            <v>0</v>
          </cell>
          <cell r="AD2733">
            <v>0</v>
          </cell>
          <cell r="AE2733">
            <v>0</v>
          </cell>
          <cell r="AF2733">
            <v>0</v>
          </cell>
          <cell r="AG2733">
            <v>0</v>
          </cell>
          <cell r="AI2733" t="str">
            <v>31UC</v>
          </cell>
          <cell r="AJ2733" t="str">
            <v>Charnwood</v>
          </cell>
          <cell r="AK2733">
            <v>0</v>
          </cell>
          <cell r="AL2733">
            <v>0</v>
          </cell>
        </row>
        <row r="2734">
          <cell r="B2734" t="str">
            <v>31UD</v>
          </cell>
          <cell r="C2734" t="str">
            <v>Harborough</v>
          </cell>
          <cell r="D2734">
            <v>0</v>
          </cell>
          <cell r="E2734">
            <v>2</v>
          </cell>
          <cell r="F2734">
            <v>33</v>
          </cell>
          <cell r="G2734">
            <v>6</v>
          </cell>
          <cell r="H2734">
            <v>31</v>
          </cell>
          <cell r="I2734">
            <v>0</v>
          </cell>
          <cell r="J2734">
            <v>0</v>
          </cell>
          <cell r="K2734">
            <v>0</v>
          </cell>
          <cell r="L2734">
            <v>72</v>
          </cell>
          <cell r="M2734">
            <v>0</v>
          </cell>
          <cell r="O2734" t="str">
            <v>31UD</v>
          </cell>
          <cell r="P2734" t="str">
            <v>Harborough</v>
          </cell>
          <cell r="Q2734">
            <v>0</v>
          </cell>
          <cell r="R2734">
            <v>2</v>
          </cell>
          <cell r="S2734">
            <v>33</v>
          </cell>
          <cell r="T2734">
            <v>5</v>
          </cell>
          <cell r="U2734">
            <v>31</v>
          </cell>
          <cell r="V2734">
            <v>0</v>
          </cell>
          <cell r="W2734">
            <v>0</v>
          </cell>
          <cell r="X2734">
            <v>0</v>
          </cell>
          <cell r="Y2734">
            <v>71</v>
          </cell>
          <cell r="AA2734" t="str">
            <v>31UD</v>
          </cell>
          <cell r="AB2734" t="str">
            <v>Harborough</v>
          </cell>
          <cell r="AC2734">
            <v>0</v>
          </cell>
          <cell r="AD2734">
            <v>0</v>
          </cell>
          <cell r="AE2734">
            <v>0</v>
          </cell>
          <cell r="AF2734">
            <v>0</v>
          </cell>
          <cell r="AG2734">
            <v>0</v>
          </cell>
          <cell r="AI2734" t="str">
            <v>31UD</v>
          </cell>
          <cell r="AJ2734" t="str">
            <v>Harborough</v>
          </cell>
          <cell r="AK2734">
            <v>0</v>
          </cell>
          <cell r="AL2734">
            <v>0</v>
          </cell>
        </row>
        <row r="2735">
          <cell r="B2735" t="str">
            <v>31UE</v>
          </cell>
          <cell r="C2735" t="str">
            <v>Hinckley and Bosworth</v>
          </cell>
          <cell r="D2735">
            <v>0</v>
          </cell>
          <cell r="E2735">
            <v>3</v>
          </cell>
          <cell r="F2735">
            <v>29</v>
          </cell>
          <cell r="G2735">
            <v>2</v>
          </cell>
          <cell r="H2735">
            <v>53</v>
          </cell>
          <cell r="I2735">
            <v>0</v>
          </cell>
          <cell r="J2735">
            <v>0</v>
          </cell>
          <cell r="K2735">
            <v>0</v>
          </cell>
          <cell r="L2735">
            <v>87</v>
          </cell>
          <cell r="M2735">
            <v>0</v>
          </cell>
          <cell r="O2735" t="str">
            <v>31UE</v>
          </cell>
          <cell r="P2735" t="str">
            <v>Hinckley and Bosworth</v>
          </cell>
          <cell r="Q2735">
            <v>0</v>
          </cell>
          <cell r="R2735">
            <v>3</v>
          </cell>
          <cell r="S2735">
            <v>29</v>
          </cell>
          <cell r="T2735">
            <v>3</v>
          </cell>
          <cell r="U2735">
            <v>53</v>
          </cell>
          <cell r="V2735">
            <v>0</v>
          </cell>
          <cell r="W2735">
            <v>0</v>
          </cell>
          <cell r="X2735">
            <v>0</v>
          </cell>
          <cell r="Y2735">
            <v>88</v>
          </cell>
          <cell r="AA2735" t="str">
            <v>31UE</v>
          </cell>
          <cell r="AB2735" t="str">
            <v>Hinckley and Bosworth</v>
          </cell>
          <cell r="AC2735">
            <v>0</v>
          </cell>
          <cell r="AD2735">
            <v>0</v>
          </cell>
          <cell r="AE2735">
            <v>0</v>
          </cell>
          <cell r="AF2735">
            <v>0</v>
          </cell>
          <cell r="AG2735">
            <v>0</v>
          </cell>
          <cell r="AI2735" t="str">
            <v>31UE</v>
          </cell>
          <cell r="AJ2735" t="str">
            <v>Hinckley and Bosworth</v>
          </cell>
          <cell r="AK2735">
            <v>0</v>
          </cell>
          <cell r="AL2735">
            <v>0</v>
          </cell>
        </row>
        <row r="2736">
          <cell r="B2736" t="str">
            <v>31UG</v>
          </cell>
          <cell r="C2736" t="str">
            <v>Melton</v>
          </cell>
          <cell r="D2736">
            <v>0</v>
          </cell>
          <cell r="E2736">
            <v>1</v>
          </cell>
          <cell r="F2736">
            <v>0</v>
          </cell>
          <cell r="G2736">
            <v>0</v>
          </cell>
          <cell r="H2736">
            <v>0</v>
          </cell>
          <cell r="I2736">
            <v>0</v>
          </cell>
          <cell r="J2736">
            <v>0</v>
          </cell>
          <cell r="K2736">
            <v>0</v>
          </cell>
          <cell r="L2736">
            <v>1</v>
          </cell>
          <cell r="M2736">
            <v>0</v>
          </cell>
          <cell r="O2736" t="str">
            <v>31UG</v>
          </cell>
          <cell r="P2736" t="str">
            <v>Melton</v>
          </cell>
          <cell r="Q2736">
            <v>0</v>
          </cell>
          <cell r="R2736">
            <v>1</v>
          </cell>
          <cell r="S2736">
            <v>0</v>
          </cell>
          <cell r="T2736">
            <v>0</v>
          </cell>
          <cell r="U2736">
            <v>0</v>
          </cell>
          <cell r="V2736">
            <v>0</v>
          </cell>
          <cell r="W2736">
            <v>0</v>
          </cell>
          <cell r="X2736">
            <v>0</v>
          </cell>
          <cell r="Y2736">
            <v>1</v>
          </cell>
          <cell r="AA2736" t="str">
            <v>31UG</v>
          </cell>
          <cell r="AB2736" t="str">
            <v>Melton</v>
          </cell>
          <cell r="AC2736">
            <v>0</v>
          </cell>
          <cell r="AD2736">
            <v>0</v>
          </cell>
          <cell r="AE2736">
            <v>0</v>
          </cell>
          <cell r="AF2736">
            <v>0</v>
          </cell>
          <cell r="AG2736">
            <v>0</v>
          </cell>
          <cell r="AI2736" t="str">
            <v>31UG</v>
          </cell>
          <cell r="AJ2736" t="str">
            <v>Melton</v>
          </cell>
          <cell r="AK2736">
            <v>0</v>
          </cell>
          <cell r="AL2736">
            <v>0</v>
          </cell>
        </row>
        <row r="2737">
          <cell r="B2737" t="str">
            <v>31UH</v>
          </cell>
          <cell r="C2737" t="str">
            <v>North West Leicestershire</v>
          </cell>
          <cell r="D2737">
            <v>0</v>
          </cell>
          <cell r="E2737">
            <v>1</v>
          </cell>
          <cell r="F2737">
            <v>25</v>
          </cell>
          <cell r="G2737">
            <v>0</v>
          </cell>
          <cell r="H2737">
            <v>62</v>
          </cell>
          <cell r="I2737">
            <v>0</v>
          </cell>
          <cell r="J2737">
            <v>0</v>
          </cell>
          <cell r="K2737">
            <v>0</v>
          </cell>
          <cell r="L2737">
            <v>88</v>
          </cell>
          <cell r="M2737">
            <v>0</v>
          </cell>
          <cell r="O2737" t="str">
            <v>31UH</v>
          </cell>
          <cell r="P2737" t="str">
            <v>North West Leicestershire</v>
          </cell>
          <cell r="Q2737">
            <v>0</v>
          </cell>
          <cell r="R2737">
            <v>1</v>
          </cell>
          <cell r="S2737">
            <v>25</v>
          </cell>
          <cell r="T2737">
            <v>2</v>
          </cell>
          <cell r="U2737">
            <v>62</v>
          </cell>
          <cell r="V2737">
            <v>0</v>
          </cell>
          <cell r="W2737">
            <v>0</v>
          </cell>
          <cell r="X2737">
            <v>0</v>
          </cell>
          <cell r="Y2737">
            <v>90</v>
          </cell>
          <cell r="AA2737" t="str">
            <v>31UH</v>
          </cell>
          <cell r="AB2737" t="str">
            <v>North West Leicestershire</v>
          </cell>
          <cell r="AC2737">
            <v>0</v>
          </cell>
          <cell r="AD2737">
            <v>12</v>
          </cell>
          <cell r="AE2737">
            <v>23</v>
          </cell>
          <cell r="AF2737">
            <v>12</v>
          </cell>
          <cell r="AG2737">
            <v>47</v>
          </cell>
          <cell r="AI2737" t="str">
            <v>31UH</v>
          </cell>
          <cell r="AJ2737" t="str">
            <v>North West Leicestershire</v>
          </cell>
          <cell r="AK2737">
            <v>0</v>
          </cell>
          <cell r="AL2737">
            <v>0</v>
          </cell>
        </row>
        <row r="2738">
          <cell r="B2738" t="str">
            <v>31UJ</v>
          </cell>
          <cell r="C2738" t="str">
            <v>Oadby and Wigston</v>
          </cell>
          <cell r="D2738">
            <v>0</v>
          </cell>
          <cell r="E2738">
            <v>0</v>
          </cell>
          <cell r="F2738">
            <v>10</v>
          </cell>
          <cell r="G2738">
            <v>1</v>
          </cell>
          <cell r="H2738">
            <v>33</v>
          </cell>
          <cell r="I2738">
            <v>0</v>
          </cell>
          <cell r="J2738">
            <v>0</v>
          </cell>
          <cell r="K2738">
            <v>0</v>
          </cell>
          <cell r="L2738">
            <v>44</v>
          </cell>
          <cell r="M2738">
            <v>0</v>
          </cell>
          <cell r="O2738" t="str">
            <v>31UJ</v>
          </cell>
          <cell r="P2738" t="str">
            <v>Oadby and Wigston</v>
          </cell>
          <cell r="Q2738">
            <v>0</v>
          </cell>
          <cell r="R2738">
            <v>0</v>
          </cell>
          <cell r="S2738">
            <v>10</v>
          </cell>
          <cell r="T2738">
            <v>1</v>
          </cell>
          <cell r="U2738">
            <v>33</v>
          </cell>
          <cell r="V2738">
            <v>0</v>
          </cell>
          <cell r="W2738">
            <v>0</v>
          </cell>
          <cell r="X2738">
            <v>0</v>
          </cell>
          <cell r="Y2738">
            <v>44</v>
          </cell>
          <cell r="AA2738" t="str">
            <v>31UJ</v>
          </cell>
          <cell r="AB2738" t="str">
            <v>Oadby and Wigston</v>
          </cell>
          <cell r="AC2738">
            <v>0</v>
          </cell>
          <cell r="AD2738">
            <v>0</v>
          </cell>
          <cell r="AE2738">
            <v>0</v>
          </cell>
          <cell r="AF2738">
            <v>0</v>
          </cell>
          <cell r="AG2738">
            <v>0</v>
          </cell>
          <cell r="AI2738" t="str">
            <v>31UJ</v>
          </cell>
          <cell r="AJ2738" t="str">
            <v>Oadby and Wigston</v>
          </cell>
          <cell r="AK2738">
            <v>0</v>
          </cell>
          <cell r="AL2738">
            <v>0</v>
          </cell>
        </row>
        <row r="2739">
          <cell r="B2739" t="str">
            <v>32UB</v>
          </cell>
          <cell r="C2739" t="str">
            <v>Boston</v>
          </cell>
          <cell r="D2739">
            <v>0</v>
          </cell>
          <cell r="E2739">
            <v>1</v>
          </cell>
          <cell r="F2739">
            <v>7</v>
          </cell>
          <cell r="G2739">
            <v>2</v>
          </cell>
          <cell r="H2739">
            <v>16</v>
          </cell>
          <cell r="I2739">
            <v>0</v>
          </cell>
          <cell r="J2739">
            <v>0</v>
          </cell>
          <cell r="K2739">
            <v>0</v>
          </cell>
          <cell r="L2739">
            <v>26</v>
          </cell>
          <cell r="M2739">
            <v>0</v>
          </cell>
          <cell r="O2739" t="str">
            <v>32UB</v>
          </cell>
          <cell r="P2739" t="str">
            <v>Boston</v>
          </cell>
          <cell r="Q2739">
            <v>0</v>
          </cell>
          <cell r="R2739">
            <v>1</v>
          </cell>
          <cell r="S2739">
            <v>7</v>
          </cell>
          <cell r="T2739">
            <v>2</v>
          </cell>
          <cell r="U2739">
            <v>16</v>
          </cell>
          <cell r="V2739">
            <v>0</v>
          </cell>
          <cell r="W2739">
            <v>0</v>
          </cell>
          <cell r="X2739">
            <v>0</v>
          </cell>
          <cell r="Y2739">
            <v>26</v>
          </cell>
          <cell r="AA2739" t="str">
            <v>32UB</v>
          </cell>
          <cell r="AB2739" t="str">
            <v>Boston</v>
          </cell>
          <cell r="AC2739">
            <v>0</v>
          </cell>
          <cell r="AD2739">
            <v>0</v>
          </cell>
          <cell r="AE2739">
            <v>4</v>
          </cell>
          <cell r="AF2739">
            <v>0</v>
          </cell>
          <cell r="AG2739">
            <v>4</v>
          </cell>
          <cell r="AI2739" t="str">
            <v>32UB</v>
          </cell>
          <cell r="AJ2739" t="str">
            <v>Boston</v>
          </cell>
          <cell r="AK2739">
            <v>0</v>
          </cell>
          <cell r="AL2739">
            <v>0</v>
          </cell>
        </row>
        <row r="2740">
          <cell r="B2740" t="str">
            <v>32UC</v>
          </cell>
          <cell r="C2740" t="str">
            <v>East Lindsey</v>
          </cell>
          <cell r="D2740">
            <v>0</v>
          </cell>
          <cell r="E2740">
            <v>4</v>
          </cell>
          <cell r="F2740">
            <v>22</v>
          </cell>
          <cell r="G2740">
            <v>2</v>
          </cell>
          <cell r="H2740">
            <v>111</v>
          </cell>
          <cell r="I2740">
            <v>0</v>
          </cell>
          <cell r="J2740">
            <v>0</v>
          </cell>
          <cell r="K2740">
            <v>0</v>
          </cell>
          <cell r="L2740">
            <v>139</v>
          </cell>
          <cell r="M2740">
            <v>0</v>
          </cell>
          <cell r="O2740" t="str">
            <v>32UC</v>
          </cell>
          <cell r="P2740" t="str">
            <v>East Lindsey</v>
          </cell>
          <cell r="Q2740">
            <v>0</v>
          </cell>
          <cell r="R2740">
            <v>4</v>
          </cell>
          <cell r="S2740">
            <v>22</v>
          </cell>
          <cell r="T2740">
            <v>2</v>
          </cell>
          <cell r="U2740">
            <v>111</v>
          </cell>
          <cell r="V2740">
            <v>0</v>
          </cell>
          <cell r="W2740">
            <v>0</v>
          </cell>
          <cell r="X2740">
            <v>0</v>
          </cell>
          <cell r="Y2740">
            <v>139</v>
          </cell>
          <cell r="AA2740" t="str">
            <v>32UC</v>
          </cell>
          <cell r="AB2740" t="str">
            <v>East Lindsey</v>
          </cell>
          <cell r="AC2740">
            <v>0</v>
          </cell>
          <cell r="AD2740">
            <v>4</v>
          </cell>
          <cell r="AE2740">
            <v>4</v>
          </cell>
          <cell r="AF2740">
            <v>4</v>
          </cell>
          <cell r="AG2740">
            <v>12</v>
          </cell>
          <cell r="AI2740" t="str">
            <v>32UC</v>
          </cell>
          <cell r="AJ2740" t="str">
            <v>East Lindsey</v>
          </cell>
          <cell r="AK2740">
            <v>0</v>
          </cell>
          <cell r="AL2740">
            <v>0</v>
          </cell>
        </row>
        <row r="2741">
          <cell r="B2741" t="str">
            <v>32UD</v>
          </cell>
          <cell r="C2741" t="str">
            <v>Lincoln</v>
          </cell>
          <cell r="D2741">
            <v>0</v>
          </cell>
          <cell r="E2741">
            <v>0</v>
          </cell>
          <cell r="F2741">
            <v>78</v>
          </cell>
          <cell r="G2741">
            <v>4</v>
          </cell>
          <cell r="H2741">
            <v>137</v>
          </cell>
          <cell r="I2741">
            <v>0</v>
          </cell>
          <cell r="J2741">
            <v>0</v>
          </cell>
          <cell r="K2741">
            <v>0</v>
          </cell>
          <cell r="L2741">
            <v>219</v>
          </cell>
          <cell r="M2741">
            <v>0</v>
          </cell>
          <cell r="O2741" t="str">
            <v>32UD</v>
          </cell>
          <cell r="P2741" t="str">
            <v>Lincoln</v>
          </cell>
          <cell r="Q2741">
            <v>0</v>
          </cell>
          <cell r="R2741">
            <v>0</v>
          </cell>
          <cell r="S2741">
            <v>78</v>
          </cell>
          <cell r="T2741">
            <v>3</v>
          </cell>
          <cell r="U2741">
            <v>137</v>
          </cell>
          <cell r="V2741">
            <v>0</v>
          </cell>
          <cell r="W2741">
            <v>0</v>
          </cell>
          <cell r="X2741">
            <v>0</v>
          </cell>
          <cell r="Y2741">
            <v>218</v>
          </cell>
          <cell r="AA2741" t="str">
            <v>32UD</v>
          </cell>
          <cell r="AB2741" t="str">
            <v>Lincoln</v>
          </cell>
          <cell r="AC2741">
            <v>0</v>
          </cell>
          <cell r="AD2741">
            <v>0</v>
          </cell>
          <cell r="AE2741">
            <v>0</v>
          </cell>
          <cell r="AF2741">
            <v>0</v>
          </cell>
          <cell r="AG2741">
            <v>0</v>
          </cell>
          <cell r="AI2741" t="str">
            <v>32UD</v>
          </cell>
          <cell r="AJ2741" t="str">
            <v>Lincoln</v>
          </cell>
          <cell r="AK2741">
            <v>0</v>
          </cell>
          <cell r="AL2741">
            <v>0</v>
          </cell>
        </row>
        <row r="2742">
          <cell r="B2742" t="str">
            <v>32UE</v>
          </cell>
          <cell r="C2742" t="str">
            <v>North Kesteven</v>
          </cell>
          <cell r="D2742">
            <v>0</v>
          </cell>
          <cell r="E2742">
            <v>0</v>
          </cell>
          <cell r="F2742">
            <v>25</v>
          </cell>
          <cell r="G2742">
            <v>3</v>
          </cell>
          <cell r="H2742">
            <v>82</v>
          </cell>
          <cell r="I2742">
            <v>0</v>
          </cell>
          <cell r="J2742">
            <v>0</v>
          </cell>
          <cell r="K2742">
            <v>0</v>
          </cell>
          <cell r="L2742">
            <v>110</v>
          </cell>
          <cell r="M2742">
            <v>0</v>
          </cell>
          <cell r="O2742" t="str">
            <v>32UE</v>
          </cell>
          <cell r="P2742" t="str">
            <v>North Kesteven</v>
          </cell>
          <cell r="Q2742">
            <v>0</v>
          </cell>
          <cell r="R2742">
            <v>0</v>
          </cell>
          <cell r="S2742">
            <v>25</v>
          </cell>
          <cell r="T2742">
            <v>3</v>
          </cell>
          <cell r="U2742">
            <v>82</v>
          </cell>
          <cell r="V2742">
            <v>0</v>
          </cell>
          <cell r="W2742">
            <v>0</v>
          </cell>
          <cell r="X2742">
            <v>0</v>
          </cell>
          <cell r="Y2742">
            <v>110</v>
          </cell>
          <cell r="AA2742" t="str">
            <v>32UE</v>
          </cell>
          <cell r="AB2742" t="str">
            <v>North Kesteven</v>
          </cell>
          <cell r="AC2742">
            <v>0</v>
          </cell>
          <cell r="AD2742">
            <v>5</v>
          </cell>
          <cell r="AE2742">
            <v>8</v>
          </cell>
          <cell r="AF2742">
            <v>5</v>
          </cell>
          <cell r="AG2742">
            <v>18</v>
          </cell>
          <cell r="AI2742" t="str">
            <v>32UE</v>
          </cell>
          <cell r="AJ2742" t="str">
            <v>North Kesteven</v>
          </cell>
          <cell r="AK2742">
            <v>0</v>
          </cell>
          <cell r="AL2742">
            <v>0</v>
          </cell>
        </row>
        <row r="2743">
          <cell r="B2743" t="str">
            <v>32UF</v>
          </cell>
          <cell r="C2743" t="str">
            <v>South Holland</v>
          </cell>
          <cell r="D2743">
            <v>0</v>
          </cell>
          <cell r="E2743">
            <v>0</v>
          </cell>
          <cell r="F2743">
            <v>30</v>
          </cell>
          <cell r="G2743">
            <v>3</v>
          </cell>
          <cell r="H2743">
            <v>85</v>
          </cell>
          <cell r="I2743">
            <v>0</v>
          </cell>
          <cell r="J2743">
            <v>0</v>
          </cell>
          <cell r="K2743">
            <v>0</v>
          </cell>
          <cell r="L2743">
            <v>118</v>
          </cell>
          <cell r="M2743">
            <v>0</v>
          </cell>
          <cell r="O2743" t="str">
            <v>32UF</v>
          </cell>
          <cell r="P2743" t="str">
            <v>South Holland</v>
          </cell>
          <cell r="Q2743">
            <v>0</v>
          </cell>
          <cell r="R2743">
            <v>0</v>
          </cell>
          <cell r="S2743">
            <v>30</v>
          </cell>
          <cell r="T2743">
            <v>3</v>
          </cell>
          <cell r="U2743">
            <v>85</v>
          </cell>
          <cell r="V2743">
            <v>0</v>
          </cell>
          <cell r="W2743">
            <v>0</v>
          </cell>
          <cell r="X2743">
            <v>0</v>
          </cell>
          <cell r="Y2743">
            <v>118</v>
          </cell>
          <cell r="AA2743" t="str">
            <v>32UF</v>
          </cell>
          <cell r="AB2743" t="str">
            <v>South Holland</v>
          </cell>
          <cell r="AC2743">
            <v>0</v>
          </cell>
          <cell r="AD2743">
            <v>6</v>
          </cell>
          <cell r="AE2743">
            <v>6</v>
          </cell>
          <cell r="AF2743">
            <v>6</v>
          </cell>
          <cell r="AG2743">
            <v>18</v>
          </cell>
          <cell r="AI2743" t="str">
            <v>32UF</v>
          </cell>
          <cell r="AJ2743" t="str">
            <v>South Holland</v>
          </cell>
          <cell r="AK2743">
            <v>0</v>
          </cell>
          <cell r="AL2743">
            <v>0</v>
          </cell>
        </row>
        <row r="2744">
          <cell r="B2744" t="str">
            <v>32UG</v>
          </cell>
          <cell r="C2744" t="str">
            <v>South Kesteven</v>
          </cell>
          <cell r="D2744">
            <v>0</v>
          </cell>
          <cell r="E2744">
            <v>0</v>
          </cell>
          <cell r="F2744">
            <v>33</v>
          </cell>
          <cell r="G2744">
            <v>2</v>
          </cell>
          <cell r="H2744">
            <v>166</v>
          </cell>
          <cell r="I2744">
            <v>0</v>
          </cell>
          <cell r="J2744">
            <v>0</v>
          </cell>
          <cell r="K2744">
            <v>0</v>
          </cell>
          <cell r="L2744">
            <v>201</v>
          </cell>
          <cell r="M2744">
            <v>0</v>
          </cell>
          <cell r="O2744" t="str">
            <v>32UG</v>
          </cell>
          <cell r="P2744" t="str">
            <v>South Kesteven</v>
          </cell>
          <cell r="Q2744">
            <v>0</v>
          </cell>
          <cell r="R2744">
            <v>0</v>
          </cell>
          <cell r="S2744">
            <v>33</v>
          </cell>
          <cell r="T2744">
            <v>6</v>
          </cell>
          <cell r="U2744">
            <v>166</v>
          </cell>
          <cell r="V2744">
            <v>0</v>
          </cell>
          <cell r="W2744">
            <v>0</v>
          </cell>
          <cell r="X2744">
            <v>0</v>
          </cell>
          <cell r="Y2744">
            <v>205</v>
          </cell>
          <cell r="AA2744" t="str">
            <v>32UG</v>
          </cell>
          <cell r="AB2744" t="str">
            <v>South Kesteven</v>
          </cell>
          <cell r="AC2744">
            <v>0</v>
          </cell>
          <cell r="AD2744">
            <v>5</v>
          </cell>
          <cell r="AE2744">
            <v>3</v>
          </cell>
          <cell r="AF2744">
            <v>5</v>
          </cell>
          <cell r="AG2744">
            <v>13</v>
          </cell>
          <cell r="AI2744" t="str">
            <v>32UG</v>
          </cell>
          <cell r="AJ2744" t="str">
            <v>South Kesteven</v>
          </cell>
          <cell r="AK2744">
            <v>10</v>
          </cell>
          <cell r="AL2744">
            <v>0</v>
          </cell>
        </row>
        <row r="2745">
          <cell r="B2745" t="str">
            <v>32UH</v>
          </cell>
          <cell r="C2745" t="str">
            <v>West Lindsey</v>
          </cell>
          <cell r="D2745">
            <v>0</v>
          </cell>
          <cell r="E2745">
            <v>0</v>
          </cell>
          <cell r="F2745">
            <v>34</v>
          </cell>
          <cell r="G2745">
            <v>0</v>
          </cell>
          <cell r="H2745">
            <v>58</v>
          </cell>
          <cell r="I2745">
            <v>0</v>
          </cell>
          <cell r="J2745">
            <v>0</v>
          </cell>
          <cell r="K2745">
            <v>0</v>
          </cell>
          <cell r="L2745">
            <v>92</v>
          </cell>
          <cell r="M2745">
            <v>0</v>
          </cell>
          <cell r="O2745" t="str">
            <v>32UH</v>
          </cell>
          <cell r="P2745" t="str">
            <v>West Lindsey</v>
          </cell>
          <cell r="Q2745">
            <v>0</v>
          </cell>
          <cell r="R2745">
            <v>0</v>
          </cell>
          <cell r="S2745">
            <v>34</v>
          </cell>
          <cell r="T2745">
            <v>1</v>
          </cell>
          <cell r="U2745">
            <v>58</v>
          </cell>
          <cell r="V2745">
            <v>0</v>
          </cell>
          <cell r="W2745">
            <v>0</v>
          </cell>
          <cell r="X2745">
            <v>0</v>
          </cell>
          <cell r="Y2745">
            <v>93</v>
          </cell>
          <cell r="AA2745" t="str">
            <v>32UH</v>
          </cell>
          <cell r="AB2745" t="str">
            <v>West Lindsey</v>
          </cell>
          <cell r="AC2745">
            <v>0</v>
          </cell>
          <cell r="AD2745">
            <v>4</v>
          </cell>
          <cell r="AE2745">
            <v>0</v>
          </cell>
          <cell r="AF2745">
            <v>4</v>
          </cell>
          <cell r="AG2745">
            <v>8</v>
          </cell>
          <cell r="AI2745" t="str">
            <v>32UH</v>
          </cell>
          <cell r="AJ2745" t="str">
            <v>West Lindsey</v>
          </cell>
          <cell r="AK2745">
            <v>0</v>
          </cell>
          <cell r="AL2745">
            <v>0</v>
          </cell>
        </row>
        <row r="2746">
          <cell r="B2746" t="str">
            <v>33UB</v>
          </cell>
          <cell r="C2746" t="str">
            <v>Breckland</v>
          </cell>
          <cell r="D2746">
            <v>15</v>
          </cell>
          <cell r="E2746">
            <v>5</v>
          </cell>
          <cell r="F2746">
            <v>16</v>
          </cell>
          <cell r="G2746">
            <v>32</v>
          </cell>
          <cell r="H2746">
            <v>174</v>
          </cell>
          <cell r="I2746">
            <v>28</v>
          </cell>
          <cell r="J2746">
            <v>0</v>
          </cell>
          <cell r="K2746">
            <v>0</v>
          </cell>
          <cell r="L2746">
            <v>270</v>
          </cell>
          <cell r="M2746">
            <v>0</v>
          </cell>
          <cell r="O2746" t="str">
            <v>33UB</v>
          </cell>
          <cell r="P2746" t="str">
            <v>Breckland</v>
          </cell>
          <cell r="Q2746">
            <v>15</v>
          </cell>
          <cell r="R2746">
            <v>6</v>
          </cell>
          <cell r="S2746">
            <v>16</v>
          </cell>
          <cell r="T2746">
            <v>35</v>
          </cell>
          <cell r="U2746">
            <v>177</v>
          </cell>
          <cell r="V2746">
            <v>28</v>
          </cell>
          <cell r="W2746">
            <v>0</v>
          </cell>
          <cell r="X2746">
            <v>0</v>
          </cell>
          <cell r="Y2746">
            <v>277</v>
          </cell>
          <cell r="AA2746" t="str">
            <v>33UB</v>
          </cell>
          <cell r="AB2746" t="str">
            <v>Breckland</v>
          </cell>
          <cell r="AC2746">
            <v>0</v>
          </cell>
          <cell r="AD2746">
            <v>0</v>
          </cell>
          <cell r="AE2746">
            <v>0</v>
          </cell>
          <cell r="AF2746">
            <v>0</v>
          </cell>
          <cell r="AG2746">
            <v>0</v>
          </cell>
          <cell r="AI2746" t="str">
            <v>33UB</v>
          </cell>
          <cell r="AJ2746" t="str">
            <v>Breckland</v>
          </cell>
          <cell r="AK2746">
            <v>0</v>
          </cell>
          <cell r="AL2746">
            <v>0</v>
          </cell>
        </row>
        <row r="2747">
          <cell r="B2747" t="str">
            <v>33UC</v>
          </cell>
          <cell r="C2747" t="str">
            <v>Broadland</v>
          </cell>
          <cell r="D2747">
            <v>7</v>
          </cell>
          <cell r="E2747">
            <v>4</v>
          </cell>
          <cell r="F2747">
            <v>13</v>
          </cell>
          <cell r="G2747">
            <v>19</v>
          </cell>
          <cell r="H2747">
            <v>63</v>
          </cell>
          <cell r="I2747">
            <v>6</v>
          </cell>
          <cell r="J2747">
            <v>2</v>
          </cell>
          <cell r="K2747">
            <v>0</v>
          </cell>
          <cell r="L2747">
            <v>114</v>
          </cell>
          <cell r="M2747">
            <v>2</v>
          </cell>
          <cell r="O2747" t="str">
            <v>33UC</v>
          </cell>
          <cell r="P2747" t="str">
            <v>Broadland</v>
          </cell>
          <cell r="Q2747">
            <v>7</v>
          </cell>
          <cell r="R2747">
            <v>4</v>
          </cell>
          <cell r="S2747">
            <v>13</v>
          </cell>
          <cell r="T2747">
            <v>21</v>
          </cell>
          <cell r="U2747">
            <v>60</v>
          </cell>
          <cell r="V2747">
            <v>6</v>
          </cell>
          <cell r="W2747">
            <v>2</v>
          </cell>
          <cell r="X2747">
            <v>0</v>
          </cell>
          <cell r="Y2747">
            <v>113</v>
          </cell>
          <cell r="AA2747" t="str">
            <v>33UC</v>
          </cell>
          <cell r="AB2747" t="str">
            <v>Broadland</v>
          </cell>
          <cell r="AC2747">
            <v>0</v>
          </cell>
          <cell r="AD2747">
            <v>0</v>
          </cell>
          <cell r="AE2747">
            <v>0</v>
          </cell>
          <cell r="AF2747">
            <v>0</v>
          </cell>
          <cell r="AG2747">
            <v>0</v>
          </cell>
          <cell r="AI2747" t="str">
            <v>33UC</v>
          </cell>
          <cell r="AJ2747" t="str">
            <v>Broadland</v>
          </cell>
          <cell r="AK2747">
            <v>0</v>
          </cell>
          <cell r="AL2747">
            <v>0</v>
          </cell>
        </row>
        <row r="2748">
          <cell r="B2748" t="str">
            <v>33UD</v>
          </cell>
          <cell r="C2748" t="str">
            <v>Great Yarmouth</v>
          </cell>
          <cell r="D2748">
            <v>0</v>
          </cell>
          <cell r="E2748">
            <v>1</v>
          </cell>
          <cell r="F2748">
            <v>3</v>
          </cell>
          <cell r="G2748">
            <v>10</v>
          </cell>
          <cell r="H2748">
            <v>29</v>
          </cell>
          <cell r="I2748">
            <v>24</v>
          </cell>
          <cell r="J2748">
            <v>0</v>
          </cell>
          <cell r="K2748">
            <v>0</v>
          </cell>
          <cell r="L2748">
            <v>67</v>
          </cell>
          <cell r="M2748">
            <v>0</v>
          </cell>
          <cell r="O2748" t="str">
            <v>33UD</v>
          </cell>
          <cell r="P2748" t="str">
            <v>Great Yarmouth</v>
          </cell>
          <cell r="Q2748">
            <v>0</v>
          </cell>
          <cell r="R2748">
            <v>1</v>
          </cell>
          <cell r="S2748">
            <v>3</v>
          </cell>
          <cell r="T2748">
            <v>7</v>
          </cell>
          <cell r="U2748">
            <v>29</v>
          </cell>
          <cell r="V2748">
            <v>24</v>
          </cell>
          <cell r="W2748">
            <v>0</v>
          </cell>
          <cell r="X2748">
            <v>0</v>
          </cell>
          <cell r="Y2748">
            <v>64</v>
          </cell>
          <cell r="AA2748" t="str">
            <v>33UD</v>
          </cell>
          <cell r="AB2748" t="str">
            <v>Great Yarmouth</v>
          </cell>
          <cell r="AC2748">
            <v>0</v>
          </cell>
          <cell r="AD2748">
            <v>0</v>
          </cell>
          <cell r="AE2748">
            <v>0</v>
          </cell>
          <cell r="AF2748">
            <v>0</v>
          </cell>
          <cell r="AG2748">
            <v>0</v>
          </cell>
          <cell r="AI2748" t="str">
            <v>33UD</v>
          </cell>
          <cell r="AJ2748" t="str">
            <v>Great Yarmouth</v>
          </cell>
          <cell r="AK2748">
            <v>0</v>
          </cell>
          <cell r="AL2748">
            <v>0</v>
          </cell>
        </row>
        <row r="2749">
          <cell r="B2749" t="str">
            <v>33UE</v>
          </cell>
          <cell r="C2749" t="str">
            <v>Kings Lynn and West Norfolk</v>
          </cell>
          <cell r="D2749">
            <v>5</v>
          </cell>
          <cell r="E2749">
            <v>8</v>
          </cell>
          <cell r="F2749">
            <v>29</v>
          </cell>
          <cell r="G2749">
            <v>16</v>
          </cell>
          <cell r="H2749">
            <v>89</v>
          </cell>
          <cell r="I2749">
            <v>1</v>
          </cell>
          <cell r="J2749">
            <v>0</v>
          </cell>
          <cell r="K2749">
            <v>0</v>
          </cell>
          <cell r="L2749">
            <v>148</v>
          </cell>
          <cell r="M2749">
            <v>0</v>
          </cell>
          <cell r="O2749" t="str">
            <v>33UE</v>
          </cell>
          <cell r="P2749" t="str">
            <v>Kings Lynn and West Norfolk</v>
          </cell>
          <cell r="Q2749">
            <v>5</v>
          </cell>
          <cell r="R2749">
            <v>7</v>
          </cell>
          <cell r="S2749">
            <v>29</v>
          </cell>
          <cell r="T2749">
            <v>14</v>
          </cell>
          <cell r="U2749">
            <v>89</v>
          </cell>
          <cell r="V2749">
            <v>1</v>
          </cell>
          <cell r="W2749">
            <v>0</v>
          </cell>
          <cell r="X2749">
            <v>0</v>
          </cell>
          <cell r="Y2749">
            <v>145</v>
          </cell>
          <cell r="AA2749" t="str">
            <v>33UE</v>
          </cell>
          <cell r="AB2749" t="str">
            <v>Kings Lynn and West Norfolk</v>
          </cell>
          <cell r="AC2749">
            <v>0</v>
          </cell>
          <cell r="AD2749">
            <v>0</v>
          </cell>
          <cell r="AE2749">
            <v>0</v>
          </cell>
          <cell r="AF2749">
            <v>0</v>
          </cell>
          <cell r="AG2749">
            <v>0</v>
          </cell>
          <cell r="AI2749" t="str">
            <v>33UE</v>
          </cell>
          <cell r="AJ2749" t="str">
            <v>Kings Lynn and West Norfolk</v>
          </cell>
          <cell r="AK2749">
            <v>0</v>
          </cell>
          <cell r="AL2749">
            <v>0</v>
          </cell>
        </row>
        <row r="2750">
          <cell r="B2750" t="str">
            <v>33UF</v>
          </cell>
          <cell r="C2750" t="str">
            <v>North Norfolk</v>
          </cell>
          <cell r="D2750">
            <v>3</v>
          </cell>
          <cell r="E2750">
            <v>1</v>
          </cell>
          <cell r="F2750">
            <v>1</v>
          </cell>
          <cell r="G2750">
            <v>8</v>
          </cell>
          <cell r="H2750">
            <v>33</v>
          </cell>
          <cell r="I2750">
            <v>0</v>
          </cell>
          <cell r="J2750">
            <v>0</v>
          </cell>
          <cell r="K2750">
            <v>0</v>
          </cell>
          <cell r="L2750">
            <v>46</v>
          </cell>
          <cell r="M2750">
            <v>0</v>
          </cell>
          <cell r="O2750" t="str">
            <v>33UF</v>
          </cell>
          <cell r="P2750" t="str">
            <v>North Norfolk</v>
          </cell>
          <cell r="Q2750">
            <v>3</v>
          </cell>
          <cell r="R2750">
            <v>1</v>
          </cell>
          <cell r="S2750">
            <v>1</v>
          </cell>
          <cell r="T2750">
            <v>8</v>
          </cell>
          <cell r="U2750">
            <v>33</v>
          </cell>
          <cell r="V2750">
            <v>0</v>
          </cell>
          <cell r="W2750">
            <v>0</v>
          </cell>
          <cell r="X2750">
            <v>0</v>
          </cell>
          <cell r="Y2750">
            <v>46</v>
          </cell>
          <cell r="AA2750" t="str">
            <v>33UF</v>
          </cell>
          <cell r="AB2750" t="str">
            <v>North Norfolk</v>
          </cell>
          <cell r="AC2750">
            <v>0</v>
          </cell>
          <cell r="AD2750">
            <v>0</v>
          </cell>
          <cell r="AE2750">
            <v>0</v>
          </cell>
          <cell r="AF2750">
            <v>0</v>
          </cell>
          <cell r="AG2750">
            <v>0</v>
          </cell>
          <cell r="AI2750" t="str">
            <v>33UF</v>
          </cell>
          <cell r="AJ2750" t="str">
            <v>North Norfolk</v>
          </cell>
          <cell r="AK2750">
            <v>0</v>
          </cell>
          <cell r="AL2750">
            <v>0</v>
          </cell>
        </row>
        <row r="2751">
          <cell r="B2751" t="str">
            <v>33UG</v>
          </cell>
          <cell r="C2751" t="str">
            <v>Norwich</v>
          </cell>
          <cell r="D2751">
            <v>0</v>
          </cell>
          <cell r="E2751">
            <v>5</v>
          </cell>
          <cell r="F2751">
            <v>57</v>
          </cell>
          <cell r="G2751">
            <v>27</v>
          </cell>
          <cell r="H2751">
            <v>98</v>
          </cell>
          <cell r="I2751">
            <v>0</v>
          </cell>
          <cell r="J2751">
            <v>0</v>
          </cell>
          <cell r="K2751">
            <v>0</v>
          </cell>
          <cell r="L2751">
            <v>187</v>
          </cell>
          <cell r="M2751">
            <v>0</v>
          </cell>
          <cell r="O2751" t="str">
            <v>33UG</v>
          </cell>
          <cell r="P2751" t="str">
            <v>Norwich</v>
          </cell>
          <cell r="Q2751">
            <v>0</v>
          </cell>
          <cell r="R2751">
            <v>5</v>
          </cell>
          <cell r="S2751">
            <v>57</v>
          </cell>
          <cell r="T2751">
            <v>31</v>
          </cell>
          <cell r="U2751">
            <v>98</v>
          </cell>
          <cell r="V2751">
            <v>0</v>
          </cell>
          <cell r="W2751">
            <v>0</v>
          </cell>
          <cell r="X2751">
            <v>0</v>
          </cell>
          <cell r="Y2751">
            <v>191</v>
          </cell>
          <cell r="AA2751" t="str">
            <v>33UG</v>
          </cell>
          <cell r="AB2751" t="str">
            <v>Norwich</v>
          </cell>
          <cell r="AC2751">
            <v>0</v>
          </cell>
          <cell r="AD2751">
            <v>1</v>
          </cell>
          <cell r="AE2751">
            <v>5</v>
          </cell>
          <cell r="AF2751">
            <v>1</v>
          </cell>
          <cell r="AG2751">
            <v>7</v>
          </cell>
          <cell r="AI2751" t="str">
            <v>33UG</v>
          </cell>
          <cell r="AJ2751" t="str">
            <v>Norwich</v>
          </cell>
          <cell r="AK2751">
            <v>0</v>
          </cell>
          <cell r="AL2751">
            <v>0</v>
          </cell>
        </row>
        <row r="2752">
          <cell r="B2752" t="str">
            <v>33UH</v>
          </cell>
          <cell r="C2752" t="str">
            <v>South Norfolk</v>
          </cell>
          <cell r="D2752">
            <v>2</v>
          </cell>
          <cell r="E2752">
            <v>3</v>
          </cell>
          <cell r="F2752">
            <v>46</v>
          </cell>
          <cell r="G2752">
            <v>25</v>
          </cell>
          <cell r="H2752">
            <v>157</v>
          </cell>
          <cell r="I2752">
            <v>4</v>
          </cell>
          <cell r="J2752">
            <v>0</v>
          </cell>
          <cell r="K2752">
            <v>0</v>
          </cell>
          <cell r="L2752">
            <v>237</v>
          </cell>
          <cell r="M2752">
            <v>0</v>
          </cell>
          <cell r="O2752" t="str">
            <v>33UH</v>
          </cell>
          <cell r="P2752" t="str">
            <v>South Norfolk</v>
          </cell>
          <cell r="Q2752">
            <v>2</v>
          </cell>
          <cell r="R2752">
            <v>3</v>
          </cell>
          <cell r="S2752">
            <v>46</v>
          </cell>
          <cell r="T2752">
            <v>21</v>
          </cell>
          <cell r="U2752">
            <v>157</v>
          </cell>
          <cell r="V2752">
            <v>4</v>
          </cell>
          <cell r="W2752">
            <v>0</v>
          </cell>
          <cell r="X2752">
            <v>0</v>
          </cell>
          <cell r="Y2752">
            <v>233</v>
          </cell>
          <cell r="AA2752" t="str">
            <v>33UH</v>
          </cell>
          <cell r="AB2752" t="str">
            <v>South Norfolk</v>
          </cell>
          <cell r="AC2752">
            <v>0</v>
          </cell>
          <cell r="AD2752">
            <v>4</v>
          </cell>
          <cell r="AE2752">
            <v>0</v>
          </cell>
          <cell r="AF2752">
            <v>4</v>
          </cell>
          <cell r="AG2752">
            <v>8</v>
          </cell>
          <cell r="AI2752" t="str">
            <v>33UH</v>
          </cell>
          <cell r="AJ2752" t="str">
            <v>South Norfolk</v>
          </cell>
          <cell r="AK2752">
            <v>0</v>
          </cell>
          <cell r="AL2752">
            <v>0</v>
          </cell>
        </row>
        <row r="2753">
          <cell r="B2753" t="str">
            <v>34UB</v>
          </cell>
          <cell r="C2753" t="str">
            <v>Corby</v>
          </cell>
          <cell r="D2753">
            <v>4</v>
          </cell>
          <cell r="E2753">
            <v>1</v>
          </cell>
          <cell r="F2753">
            <v>55</v>
          </cell>
          <cell r="G2753">
            <v>5</v>
          </cell>
          <cell r="H2753">
            <v>53</v>
          </cell>
          <cell r="I2753">
            <v>0</v>
          </cell>
          <cell r="J2753">
            <v>0</v>
          </cell>
          <cell r="K2753">
            <v>0</v>
          </cell>
          <cell r="L2753">
            <v>118</v>
          </cell>
          <cell r="M2753">
            <v>0</v>
          </cell>
          <cell r="O2753" t="str">
            <v>34UB</v>
          </cell>
          <cell r="P2753" t="str">
            <v>Corby</v>
          </cell>
          <cell r="Q2753">
            <v>4</v>
          </cell>
          <cell r="R2753">
            <v>1</v>
          </cell>
          <cell r="S2753">
            <v>55</v>
          </cell>
          <cell r="T2753">
            <v>4</v>
          </cell>
          <cell r="U2753">
            <v>53</v>
          </cell>
          <cell r="V2753">
            <v>0</v>
          </cell>
          <cell r="W2753">
            <v>0</v>
          </cell>
          <cell r="X2753">
            <v>0</v>
          </cell>
          <cell r="Y2753">
            <v>117</v>
          </cell>
          <cell r="AA2753" t="str">
            <v>34UB</v>
          </cell>
          <cell r="AB2753" t="str">
            <v>Corby</v>
          </cell>
          <cell r="AC2753">
            <v>0</v>
          </cell>
          <cell r="AD2753">
            <v>0</v>
          </cell>
          <cell r="AE2753">
            <v>0</v>
          </cell>
          <cell r="AF2753">
            <v>0</v>
          </cell>
          <cell r="AG2753">
            <v>0</v>
          </cell>
          <cell r="AI2753" t="str">
            <v>34UB</v>
          </cell>
          <cell r="AJ2753" t="str">
            <v>Corby</v>
          </cell>
          <cell r="AK2753">
            <v>0</v>
          </cell>
          <cell r="AL2753">
            <v>0</v>
          </cell>
        </row>
        <row r="2754">
          <cell r="B2754" t="str">
            <v>34UC</v>
          </cell>
          <cell r="C2754" t="str">
            <v>Daventry</v>
          </cell>
          <cell r="D2754">
            <v>0</v>
          </cell>
          <cell r="E2754">
            <v>0</v>
          </cell>
          <cell r="F2754">
            <v>5</v>
          </cell>
          <cell r="G2754">
            <v>5</v>
          </cell>
          <cell r="H2754">
            <v>34</v>
          </cell>
          <cell r="I2754">
            <v>0</v>
          </cell>
          <cell r="J2754">
            <v>0</v>
          </cell>
          <cell r="K2754">
            <v>0</v>
          </cell>
          <cell r="L2754">
            <v>44</v>
          </cell>
          <cell r="M2754">
            <v>0</v>
          </cell>
          <cell r="O2754" t="str">
            <v>34UC</v>
          </cell>
          <cell r="P2754" t="str">
            <v>Daventry</v>
          </cell>
          <cell r="Q2754">
            <v>0</v>
          </cell>
          <cell r="R2754">
            <v>0</v>
          </cell>
          <cell r="S2754">
            <v>5</v>
          </cell>
          <cell r="T2754">
            <v>7</v>
          </cell>
          <cell r="U2754">
            <v>34</v>
          </cell>
          <cell r="V2754">
            <v>0</v>
          </cell>
          <cell r="W2754">
            <v>0</v>
          </cell>
          <cell r="X2754">
            <v>0</v>
          </cell>
          <cell r="Y2754">
            <v>46</v>
          </cell>
          <cell r="AA2754" t="str">
            <v>34UC</v>
          </cell>
          <cell r="AB2754" t="str">
            <v>Daventry</v>
          </cell>
          <cell r="AC2754">
            <v>0</v>
          </cell>
          <cell r="AD2754">
            <v>0</v>
          </cell>
          <cell r="AE2754">
            <v>0</v>
          </cell>
          <cell r="AF2754">
            <v>0</v>
          </cell>
          <cell r="AG2754">
            <v>0</v>
          </cell>
          <cell r="AI2754" t="str">
            <v>34UC</v>
          </cell>
          <cell r="AJ2754" t="str">
            <v>Daventry</v>
          </cell>
          <cell r="AK2754">
            <v>0</v>
          </cell>
          <cell r="AL2754">
            <v>0</v>
          </cell>
        </row>
        <row r="2755">
          <cell r="B2755" t="str">
            <v>34UD</v>
          </cell>
          <cell r="C2755" t="str">
            <v>East Northamptonshire</v>
          </cell>
          <cell r="D2755">
            <v>0</v>
          </cell>
          <cell r="E2755">
            <v>3</v>
          </cell>
          <cell r="F2755">
            <v>5</v>
          </cell>
          <cell r="G2755">
            <v>7</v>
          </cell>
          <cell r="H2755">
            <v>82</v>
          </cell>
          <cell r="I2755">
            <v>0</v>
          </cell>
          <cell r="J2755">
            <v>0</v>
          </cell>
          <cell r="K2755">
            <v>0</v>
          </cell>
          <cell r="L2755">
            <v>97</v>
          </cell>
          <cell r="M2755">
            <v>0</v>
          </cell>
          <cell r="O2755" t="str">
            <v>34UD</v>
          </cell>
          <cell r="P2755" t="str">
            <v>East Northamptonshire</v>
          </cell>
          <cell r="Q2755">
            <v>0</v>
          </cell>
          <cell r="R2755">
            <v>3</v>
          </cell>
          <cell r="S2755">
            <v>5</v>
          </cell>
          <cell r="T2755">
            <v>9</v>
          </cell>
          <cell r="U2755">
            <v>82</v>
          </cell>
          <cell r="V2755">
            <v>0</v>
          </cell>
          <cell r="W2755">
            <v>0</v>
          </cell>
          <cell r="X2755">
            <v>0</v>
          </cell>
          <cell r="Y2755">
            <v>99</v>
          </cell>
          <cell r="AA2755" t="str">
            <v>34UD</v>
          </cell>
          <cell r="AB2755" t="str">
            <v>East Northamptonshire</v>
          </cell>
          <cell r="AC2755">
            <v>0</v>
          </cell>
          <cell r="AD2755">
            <v>0</v>
          </cell>
          <cell r="AE2755">
            <v>0</v>
          </cell>
          <cell r="AF2755">
            <v>0</v>
          </cell>
          <cell r="AG2755">
            <v>0</v>
          </cell>
          <cell r="AI2755" t="str">
            <v>34UD</v>
          </cell>
          <cell r="AJ2755" t="str">
            <v>East Northamptonshire</v>
          </cell>
          <cell r="AK2755">
            <v>0</v>
          </cell>
          <cell r="AL2755">
            <v>0</v>
          </cell>
        </row>
        <row r="2756">
          <cell r="B2756" t="str">
            <v>34UE</v>
          </cell>
          <cell r="C2756" t="str">
            <v>Kettering</v>
          </cell>
          <cell r="D2756">
            <v>0</v>
          </cell>
          <cell r="E2756">
            <v>2</v>
          </cell>
          <cell r="F2756">
            <v>11</v>
          </cell>
          <cell r="G2756">
            <v>12</v>
          </cell>
          <cell r="H2756">
            <v>88</v>
          </cell>
          <cell r="I2756">
            <v>0</v>
          </cell>
          <cell r="J2756">
            <v>0</v>
          </cell>
          <cell r="K2756">
            <v>0</v>
          </cell>
          <cell r="L2756">
            <v>113</v>
          </cell>
          <cell r="M2756">
            <v>0</v>
          </cell>
          <cell r="O2756" t="str">
            <v>34UE</v>
          </cell>
          <cell r="P2756" t="str">
            <v>Kettering</v>
          </cell>
          <cell r="Q2756">
            <v>0</v>
          </cell>
          <cell r="R2756">
            <v>2</v>
          </cell>
          <cell r="S2756">
            <v>11</v>
          </cell>
          <cell r="T2756">
            <v>12</v>
          </cell>
          <cell r="U2756">
            <v>88</v>
          </cell>
          <cell r="V2756">
            <v>0</v>
          </cell>
          <cell r="W2756">
            <v>0</v>
          </cell>
          <cell r="X2756">
            <v>0</v>
          </cell>
          <cell r="Y2756">
            <v>113</v>
          </cell>
          <cell r="AA2756" t="str">
            <v>34UE</v>
          </cell>
          <cell r="AB2756" t="str">
            <v>Kettering</v>
          </cell>
          <cell r="AC2756">
            <v>0</v>
          </cell>
          <cell r="AD2756">
            <v>0</v>
          </cell>
          <cell r="AE2756">
            <v>0</v>
          </cell>
          <cell r="AF2756">
            <v>0</v>
          </cell>
          <cell r="AG2756">
            <v>0</v>
          </cell>
          <cell r="AI2756" t="str">
            <v>34UE</v>
          </cell>
          <cell r="AJ2756" t="str">
            <v>Kettering</v>
          </cell>
          <cell r="AK2756">
            <v>0</v>
          </cell>
          <cell r="AL2756">
            <v>0</v>
          </cell>
        </row>
        <row r="2757">
          <cell r="B2757" t="str">
            <v>34UF</v>
          </cell>
          <cell r="C2757" t="str">
            <v>Northampton</v>
          </cell>
          <cell r="D2757">
            <v>9</v>
          </cell>
          <cell r="E2757">
            <v>5</v>
          </cell>
          <cell r="F2757">
            <v>198</v>
          </cell>
          <cell r="G2757">
            <v>25</v>
          </cell>
          <cell r="H2757">
            <v>157</v>
          </cell>
          <cell r="I2757">
            <v>0</v>
          </cell>
          <cell r="J2757">
            <v>0</v>
          </cell>
          <cell r="K2757">
            <v>0</v>
          </cell>
          <cell r="L2757">
            <v>394</v>
          </cell>
          <cell r="M2757">
            <v>0</v>
          </cell>
          <cell r="O2757" t="str">
            <v>34UF</v>
          </cell>
          <cell r="P2757" t="str">
            <v>Northampton</v>
          </cell>
          <cell r="Q2757">
            <v>9</v>
          </cell>
          <cell r="R2757">
            <v>5</v>
          </cell>
          <cell r="S2757">
            <v>198</v>
          </cell>
          <cell r="T2757">
            <v>26</v>
          </cell>
          <cell r="U2757">
            <v>157</v>
          </cell>
          <cell r="V2757">
            <v>0</v>
          </cell>
          <cell r="W2757">
            <v>0</v>
          </cell>
          <cell r="X2757">
            <v>0</v>
          </cell>
          <cell r="Y2757">
            <v>395</v>
          </cell>
          <cell r="AA2757" t="str">
            <v>34UF</v>
          </cell>
          <cell r="AB2757" t="str">
            <v>Northampton</v>
          </cell>
          <cell r="AC2757">
            <v>0</v>
          </cell>
          <cell r="AD2757">
            <v>0</v>
          </cell>
          <cell r="AE2757">
            <v>0</v>
          </cell>
          <cell r="AF2757">
            <v>0</v>
          </cell>
          <cell r="AG2757">
            <v>0</v>
          </cell>
          <cell r="AI2757" t="str">
            <v>34UF</v>
          </cell>
          <cell r="AJ2757" t="str">
            <v>Northampton</v>
          </cell>
          <cell r="AK2757">
            <v>0</v>
          </cell>
          <cell r="AL2757">
            <v>0</v>
          </cell>
        </row>
        <row r="2758">
          <cell r="B2758" t="str">
            <v>34UG</v>
          </cell>
          <cell r="C2758" t="str">
            <v>South Northamptonshire</v>
          </cell>
          <cell r="D2758">
            <v>0</v>
          </cell>
          <cell r="E2758">
            <v>0</v>
          </cell>
          <cell r="F2758">
            <v>0</v>
          </cell>
          <cell r="G2758">
            <v>6</v>
          </cell>
          <cell r="H2758">
            <v>0</v>
          </cell>
          <cell r="I2758">
            <v>0</v>
          </cell>
          <cell r="J2758">
            <v>0</v>
          </cell>
          <cell r="K2758">
            <v>0</v>
          </cell>
          <cell r="L2758">
            <v>6</v>
          </cell>
          <cell r="M2758">
            <v>0</v>
          </cell>
          <cell r="O2758" t="str">
            <v>34UG</v>
          </cell>
          <cell r="P2758" t="str">
            <v>South Northamptonshire</v>
          </cell>
          <cell r="Q2758">
            <v>0</v>
          </cell>
          <cell r="R2758">
            <v>0</v>
          </cell>
          <cell r="S2758">
            <v>0</v>
          </cell>
          <cell r="T2758">
            <v>13</v>
          </cell>
          <cell r="U2758">
            <v>0</v>
          </cell>
          <cell r="V2758">
            <v>0</v>
          </cell>
          <cell r="W2758">
            <v>0</v>
          </cell>
          <cell r="X2758">
            <v>0</v>
          </cell>
          <cell r="Y2758">
            <v>13</v>
          </cell>
          <cell r="AA2758" t="str">
            <v>34UG</v>
          </cell>
          <cell r="AB2758" t="str">
            <v>South Northamptonshire</v>
          </cell>
          <cell r="AC2758">
            <v>0</v>
          </cell>
          <cell r="AD2758">
            <v>0</v>
          </cell>
          <cell r="AE2758">
            <v>0</v>
          </cell>
          <cell r="AF2758">
            <v>0</v>
          </cell>
          <cell r="AG2758">
            <v>0</v>
          </cell>
          <cell r="AI2758" t="str">
            <v>34UG</v>
          </cell>
          <cell r="AJ2758" t="str">
            <v>South Northamptonshire</v>
          </cell>
          <cell r="AK2758">
            <v>0</v>
          </cell>
          <cell r="AL2758">
            <v>0</v>
          </cell>
        </row>
        <row r="2759">
          <cell r="B2759" t="str">
            <v>34UH</v>
          </cell>
          <cell r="C2759" t="str">
            <v>Wellingborough</v>
          </cell>
          <cell r="D2759">
            <v>0</v>
          </cell>
          <cell r="E2759">
            <v>1</v>
          </cell>
          <cell r="F2759">
            <v>45</v>
          </cell>
          <cell r="G2759">
            <v>3</v>
          </cell>
          <cell r="H2759">
            <v>62</v>
          </cell>
          <cell r="I2759">
            <v>0</v>
          </cell>
          <cell r="J2759">
            <v>0</v>
          </cell>
          <cell r="K2759">
            <v>0</v>
          </cell>
          <cell r="L2759">
            <v>111</v>
          </cell>
          <cell r="M2759">
            <v>0</v>
          </cell>
          <cell r="O2759" t="str">
            <v>34UH</v>
          </cell>
          <cell r="P2759" t="str">
            <v>Wellingborough</v>
          </cell>
          <cell r="Q2759">
            <v>0</v>
          </cell>
          <cell r="R2759">
            <v>1</v>
          </cell>
          <cell r="S2759">
            <v>45</v>
          </cell>
          <cell r="T2759">
            <v>10</v>
          </cell>
          <cell r="U2759">
            <v>62</v>
          </cell>
          <cell r="V2759">
            <v>0</v>
          </cell>
          <cell r="W2759">
            <v>0</v>
          </cell>
          <cell r="X2759">
            <v>0</v>
          </cell>
          <cell r="Y2759">
            <v>118</v>
          </cell>
          <cell r="AA2759" t="str">
            <v>34UH</v>
          </cell>
          <cell r="AB2759" t="str">
            <v>Wellingborough</v>
          </cell>
          <cell r="AC2759">
            <v>0</v>
          </cell>
          <cell r="AD2759">
            <v>0</v>
          </cell>
          <cell r="AE2759">
            <v>0</v>
          </cell>
          <cell r="AF2759">
            <v>0</v>
          </cell>
          <cell r="AG2759">
            <v>0</v>
          </cell>
          <cell r="AI2759" t="str">
            <v>34UH</v>
          </cell>
          <cell r="AJ2759" t="str">
            <v>Wellingborough</v>
          </cell>
          <cell r="AK2759">
            <v>0</v>
          </cell>
          <cell r="AL2759">
            <v>0</v>
          </cell>
        </row>
        <row r="2760">
          <cell r="B2760" t="str">
            <v>35UB</v>
          </cell>
          <cell r="C2760" t="str">
            <v>Alnwick</v>
          </cell>
          <cell r="D2760">
            <v>0</v>
          </cell>
          <cell r="E2760">
            <v>0</v>
          </cell>
          <cell r="F2760">
            <v>0</v>
          </cell>
          <cell r="G2760">
            <v>0</v>
          </cell>
          <cell r="H2760">
            <v>10</v>
          </cell>
          <cell r="I2760">
            <v>0</v>
          </cell>
          <cell r="J2760">
            <v>0</v>
          </cell>
          <cell r="K2760">
            <v>0</v>
          </cell>
          <cell r="L2760">
            <v>10</v>
          </cell>
          <cell r="M2760">
            <v>0</v>
          </cell>
          <cell r="O2760" t="str">
            <v>35UB</v>
          </cell>
          <cell r="P2760" t="str">
            <v>Alnwick</v>
          </cell>
          <cell r="Q2760">
            <v>0</v>
          </cell>
          <cell r="R2760">
            <v>0</v>
          </cell>
          <cell r="S2760">
            <v>0</v>
          </cell>
          <cell r="T2760">
            <v>0</v>
          </cell>
          <cell r="U2760">
            <v>10</v>
          </cell>
          <cell r="V2760">
            <v>0</v>
          </cell>
          <cell r="W2760">
            <v>0</v>
          </cell>
          <cell r="X2760">
            <v>0</v>
          </cell>
          <cell r="Y2760">
            <v>10</v>
          </cell>
          <cell r="AA2760" t="str">
            <v>35UB</v>
          </cell>
          <cell r="AB2760" t="str">
            <v>Alnwick</v>
          </cell>
          <cell r="AC2760">
            <v>0</v>
          </cell>
          <cell r="AD2760">
            <v>0</v>
          </cell>
          <cell r="AE2760">
            <v>0</v>
          </cell>
          <cell r="AF2760">
            <v>0</v>
          </cell>
          <cell r="AG2760">
            <v>0</v>
          </cell>
          <cell r="AI2760" t="str">
            <v>35UB</v>
          </cell>
          <cell r="AJ2760" t="str">
            <v>Alnwick</v>
          </cell>
          <cell r="AK2760">
            <v>0</v>
          </cell>
          <cell r="AL2760">
            <v>0</v>
          </cell>
        </row>
        <row r="2761">
          <cell r="B2761" t="str">
            <v>35UD</v>
          </cell>
          <cell r="C2761" t="str">
            <v>Blyth Valley</v>
          </cell>
          <cell r="D2761">
            <v>0</v>
          </cell>
          <cell r="E2761">
            <v>0</v>
          </cell>
          <cell r="F2761">
            <v>12</v>
          </cell>
          <cell r="G2761">
            <v>0</v>
          </cell>
          <cell r="H2761">
            <v>43</v>
          </cell>
          <cell r="I2761">
            <v>0</v>
          </cell>
          <cell r="J2761">
            <v>0</v>
          </cell>
          <cell r="K2761">
            <v>0</v>
          </cell>
          <cell r="L2761">
            <v>55</v>
          </cell>
          <cell r="M2761">
            <v>0</v>
          </cell>
          <cell r="O2761" t="str">
            <v>35UD</v>
          </cell>
          <cell r="P2761" t="str">
            <v>Blyth Valley</v>
          </cell>
          <cell r="Q2761">
            <v>0</v>
          </cell>
          <cell r="R2761">
            <v>0</v>
          </cell>
          <cell r="S2761">
            <v>12</v>
          </cell>
          <cell r="T2761">
            <v>0</v>
          </cell>
          <cell r="U2761">
            <v>43</v>
          </cell>
          <cell r="V2761">
            <v>0</v>
          </cell>
          <cell r="W2761">
            <v>0</v>
          </cell>
          <cell r="X2761">
            <v>0</v>
          </cell>
          <cell r="Y2761">
            <v>55</v>
          </cell>
          <cell r="AA2761" t="str">
            <v>35UD</v>
          </cell>
          <cell r="AB2761" t="str">
            <v>Blyth Valley</v>
          </cell>
          <cell r="AC2761">
            <v>0</v>
          </cell>
          <cell r="AD2761">
            <v>0</v>
          </cell>
          <cell r="AE2761">
            <v>0</v>
          </cell>
          <cell r="AF2761">
            <v>0</v>
          </cell>
          <cell r="AG2761">
            <v>0</v>
          </cell>
          <cell r="AI2761" t="str">
            <v>35UD</v>
          </cell>
          <cell r="AJ2761" t="str">
            <v>Blyth Valley</v>
          </cell>
          <cell r="AK2761">
            <v>0</v>
          </cell>
          <cell r="AL2761">
            <v>0</v>
          </cell>
        </row>
        <row r="2762">
          <cell r="B2762" t="str">
            <v>35UE</v>
          </cell>
          <cell r="C2762" t="str">
            <v>Castle Morpeth</v>
          </cell>
          <cell r="D2762">
            <v>0</v>
          </cell>
          <cell r="E2762">
            <v>0</v>
          </cell>
          <cell r="F2762">
            <v>0</v>
          </cell>
          <cell r="G2762">
            <v>0</v>
          </cell>
          <cell r="H2762">
            <v>4</v>
          </cell>
          <cell r="I2762">
            <v>0</v>
          </cell>
          <cell r="J2762">
            <v>0</v>
          </cell>
          <cell r="K2762">
            <v>0</v>
          </cell>
          <cell r="L2762">
            <v>4</v>
          </cell>
          <cell r="M2762">
            <v>0</v>
          </cell>
          <cell r="O2762" t="str">
            <v>35UE</v>
          </cell>
          <cell r="P2762" t="str">
            <v>Castle Morpeth</v>
          </cell>
          <cell r="Q2762">
            <v>0</v>
          </cell>
          <cell r="R2762">
            <v>0</v>
          </cell>
          <cell r="S2762">
            <v>0</v>
          </cell>
          <cell r="T2762">
            <v>0</v>
          </cell>
          <cell r="U2762">
            <v>4</v>
          </cell>
          <cell r="V2762">
            <v>0</v>
          </cell>
          <cell r="W2762">
            <v>0</v>
          </cell>
          <cell r="X2762">
            <v>0</v>
          </cell>
          <cell r="Y2762">
            <v>4</v>
          </cell>
          <cell r="AA2762" t="str">
            <v>35UE</v>
          </cell>
          <cell r="AB2762" t="str">
            <v>Castle Morpeth</v>
          </cell>
          <cell r="AC2762">
            <v>0</v>
          </cell>
          <cell r="AD2762">
            <v>0</v>
          </cell>
          <cell r="AE2762">
            <v>0</v>
          </cell>
          <cell r="AF2762">
            <v>0</v>
          </cell>
          <cell r="AG2762">
            <v>0</v>
          </cell>
          <cell r="AI2762" t="str">
            <v>35UE</v>
          </cell>
          <cell r="AJ2762" t="str">
            <v>Castle Morpeth</v>
          </cell>
          <cell r="AK2762">
            <v>0</v>
          </cell>
          <cell r="AL2762">
            <v>0</v>
          </cell>
        </row>
        <row r="2763">
          <cell r="B2763" t="str">
            <v>35UF</v>
          </cell>
          <cell r="C2763" t="str">
            <v>Tynedale</v>
          </cell>
          <cell r="D2763">
            <v>0</v>
          </cell>
          <cell r="E2763">
            <v>0</v>
          </cell>
          <cell r="F2763">
            <v>14</v>
          </cell>
          <cell r="G2763">
            <v>0</v>
          </cell>
          <cell r="H2763">
            <v>34</v>
          </cell>
          <cell r="I2763">
            <v>0</v>
          </cell>
          <cell r="J2763">
            <v>0</v>
          </cell>
          <cell r="K2763">
            <v>0</v>
          </cell>
          <cell r="L2763">
            <v>48</v>
          </cell>
          <cell r="M2763">
            <v>0</v>
          </cell>
          <cell r="O2763" t="str">
            <v>35UF</v>
          </cell>
          <cell r="P2763" t="str">
            <v>Tynedale</v>
          </cell>
          <cell r="Q2763">
            <v>0</v>
          </cell>
          <cell r="R2763">
            <v>0</v>
          </cell>
          <cell r="S2763">
            <v>14</v>
          </cell>
          <cell r="T2763">
            <v>0</v>
          </cell>
          <cell r="U2763">
            <v>34</v>
          </cell>
          <cell r="V2763">
            <v>0</v>
          </cell>
          <cell r="W2763">
            <v>0</v>
          </cell>
          <cell r="X2763">
            <v>0</v>
          </cell>
          <cell r="Y2763">
            <v>48</v>
          </cell>
          <cell r="AA2763" t="str">
            <v>35UF</v>
          </cell>
          <cell r="AB2763" t="str">
            <v>Tynedale</v>
          </cell>
          <cell r="AC2763">
            <v>0</v>
          </cell>
          <cell r="AD2763">
            <v>0</v>
          </cell>
          <cell r="AE2763">
            <v>0</v>
          </cell>
          <cell r="AF2763">
            <v>0</v>
          </cell>
          <cell r="AG2763">
            <v>0</v>
          </cell>
          <cell r="AI2763" t="str">
            <v>35UF</v>
          </cell>
          <cell r="AJ2763" t="str">
            <v>Tynedale</v>
          </cell>
          <cell r="AK2763">
            <v>0</v>
          </cell>
          <cell r="AL2763">
            <v>0</v>
          </cell>
        </row>
        <row r="2764">
          <cell r="B2764" t="str">
            <v>36UB</v>
          </cell>
          <cell r="C2764" t="str">
            <v>Craven</v>
          </cell>
          <cell r="D2764">
            <v>0</v>
          </cell>
          <cell r="E2764">
            <v>1</v>
          </cell>
          <cell r="F2764">
            <v>0</v>
          </cell>
          <cell r="G2764">
            <v>0</v>
          </cell>
          <cell r="H2764">
            <v>35</v>
          </cell>
          <cell r="I2764">
            <v>6</v>
          </cell>
          <cell r="J2764">
            <v>0</v>
          </cell>
          <cell r="K2764">
            <v>0</v>
          </cell>
          <cell r="L2764">
            <v>42</v>
          </cell>
          <cell r="M2764">
            <v>0</v>
          </cell>
          <cell r="O2764" t="str">
            <v>36UB</v>
          </cell>
          <cell r="P2764" t="str">
            <v>Craven</v>
          </cell>
          <cell r="Q2764">
            <v>0</v>
          </cell>
          <cell r="R2764">
            <v>1</v>
          </cell>
          <cell r="S2764">
            <v>0</v>
          </cell>
          <cell r="T2764">
            <v>0</v>
          </cell>
          <cell r="U2764">
            <v>35</v>
          </cell>
          <cell r="V2764">
            <v>6</v>
          </cell>
          <cell r="W2764">
            <v>0</v>
          </cell>
          <cell r="X2764">
            <v>0</v>
          </cell>
          <cell r="Y2764">
            <v>42</v>
          </cell>
          <cell r="AA2764" t="str">
            <v>36UB</v>
          </cell>
          <cell r="AB2764" t="str">
            <v>Craven</v>
          </cell>
          <cell r="AC2764">
            <v>0</v>
          </cell>
          <cell r="AD2764">
            <v>0</v>
          </cell>
          <cell r="AE2764">
            <v>0</v>
          </cell>
          <cell r="AF2764">
            <v>0</v>
          </cell>
          <cell r="AG2764">
            <v>0</v>
          </cell>
          <cell r="AI2764" t="str">
            <v>36UB</v>
          </cell>
          <cell r="AJ2764" t="str">
            <v>Craven</v>
          </cell>
          <cell r="AK2764">
            <v>0</v>
          </cell>
          <cell r="AL2764">
            <v>0</v>
          </cell>
        </row>
        <row r="2765">
          <cell r="B2765" t="str">
            <v>36UC</v>
          </cell>
          <cell r="C2765" t="str">
            <v>Hambleton</v>
          </cell>
          <cell r="D2765">
            <v>1</v>
          </cell>
          <cell r="E2765">
            <v>2</v>
          </cell>
          <cell r="F2765">
            <v>3</v>
          </cell>
          <cell r="G2765">
            <v>4</v>
          </cell>
          <cell r="H2765">
            <v>24</v>
          </cell>
          <cell r="I2765">
            <v>0</v>
          </cell>
          <cell r="J2765">
            <v>0</v>
          </cell>
          <cell r="K2765">
            <v>0</v>
          </cell>
          <cell r="L2765">
            <v>34</v>
          </cell>
          <cell r="M2765">
            <v>0</v>
          </cell>
          <cell r="O2765" t="str">
            <v>36UC</v>
          </cell>
          <cell r="P2765" t="str">
            <v>Hambleton</v>
          </cell>
          <cell r="Q2765">
            <v>1</v>
          </cell>
          <cell r="R2765">
            <v>2</v>
          </cell>
          <cell r="S2765">
            <v>3</v>
          </cell>
          <cell r="T2765">
            <v>2</v>
          </cell>
          <cell r="U2765">
            <v>24</v>
          </cell>
          <cell r="V2765">
            <v>0</v>
          </cell>
          <cell r="W2765">
            <v>0</v>
          </cell>
          <cell r="X2765">
            <v>0</v>
          </cell>
          <cell r="Y2765">
            <v>32</v>
          </cell>
          <cell r="AA2765" t="str">
            <v>36UC</v>
          </cell>
          <cell r="AB2765" t="str">
            <v>Hambleton</v>
          </cell>
          <cell r="AC2765">
            <v>0</v>
          </cell>
          <cell r="AD2765">
            <v>0</v>
          </cell>
          <cell r="AE2765">
            <v>0</v>
          </cell>
          <cell r="AF2765">
            <v>0</v>
          </cell>
          <cell r="AG2765">
            <v>0</v>
          </cell>
          <cell r="AI2765" t="str">
            <v>36UC</v>
          </cell>
          <cell r="AJ2765" t="str">
            <v>Hambleton</v>
          </cell>
          <cell r="AK2765">
            <v>0</v>
          </cell>
          <cell r="AL2765">
            <v>0</v>
          </cell>
        </row>
        <row r="2766">
          <cell r="B2766" t="str">
            <v>36UD</v>
          </cell>
          <cell r="C2766" t="str">
            <v>Harrogate</v>
          </cell>
          <cell r="D2766">
            <v>0</v>
          </cell>
          <cell r="E2766">
            <v>0</v>
          </cell>
          <cell r="F2766">
            <v>10</v>
          </cell>
          <cell r="G2766">
            <v>11</v>
          </cell>
          <cell r="H2766">
            <v>14</v>
          </cell>
          <cell r="I2766">
            <v>3</v>
          </cell>
          <cell r="J2766">
            <v>0</v>
          </cell>
          <cell r="K2766">
            <v>0</v>
          </cell>
          <cell r="L2766">
            <v>38</v>
          </cell>
          <cell r="M2766">
            <v>0</v>
          </cell>
          <cell r="O2766" t="str">
            <v>36UD</v>
          </cell>
          <cell r="P2766" t="str">
            <v>Harrogate</v>
          </cell>
          <cell r="Q2766">
            <v>0</v>
          </cell>
          <cell r="R2766">
            <v>0</v>
          </cell>
          <cell r="S2766">
            <v>10</v>
          </cell>
          <cell r="T2766">
            <v>9</v>
          </cell>
          <cell r="U2766">
            <v>14</v>
          </cell>
          <cell r="V2766">
            <v>3</v>
          </cell>
          <cell r="W2766">
            <v>0</v>
          </cell>
          <cell r="X2766">
            <v>0</v>
          </cell>
          <cell r="Y2766">
            <v>36</v>
          </cell>
          <cell r="AA2766" t="str">
            <v>36UD</v>
          </cell>
          <cell r="AB2766" t="str">
            <v>Harrogate</v>
          </cell>
          <cell r="AC2766">
            <v>0</v>
          </cell>
          <cell r="AD2766">
            <v>0</v>
          </cell>
          <cell r="AE2766">
            <v>7</v>
          </cell>
          <cell r="AF2766">
            <v>0</v>
          </cell>
          <cell r="AG2766">
            <v>7</v>
          </cell>
          <cell r="AI2766" t="str">
            <v>36UD</v>
          </cell>
          <cell r="AJ2766" t="str">
            <v>Harrogate</v>
          </cell>
          <cell r="AK2766">
            <v>0</v>
          </cell>
          <cell r="AL2766">
            <v>0</v>
          </cell>
        </row>
        <row r="2767">
          <cell r="B2767" t="str">
            <v>36UE</v>
          </cell>
          <cell r="C2767" t="str">
            <v>Richmondshire</v>
          </cell>
          <cell r="D2767">
            <v>0</v>
          </cell>
          <cell r="E2767">
            <v>1</v>
          </cell>
          <cell r="F2767">
            <v>0</v>
          </cell>
          <cell r="G2767">
            <v>1</v>
          </cell>
          <cell r="H2767">
            <v>0</v>
          </cell>
          <cell r="I2767">
            <v>4</v>
          </cell>
          <cell r="J2767">
            <v>0</v>
          </cell>
          <cell r="K2767">
            <v>0</v>
          </cell>
          <cell r="L2767">
            <v>6</v>
          </cell>
          <cell r="M2767">
            <v>0</v>
          </cell>
          <cell r="O2767" t="str">
            <v>36UE</v>
          </cell>
          <cell r="P2767" t="str">
            <v>Richmondshire</v>
          </cell>
          <cell r="Q2767">
            <v>0</v>
          </cell>
          <cell r="R2767">
            <v>1</v>
          </cell>
          <cell r="S2767">
            <v>0</v>
          </cell>
          <cell r="T2767">
            <v>1</v>
          </cell>
          <cell r="U2767">
            <v>0</v>
          </cell>
          <cell r="V2767">
            <v>4</v>
          </cell>
          <cell r="W2767">
            <v>0</v>
          </cell>
          <cell r="X2767">
            <v>0</v>
          </cell>
          <cell r="Y2767">
            <v>6</v>
          </cell>
          <cell r="AA2767" t="str">
            <v>36UE</v>
          </cell>
          <cell r="AB2767" t="str">
            <v>Richmondshire</v>
          </cell>
          <cell r="AC2767">
            <v>0</v>
          </cell>
          <cell r="AD2767">
            <v>0</v>
          </cell>
          <cell r="AE2767">
            <v>0</v>
          </cell>
          <cell r="AF2767">
            <v>0</v>
          </cell>
          <cell r="AG2767">
            <v>0</v>
          </cell>
          <cell r="AI2767" t="str">
            <v>36UE</v>
          </cell>
          <cell r="AJ2767" t="str">
            <v>Richmondshire</v>
          </cell>
          <cell r="AK2767">
            <v>0</v>
          </cell>
          <cell r="AL2767">
            <v>0</v>
          </cell>
        </row>
        <row r="2768">
          <cell r="B2768" t="str">
            <v>36UF</v>
          </cell>
          <cell r="C2768" t="str">
            <v>Ryedale</v>
          </cell>
          <cell r="D2768">
            <v>0</v>
          </cell>
          <cell r="E2768">
            <v>2</v>
          </cell>
          <cell r="F2768">
            <v>9</v>
          </cell>
          <cell r="G2768">
            <v>0</v>
          </cell>
          <cell r="H2768">
            <v>78</v>
          </cell>
          <cell r="I2768">
            <v>0</v>
          </cell>
          <cell r="J2768">
            <v>0</v>
          </cell>
          <cell r="K2768">
            <v>0</v>
          </cell>
          <cell r="L2768">
            <v>89</v>
          </cell>
          <cell r="M2768">
            <v>0</v>
          </cell>
          <cell r="O2768" t="str">
            <v>36UF</v>
          </cell>
          <cell r="P2768" t="str">
            <v>Ryedale</v>
          </cell>
          <cell r="Q2768">
            <v>0</v>
          </cell>
          <cell r="R2768">
            <v>2</v>
          </cell>
          <cell r="S2768">
            <v>9</v>
          </cell>
          <cell r="T2768">
            <v>1</v>
          </cell>
          <cell r="U2768">
            <v>78</v>
          </cell>
          <cell r="V2768">
            <v>0</v>
          </cell>
          <cell r="W2768">
            <v>0</v>
          </cell>
          <cell r="X2768">
            <v>0</v>
          </cell>
          <cell r="Y2768">
            <v>90</v>
          </cell>
          <cell r="AA2768" t="str">
            <v>36UF</v>
          </cell>
          <cell r="AB2768" t="str">
            <v>Ryedale</v>
          </cell>
          <cell r="AC2768">
            <v>0</v>
          </cell>
          <cell r="AD2768">
            <v>0</v>
          </cell>
          <cell r="AE2768">
            <v>0</v>
          </cell>
          <cell r="AF2768">
            <v>0</v>
          </cell>
          <cell r="AG2768">
            <v>0</v>
          </cell>
          <cell r="AI2768" t="str">
            <v>36UF</v>
          </cell>
          <cell r="AJ2768" t="str">
            <v>Ryedale</v>
          </cell>
          <cell r="AK2768">
            <v>0</v>
          </cell>
          <cell r="AL2768">
            <v>0</v>
          </cell>
        </row>
        <row r="2769">
          <cell r="B2769" t="str">
            <v>36UG</v>
          </cell>
          <cell r="C2769" t="str">
            <v>Scarborough</v>
          </cell>
          <cell r="D2769">
            <v>0</v>
          </cell>
          <cell r="E2769">
            <v>7</v>
          </cell>
          <cell r="F2769">
            <v>0</v>
          </cell>
          <cell r="G2769">
            <v>2</v>
          </cell>
          <cell r="H2769">
            <v>9</v>
          </cell>
          <cell r="I2769">
            <v>4</v>
          </cell>
          <cell r="J2769">
            <v>0</v>
          </cell>
          <cell r="K2769">
            <v>0</v>
          </cell>
          <cell r="L2769">
            <v>22</v>
          </cell>
          <cell r="M2769">
            <v>0</v>
          </cell>
          <cell r="O2769" t="str">
            <v>36UG</v>
          </cell>
          <cell r="P2769" t="str">
            <v>Scarborough</v>
          </cell>
          <cell r="Q2769">
            <v>0</v>
          </cell>
          <cell r="R2769">
            <v>7</v>
          </cell>
          <cell r="S2769">
            <v>0</v>
          </cell>
          <cell r="T2769">
            <v>2</v>
          </cell>
          <cell r="U2769">
            <v>9</v>
          </cell>
          <cell r="V2769">
            <v>4</v>
          </cell>
          <cell r="W2769">
            <v>0</v>
          </cell>
          <cell r="X2769">
            <v>0</v>
          </cell>
          <cell r="Y2769">
            <v>22</v>
          </cell>
          <cell r="AA2769" t="str">
            <v>36UG</v>
          </cell>
          <cell r="AB2769" t="str">
            <v>Scarborough</v>
          </cell>
          <cell r="AC2769">
            <v>0</v>
          </cell>
          <cell r="AD2769">
            <v>0</v>
          </cell>
          <cell r="AE2769">
            <v>0</v>
          </cell>
          <cell r="AF2769">
            <v>0</v>
          </cell>
          <cell r="AG2769">
            <v>0</v>
          </cell>
          <cell r="AI2769" t="str">
            <v>36UG</v>
          </cell>
          <cell r="AJ2769" t="str">
            <v>Scarborough</v>
          </cell>
          <cell r="AK2769">
            <v>0</v>
          </cell>
          <cell r="AL2769">
            <v>0</v>
          </cell>
        </row>
        <row r="2770">
          <cell r="B2770" t="str">
            <v>36UH</v>
          </cell>
          <cell r="C2770" t="str">
            <v>Selby</v>
          </cell>
          <cell r="D2770">
            <v>4</v>
          </cell>
          <cell r="E2770">
            <v>0</v>
          </cell>
          <cell r="F2770">
            <v>19</v>
          </cell>
          <cell r="G2770">
            <v>2</v>
          </cell>
          <cell r="H2770">
            <v>10</v>
          </cell>
          <cell r="I2770">
            <v>0</v>
          </cell>
          <cell r="J2770">
            <v>0</v>
          </cell>
          <cell r="K2770">
            <v>0</v>
          </cell>
          <cell r="L2770">
            <v>35</v>
          </cell>
          <cell r="M2770">
            <v>0</v>
          </cell>
          <cell r="O2770" t="str">
            <v>36UH</v>
          </cell>
          <cell r="P2770" t="str">
            <v>Selby</v>
          </cell>
          <cell r="Q2770">
            <v>4</v>
          </cell>
          <cell r="R2770">
            <v>0</v>
          </cell>
          <cell r="S2770">
            <v>19</v>
          </cell>
          <cell r="T2770">
            <v>2</v>
          </cell>
          <cell r="U2770">
            <v>10</v>
          </cell>
          <cell r="V2770">
            <v>0</v>
          </cell>
          <cell r="W2770">
            <v>0</v>
          </cell>
          <cell r="X2770">
            <v>0</v>
          </cell>
          <cell r="Y2770">
            <v>35</v>
          </cell>
          <cell r="AA2770" t="str">
            <v>36UH</v>
          </cell>
          <cell r="AB2770" t="str">
            <v>Selby</v>
          </cell>
          <cell r="AC2770">
            <v>0</v>
          </cell>
          <cell r="AD2770">
            <v>0</v>
          </cell>
          <cell r="AE2770">
            <v>0</v>
          </cell>
          <cell r="AF2770">
            <v>0</v>
          </cell>
          <cell r="AG2770">
            <v>0</v>
          </cell>
          <cell r="AI2770" t="str">
            <v>36UH</v>
          </cell>
          <cell r="AJ2770" t="str">
            <v>Selby</v>
          </cell>
          <cell r="AK2770">
            <v>0</v>
          </cell>
          <cell r="AL2770">
            <v>0</v>
          </cell>
        </row>
        <row r="2771">
          <cell r="B2771" t="str">
            <v>37UB</v>
          </cell>
          <cell r="C2771" t="str">
            <v>Ashfield</v>
          </cell>
          <cell r="D2771">
            <v>0</v>
          </cell>
          <cell r="E2771">
            <v>1</v>
          </cell>
          <cell r="F2771">
            <v>41</v>
          </cell>
          <cell r="G2771">
            <v>1</v>
          </cell>
          <cell r="H2771">
            <v>99</v>
          </cell>
          <cell r="I2771">
            <v>3</v>
          </cell>
          <cell r="J2771">
            <v>0</v>
          </cell>
          <cell r="K2771">
            <v>0</v>
          </cell>
          <cell r="L2771">
            <v>145</v>
          </cell>
          <cell r="M2771">
            <v>0</v>
          </cell>
          <cell r="O2771" t="str">
            <v>37UB</v>
          </cell>
          <cell r="P2771" t="str">
            <v>Ashfield</v>
          </cell>
          <cell r="Q2771">
            <v>0</v>
          </cell>
          <cell r="R2771">
            <v>1</v>
          </cell>
          <cell r="S2771">
            <v>41</v>
          </cell>
          <cell r="T2771">
            <v>0</v>
          </cell>
          <cell r="U2771">
            <v>99</v>
          </cell>
          <cell r="V2771">
            <v>3</v>
          </cell>
          <cell r="W2771">
            <v>0</v>
          </cell>
          <cell r="X2771">
            <v>0</v>
          </cell>
          <cell r="Y2771">
            <v>144</v>
          </cell>
          <cell r="AA2771" t="str">
            <v>37UB</v>
          </cell>
          <cell r="AB2771" t="str">
            <v>Ashfield</v>
          </cell>
          <cell r="AC2771">
            <v>0</v>
          </cell>
          <cell r="AD2771">
            <v>0</v>
          </cell>
          <cell r="AE2771">
            <v>0</v>
          </cell>
          <cell r="AF2771">
            <v>0</v>
          </cell>
          <cell r="AG2771">
            <v>0</v>
          </cell>
          <cell r="AI2771" t="str">
            <v>37UB</v>
          </cell>
          <cell r="AJ2771" t="str">
            <v>Ashfield</v>
          </cell>
          <cell r="AK2771">
            <v>0</v>
          </cell>
          <cell r="AL2771">
            <v>0</v>
          </cell>
        </row>
        <row r="2772">
          <cell r="B2772" t="str">
            <v>37UC</v>
          </cell>
          <cell r="C2772" t="str">
            <v>Bassetlaw</v>
          </cell>
          <cell r="D2772">
            <v>0</v>
          </cell>
          <cell r="E2772">
            <v>1</v>
          </cell>
          <cell r="F2772">
            <v>5</v>
          </cell>
          <cell r="G2772">
            <v>1</v>
          </cell>
          <cell r="H2772">
            <v>10</v>
          </cell>
          <cell r="I2772">
            <v>0</v>
          </cell>
          <cell r="J2772">
            <v>0</v>
          </cell>
          <cell r="K2772">
            <v>0</v>
          </cell>
          <cell r="L2772">
            <v>17</v>
          </cell>
          <cell r="M2772">
            <v>0</v>
          </cell>
          <cell r="O2772" t="str">
            <v>37UC</v>
          </cell>
          <cell r="P2772" t="str">
            <v>Bassetlaw</v>
          </cell>
          <cell r="Q2772">
            <v>0</v>
          </cell>
          <cell r="R2772">
            <v>1</v>
          </cell>
          <cell r="S2772">
            <v>5</v>
          </cell>
          <cell r="T2772">
            <v>1</v>
          </cell>
          <cell r="U2772">
            <v>10</v>
          </cell>
          <cell r="V2772">
            <v>0</v>
          </cell>
          <cell r="W2772">
            <v>0</v>
          </cell>
          <cell r="X2772">
            <v>0</v>
          </cell>
          <cell r="Y2772">
            <v>17</v>
          </cell>
          <cell r="AA2772" t="str">
            <v>37UC</v>
          </cell>
          <cell r="AB2772" t="str">
            <v>Bassetlaw</v>
          </cell>
          <cell r="AC2772">
            <v>0</v>
          </cell>
          <cell r="AD2772">
            <v>0</v>
          </cell>
          <cell r="AE2772">
            <v>0</v>
          </cell>
          <cell r="AF2772">
            <v>0</v>
          </cell>
          <cell r="AG2772">
            <v>0</v>
          </cell>
          <cell r="AI2772" t="str">
            <v>37UC</v>
          </cell>
          <cell r="AJ2772" t="str">
            <v>Bassetlaw</v>
          </cell>
          <cell r="AK2772">
            <v>12</v>
          </cell>
          <cell r="AL2772">
            <v>0</v>
          </cell>
        </row>
        <row r="2773">
          <cell r="B2773" t="str">
            <v>37UD</v>
          </cell>
          <cell r="C2773" t="str">
            <v>Broxtowe</v>
          </cell>
          <cell r="D2773">
            <v>0</v>
          </cell>
          <cell r="E2773">
            <v>0</v>
          </cell>
          <cell r="F2773">
            <v>1</v>
          </cell>
          <cell r="G2773">
            <v>1</v>
          </cell>
          <cell r="H2773">
            <v>0</v>
          </cell>
          <cell r="I2773">
            <v>12</v>
          </cell>
          <cell r="J2773">
            <v>0</v>
          </cell>
          <cell r="K2773">
            <v>0</v>
          </cell>
          <cell r="L2773">
            <v>14</v>
          </cell>
          <cell r="M2773">
            <v>0</v>
          </cell>
          <cell r="O2773" t="str">
            <v>37UD</v>
          </cell>
          <cell r="P2773" t="str">
            <v>Broxtowe</v>
          </cell>
          <cell r="Q2773">
            <v>0</v>
          </cell>
          <cell r="R2773">
            <v>0</v>
          </cell>
          <cell r="S2773">
            <v>1</v>
          </cell>
          <cell r="T2773">
            <v>2</v>
          </cell>
          <cell r="U2773">
            <v>0</v>
          </cell>
          <cell r="V2773">
            <v>12</v>
          </cell>
          <cell r="W2773">
            <v>0</v>
          </cell>
          <cell r="X2773">
            <v>0</v>
          </cell>
          <cell r="Y2773">
            <v>15</v>
          </cell>
          <cell r="AA2773" t="str">
            <v>37UD</v>
          </cell>
          <cell r="AB2773" t="str">
            <v>Broxtowe</v>
          </cell>
          <cell r="AC2773">
            <v>0</v>
          </cell>
          <cell r="AD2773">
            <v>0</v>
          </cell>
          <cell r="AE2773">
            <v>0</v>
          </cell>
          <cell r="AF2773">
            <v>0</v>
          </cell>
          <cell r="AG2773">
            <v>0</v>
          </cell>
          <cell r="AI2773" t="str">
            <v>37UD</v>
          </cell>
          <cell r="AJ2773" t="str">
            <v>Broxtowe</v>
          </cell>
          <cell r="AK2773">
            <v>0</v>
          </cell>
          <cell r="AL2773">
            <v>0</v>
          </cell>
        </row>
        <row r="2774">
          <cell r="B2774" t="str">
            <v>37UE</v>
          </cell>
          <cell r="C2774" t="str">
            <v>Gedling</v>
          </cell>
          <cell r="D2774">
            <v>0</v>
          </cell>
          <cell r="E2774">
            <v>1</v>
          </cell>
          <cell r="F2774">
            <v>15</v>
          </cell>
          <cell r="G2774">
            <v>0</v>
          </cell>
          <cell r="H2774">
            <v>9</v>
          </cell>
          <cell r="I2774">
            <v>0</v>
          </cell>
          <cell r="J2774">
            <v>0</v>
          </cell>
          <cell r="K2774">
            <v>0</v>
          </cell>
          <cell r="L2774">
            <v>25</v>
          </cell>
          <cell r="M2774">
            <v>0</v>
          </cell>
          <cell r="O2774" t="str">
            <v>37UE</v>
          </cell>
          <cell r="P2774" t="str">
            <v>Gedling</v>
          </cell>
          <cell r="Q2774">
            <v>0</v>
          </cell>
          <cell r="R2774">
            <v>1</v>
          </cell>
          <cell r="S2774">
            <v>15</v>
          </cell>
          <cell r="T2774">
            <v>0</v>
          </cell>
          <cell r="U2774">
            <v>9</v>
          </cell>
          <cell r="V2774">
            <v>0</v>
          </cell>
          <cell r="W2774">
            <v>0</v>
          </cell>
          <cell r="X2774">
            <v>0</v>
          </cell>
          <cell r="Y2774">
            <v>25</v>
          </cell>
          <cell r="AA2774" t="str">
            <v>37UE</v>
          </cell>
          <cell r="AB2774" t="str">
            <v>Gedling</v>
          </cell>
          <cell r="AC2774">
            <v>0</v>
          </cell>
          <cell r="AD2774">
            <v>0</v>
          </cell>
          <cell r="AE2774">
            <v>0</v>
          </cell>
          <cell r="AF2774">
            <v>0</v>
          </cell>
          <cell r="AG2774">
            <v>0</v>
          </cell>
          <cell r="AI2774" t="str">
            <v>37UE</v>
          </cell>
          <cell r="AJ2774" t="str">
            <v>Gedling</v>
          </cell>
          <cell r="AK2774">
            <v>0</v>
          </cell>
          <cell r="AL2774">
            <v>0</v>
          </cell>
        </row>
        <row r="2775">
          <cell r="B2775" t="str">
            <v>37UF</v>
          </cell>
          <cell r="C2775" t="str">
            <v>Mansfield</v>
          </cell>
          <cell r="D2775">
            <v>0</v>
          </cell>
          <cell r="E2775">
            <v>1</v>
          </cell>
          <cell r="F2775">
            <v>34</v>
          </cell>
          <cell r="G2775">
            <v>1</v>
          </cell>
          <cell r="H2775">
            <v>15</v>
          </cell>
          <cell r="I2775">
            <v>4</v>
          </cell>
          <cell r="J2775">
            <v>0</v>
          </cell>
          <cell r="K2775">
            <v>0</v>
          </cell>
          <cell r="L2775">
            <v>55</v>
          </cell>
          <cell r="M2775">
            <v>0</v>
          </cell>
          <cell r="O2775" t="str">
            <v>37UF</v>
          </cell>
          <cell r="P2775" t="str">
            <v>Mansfield</v>
          </cell>
          <cell r="Q2775">
            <v>0</v>
          </cell>
          <cell r="R2775">
            <v>1</v>
          </cell>
          <cell r="S2775">
            <v>34</v>
          </cell>
          <cell r="T2775">
            <v>0</v>
          </cell>
          <cell r="U2775">
            <v>15</v>
          </cell>
          <cell r="V2775">
            <v>4</v>
          </cell>
          <cell r="W2775">
            <v>0</v>
          </cell>
          <cell r="X2775">
            <v>0</v>
          </cell>
          <cell r="Y2775">
            <v>54</v>
          </cell>
          <cell r="AA2775" t="str">
            <v>37UF</v>
          </cell>
          <cell r="AB2775" t="str">
            <v>Mansfield</v>
          </cell>
          <cell r="AC2775">
            <v>0</v>
          </cell>
          <cell r="AD2775">
            <v>0</v>
          </cell>
          <cell r="AE2775">
            <v>0</v>
          </cell>
          <cell r="AF2775">
            <v>0</v>
          </cell>
          <cell r="AG2775">
            <v>0</v>
          </cell>
          <cell r="AI2775" t="str">
            <v>37UF</v>
          </cell>
          <cell r="AJ2775" t="str">
            <v>Mansfield</v>
          </cell>
          <cell r="AK2775">
            <v>0</v>
          </cell>
          <cell r="AL2775">
            <v>0</v>
          </cell>
        </row>
        <row r="2776">
          <cell r="B2776" t="str">
            <v>37UG</v>
          </cell>
          <cell r="C2776" t="str">
            <v>Newark and Sherwood</v>
          </cell>
          <cell r="D2776">
            <v>0</v>
          </cell>
          <cell r="E2776">
            <v>0</v>
          </cell>
          <cell r="F2776">
            <v>35</v>
          </cell>
          <cell r="G2776">
            <v>1</v>
          </cell>
          <cell r="H2776">
            <v>47</v>
          </cell>
          <cell r="I2776">
            <v>12</v>
          </cell>
          <cell r="J2776">
            <v>0</v>
          </cell>
          <cell r="K2776">
            <v>0</v>
          </cell>
          <cell r="L2776">
            <v>95</v>
          </cell>
          <cell r="M2776">
            <v>0</v>
          </cell>
          <cell r="O2776" t="str">
            <v>37UG</v>
          </cell>
          <cell r="P2776" t="str">
            <v>Newark and Sherwood</v>
          </cell>
          <cell r="Q2776">
            <v>0</v>
          </cell>
          <cell r="R2776">
            <v>0</v>
          </cell>
          <cell r="S2776">
            <v>35</v>
          </cell>
          <cell r="T2776">
            <v>1</v>
          </cell>
          <cell r="U2776">
            <v>47</v>
          </cell>
          <cell r="V2776">
            <v>12</v>
          </cell>
          <cell r="W2776">
            <v>0</v>
          </cell>
          <cell r="X2776">
            <v>0</v>
          </cell>
          <cell r="Y2776">
            <v>95</v>
          </cell>
          <cell r="AA2776" t="str">
            <v>37UG</v>
          </cell>
          <cell r="AB2776" t="str">
            <v>Newark and Sherwood</v>
          </cell>
          <cell r="AC2776">
            <v>0</v>
          </cell>
          <cell r="AD2776">
            <v>3</v>
          </cell>
          <cell r="AE2776">
            <v>7</v>
          </cell>
          <cell r="AF2776">
            <v>3</v>
          </cell>
          <cell r="AG2776">
            <v>13</v>
          </cell>
          <cell r="AI2776" t="str">
            <v>37UG</v>
          </cell>
          <cell r="AJ2776" t="str">
            <v>Newark and Sherwood</v>
          </cell>
          <cell r="AK2776">
            <v>0</v>
          </cell>
          <cell r="AL2776">
            <v>0</v>
          </cell>
        </row>
        <row r="2777">
          <cell r="B2777" t="str">
            <v>37UJ</v>
          </cell>
          <cell r="C2777" t="str">
            <v>Rushcliffe</v>
          </cell>
          <cell r="D2777">
            <v>0</v>
          </cell>
          <cell r="E2777">
            <v>0</v>
          </cell>
          <cell r="F2777">
            <v>32</v>
          </cell>
          <cell r="G2777">
            <v>1</v>
          </cell>
          <cell r="H2777">
            <v>23</v>
          </cell>
          <cell r="I2777">
            <v>0</v>
          </cell>
          <cell r="J2777">
            <v>0</v>
          </cell>
          <cell r="K2777">
            <v>0</v>
          </cell>
          <cell r="L2777">
            <v>56</v>
          </cell>
          <cell r="M2777">
            <v>0</v>
          </cell>
          <cell r="O2777" t="str">
            <v>37UJ</v>
          </cell>
          <cell r="P2777" t="str">
            <v>Rushcliffe</v>
          </cell>
          <cell r="Q2777">
            <v>0</v>
          </cell>
          <cell r="R2777">
            <v>0</v>
          </cell>
          <cell r="S2777">
            <v>32</v>
          </cell>
          <cell r="T2777">
            <v>1</v>
          </cell>
          <cell r="U2777">
            <v>23</v>
          </cell>
          <cell r="V2777">
            <v>0</v>
          </cell>
          <cell r="W2777">
            <v>0</v>
          </cell>
          <cell r="X2777">
            <v>0</v>
          </cell>
          <cell r="Y2777">
            <v>56</v>
          </cell>
          <cell r="AA2777" t="str">
            <v>37UJ</v>
          </cell>
          <cell r="AB2777" t="str">
            <v>Rushcliffe</v>
          </cell>
          <cell r="AC2777">
            <v>0</v>
          </cell>
          <cell r="AD2777">
            <v>0</v>
          </cell>
          <cell r="AE2777">
            <v>0</v>
          </cell>
          <cell r="AF2777">
            <v>0</v>
          </cell>
          <cell r="AG2777">
            <v>0</v>
          </cell>
          <cell r="AI2777" t="str">
            <v>37UJ</v>
          </cell>
          <cell r="AJ2777" t="str">
            <v>Rushcliffe</v>
          </cell>
          <cell r="AK2777">
            <v>0</v>
          </cell>
          <cell r="AL2777">
            <v>0</v>
          </cell>
        </row>
        <row r="2778">
          <cell r="B2778" t="str">
            <v>38UB</v>
          </cell>
          <cell r="C2778" t="str">
            <v>Cherwell</v>
          </cell>
          <cell r="D2778">
            <v>0</v>
          </cell>
          <cell r="E2778">
            <v>10</v>
          </cell>
          <cell r="F2778">
            <v>36</v>
          </cell>
          <cell r="G2778">
            <v>56</v>
          </cell>
          <cell r="H2778">
            <v>94</v>
          </cell>
          <cell r="I2778">
            <v>0</v>
          </cell>
          <cell r="J2778">
            <v>0</v>
          </cell>
          <cell r="K2778">
            <v>0</v>
          </cell>
          <cell r="L2778">
            <v>196</v>
          </cell>
          <cell r="M2778">
            <v>0</v>
          </cell>
          <cell r="O2778" t="str">
            <v>38UB</v>
          </cell>
          <cell r="P2778" t="str">
            <v>Cherwell</v>
          </cell>
          <cell r="Q2778">
            <v>0</v>
          </cell>
          <cell r="R2778">
            <v>10</v>
          </cell>
          <cell r="S2778">
            <v>36</v>
          </cell>
          <cell r="T2778">
            <v>63</v>
          </cell>
          <cell r="U2778">
            <v>94</v>
          </cell>
          <cell r="V2778">
            <v>0</v>
          </cell>
          <cell r="W2778">
            <v>0</v>
          </cell>
          <cell r="X2778">
            <v>0</v>
          </cell>
          <cell r="Y2778">
            <v>203</v>
          </cell>
          <cell r="AA2778" t="str">
            <v>38UB</v>
          </cell>
          <cell r="AB2778" t="str">
            <v>Cherwell</v>
          </cell>
          <cell r="AC2778">
            <v>0</v>
          </cell>
          <cell r="AD2778">
            <v>0</v>
          </cell>
          <cell r="AE2778">
            <v>0</v>
          </cell>
          <cell r="AF2778">
            <v>0</v>
          </cell>
          <cell r="AG2778">
            <v>0</v>
          </cell>
          <cell r="AI2778" t="str">
            <v>38UB</v>
          </cell>
          <cell r="AJ2778" t="str">
            <v>Cherwell</v>
          </cell>
          <cell r="AK2778">
            <v>9</v>
          </cell>
          <cell r="AL2778">
            <v>0</v>
          </cell>
        </row>
        <row r="2779">
          <cell r="B2779" t="str">
            <v>38UC</v>
          </cell>
          <cell r="C2779" t="str">
            <v>Oxford</v>
          </cell>
          <cell r="D2779">
            <v>0</v>
          </cell>
          <cell r="E2779">
            <v>0</v>
          </cell>
          <cell r="F2779">
            <v>3</v>
          </cell>
          <cell r="G2779">
            <v>76</v>
          </cell>
          <cell r="H2779">
            <v>186</v>
          </cell>
          <cell r="I2779">
            <v>49</v>
          </cell>
          <cell r="J2779">
            <v>0</v>
          </cell>
          <cell r="K2779">
            <v>0</v>
          </cell>
          <cell r="L2779">
            <v>314</v>
          </cell>
          <cell r="M2779">
            <v>0</v>
          </cell>
          <cell r="O2779" t="str">
            <v>38UC</v>
          </cell>
          <cell r="P2779" t="str">
            <v>Oxford</v>
          </cell>
          <cell r="Q2779">
            <v>0</v>
          </cell>
          <cell r="R2779">
            <v>0</v>
          </cell>
          <cell r="S2779">
            <v>3</v>
          </cell>
          <cell r="T2779">
            <v>47</v>
          </cell>
          <cell r="U2779">
            <v>186</v>
          </cell>
          <cell r="V2779">
            <v>49</v>
          </cell>
          <cell r="W2779">
            <v>0</v>
          </cell>
          <cell r="X2779">
            <v>0</v>
          </cell>
          <cell r="Y2779">
            <v>285</v>
          </cell>
          <cell r="AA2779" t="str">
            <v>38UC</v>
          </cell>
          <cell r="AB2779" t="str">
            <v>Oxford</v>
          </cell>
          <cell r="AC2779">
            <v>0</v>
          </cell>
          <cell r="AD2779">
            <v>0</v>
          </cell>
          <cell r="AE2779">
            <v>0</v>
          </cell>
          <cell r="AF2779">
            <v>0</v>
          </cell>
          <cell r="AG2779">
            <v>0</v>
          </cell>
          <cell r="AI2779" t="str">
            <v>38UC</v>
          </cell>
          <cell r="AJ2779" t="str">
            <v>Oxford</v>
          </cell>
          <cell r="AK2779">
            <v>0</v>
          </cell>
          <cell r="AL2779">
            <v>0</v>
          </cell>
        </row>
        <row r="2780">
          <cell r="B2780" t="str">
            <v>38UD</v>
          </cell>
          <cell r="C2780" t="str">
            <v>South Oxfordshire</v>
          </cell>
          <cell r="D2780">
            <v>0</v>
          </cell>
          <cell r="E2780">
            <v>3</v>
          </cell>
          <cell r="F2780">
            <v>22</v>
          </cell>
          <cell r="G2780">
            <v>42</v>
          </cell>
          <cell r="H2780">
            <v>56</v>
          </cell>
          <cell r="I2780">
            <v>0</v>
          </cell>
          <cell r="J2780">
            <v>0</v>
          </cell>
          <cell r="K2780">
            <v>0</v>
          </cell>
          <cell r="L2780">
            <v>123</v>
          </cell>
          <cell r="M2780">
            <v>0</v>
          </cell>
          <cell r="O2780" t="str">
            <v>38UD</v>
          </cell>
          <cell r="P2780" t="str">
            <v>South Oxfordshire</v>
          </cell>
          <cell r="Q2780">
            <v>0</v>
          </cell>
          <cell r="R2780">
            <v>3</v>
          </cell>
          <cell r="S2780">
            <v>22</v>
          </cell>
          <cell r="T2780">
            <v>31</v>
          </cell>
          <cell r="U2780">
            <v>56</v>
          </cell>
          <cell r="V2780">
            <v>0</v>
          </cell>
          <cell r="W2780">
            <v>0</v>
          </cell>
          <cell r="X2780">
            <v>0</v>
          </cell>
          <cell r="Y2780">
            <v>112</v>
          </cell>
          <cell r="AA2780" t="str">
            <v>38UD</v>
          </cell>
          <cell r="AB2780" t="str">
            <v>South Oxfordshire</v>
          </cell>
          <cell r="AC2780">
            <v>0</v>
          </cell>
          <cell r="AD2780">
            <v>0</v>
          </cell>
          <cell r="AE2780">
            <v>0</v>
          </cell>
          <cell r="AF2780">
            <v>0</v>
          </cell>
          <cell r="AG2780">
            <v>0</v>
          </cell>
          <cell r="AI2780" t="str">
            <v>38UD</v>
          </cell>
          <cell r="AJ2780" t="str">
            <v>South Oxfordshire</v>
          </cell>
          <cell r="AK2780">
            <v>0</v>
          </cell>
          <cell r="AL2780">
            <v>0</v>
          </cell>
        </row>
        <row r="2781">
          <cell r="B2781" t="str">
            <v>38UE</v>
          </cell>
          <cell r="C2781" t="str">
            <v>Vale of White Horse</v>
          </cell>
          <cell r="D2781">
            <v>0</v>
          </cell>
          <cell r="E2781">
            <v>1</v>
          </cell>
          <cell r="F2781">
            <v>10</v>
          </cell>
          <cell r="G2781">
            <v>35</v>
          </cell>
          <cell r="H2781">
            <v>126</v>
          </cell>
          <cell r="I2781">
            <v>1</v>
          </cell>
          <cell r="J2781">
            <v>0</v>
          </cell>
          <cell r="K2781">
            <v>0</v>
          </cell>
          <cell r="L2781">
            <v>173</v>
          </cell>
          <cell r="M2781">
            <v>0</v>
          </cell>
          <cell r="O2781" t="str">
            <v>38UE</v>
          </cell>
          <cell r="P2781" t="str">
            <v>Vale of White Horse</v>
          </cell>
          <cell r="Q2781">
            <v>0</v>
          </cell>
          <cell r="R2781">
            <v>1</v>
          </cell>
          <cell r="S2781">
            <v>10</v>
          </cell>
          <cell r="T2781">
            <v>39</v>
          </cell>
          <cell r="U2781">
            <v>126</v>
          </cell>
          <cell r="V2781">
            <v>1</v>
          </cell>
          <cell r="W2781">
            <v>0</v>
          </cell>
          <cell r="X2781">
            <v>0</v>
          </cell>
          <cell r="Y2781">
            <v>177</v>
          </cell>
          <cell r="AA2781" t="str">
            <v>38UE</v>
          </cell>
          <cell r="AB2781" t="str">
            <v>Vale of White Horse</v>
          </cell>
          <cell r="AC2781">
            <v>0</v>
          </cell>
          <cell r="AD2781">
            <v>0</v>
          </cell>
          <cell r="AE2781">
            <v>23</v>
          </cell>
          <cell r="AF2781">
            <v>0</v>
          </cell>
          <cell r="AG2781">
            <v>23</v>
          </cell>
          <cell r="AI2781" t="str">
            <v>38UE</v>
          </cell>
          <cell r="AJ2781" t="str">
            <v>Vale of White Horse</v>
          </cell>
          <cell r="AK2781">
            <v>0</v>
          </cell>
          <cell r="AL2781">
            <v>0</v>
          </cell>
        </row>
        <row r="2782">
          <cell r="B2782" t="str">
            <v>38UF</v>
          </cell>
          <cell r="C2782" t="str">
            <v>West Oxfordshire</v>
          </cell>
          <cell r="D2782">
            <v>0</v>
          </cell>
          <cell r="E2782">
            <v>0</v>
          </cell>
          <cell r="F2782">
            <v>18</v>
          </cell>
          <cell r="G2782">
            <v>29</v>
          </cell>
          <cell r="H2782">
            <v>24</v>
          </cell>
          <cell r="I2782">
            <v>6</v>
          </cell>
          <cell r="J2782">
            <v>0</v>
          </cell>
          <cell r="K2782">
            <v>0</v>
          </cell>
          <cell r="L2782">
            <v>77</v>
          </cell>
          <cell r="M2782">
            <v>0</v>
          </cell>
          <cell r="O2782" t="str">
            <v>38UF</v>
          </cell>
          <cell r="P2782" t="str">
            <v>West Oxfordshire</v>
          </cell>
          <cell r="Q2782">
            <v>0</v>
          </cell>
          <cell r="R2782">
            <v>0</v>
          </cell>
          <cell r="S2782">
            <v>18</v>
          </cell>
          <cell r="T2782">
            <v>37</v>
          </cell>
          <cell r="U2782">
            <v>24</v>
          </cell>
          <cell r="V2782">
            <v>6</v>
          </cell>
          <cell r="W2782">
            <v>0</v>
          </cell>
          <cell r="X2782">
            <v>0</v>
          </cell>
          <cell r="Y2782">
            <v>85</v>
          </cell>
          <cell r="AA2782" t="str">
            <v>38UF</v>
          </cell>
          <cell r="AB2782" t="str">
            <v>West Oxfordshire</v>
          </cell>
          <cell r="AC2782">
            <v>0</v>
          </cell>
          <cell r="AD2782">
            <v>0</v>
          </cell>
          <cell r="AE2782">
            <v>0</v>
          </cell>
          <cell r="AF2782">
            <v>0</v>
          </cell>
          <cell r="AG2782">
            <v>0</v>
          </cell>
          <cell r="AI2782" t="str">
            <v>38UF</v>
          </cell>
          <cell r="AJ2782" t="str">
            <v>West Oxfordshire</v>
          </cell>
          <cell r="AK2782">
            <v>0</v>
          </cell>
          <cell r="AL2782">
            <v>0</v>
          </cell>
        </row>
        <row r="2783">
          <cell r="B2783" t="str">
            <v>39UB</v>
          </cell>
          <cell r="C2783" t="str">
            <v>Bridgnorth</v>
          </cell>
          <cell r="D2783">
            <v>0</v>
          </cell>
          <cell r="E2783">
            <v>0</v>
          </cell>
          <cell r="F2783">
            <v>0</v>
          </cell>
          <cell r="G2783">
            <v>0</v>
          </cell>
          <cell r="H2783">
            <v>21</v>
          </cell>
          <cell r="I2783">
            <v>0</v>
          </cell>
          <cell r="J2783">
            <v>0</v>
          </cell>
          <cell r="K2783">
            <v>0</v>
          </cell>
          <cell r="L2783">
            <v>21</v>
          </cell>
          <cell r="M2783">
            <v>0</v>
          </cell>
          <cell r="O2783" t="str">
            <v>39UB</v>
          </cell>
          <cell r="P2783" t="str">
            <v>Bridgnorth</v>
          </cell>
          <cell r="Q2783">
            <v>0</v>
          </cell>
          <cell r="R2783">
            <v>0</v>
          </cell>
          <cell r="S2783">
            <v>0</v>
          </cell>
          <cell r="T2783">
            <v>0</v>
          </cell>
          <cell r="U2783">
            <v>21</v>
          </cell>
          <cell r="V2783">
            <v>0</v>
          </cell>
          <cell r="W2783">
            <v>0</v>
          </cell>
          <cell r="X2783">
            <v>0</v>
          </cell>
          <cell r="Y2783">
            <v>21</v>
          </cell>
          <cell r="AA2783" t="str">
            <v>39UB</v>
          </cell>
          <cell r="AB2783" t="str">
            <v>Bridgnorth</v>
          </cell>
          <cell r="AC2783">
            <v>0</v>
          </cell>
          <cell r="AD2783">
            <v>0</v>
          </cell>
          <cell r="AE2783">
            <v>0</v>
          </cell>
          <cell r="AF2783">
            <v>0</v>
          </cell>
          <cell r="AG2783">
            <v>0</v>
          </cell>
          <cell r="AI2783" t="str">
            <v>39UB</v>
          </cell>
          <cell r="AJ2783" t="str">
            <v>Bridgnorth</v>
          </cell>
          <cell r="AK2783">
            <v>0</v>
          </cell>
          <cell r="AL2783">
            <v>0</v>
          </cell>
        </row>
        <row r="2784">
          <cell r="B2784" t="str">
            <v>39UC</v>
          </cell>
          <cell r="C2784" t="str">
            <v>North Shropshire</v>
          </cell>
          <cell r="D2784">
            <v>0</v>
          </cell>
          <cell r="E2784">
            <v>0</v>
          </cell>
          <cell r="F2784">
            <v>0</v>
          </cell>
          <cell r="G2784">
            <v>0</v>
          </cell>
          <cell r="H2784">
            <v>4</v>
          </cell>
          <cell r="I2784">
            <v>0</v>
          </cell>
          <cell r="J2784">
            <v>0</v>
          </cell>
          <cell r="K2784">
            <v>0</v>
          </cell>
          <cell r="L2784">
            <v>4</v>
          </cell>
          <cell r="M2784">
            <v>0</v>
          </cell>
          <cell r="O2784" t="str">
            <v>39UC</v>
          </cell>
          <cell r="P2784" t="str">
            <v>North Shropshire</v>
          </cell>
          <cell r="Q2784">
            <v>0</v>
          </cell>
          <cell r="R2784">
            <v>0</v>
          </cell>
          <cell r="S2784">
            <v>0</v>
          </cell>
          <cell r="T2784">
            <v>0</v>
          </cell>
          <cell r="U2784">
            <v>4</v>
          </cell>
          <cell r="V2784">
            <v>0</v>
          </cell>
          <cell r="W2784">
            <v>0</v>
          </cell>
          <cell r="X2784">
            <v>0</v>
          </cell>
          <cell r="Y2784">
            <v>4</v>
          </cell>
          <cell r="AA2784" t="str">
            <v>39UC</v>
          </cell>
          <cell r="AB2784" t="str">
            <v>North Shropshire</v>
          </cell>
          <cell r="AC2784">
            <v>0</v>
          </cell>
          <cell r="AD2784">
            <v>0</v>
          </cell>
          <cell r="AE2784">
            <v>0</v>
          </cell>
          <cell r="AF2784">
            <v>0</v>
          </cell>
          <cell r="AG2784">
            <v>0</v>
          </cell>
          <cell r="AI2784" t="str">
            <v>39UC</v>
          </cell>
          <cell r="AJ2784" t="str">
            <v>North Shropshire</v>
          </cell>
          <cell r="AK2784">
            <v>0</v>
          </cell>
          <cell r="AL2784">
            <v>0</v>
          </cell>
        </row>
        <row r="2785">
          <cell r="B2785" t="str">
            <v>39UD</v>
          </cell>
          <cell r="C2785" t="str">
            <v>Oswestry</v>
          </cell>
          <cell r="D2785">
            <v>0</v>
          </cell>
          <cell r="E2785">
            <v>0</v>
          </cell>
          <cell r="F2785">
            <v>0</v>
          </cell>
          <cell r="G2785">
            <v>0</v>
          </cell>
          <cell r="H2785">
            <v>0</v>
          </cell>
          <cell r="I2785">
            <v>4</v>
          </cell>
          <cell r="J2785">
            <v>0</v>
          </cell>
          <cell r="K2785">
            <v>0</v>
          </cell>
          <cell r="L2785">
            <v>4</v>
          </cell>
          <cell r="M2785">
            <v>0</v>
          </cell>
          <cell r="O2785" t="str">
            <v>39UD</v>
          </cell>
          <cell r="P2785" t="str">
            <v>Oswestry</v>
          </cell>
          <cell r="Q2785">
            <v>0</v>
          </cell>
          <cell r="R2785">
            <v>0</v>
          </cell>
          <cell r="S2785">
            <v>0</v>
          </cell>
          <cell r="T2785">
            <v>0</v>
          </cell>
          <cell r="U2785">
            <v>0</v>
          </cell>
          <cell r="V2785">
            <v>4</v>
          </cell>
          <cell r="W2785">
            <v>0</v>
          </cell>
          <cell r="X2785">
            <v>0</v>
          </cell>
          <cell r="Y2785">
            <v>4</v>
          </cell>
          <cell r="AA2785" t="str">
            <v>39UD</v>
          </cell>
          <cell r="AB2785" t="str">
            <v>Oswestry</v>
          </cell>
          <cell r="AC2785">
            <v>0</v>
          </cell>
          <cell r="AD2785">
            <v>0</v>
          </cell>
          <cell r="AE2785">
            <v>0</v>
          </cell>
          <cell r="AF2785">
            <v>0</v>
          </cell>
          <cell r="AG2785">
            <v>0</v>
          </cell>
          <cell r="AI2785" t="str">
            <v>39UD</v>
          </cell>
          <cell r="AJ2785" t="str">
            <v>Oswestry</v>
          </cell>
          <cell r="AK2785">
            <v>0</v>
          </cell>
          <cell r="AL2785">
            <v>0</v>
          </cell>
        </row>
        <row r="2786">
          <cell r="B2786" t="str">
            <v>39UE</v>
          </cell>
          <cell r="C2786" t="str">
            <v>Shrewsbury and Atcham</v>
          </cell>
          <cell r="D2786">
            <v>0</v>
          </cell>
          <cell r="E2786">
            <v>0</v>
          </cell>
          <cell r="F2786">
            <v>12</v>
          </cell>
          <cell r="G2786">
            <v>0</v>
          </cell>
          <cell r="H2786">
            <v>30</v>
          </cell>
          <cell r="I2786">
            <v>0</v>
          </cell>
          <cell r="J2786">
            <v>0</v>
          </cell>
          <cell r="K2786">
            <v>0</v>
          </cell>
          <cell r="L2786">
            <v>42</v>
          </cell>
          <cell r="M2786">
            <v>0</v>
          </cell>
          <cell r="O2786" t="str">
            <v>39UE</v>
          </cell>
          <cell r="P2786" t="str">
            <v>Shrewsbury and Atcham</v>
          </cell>
          <cell r="Q2786">
            <v>0</v>
          </cell>
          <cell r="R2786">
            <v>0</v>
          </cell>
          <cell r="S2786">
            <v>12</v>
          </cell>
          <cell r="T2786">
            <v>0</v>
          </cell>
          <cell r="U2786">
            <v>30</v>
          </cell>
          <cell r="V2786">
            <v>0</v>
          </cell>
          <cell r="W2786">
            <v>0</v>
          </cell>
          <cell r="X2786">
            <v>0</v>
          </cell>
          <cell r="Y2786">
            <v>42</v>
          </cell>
          <cell r="AA2786" t="str">
            <v>39UE</v>
          </cell>
          <cell r="AB2786" t="str">
            <v>Shrewsbury and Atcham</v>
          </cell>
          <cell r="AC2786">
            <v>0</v>
          </cell>
          <cell r="AD2786">
            <v>0</v>
          </cell>
          <cell r="AE2786">
            <v>0</v>
          </cell>
          <cell r="AF2786">
            <v>0</v>
          </cell>
          <cell r="AG2786">
            <v>0</v>
          </cell>
          <cell r="AI2786" t="str">
            <v>39UE</v>
          </cell>
          <cell r="AJ2786" t="str">
            <v>Shrewsbury and Atcham</v>
          </cell>
          <cell r="AK2786">
            <v>0</v>
          </cell>
          <cell r="AL2786">
            <v>0</v>
          </cell>
        </row>
        <row r="2787">
          <cell r="B2787" t="str">
            <v>39UF</v>
          </cell>
          <cell r="C2787" t="str">
            <v>South Shropshire</v>
          </cell>
          <cell r="D2787">
            <v>0</v>
          </cell>
          <cell r="E2787">
            <v>0</v>
          </cell>
          <cell r="F2787">
            <v>0</v>
          </cell>
          <cell r="G2787">
            <v>0</v>
          </cell>
          <cell r="H2787">
            <v>11</v>
          </cell>
          <cell r="I2787">
            <v>0</v>
          </cell>
          <cell r="J2787">
            <v>0</v>
          </cell>
          <cell r="K2787">
            <v>0</v>
          </cell>
          <cell r="L2787">
            <v>11</v>
          </cell>
          <cell r="M2787">
            <v>0</v>
          </cell>
          <cell r="O2787" t="str">
            <v>39UF</v>
          </cell>
          <cell r="P2787" t="str">
            <v>South Shropshire</v>
          </cell>
          <cell r="Q2787">
            <v>0</v>
          </cell>
          <cell r="R2787">
            <v>0</v>
          </cell>
          <cell r="S2787">
            <v>0</v>
          </cell>
          <cell r="T2787">
            <v>0</v>
          </cell>
          <cell r="U2787">
            <v>11</v>
          </cell>
          <cell r="V2787">
            <v>0</v>
          </cell>
          <cell r="W2787">
            <v>0</v>
          </cell>
          <cell r="X2787">
            <v>0</v>
          </cell>
          <cell r="Y2787">
            <v>11</v>
          </cell>
          <cell r="AA2787" t="str">
            <v>39UF</v>
          </cell>
          <cell r="AB2787" t="str">
            <v>South Shropshire</v>
          </cell>
          <cell r="AC2787">
            <v>0</v>
          </cell>
          <cell r="AD2787">
            <v>0</v>
          </cell>
          <cell r="AE2787">
            <v>0</v>
          </cell>
          <cell r="AF2787">
            <v>0</v>
          </cell>
          <cell r="AG2787">
            <v>0</v>
          </cell>
          <cell r="AI2787" t="str">
            <v>39UF</v>
          </cell>
          <cell r="AJ2787" t="str">
            <v>South Shropshire</v>
          </cell>
          <cell r="AK2787">
            <v>0</v>
          </cell>
          <cell r="AL2787">
            <v>0</v>
          </cell>
        </row>
        <row r="2788">
          <cell r="B2788" t="str">
            <v>40UB</v>
          </cell>
          <cell r="C2788" t="str">
            <v>Mendip</v>
          </cell>
          <cell r="D2788">
            <v>0</v>
          </cell>
          <cell r="E2788">
            <v>0</v>
          </cell>
          <cell r="F2788">
            <v>41</v>
          </cell>
          <cell r="G2788">
            <v>8</v>
          </cell>
          <cell r="H2788">
            <v>86</v>
          </cell>
          <cell r="I2788">
            <v>16</v>
          </cell>
          <cell r="J2788">
            <v>0</v>
          </cell>
          <cell r="K2788">
            <v>0</v>
          </cell>
          <cell r="L2788">
            <v>151</v>
          </cell>
          <cell r="M2788">
            <v>0</v>
          </cell>
          <cell r="O2788" t="str">
            <v>40UB</v>
          </cell>
          <cell r="P2788" t="str">
            <v>Mendip</v>
          </cell>
          <cell r="Q2788">
            <v>0</v>
          </cell>
          <cell r="R2788">
            <v>0</v>
          </cell>
          <cell r="S2788">
            <v>41</v>
          </cell>
          <cell r="T2788">
            <v>10</v>
          </cell>
          <cell r="U2788">
            <v>86</v>
          </cell>
          <cell r="V2788">
            <v>16</v>
          </cell>
          <cell r="W2788">
            <v>0</v>
          </cell>
          <cell r="X2788">
            <v>0</v>
          </cell>
          <cell r="Y2788">
            <v>153</v>
          </cell>
          <cell r="AA2788" t="str">
            <v>40UB</v>
          </cell>
          <cell r="AB2788" t="str">
            <v>Mendip</v>
          </cell>
          <cell r="AC2788">
            <v>0</v>
          </cell>
          <cell r="AD2788">
            <v>0</v>
          </cell>
          <cell r="AE2788">
            <v>14</v>
          </cell>
          <cell r="AF2788">
            <v>0</v>
          </cell>
          <cell r="AG2788">
            <v>14</v>
          </cell>
          <cell r="AI2788" t="str">
            <v>40UB</v>
          </cell>
          <cell r="AJ2788" t="str">
            <v>Mendip</v>
          </cell>
          <cell r="AK2788">
            <v>0</v>
          </cell>
          <cell r="AL2788">
            <v>0</v>
          </cell>
        </row>
        <row r="2789">
          <cell r="B2789" t="str">
            <v>40UC</v>
          </cell>
          <cell r="C2789" t="str">
            <v>Sedgemoor</v>
          </cell>
          <cell r="D2789">
            <v>0</v>
          </cell>
          <cell r="E2789">
            <v>0</v>
          </cell>
          <cell r="F2789">
            <v>52</v>
          </cell>
          <cell r="G2789">
            <v>4</v>
          </cell>
          <cell r="H2789">
            <v>108</v>
          </cell>
          <cell r="I2789">
            <v>0</v>
          </cell>
          <cell r="J2789">
            <v>0</v>
          </cell>
          <cell r="K2789">
            <v>0</v>
          </cell>
          <cell r="L2789">
            <v>164</v>
          </cell>
          <cell r="M2789">
            <v>0</v>
          </cell>
          <cell r="O2789" t="str">
            <v>40UC</v>
          </cell>
          <cell r="P2789" t="str">
            <v>Sedgemoor</v>
          </cell>
          <cell r="Q2789">
            <v>0</v>
          </cell>
          <cell r="R2789">
            <v>0</v>
          </cell>
          <cell r="S2789">
            <v>52</v>
          </cell>
          <cell r="T2789">
            <v>4</v>
          </cell>
          <cell r="U2789">
            <v>108</v>
          </cell>
          <cell r="V2789">
            <v>0</v>
          </cell>
          <cell r="W2789">
            <v>0</v>
          </cell>
          <cell r="X2789">
            <v>0</v>
          </cell>
          <cell r="Y2789">
            <v>164</v>
          </cell>
          <cell r="AA2789" t="str">
            <v>40UC</v>
          </cell>
          <cell r="AB2789" t="str">
            <v>Sedgemoor</v>
          </cell>
          <cell r="AC2789">
            <v>0</v>
          </cell>
          <cell r="AD2789">
            <v>0</v>
          </cell>
          <cell r="AE2789">
            <v>49</v>
          </cell>
          <cell r="AF2789">
            <v>0</v>
          </cell>
          <cell r="AG2789">
            <v>49</v>
          </cell>
          <cell r="AI2789" t="str">
            <v>40UC</v>
          </cell>
          <cell r="AJ2789" t="str">
            <v>Sedgemoor</v>
          </cell>
          <cell r="AK2789">
            <v>0</v>
          </cell>
          <cell r="AL2789">
            <v>0</v>
          </cell>
        </row>
        <row r="2790">
          <cell r="B2790" t="str">
            <v>40UD</v>
          </cell>
          <cell r="C2790" t="str">
            <v>South Somerset</v>
          </cell>
          <cell r="D2790">
            <v>0</v>
          </cell>
          <cell r="E2790">
            <v>0</v>
          </cell>
          <cell r="F2790">
            <v>28</v>
          </cell>
          <cell r="G2790">
            <v>24</v>
          </cell>
          <cell r="H2790">
            <v>190</v>
          </cell>
          <cell r="I2790">
            <v>45</v>
          </cell>
          <cell r="J2790">
            <v>0</v>
          </cell>
          <cell r="K2790">
            <v>0</v>
          </cell>
          <cell r="L2790">
            <v>287</v>
          </cell>
          <cell r="M2790">
            <v>0</v>
          </cell>
          <cell r="O2790" t="str">
            <v>40UD</v>
          </cell>
          <cell r="P2790" t="str">
            <v>South Somerset</v>
          </cell>
          <cell r="Q2790">
            <v>0</v>
          </cell>
          <cell r="R2790">
            <v>0</v>
          </cell>
          <cell r="S2790">
            <v>28</v>
          </cell>
          <cell r="T2790">
            <v>23</v>
          </cell>
          <cell r="U2790">
            <v>190</v>
          </cell>
          <cell r="V2790">
            <v>45</v>
          </cell>
          <cell r="W2790">
            <v>0</v>
          </cell>
          <cell r="X2790">
            <v>0</v>
          </cell>
          <cell r="Y2790">
            <v>286</v>
          </cell>
          <cell r="AA2790" t="str">
            <v>40UD</v>
          </cell>
          <cell r="AB2790" t="str">
            <v>South Somerset</v>
          </cell>
          <cell r="AC2790">
            <v>0</v>
          </cell>
          <cell r="AD2790">
            <v>3</v>
          </cell>
          <cell r="AE2790">
            <v>0</v>
          </cell>
          <cell r="AF2790">
            <v>3</v>
          </cell>
          <cell r="AG2790">
            <v>6</v>
          </cell>
          <cell r="AI2790" t="str">
            <v>40UD</v>
          </cell>
          <cell r="AJ2790" t="str">
            <v>South Somerset</v>
          </cell>
          <cell r="AK2790">
            <v>0</v>
          </cell>
          <cell r="AL2790">
            <v>0</v>
          </cell>
        </row>
        <row r="2791">
          <cell r="B2791" t="str">
            <v>40UE</v>
          </cell>
          <cell r="C2791" t="str">
            <v>Taunton Deane</v>
          </cell>
          <cell r="D2791">
            <v>0</v>
          </cell>
          <cell r="E2791">
            <v>0</v>
          </cell>
          <cell r="F2791">
            <v>36</v>
          </cell>
          <cell r="G2791">
            <v>11</v>
          </cell>
          <cell r="H2791">
            <v>51</v>
          </cell>
          <cell r="I2791">
            <v>0</v>
          </cell>
          <cell r="J2791">
            <v>0</v>
          </cell>
          <cell r="K2791">
            <v>0</v>
          </cell>
          <cell r="L2791">
            <v>98</v>
          </cell>
          <cell r="M2791">
            <v>0</v>
          </cell>
          <cell r="O2791" t="str">
            <v>40UE</v>
          </cell>
          <cell r="P2791" t="str">
            <v>Taunton Deane</v>
          </cell>
          <cell r="Q2791">
            <v>0</v>
          </cell>
          <cell r="R2791">
            <v>0</v>
          </cell>
          <cell r="S2791">
            <v>36</v>
          </cell>
          <cell r="T2791">
            <v>13</v>
          </cell>
          <cell r="U2791">
            <v>51</v>
          </cell>
          <cell r="V2791">
            <v>0</v>
          </cell>
          <cell r="W2791">
            <v>0</v>
          </cell>
          <cell r="X2791">
            <v>0</v>
          </cell>
          <cell r="Y2791">
            <v>100</v>
          </cell>
          <cell r="AA2791" t="str">
            <v>40UE</v>
          </cell>
          <cell r="AB2791" t="str">
            <v>Taunton Deane</v>
          </cell>
          <cell r="AC2791">
            <v>0</v>
          </cell>
          <cell r="AD2791">
            <v>0</v>
          </cell>
          <cell r="AE2791">
            <v>0</v>
          </cell>
          <cell r="AF2791">
            <v>0</v>
          </cell>
          <cell r="AG2791">
            <v>0</v>
          </cell>
          <cell r="AI2791" t="str">
            <v>40UE</v>
          </cell>
          <cell r="AJ2791" t="str">
            <v>Taunton Deane</v>
          </cell>
          <cell r="AK2791">
            <v>0</v>
          </cell>
          <cell r="AL2791">
            <v>0</v>
          </cell>
        </row>
        <row r="2792">
          <cell r="B2792" t="str">
            <v>40UF</v>
          </cell>
          <cell r="C2792" t="str">
            <v>West Somerset</v>
          </cell>
          <cell r="D2792">
            <v>0</v>
          </cell>
          <cell r="E2792">
            <v>0</v>
          </cell>
          <cell r="F2792">
            <v>0</v>
          </cell>
          <cell r="G2792">
            <v>2</v>
          </cell>
          <cell r="H2792">
            <v>30</v>
          </cell>
          <cell r="I2792">
            <v>0</v>
          </cell>
          <cell r="J2792">
            <v>0</v>
          </cell>
          <cell r="K2792">
            <v>0</v>
          </cell>
          <cell r="L2792">
            <v>32</v>
          </cell>
          <cell r="M2792">
            <v>0</v>
          </cell>
          <cell r="O2792" t="str">
            <v>40UF</v>
          </cell>
          <cell r="P2792" t="str">
            <v>West Somerset</v>
          </cell>
          <cell r="Q2792">
            <v>0</v>
          </cell>
          <cell r="R2792">
            <v>0</v>
          </cell>
          <cell r="S2792">
            <v>0</v>
          </cell>
          <cell r="T2792">
            <v>2</v>
          </cell>
          <cell r="U2792">
            <v>30</v>
          </cell>
          <cell r="V2792">
            <v>0</v>
          </cell>
          <cell r="W2792">
            <v>0</v>
          </cell>
          <cell r="X2792">
            <v>0</v>
          </cell>
          <cell r="Y2792">
            <v>32</v>
          </cell>
          <cell r="AA2792" t="str">
            <v>40UF</v>
          </cell>
          <cell r="AB2792" t="str">
            <v>West Somerset</v>
          </cell>
          <cell r="AC2792">
            <v>0</v>
          </cell>
          <cell r="AD2792">
            <v>0</v>
          </cell>
          <cell r="AE2792">
            <v>0</v>
          </cell>
          <cell r="AF2792">
            <v>0</v>
          </cell>
          <cell r="AG2792">
            <v>0</v>
          </cell>
          <cell r="AI2792" t="str">
            <v>40UF</v>
          </cell>
          <cell r="AJ2792" t="str">
            <v>West Somerset</v>
          </cell>
          <cell r="AK2792">
            <v>0</v>
          </cell>
          <cell r="AL2792">
            <v>0</v>
          </cell>
        </row>
        <row r="2793">
          <cell r="B2793" t="str">
            <v>41UB</v>
          </cell>
          <cell r="C2793" t="str">
            <v>Cannock Chase</v>
          </cell>
          <cell r="D2793">
            <v>0</v>
          </cell>
          <cell r="E2793">
            <v>2</v>
          </cell>
          <cell r="F2793">
            <v>39</v>
          </cell>
          <cell r="G2793">
            <v>1</v>
          </cell>
          <cell r="H2793">
            <v>74</v>
          </cell>
          <cell r="I2793">
            <v>32</v>
          </cell>
          <cell r="J2793">
            <v>0</v>
          </cell>
          <cell r="K2793">
            <v>0</v>
          </cell>
          <cell r="L2793">
            <v>148</v>
          </cell>
          <cell r="M2793">
            <v>0</v>
          </cell>
          <cell r="O2793" t="str">
            <v>41UB</v>
          </cell>
          <cell r="P2793" t="str">
            <v>Cannock Chase</v>
          </cell>
          <cell r="Q2793">
            <v>0</v>
          </cell>
          <cell r="R2793">
            <v>2</v>
          </cell>
          <cell r="S2793">
            <v>39</v>
          </cell>
          <cell r="T2793">
            <v>2</v>
          </cell>
          <cell r="U2793">
            <v>74</v>
          </cell>
          <cell r="V2793">
            <v>32</v>
          </cell>
          <cell r="W2793">
            <v>0</v>
          </cell>
          <cell r="X2793">
            <v>0</v>
          </cell>
          <cell r="Y2793">
            <v>149</v>
          </cell>
          <cell r="AA2793" t="str">
            <v>41UB</v>
          </cell>
          <cell r="AB2793" t="str">
            <v>Cannock Chase</v>
          </cell>
          <cell r="AC2793">
            <v>0</v>
          </cell>
          <cell r="AD2793">
            <v>0</v>
          </cell>
          <cell r="AE2793">
            <v>0</v>
          </cell>
          <cell r="AF2793">
            <v>0</v>
          </cell>
          <cell r="AG2793">
            <v>0</v>
          </cell>
          <cell r="AI2793" t="str">
            <v>41UB</v>
          </cell>
          <cell r="AJ2793" t="str">
            <v>Cannock Chase</v>
          </cell>
          <cell r="AK2793">
            <v>0</v>
          </cell>
          <cell r="AL2793">
            <v>0</v>
          </cell>
        </row>
        <row r="2794">
          <cell r="B2794" t="str">
            <v>41UC</v>
          </cell>
          <cell r="C2794" t="str">
            <v>East Staffordshire</v>
          </cell>
          <cell r="D2794">
            <v>7</v>
          </cell>
          <cell r="E2794">
            <v>2</v>
          </cell>
          <cell r="F2794">
            <v>30</v>
          </cell>
          <cell r="G2794">
            <v>4</v>
          </cell>
          <cell r="H2794">
            <v>24</v>
          </cell>
          <cell r="I2794">
            <v>26</v>
          </cell>
          <cell r="J2794">
            <v>1</v>
          </cell>
          <cell r="K2794">
            <v>0</v>
          </cell>
          <cell r="L2794">
            <v>94</v>
          </cell>
          <cell r="M2794">
            <v>1</v>
          </cell>
          <cell r="O2794" t="str">
            <v>41UC</v>
          </cell>
          <cell r="P2794" t="str">
            <v>East Staffordshire</v>
          </cell>
          <cell r="Q2794">
            <v>7</v>
          </cell>
          <cell r="R2794">
            <v>2</v>
          </cell>
          <cell r="S2794">
            <v>30</v>
          </cell>
          <cell r="T2794">
            <v>4</v>
          </cell>
          <cell r="U2794">
            <v>24</v>
          </cell>
          <cell r="V2794">
            <v>26</v>
          </cell>
          <cell r="W2794">
            <v>1</v>
          </cell>
          <cell r="X2794">
            <v>0</v>
          </cell>
          <cell r="Y2794">
            <v>94</v>
          </cell>
          <cell r="AA2794" t="str">
            <v>41UC</v>
          </cell>
          <cell r="AB2794" t="str">
            <v>East Staffordshire</v>
          </cell>
          <cell r="AC2794">
            <v>0</v>
          </cell>
          <cell r="AD2794">
            <v>0</v>
          </cell>
          <cell r="AE2794">
            <v>0</v>
          </cell>
          <cell r="AF2794">
            <v>0</v>
          </cell>
          <cell r="AG2794">
            <v>0</v>
          </cell>
          <cell r="AI2794" t="str">
            <v>41UC</v>
          </cell>
          <cell r="AJ2794" t="str">
            <v>East Staffordshire</v>
          </cell>
          <cell r="AK2794">
            <v>0</v>
          </cell>
          <cell r="AL2794">
            <v>0</v>
          </cell>
        </row>
        <row r="2795">
          <cell r="B2795" t="str">
            <v>41UD</v>
          </cell>
          <cell r="C2795" t="str">
            <v>Lichfield</v>
          </cell>
          <cell r="D2795">
            <v>0</v>
          </cell>
          <cell r="E2795">
            <v>1</v>
          </cell>
          <cell r="F2795">
            <v>28</v>
          </cell>
          <cell r="G2795">
            <v>4</v>
          </cell>
          <cell r="H2795">
            <v>0</v>
          </cell>
          <cell r="I2795">
            <v>0</v>
          </cell>
          <cell r="J2795">
            <v>0</v>
          </cell>
          <cell r="K2795">
            <v>0</v>
          </cell>
          <cell r="L2795">
            <v>33</v>
          </cell>
          <cell r="M2795">
            <v>0</v>
          </cell>
          <cell r="O2795" t="str">
            <v>41UD</v>
          </cell>
          <cell r="P2795" t="str">
            <v>Lichfield</v>
          </cell>
          <cell r="Q2795">
            <v>0</v>
          </cell>
          <cell r="R2795">
            <v>1</v>
          </cell>
          <cell r="S2795">
            <v>28</v>
          </cell>
          <cell r="T2795">
            <v>4</v>
          </cell>
          <cell r="U2795">
            <v>0</v>
          </cell>
          <cell r="V2795">
            <v>0</v>
          </cell>
          <cell r="W2795">
            <v>0</v>
          </cell>
          <cell r="X2795">
            <v>0</v>
          </cell>
          <cell r="Y2795">
            <v>33</v>
          </cell>
          <cell r="AA2795" t="str">
            <v>41UD</v>
          </cell>
          <cell r="AB2795" t="str">
            <v>Lichfield</v>
          </cell>
          <cell r="AC2795">
            <v>0</v>
          </cell>
          <cell r="AD2795">
            <v>0</v>
          </cell>
          <cell r="AE2795">
            <v>0</v>
          </cell>
          <cell r="AF2795">
            <v>0</v>
          </cell>
          <cell r="AG2795">
            <v>0</v>
          </cell>
          <cell r="AI2795" t="str">
            <v>41UD</v>
          </cell>
          <cell r="AJ2795" t="str">
            <v>Lichfield</v>
          </cell>
          <cell r="AK2795">
            <v>0</v>
          </cell>
          <cell r="AL2795">
            <v>0</v>
          </cell>
        </row>
        <row r="2796">
          <cell r="B2796" t="str">
            <v>41UE</v>
          </cell>
          <cell r="C2796" t="str">
            <v>Newcastle-under-Lyme</v>
          </cell>
          <cell r="D2796">
            <v>0</v>
          </cell>
          <cell r="E2796">
            <v>4</v>
          </cell>
          <cell r="F2796">
            <v>31</v>
          </cell>
          <cell r="G2796">
            <v>0</v>
          </cell>
          <cell r="H2796">
            <v>45</v>
          </cell>
          <cell r="I2796">
            <v>0</v>
          </cell>
          <cell r="J2796">
            <v>1</v>
          </cell>
          <cell r="K2796">
            <v>0</v>
          </cell>
          <cell r="L2796">
            <v>81</v>
          </cell>
          <cell r="M2796">
            <v>1</v>
          </cell>
          <cell r="O2796" t="str">
            <v>41UE</v>
          </cell>
          <cell r="P2796" t="str">
            <v>Newcastle-under-Lyme</v>
          </cell>
          <cell r="Q2796">
            <v>0</v>
          </cell>
          <cell r="R2796">
            <v>4</v>
          </cell>
          <cell r="S2796">
            <v>31</v>
          </cell>
          <cell r="T2796">
            <v>0</v>
          </cell>
          <cell r="U2796">
            <v>45</v>
          </cell>
          <cell r="V2796">
            <v>0</v>
          </cell>
          <cell r="W2796">
            <v>1</v>
          </cell>
          <cell r="X2796">
            <v>0</v>
          </cell>
          <cell r="Y2796">
            <v>81</v>
          </cell>
          <cell r="AA2796" t="str">
            <v>41UE</v>
          </cell>
          <cell r="AB2796" t="str">
            <v>Newcastle-under-Lyme</v>
          </cell>
          <cell r="AC2796">
            <v>0</v>
          </cell>
          <cell r="AD2796">
            <v>0</v>
          </cell>
          <cell r="AE2796">
            <v>0</v>
          </cell>
          <cell r="AF2796">
            <v>0</v>
          </cell>
          <cell r="AG2796">
            <v>0</v>
          </cell>
          <cell r="AI2796" t="str">
            <v>41UE</v>
          </cell>
          <cell r="AJ2796" t="str">
            <v>Newcastle-under-Lyme</v>
          </cell>
          <cell r="AK2796">
            <v>0</v>
          </cell>
          <cell r="AL2796">
            <v>0</v>
          </cell>
        </row>
        <row r="2797">
          <cell r="B2797" t="str">
            <v>41UF</v>
          </cell>
          <cell r="C2797" t="str">
            <v>South Staffordshire</v>
          </cell>
          <cell r="D2797">
            <v>0</v>
          </cell>
          <cell r="E2797">
            <v>2</v>
          </cell>
          <cell r="F2797">
            <v>8</v>
          </cell>
          <cell r="G2797">
            <v>1</v>
          </cell>
          <cell r="H2797">
            <v>62</v>
          </cell>
          <cell r="I2797">
            <v>9</v>
          </cell>
          <cell r="J2797">
            <v>0</v>
          </cell>
          <cell r="K2797">
            <v>0</v>
          </cell>
          <cell r="L2797">
            <v>82</v>
          </cell>
          <cell r="M2797">
            <v>0</v>
          </cell>
          <cell r="O2797" t="str">
            <v>41UF</v>
          </cell>
          <cell r="P2797" t="str">
            <v>South Staffordshire</v>
          </cell>
          <cell r="Q2797">
            <v>0</v>
          </cell>
          <cell r="R2797">
            <v>2</v>
          </cell>
          <cell r="S2797">
            <v>8</v>
          </cell>
          <cell r="T2797">
            <v>0</v>
          </cell>
          <cell r="U2797">
            <v>62</v>
          </cell>
          <cell r="V2797">
            <v>9</v>
          </cell>
          <cell r="W2797">
            <v>0</v>
          </cell>
          <cell r="X2797">
            <v>0</v>
          </cell>
          <cell r="Y2797">
            <v>81</v>
          </cell>
          <cell r="AA2797" t="str">
            <v>41UF</v>
          </cell>
          <cell r="AB2797" t="str">
            <v>South Staffordshire</v>
          </cell>
          <cell r="AC2797">
            <v>0</v>
          </cell>
          <cell r="AD2797">
            <v>0</v>
          </cell>
          <cell r="AE2797">
            <v>0</v>
          </cell>
          <cell r="AF2797">
            <v>0</v>
          </cell>
          <cell r="AG2797">
            <v>0</v>
          </cell>
          <cell r="AI2797" t="str">
            <v>41UF</v>
          </cell>
          <cell r="AJ2797" t="str">
            <v>South Staffordshire</v>
          </cell>
          <cell r="AK2797">
            <v>0</v>
          </cell>
          <cell r="AL2797">
            <v>0</v>
          </cell>
        </row>
        <row r="2798">
          <cell r="B2798" t="str">
            <v>41UG</v>
          </cell>
          <cell r="C2798" t="str">
            <v>Stafford</v>
          </cell>
          <cell r="D2798">
            <v>0</v>
          </cell>
          <cell r="E2798">
            <v>8</v>
          </cell>
          <cell r="F2798">
            <v>7</v>
          </cell>
          <cell r="G2798">
            <v>10</v>
          </cell>
          <cell r="H2798">
            <v>32</v>
          </cell>
          <cell r="I2798">
            <v>6</v>
          </cell>
          <cell r="J2798">
            <v>0</v>
          </cell>
          <cell r="K2798">
            <v>0</v>
          </cell>
          <cell r="L2798">
            <v>63</v>
          </cell>
          <cell r="M2798">
            <v>0</v>
          </cell>
          <cell r="O2798" t="str">
            <v>41UG</v>
          </cell>
          <cell r="P2798" t="str">
            <v>Stafford</v>
          </cell>
          <cell r="Q2798">
            <v>0</v>
          </cell>
          <cell r="R2798">
            <v>8</v>
          </cell>
          <cell r="S2798">
            <v>7</v>
          </cell>
          <cell r="T2798">
            <v>9</v>
          </cell>
          <cell r="U2798">
            <v>32</v>
          </cell>
          <cell r="V2798">
            <v>6</v>
          </cell>
          <cell r="W2798">
            <v>0</v>
          </cell>
          <cell r="X2798">
            <v>0</v>
          </cell>
          <cell r="Y2798">
            <v>62</v>
          </cell>
          <cell r="AA2798" t="str">
            <v>41UG</v>
          </cell>
          <cell r="AB2798" t="str">
            <v>Stafford</v>
          </cell>
          <cell r="AC2798">
            <v>0</v>
          </cell>
          <cell r="AD2798">
            <v>0</v>
          </cell>
          <cell r="AE2798">
            <v>0</v>
          </cell>
          <cell r="AF2798">
            <v>0</v>
          </cell>
          <cell r="AG2798">
            <v>0</v>
          </cell>
          <cell r="AI2798" t="str">
            <v>41UG</v>
          </cell>
          <cell r="AJ2798" t="str">
            <v>Stafford</v>
          </cell>
          <cell r="AK2798">
            <v>0</v>
          </cell>
          <cell r="AL2798">
            <v>0</v>
          </cell>
        </row>
        <row r="2799">
          <cell r="B2799" t="str">
            <v>41UH</v>
          </cell>
          <cell r="C2799" t="str">
            <v>Staffordshire Moorlands</v>
          </cell>
          <cell r="D2799">
            <v>0</v>
          </cell>
          <cell r="E2799">
            <v>2</v>
          </cell>
          <cell r="F2799">
            <v>2</v>
          </cell>
          <cell r="G2799">
            <v>3</v>
          </cell>
          <cell r="H2799">
            <v>11</v>
          </cell>
          <cell r="I2799">
            <v>0</v>
          </cell>
          <cell r="J2799">
            <v>0</v>
          </cell>
          <cell r="K2799">
            <v>0</v>
          </cell>
          <cell r="L2799">
            <v>18</v>
          </cell>
          <cell r="M2799">
            <v>0</v>
          </cell>
          <cell r="O2799" t="str">
            <v>41UH</v>
          </cell>
          <cell r="P2799" t="str">
            <v>Staffordshire Moorlands</v>
          </cell>
          <cell r="Q2799">
            <v>0</v>
          </cell>
          <cell r="R2799">
            <v>2</v>
          </cell>
          <cell r="S2799">
            <v>2</v>
          </cell>
          <cell r="T2799">
            <v>2</v>
          </cell>
          <cell r="U2799">
            <v>11</v>
          </cell>
          <cell r="V2799">
            <v>0</v>
          </cell>
          <cell r="W2799">
            <v>0</v>
          </cell>
          <cell r="X2799">
            <v>0</v>
          </cell>
          <cell r="Y2799">
            <v>17</v>
          </cell>
          <cell r="AA2799" t="str">
            <v>41UH</v>
          </cell>
          <cell r="AB2799" t="str">
            <v>Staffordshire Moorlands</v>
          </cell>
          <cell r="AC2799">
            <v>0</v>
          </cell>
          <cell r="AD2799">
            <v>0</v>
          </cell>
          <cell r="AE2799">
            <v>0</v>
          </cell>
          <cell r="AF2799">
            <v>0</v>
          </cell>
          <cell r="AG2799">
            <v>0</v>
          </cell>
          <cell r="AI2799" t="str">
            <v>41UH</v>
          </cell>
          <cell r="AJ2799" t="str">
            <v>Staffordshire Moorlands</v>
          </cell>
          <cell r="AK2799">
            <v>0</v>
          </cell>
          <cell r="AL2799">
            <v>0</v>
          </cell>
        </row>
        <row r="2800">
          <cell r="B2800" t="str">
            <v>41UK</v>
          </cell>
          <cell r="C2800" t="str">
            <v>Tamworth</v>
          </cell>
          <cell r="D2800">
            <v>0</v>
          </cell>
          <cell r="E2800">
            <v>0</v>
          </cell>
          <cell r="F2800">
            <v>26</v>
          </cell>
          <cell r="G2800">
            <v>5</v>
          </cell>
          <cell r="H2800">
            <v>40</v>
          </cell>
          <cell r="I2800">
            <v>0</v>
          </cell>
          <cell r="J2800">
            <v>0</v>
          </cell>
          <cell r="K2800">
            <v>0</v>
          </cell>
          <cell r="L2800">
            <v>71</v>
          </cell>
          <cell r="M2800">
            <v>0</v>
          </cell>
          <cell r="O2800" t="str">
            <v>41UK</v>
          </cell>
          <cell r="P2800" t="str">
            <v>Tamworth</v>
          </cell>
          <cell r="Q2800">
            <v>0</v>
          </cell>
          <cell r="R2800">
            <v>0</v>
          </cell>
          <cell r="S2800">
            <v>26</v>
          </cell>
          <cell r="T2800">
            <v>5</v>
          </cell>
          <cell r="U2800">
            <v>40</v>
          </cell>
          <cell r="V2800">
            <v>0</v>
          </cell>
          <cell r="W2800">
            <v>0</v>
          </cell>
          <cell r="X2800">
            <v>0</v>
          </cell>
          <cell r="Y2800">
            <v>71</v>
          </cell>
          <cell r="AA2800" t="str">
            <v>41UK</v>
          </cell>
          <cell r="AB2800" t="str">
            <v>Tamworth</v>
          </cell>
          <cell r="AC2800">
            <v>0</v>
          </cell>
          <cell r="AD2800">
            <v>0</v>
          </cell>
          <cell r="AE2800">
            <v>0</v>
          </cell>
          <cell r="AF2800">
            <v>0</v>
          </cell>
          <cell r="AG2800">
            <v>0</v>
          </cell>
          <cell r="AI2800" t="str">
            <v>41UK</v>
          </cell>
          <cell r="AJ2800" t="str">
            <v>Tamworth</v>
          </cell>
          <cell r="AK2800">
            <v>0</v>
          </cell>
          <cell r="AL2800">
            <v>0</v>
          </cell>
        </row>
        <row r="2801">
          <cell r="B2801" t="str">
            <v>42UB</v>
          </cell>
          <cell r="C2801" t="str">
            <v>Babergh</v>
          </cell>
          <cell r="D2801">
            <v>0</v>
          </cell>
          <cell r="E2801">
            <v>0</v>
          </cell>
          <cell r="F2801">
            <v>21</v>
          </cell>
          <cell r="G2801">
            <v>2</v>
          </cell>
          <cell r="H2801">
            <v>36</v>
          </cell>
          <cell r="I2801">
            <v>16</v>
          </cell>
          <cell r="J2801">
            <v>0</v>
          </cell>
          <cell r="K2801">
            <v>0</v>
          </cell>
          <cell r="L2801">
            <v>75</v>
          </cell>
          <cell r="M2801">
            <v>0</v>
          </cell>
          <cell r="O2801" t="str">
            <v>42UB</v>
          </cell>
          <cell r="P2801" t="str">
            <v>Babergh</v>
          </cell>
          <cell r="Q2801">
            <v>0</v>
          </cell>
          <cell r="R2801">
            <v>0</v>
          </cell>
          <cell r="S2801">
            <v>21</v>
          </cell>
          <cell r="T2801">
            <v>1</v>
          </cell>
          <cell r="U2801">
            <v>36</v>
          </cell>
          <cell r="V2801">
            <v>16</v>
          </cell>
          <cell r="W2801">
            <v>0</v>
          </cell>
          <cell r="X2801">
            <v>0</v>
          </cell>
          <cell r="Y2801">
            <v>74</v>
          </cell>
          <cell r="AA2801" t="str">
            <v>42UB</v>
          </cell>
          <cell r="AB2801" t="str">
            <v>Babergh</v>
          </cell>
          <cell r="AC2801">
            <v>0</v>
          </cell>
          <cell r="AD2801">
            <v>0</v>
          </cell>
          <cell r="AE2801">
            <v>11</v>
          </cell>
          <cell r="AF2801">
            <v>0</v>
          </cell>
          <cell r="AG2801">
            <v>11</v>
          </cell>
          <cell r="AI2801" t="str">
            <v>42UB</v>
          </cell>
          <cell r="AJ2801" t="str">
            <v>Babergh</v>
          </cell>
          <cell r="AK2801">
            <v>0</v>
          </cell>
          <cell r="AL2801">
            <v>0</v>
          </cell>
        </row>
        <row r="2802">
          <cell r="B2802" t="str">
            <v>42UC</v>
          </cell>
          <cell r="C2802" t="str">
            <v>Forest Heath</v>
          </cell>
          <cell r="D2802">
            <v>0</v>
          </cell>
          <cell r="E2802">
            <v>0</v>
          </cell>
          <cell r="F2802">
            <v>51</v>
          </cell>
          <cell r="G2802">
            <v>16</v>
          </cell>
          <cell r="H2802">
            <v>162</v>
          </cell>
          <cell r="I2802">
            <v>10</v>
          </cell>
          <cell r="J2802">
            <v>0</v>
          </cell>
          <cell r="K2802">
            <v>0</v>
          </cell>
          <cell r="L2802">
            <v>239</v>
          </cell>
          <cell r="M2802">
            <v>0</v>
          </cell>
          <cell r="O2802" t="str">
            <v>42UC</v>
          </cell>
          <cell r="P2802" t="str">
            <v>Forest Heath</v>
          </cell>
          <cell r="Q2802">
            <v>0</v>
          </cell>
          <cell r="R2802">
            <v>0</v>
          </cell>
          <cell r="S2802">
            <v>51</v>
          </cell>
          <cell r="T2802">
            <v>15</v>
          </cell>
          <cell r="U2802">
            <v>162</v>
          </cell>
          <cell r="V2802">
            <v>10</v>
          </cell>
          <cell r="W2802">
            <v>0</v>
          </cell>
          <cell r="X2802">
            <v>0</v>
          </cell>
          <cell r="Y2802">
            <v>238</v>
          </cell>
          <cell r="AA2802" t="str">
            <v>42UC</v>
          </cell>
          <cell r="AB2802" t="str">
            <v>Forest Heath</v>
          </cell>
          <cell r="AC2802">
            <v>0</v>
          </cell>
          <cell r="AD2802">
            <v>0</v>
          </cell>
          <cell r="AE2802">
            <v>15</v>
          </cell>
          <cell r="AF2802">
            <v>0</v>
          </cell>
          <cell r="AG2802">
            <v>15</v>
          </cell>
          <cell r="AI2802" t="str">
            <v>42UC</v>
          </cell>
          <cell r="AJ2802" t="str">
            <v>Forest Heath</v>
          </cell>
          <cell r="AK2802">
            <v>0</v>
          </cell>
          <cell r="AL2802">
            <v>0</v>
          </cell>
        </row>
        <row r="2803">
          <cell r="B2803" t="str">
            <v>42UD</v>
          </cell>
          <cell r="C2803" t="str">
            <v>Ipswich</v>
          </cell>
          <cell r="D2803">
            <v>16</v>
          </cell>
          <cell r="E2803">
            <v>0</v>
          </cell>
          <cell r="F2803">
            <v>51</v>
          </cell>
          <cell r="G2803">
            <v>13</v>
          </cell>
          <cell r="H2803">
            <v>74</v>
          </cell>
          <cell r="I2803">
            <v>0</v>
          </cell>
          <cell r="J2803">
            <v>0</v>
          </cell>
          <cell r="K2803">
            <v>0</v>
          </cell>
          <cell r="L2803">
            <v>154</v>
          </cell>
          <cell r="M2803">
            <v>0</v>
          </cell>
          <cell r="O2803" t="str">
            <v>42UD</v>
          </cell>
          <cell r="P2803" t="str">
            <v>Ipswich</v>
          </cell>
          <cell r="Q2803">
            <v>16</v>
          </cell>
          <cell r="R2803">
            <v>0</v>
          </cell>
          <cell r="S2803">
            <v>51</v>
          </cell>
          <cell r="T2803">
            <v>11</v>
          </cell>
          <cell r="U2803">
            <v>74</v>
          </cell>
          <cell r="V2803">
            <v>0</v>
          </cell>
          <cell r="W2803">
            <v>0</v>
          </cell>
          <cell r="X2803">
            <v>0</v>
          </cell>
          <cell r="Y2803">
            <v>152</v>
          </cell>
          <cell r="AA2803" t="str">
            <v>42UD</v>
          </cell>
          <cell r="AB2803" t="str">
            <v>Ipswich</v>
          </cell>
          <cell r="AC2803">
            <v>0</v>
          </cell>
          <cell r="AD2803">
            <v>4</v>
          </cell>
          <cell r="AE2803">
            <v>15</v>
          </cell>
          <cell r="AF2803">
            <v>4</v>
          </cell>
          <cell r="AG2803">
            <v>23</v>
          </cell>
          <cell r="AI2803" t="str">
            <v>42UD</v>
          </cell>
          <cell r="AJ2803" t="str">
            <v>Ipswich</v>
          </cell>
          <cell r="AK2803">
            <v>0</v>
          </cell>
          <cell r="AL2803">
            <v>0</v>
          </cell>
        </row>
        <row r="2804">
          <cell r="B2804" t="str">
            <v>42UE</v>
          </cell>
          <cell r="C2804" t="str">
            <v>Mid Suffolk</v>
          </cell>
          <cell r="D2804">
            <v>0</v>
          </cell>
          <cell r="E2804">
            <v>3</v>
          </cell>
          <cell r="F2804">
            <v>23</v>
          </cell>
          <cell r="G2804">
            <v>7</v>
          </cell>
          <cell r="H2804">
            <v>54</v>
          </cell>
          <cell r="I2804">
            <v>0</v>
          </cell>
          <cell r="J2804">
            <v>0</v>
          </cell>
          <cell r="K2804">
            <v>0</v>
          </cell>
          <cell r="L2804">
            <v>87</v>
          </cell>
          <cell r="M2804">
            <v>0</v>
          </cell>
          <cell r="O2804" t="str">
            <v>42UE</v>
          </cell>
          <cell r="P2804" t="str">
            <v>Mid Suffolk</v>
          </cell>
          <cell r="Q2804">
            <v>0</v>
          </cell>
          <cell r="R2804">
            <v>3</v>
          </cell>
          <cell r="S2804">
            <v>23</v>
          </cell>
          <cell r="T2804">
            <v>6</v>
          </cell>
          <cell r="U2804">
            <v>54</v>
          </cell>
          <cell r="V2804">
            <v>0</v>
          </cell>
          <cell r="W2804">
            <v>0</v>
          </cell>
          <cell r="X2804">
            <v>0</v>
          </cell>
          <cell r="Y2804">
            <v>86</v>
          </cell>
          <cell r="AA2804" t="str">
            <v>42UE</v>
          </cell>
          <cell r="AB2804" t="str">
            <v>Mid Suffolk</v>
          </cell>
          <cell r="AC2804">
            <v>0</v>
          </cell>
          <cell r="AD2804">
            <v>0</v>
          </cell>
          <cell r="AE2804">
            <v>0</v>
          </cell>
          <cell r="AF2804">
            <v>0</v>
          </cell>
          <cell r="AG2804">
            <v>0</v>
          </cell>
          <cell r="AI2804" t="str">
            <v>42UE</v>
          </cell>
          <cell r="AJ2804" t="str">
            <v>Mid Suffolk</v>
          </cell>
          <cell r="AK2804">
            <v>0</v>
          </cell>
          <cell r="AL2804">
            <v>0</v>
          </cell>
        </row>
        <row r="2805">
          <cell r="B2805" t="str">
            <v>42UF</v>
          </cell>
          <cell r="C2805" t="str">
            <v>St. Edmundsbury</v>
          </cell>
          <cell r="D2805">
            <v>0</v>
          </cell>
          <cell r="E2805">
            <v>0</v>
          </cell>
          <cell r="F2805">
            <v>11</v>
          </cell>
          <cell r="G2805">
            <v>22</v>
          </cell>
          <cell r="H2805">
            <v>94</v>
          </cell>
          <cell r="I2805">
            <v>0</v>
          </cell>
          <cell r="J2805">
            <v>0</v>
          </cell>
          <cell r="K2805">
            <v>0</v>
          </cell>
          <cell r="L2805">
            <v>127</v>
          </cell>
          <cell r="M2805">
            <v>0</v>
          </cell>
          <cell r="O2805" t="str">
            <v>42UF</v>
          </cell>
          <cell r="P2805" t="str">
            <v>St. Edmundsbury</v>
          </cell>
          <cell r="Q2805">
            <v>0</v>
          </cell>
          <cell r="R2805">
            <v>0</v>
          </cell>
          <cell r="S2805">
            <v>11</v>
          </cell>
          <cell r="T2805">
            <v>24</v>
          </cell>
          <cell r="U2805">
            <v>94</v>
          </cell>
          <cell r="V2805">
            <v>0</v>
          </cell>
          <cell r="W2805">
            <v>0</v>
          </cell>
          <cell r="X2805">
            <v>0</v>
          </cell>
          <cell r="Y2805">
            <v>129</v>
          </cell>
          <cell r="AA2805" t="str">
            <v>42UF</v>
          </cell>
          <cell r="AB2805" t="str">
            <v>St. Edmundsbury</v>
          </cell>
          <cell r="AC2805">
            <v>0</v>
          </cell>
          <cell r="AD2805">
            <v>0</v>
          </cell>
          <cell r="AE2805">
            <v>0</v>
          </cell>
          <cell r="AF2805">
            <v>0</v>
          </cell>
          <cell r="AG2805">
            <v>0</v>
          </cell>
          <cell r="AI2805" t="str">
            <v>42UF</v>
          </cell>
          <cell r="AJ2805" t="str">
            <v>St. Edmundsbury</v>
          </cell>
          <cell r="AK2805">
            <v>0</v>
          </cell>
          <cell r="AL2805">
            <v>0</v>
          </cell>
        </row>
        <row r="2806">
          <cell r="B2806" t="str">
            <v>42UG</v>
          </cell>
          <cell r="C2806" t="str">
            <v>Suffolk Coastal</v>
          </cell>
          <cell r="D2806">
            <v>0</v>
          </cell>
          <cell r="E2806">
            <v>1</v>
          </cell>
          <cell r="F2806">
            <v>15</v>
          </cell>
          <cell r="G2806">
            <v>7</v>
          </cell>
          <cell r="H2806">
            <v>60</v>
          </cell>
          <cell r="I2806">
            <v>7</v>
          </cell>
          <cell r="J2806">
            <v>0</v>
          </cell>
          <cell r="K2806">
            <v>0</v>
          </cell>
          <cell r="L2806">
            <v>90</v>
          </cell>
          <cell r="M2806">
            <v>0</v>
          </cell>
          <cell r="O2806" t="str">
            <v>42UG</v>
          </cell>
          <cell r="P2806" t="str">
            <v>Suffolk Coastal</v>
          </cell>
          <cell r="Q2806">
            <v>0</v>
          </cell>
          <cell r="R2806">
            <v>1</v>
          </cell>
          <cell r="S2806">
            <v>15</v>
          </cell>
          <cell r="T2806">
            <v>9</v>
          </cell>
          <cell r="U2806">
            <v>60</v>
          </cell>
          <cell r="V2806">
            <v>7</v>
          </cell>
          <cell r="W2806">
            <v>0</v>
          </cell>
          <cell r="X2806">
            <v>0</v>
          </cell>
          <cell r="Y2806">
            <v>92</v>
          </cell>
          <cell r="AA2806" t="str">
            <v>42UG</v>
          </cell>
          <cell r="AB2806" t="str">
            <v>Suffolk Coastal</v>
          </cell>
          <cell r="AC2806">
            <v>0</v>
          </cell>
          <cell r="AD2806">
            <v>0</v>
          </cell>
          <cell r="AE2806">
            <v>3</v>
          </cell>
          <cell r="AF2806">
            <v>0</v>
          </cell>
          <cell r="AG2806">
            <v>3</v>
          </cell>
          <cell r="AI2806" t="str">
            <v>42UG</v>
          </cell>
          <cell r="AJ2806" t="str">
            <v>Suffolk Coastal</v>
          </cell>
          <cell r="AK2806">
            <v>0</v>
          </cell>
          <cell r="AL2806">
            <v>0</v>
          </cell>
        </row>
        <row r="2807">
          <cell r="B2807" t="str">
            <v>42UH</v>
          </cell>
          <cell r="C2807" t="str">
            <v>Waveney</v>
          </cell>
          <cell r="D2807">
            <v>1</v>
          </cell>
          <cell r="E2807">
            <v>2</v>
          </cell>
          <cell r="F2807">
            <v>39</v>
          </cell>
          <cell r="G2807">
            <v>8</v>
          </cell>
          <cell r="H2807">
            <v>59</v>
          </cell>
          <cell r="I2807">
            <v>9</v>
          </cell>
          <cell r="J2807">
            <v>0</v>
          </cell>
          <cell r="K2807">
            <v>0</v>
          </cell>
          <cell r="L2807">
            <v>118</v>
          </cell>
          <cell r="M2807">
            <v>0</v>
          </cell>
          <cell r="O2807" t="str">
            <v>42UH</v>
          </cell>
          <cell r="P2807" t="str">
            <v>Waveney</v>
          </cell>
          <cell r="Q2807">
            <v>1</v>
          </cell>
          <cell r="R2807">
            <v>2</v>
          </cell>
          <cell r="S2807">
            <v>39</v>
          </cell>
          <cell r="T2807">
            <v>8</v>
          </cell>
          <cell r="U2807">
            <v>59</v>
          </cell>
          <cell r="V2807">
            <v>9</v>
          </cell>
          <cell r="W2807">
            <v>0</v>
          </cell>
          <cell r="X2807">
            <v>0</v>
          </cell>
          <cell r="Y2807">
            <v>118</v>
          </cell>
          <cell r="AA2807" t="str">
            <v>42UH</v>
          </cell>
          <cell r="AB2807" t="str">
            <v>Waveney</v>
          </cell>
          <cell r="AC2807">
            <v>0</v>
          </cell>
          <cell r="AD2807">
            <v>5</v>
          </cell>
          <cell r="AE2807">
            <v>0</v>
          </cell>
          <cell r="AF2807">
            <v>5</v>
          </cell>
          <cell r="AG2807">
            <v>10</v>
          </cell>
          <cell r="AI2807" t="str">
            <v>42UH</v>
          </cell>
          <cell r="AJ2807" t="str">
            <v>Waveney</v>
          </cell>
          <cell r="AK2807">
            <v>0</v>
          </cell>
          <cell r="AL2807">
            <v>0</v>
          </cell>
        </row>
        <row r="2808">
          <cell r="B2808" t="str">
            <v>43UB</v>
          </cell>
          <cell r="C2808" t="str">
            <v>Elmbridge</v>
          </cell>
          <cell r="D2808">
            <v>0</v>
          </cell>
          <cell r="E2808">
            <v>0</v>
          </cell>
          <cell r="F2808">
            <v>7</v>
          </cell>
          <cell r="G2808">
            <v>9</v>
          </cell>
          <cell r="H2808">
            <v>22</v>
          </cell>
          <cell r="I2808">
            <v>0</v>
          </cell>
          <cell r="J2808">
            <v>1</v>
          </cell>
          <cell r="K2808">
            <v>0</v>
          </cell>
          <cell r="L2808">
            <v>39</v>
          </cell>
          <cell r="M2808">
            <v>1</v>
          </cell>
          <cell r="O2808" t="str">
            <v>43UB</v>
          </cell>
          <cell r="P2808" t="str">
            <v>Elmbridge</v>
          </cell>
          <cell r="Q2808">
            <v>0</v>
          </cell>
          <cell r="R2808">
            <v>0</v>
          </cell>
          <cell r="S2808">
            <v>7</v>
          </cell>
          <cell r="T2808">
            <v>17</v>
          </cell>
          <cell r="U2808">
            <v>22</v>
          </cell>
          <cell r="V2808">
            <v>0</v>
          </cell>
          <cell r="W2808">
            <v>1</v>
          </cell>
          <cell r="X2808">
            <v>0</v>
          </cell>
          <cell r="Y2808">
            <v>47</v>
          </cell>
          <cell r="AA2808" t="str">
            <v>43UB</v>
          </cell>
          <cell r="AB2808" t="str">
            <v>Elmbridge</v>
          </cell>
          <cell r="AC2808">
            <v>0</v>
          </cell>
          <cell r="AD2808">
            <v>0</v>
          </cell>
          <cell r="AE2808">
            <v>0</v>
          </cell>
          <cell r="AF2808">
            <v>0</v>
          </cell>
          <cell r="AG2808">
            <v>0</v>
          </cell>
          <cell r="AI2808" t="str">
            <v>43UB</v>
          </cell>
          <cell r="AJ2808" t="str">
            <v>Elmbridge</v>
          </cell>
          <cell r="AK2808">
            <v>0</v>
          </cell>
          <cell r="AL2808">
            <v>0</v>
          </cell>
        </row>
        <row r="2809">
          <cell r="B2809" t="str">
            <v>43UC</v>
          </cell>
          <cell r="C2809" t="str">
            <v>Epsom and Ewell</v>
          </cell>
          <cell r="D2809">
            <v>0</v>
          </cell>
          <cell r="E2809">
            <v>0</v>
          </cell>
          <cell r="F2809">
            <v>21</v>
          </cell>
          <cell r="G2809">
            <v>14</v>
          </cell>
          <cell r="H2809">
            <v>34</v>
          </cell>
          <cell r="I2809">
            <v>0</v>
          </cell>
          <cell r="J2809">
            <v>0</v>
          </cell>
          <cell r="K2809">
            <v>0</v>
          </cell>
          <cell r="L2809">
            <v>69</v>
          </cell>
          <cell r="M2809">
            <v>0</v>
          </cell>
          <cell r="O2809" t="str">
            <v>43UC</v>
          </cell>
          <cell r="P2809" t="str">
            <v>Epsom and Ewell</v>
          </cell>
          <cell r="Q2809">
            <v>0</v>
          </cell>
          <cell r="R2809">
            <v>0</v>
          </cell>
          <cell r="S2809">
            <v>21</v>
          </cell>
          <cell r="T2809">
            <v>11</v>
          </cell>
          <cell r="U2809">
            <v>34</v>
          </cell>
          <cell r="V2809">
            <v>0</v>
          </cell>
          <cell r="W2809">
            <v>0</v>
          </cell>
          <cell r="X2809">
            <v>0</v>
          </cell>
          <cell r="Y2809">
            <v>66</v>
          </cell>
          <cell r="AA2809" t="str">
            <v>43UC</v>
          </cell>
          <cell r="AB2809" t="str">
            <v>Epsom and Ewell</v>
          </cell>
          <cell r="AC2809">
            <v>0</v>
          </cell>
          <cell r="AD2809">
            <v>0</v>
          </cell>
          <cell r="AE2809">
            <v>0</v>
          </cell>
          <cell r="AF2809">
            <v>0</v>
          </cell>
          <cell r="AG2809">
            <v>0</v>
          </cell>
          <cell r="AI2809" t="str">
            <v>43UC</v>
          </cell>
          <cell r="AJ2809" t="str">
            <v>Epsom and Ewell</v>
          </cell>
          <cell r="AK2809">
            <v>0</v>
          </cell>
          <cell r="AL2809">
            <v>0</v>
          </cell>
        </row>
        <row r="2810">
          <cell r="B2810" t="str">
            <v>43UD</v>
          </cell>
          <cell r="C2810" t="str">
            <v>Guildford</v>
          </cell>
          <cell r="D2810">
            <v>0</v>
          </cell>
          <cell r="E2810">
            <v>0</v>
          </cell>
          <cell r="F2810">
            <v>6</v>
          </cell>
          <cell r="G2810">
            <v>27</v>
          </cell>
          <cell r="H2810">
            <v>31</v>
          </cell>
          <cell r="I2810">
            <v>0</v>
          </cell>
          <cell r="J2810">
            <v>0</v>
          </cell>
          <cell r="K2810">
            <v>0</v>
          </cell>
          <cell r="L2810">
            <v>64</v>
          </cell>
          <cell r="M2810">
            <v>0</v>
          </cell>
          <cell r="O2810" t="str">
            <v>43UD</v>
          </cell>
          <cell r="P2810" t="str">
            <v>Guildford</v>
          </cell>
          <cell r="Q2810">
            <v>0</v>
          </cell>
          <cell r="R2810">
            <v>0</v>
          </cell>
          <cell r="S2810">
            <v>6</v>
          </cell>
          <cell r="T2810">
            <v>16</v>
          </cell>
          <cell r="U2810">
            <v>31</v>
          </cell>
          <cell r="V2810">
            <v>0</v>
          </cell>
          <cell r="W2810">
            <v>0</v>
          </cell>
          <cell r="X2810">
            <v>0</v>
          </cell>
          <cell r="Y2810">
            <v>53</v>
          </cell>
          <cell r="AA2810" t="str">
            <v>43UD</v>
          </cell>
          <cell r="AB2810" t="str">
            <v>Guildford</v>
          </cell>
          <cell r="AC2810">
            <v>0</v>
          </cell>
          <cell r="AD2810">
            <v>0</v>
          </cell>
          <cell r="AE2810">
            <v>0</v>
          </cell>
          <cell r="AF2810">
            <v>0</v>
          </cell>
          <cell r="AG2810">
            <v>0</v>
          </cell>
          <cell r="AI2810" t="str">
            <v>43UD</v>
          </cell>
          <cell r="AJ2810" t="str">
            <v>Guildford</v>
          </cell>
          <cell r="AK2810">
            <v>0</v>
          </cell>
          <cell r="AL2810">
            <v>0</v>
          </cell>
        </row>
        <row r="2811">
          <cell r="B2811" t="str">
            <v>43UE</v>
          </cell>
          <cell r="C2811" t="str">
            <v>Mole Valley</v>
          </cell>
          <cell r="D2811">
            <v>0</v>
          </cell>
          <cell r="E2811">
            <v>1</v>
          </cell>
          <cell r="F2811">
            <v>10</v>
          </cell>
          <cell r="G2811">
            <v>10</v>
          </cell>
          <cell r="H2811">
            <v>37</v>
          </cell>
          <cell r="I2811">
            <v>0</v>
          </cell>
          <cell r="J2811">
            <v>0</v>
          </cell>
          <cell r="K2811">
            <v>0</v>
          </cell>
          <cell r="L2811">
            <v>58</v>
          </cell>
          <cell r="M2811">
            <v>0</v>
          </cell>
          <cell r="O2811" t="str">
            <v>43UE</v>
          </cell>
          <cell r="P2811" t="str">
            <v>Mole Valley</v>
          </cell>
          <cell r="Q2811">
            <v>0</v>
          </cell>
          <cell r="R2811">
            <v>1</v>
          </cell>
          <cell r="S2811">
            <v>10</v>
          </cell>
          <cell r="T2811">
            <v>8</v>
          </cell>
          <cell r="U2811">
            <v>37</v>
          </cell>
          <cell r="V2811">
            <v>0</v>
          </cell>
          <cell r="W2811">
            <v>0</v>
          </cell>
          <cell r="X2811">
            <v>0</v>
          </cell>
          <cell r="Y2811">
            <v>56</v>
          </cell>
          <cell r="AA2811" t="str">
            <v>43UE</v>
          </cell>
          <cell r="AB2811" t="str">
            <v>Mole Valley</v>
          </cell>
          <cell r="AC2811">
            <v>0</v>
          </cell>
          <cell r="AD2811">
            <v>0</v>
          </cell>
          <cell r="AE2811">
            <v>0</v>
          </cell>
          <cell r="AF2811">
            <v>0</v>
          </cell>
          <cell r="AG2811">
            <v>0</v>
          </cell>
          <cell r="AI2811" t="str">
            <v>43UE</v>
          </cell>
          <cell r="AJ2811" t="str">
            <v>Mole Valley</v>
          </cell>
          <cell r="AK2811">
            <v>0</v>
          </cell>
          <cell r="AL2811">
            <v>0</v>
          </cell>
        </row>
        <row r="2812">
          <cell r="B2812" t="str">
            <v>43UF</v>
          </cell>
          <cell r="C2812" t="str">
            <v>Reigate and Banstead</v>
          </cell>
          <cell r="D2812">
            <v>6</v>
          </cell>
          <cell r="E2812">
            <v>1</v>
          </cell>
          <cell r="F2812">
            <v>24</v>
          </cell>
          <cell r="G2812">
            <v>27</v>
          </cell>
          <cell r="H2812">
            <v>65</v>
          </cell>
          <cell r="I2812">
            <v>0</v>
          </cell>
          <cell r="J2812">
            <v>1</v>
          </cell>
          <cell r="K2812">
            <v>0</v>
          </cell>
          <cell r="L2812">
            <v>124</v>
          </cell>
          <cell r="M2812">
            <v>1</v>
          </cell>
          <cell r="O2812" t="str">
            <v>43UF</v>
          </cell>
          <cell r="P2812" t="str">
            <v>Reigate and Banstead</v>
          </cell>
          <cell r="Q2812">
            <v>6</v>
          </cell>
          <cell r="R2812">
            <v>1</v>
          </cell>
          <cell r="S2812">
            <v>24</v>
          </cell>
          <cell r="T2812">
            <v>28</v>
          </cell>
          <cell r="U2812">
            <v>65</v>
          </cell>
          <cell r="V2812">
            <v>0</v>
          </cell>
          <cell r="W2812">
            <v>1</v>
          </cell>
          <cell r="X2812">
            <v>0</v>
          </cell>
          <cell r="Y2812">
            <v>125</v>
          </cell>
          <cell r="AA2812" t="str">
            <v>43UF</v>
          </cell>
          <cell r="AB2812" t="str">
            <v>Reigate and Banstead</v>
          </cell>
          <cell r="AC2812">
            <v>0</v>
          </cell>
          <cell r="AD2812">
            <v>0</v>
          </cell>
          <cell r="AE2812">
            <v>0</v>
          </cell>
          <cell r="AF2812">
            <v>0</v>
          </cell>
          <cell r="AG2812">
            <v>0</v>
          </cell>
          <cell r="AI2812" t="str">
            <v>43UF</v>
          </cell>
          <cell r="AJ2812" t="str">
            <v>Reigate and Banstead</v>
          </cell>
          <cell r="AK2812">
            <v>0</v>
          </cell>
          <cell r="AL2812">
            <v>0</v>
          </cell>
        </row>
        <row r="2813">
          <cell r="B2813" t="str">
            <v>43UG</v>
          </cell>
          <cell r="C2813" t="str">
            <v>Runnymede</v>
          </cell>
          <cell r="D2813">
            <v>0</v>
          </cell>
          <cell r="E2813">
            <v>0</v>
          </cell>
          <cell r="F2813">
            <v>39</v>
          </cell>
          <cell r="G2813">
            <v>16</v>
          </cell>
          <cell r="H2813">
            <v>84</v>
          </cell>
          <cell r="I2813">
            <v>0</v>
          </cell>
          <cell r="J2813">
            <v>0</v>
          </cell>
          <cell r="K2813">
            <v>0</v>
          </cell>
          <cell r="L2813">
            <v>139</v>
          </cell>
          <cell r="M2813">
            <v>0</v>
          </cell>
          <cell r="O2813" t="str">
            <v>43UG</v>
          </cell>
          <cell r="P2813" t="str">
            <v>Runnymede</v>
          </cell>
          <cell r="Q2813">
            <v>0</v>
          </cell>
          <cell r="R2813">
            <v>0</v>
          </cell>
          <cell r="S2813">
            <v>39</v>
          </cell>
          <cell r="T2813">
            <v>15</v>
          </cell>
          <cell r="U2813">
            <v>84</v>
          </cell>
          <cell r="V2813">
            <v>0</v>
          </cell>
          <cell r="W2813">
            <v>0</v>
          </cell>
          <cell r="X2813">
            <v>0</v>
          </cell>
          <cell r="Y2813">
            <v>138</v>
          </cell>
          <cell r="AA2813" t="str">
            <v>43UG</v>
          </cell>
          <cell r="AB2813" t="str">
            <v>Runnymede</v>
          </cell>
          <cell r="AC2813">
            <v>0</v>
          </cell>
          <cell r="AD2813">
            <v>0</v>
          </cell>
          <cell r="AE2813">
            <v>0</v>
          </cell>
          <cell r="AF2813">
            <v>0</v>
          </cell>
          <cell r="AG2813">
            <v>0</v>
          </cell>
          <cell r="AI2813" t="str">
            <v>43UG</v>
          </cell>
          <cell r="AJ2813" t="str">
            <v>Runnymede</v>
          </cell>
          <cell r="AK2813">
            <v>0</v>
          </cell>
          <cell r="AL2813">
            <v>0</v>
          </cell>
        </row>
        <row r="2814">
          <cell r="B2814" t="str">
            <v>43UH</v>
          </cell>
          <cell r="C2814" t="str">
            <v>Spelthorne</v>
          </cell>
          <cell r="D2814">
            <v>0</v>
          </cell>
          <cell r="E2814">
            <v>0</v>
          </cell>
          <cell r="F2814">
            <v>8</v>
          </cell>
          <cell r="G2814">
            <v>17</v>
          </cell>
          <cell r="H2814">
            <v>24</v>
          </cell>
          <cell r="I2814">
            <v>0</v>
          </cell>
          <cell r="J2814">
            <v>0</v>
          </cell>
          <cell r="K2814">
            <v>0</v>
          </cell>
          <cell r="L2814">
            <v>49</v>
          </cell>
          <cell r="M2814">
            <v>0</v>
          </cell>
          <cell r="O2814" t="str">
            <v>43UH</v>
          </cell>
          <cell r="P2814" t="str">
            <v>Spelthorne</v>
          </cell>
          <cell r="Q2814">
            <v>0</v>
          </cell>
          <cell r="R2814">
            <v>0</v>
          </cell>
          <cell r="S2814">
            <v>8</v>
          </cell>
          <cell r="T2814">
            <v>20</v>
          </cell>
          <cell r="U2814">
            <v>24</v>
          </cell>
          <cell r="V2814">
            <v>0</v>
          </cell>
          <cell r="W2814">
            <v>0</v>
          </cell>
          <cell r="X2814">
            <v>0</v>
          </cell>
          <cell r="Y2814">
            <v>52</v>
          </cell>
          <cell r="AA2814" t="str">
            <v>43UH</v>
          </cell>
          <cell r="AB2814" t="str">
            <v>Spelthorne</v>
          </cell>
          <cell r="AC2814">
            <v>0</v>
          </cell>
          <cell r="AD2814">
            <v>0</v>
          </cell>
          <cell r="AE2814">
            <v>0</v>
          </cell>
          <cell r="AF2814">
            <v>0</v>
          </cell>
          <cell r="AG2814">
            <v>0</v>
          </cell>
          <cell r="AI2814" t="str">
            <v>43UH</v>
          </cell>
          <cell r="AJ2814" t="str">
            <v>Spelthorne</v>
          </cell>
          <cell r="AK2814">
            <v>0</v>
          </cell>
          <cell r="AL2814">
            <v>0</v>
          </cell>
        </row>
        <row r="2815">
          <cell r="B2815" t="str">
            <v>43UJ</v>
          </cell>
          <cell r="C2815" t="str">
            <v>Surrey Heath</v>
          </cell>
          <cell r="D2815">
            <v>0</v>
          </cell>
          <cell r="E2815">
            <v>0</v>
          </cell>
          <cell r="F2815">
            <v>0</v>
          </cell>
          <cell r="G2815">
            <v>16</v>
          </cell>
          <cell r="H2815">
            <v>0</v>
          </cell>
          <cell r="I2815">
            <v>0</v>
          </cell>
          <cell r="J2815">
            <v>1</v>
          </cell>
          <cell r="K2815">
            <v>0</v>
          </cell>
          <cell r="L2815">
            <v>17</v>
          </cell>
          <cell r="M2815">
            <v>1</v>
          </cell>
          <cell r="O2815" t="str">
            <v>43UJ</v>
          </cell>
          <cell r="P2815" t="str">
            <v>Surrey Heath</v>
          </cell>
          <cell r="Q2815">
            <v>0</v>
          </cell>
          <cell r="R2815">
            <v>0</v>
          </cell>
          <cell r="S2815">
            <v>0</v>
          </cell>
          <cell r="T2815">
            <v>11</v>
          </cell>
          <cell r="U2815">
            <v>0</v>
          </cell>
          <cell r="V2815">
            <v>0</v>
          </cell>
          <cell r="W2815">
            <v>1</v>
          </cell>
          <cell r="X2815">
            <v>0</v>
          </cell>
          <cell r="Y2815">
            <v>12</v>
          </cell>
          <cell r="AA2815" t="str">
            <v>43UJ</v>
          </cell>
          <cell r="AB2815" t="str">
            <v>Surrey Heath</v>
          </cell>
          <cell r="AC2815">
            <v>0</v>
          </cell>
          <cell r="AD2815">
            <v>0</v>
          </cell>
          <cell r="AE2815">
            <v>0</v>
          </cell>
          <cell r="AF2815">
            <v>0</v>
          </cell>
          <cell r="AG2815">
            <v>0</v>
          </cell>
          <cell r="AI2815" t="str">
            <v>43UJ</v>
          </cell>
          <cell r="AJ2815" t="str">
            <v>Surrey Heath</v>
          </cell>
          <cell r="AK2815">
            <v>0</v>
          </cell>
          <cell r="AL2815">
            <v>0</v>
          </cell>
        </row>
        <row r="2816">
          <cell r="B2816" t="str">
            <v>43UK</v>
          </cell>
          <cell r="C2816" t="str">
            <v>Tandridge</v>
          </cell>
          <cell r="D2816">
            <v>0</v>
          </cell>
          <cell r="E2816">
            <v>0</v>
          </cell>
          <cell r="F2816">
            <v>8</v>
          </cell>
          <cell r="G2816">
            <v>9</v>
          </cell>
          <cell r="H2816">
            <v>0</v>
          </cell>
          <cell r="I2816">
            <v>10</v>
          </cell>
          <cell r="J2816">
            <v>0</v>
          </cell>
          <cell r="K2816">
            <v>0</v>
          </cell>
          <cell r="L2816">
            <v>27</v>
          </cell>
          <cell r="M2816">
            <v>0</v>
          </cell>
          <cell r="O2816" t="str">
            <v>43UK</v>
          </cell>
          <cell r="P2816" t="str">
            <v>Tandridge</v>
          </cell>
          <cell r="Q2816">
            <v>0</v>
          </cell>
          <cell r="R2816">
            <v>0</v>
          </cell>
          <cell r="S2816">
            <v>8</v>
          </cell>
          <cell r="T2816">
            <v>7</v>
          </cell>
          <cell r="U2816">
            <v>0</v>
          </cell>
          <cell r="V2816">
            <v>10</v>
          </cell>
          <cell r="W2816">
            <v>0</v>
          </cell>
          <cell r="X2816">
            <v>0</v>
          </cell>
          <cell r="Y2816">
            <v>25</v>
          </cell>
          <cell r="AA2816" t="str">
            <v>43UK</v>
          </cell>
          <cell r="AB2816" t="str">
            <v>Tandridge</v>
          </cell>
          <cell r="AC2816">
            <v>0</v>
          </cell>
          <cell r="AD2816">
            <v>0</v>
          </cell>
          <cell r="AE2816">
            <v>0</v>
          </cell>
          <cell r="AF2816">
            <v>0</v>
          </cell>
          <cell r="AG2816">
            <v>0</v>
          </cell>
          <cell r="AI2816" t="str">
            <v>43UK</v>
          </cell>
          <cell r="AJ2816" t="str">
            <v>Tandridge</v>
          </cell>
          <cell r="AK2816">
            <v>0</v>
          </cell>
          <cell r="AL2816">
            <v>0</v>
          </cell>
        </row>
        <row r="2817">
          <cell r="B2817" t="str">
            <v>43UL</v>
          </cell>
          <cell r="C2817" t="str">
            <v>Waverley</v>
          </cell>
          <cell r="D2817">
            <v>0</v>
          </cell>
          <cell r="E2817">
            <v>0</v>
          </cell>
          <cell r="F2817">
            <v>10</v>
          </cell>
          <cell r="G2817">
            <v>14</v>
          </cell>
          <cell r="H2817">
            <v>20</v>
          </cell>
          <cell r="I2817">
            <v>0</v>
          </cell>
          <cell r="J2817">
            <v>0</v>
          </cell>
          <cell r="K2817">
            <v>0</v>
          </cell>
          <cell r="L2817">
            <v>44</v>
          </cell>
          <cell r="M2817">
            <v>0</v>
          </cell>
          <cell r="O2817" t="str">
            <v>43UL</v>
          </cell>
          <cell r="P2817" t="str">
            <v>Waverley</v>
          </cell>
          <cell r="Q2817">
            <v>0</v>
          </cell>
          <cell r="R2817">
            <v>0</v>
          </cell>
          <cell r="S2817">
            <v>10</v>
          </cell>
          <cell r="T2817">
            <v>21</v>
          </cell>
          <cell r="U2817">
            <v>20</v>
          </cell>
          <cell r="V2817">
            <v>0</v>
          </cell>
          <cell r="W2817">
            <v>0</v>
          </cell>
          <cell r="X2817">
            <v>0</v>
          </cell>
          <cell r="Y2817">
            <v>51</v>
          </cell>
          <cell r="AA2817" t="str">
            <v>43UL</v>
          </cell>
          <cell r="AB2817" t="str">
            <v>Waverley</v>
          </cell>
          <cell r="AC2817">
            <v>0</v>
          </cell>
          <cell r="AD2817">
            <v>0</v>
          </cell>
          <cell r="AE2817">
            <v>0</v>
          </cell>
          <cell r="AF2817">
            <v>0</v>
          </cell>
          <cell r="AG2817">
            <v>0</v>
          </cell>
          <cell r="AI2817" t="str">
            <v>43UL</v>
          </cell>
          <cell r="AJ2817" t="str">
            <v>Waverley</v>
          </cell>
          <cell r="AK2817">
            <v>0</v>
          </cell>
          <cell r="AL2817">
            <v>0</v>
          </cell>
        </row>
        <row r="2818">
          <cell r="B2818" t="str">
            <v>43UM</v>
          </cell>
          <cell r="C2818" t="str">
            <v>Woking</v>
          </cell>
          <cell r="D2818">
            <v>0</v>
          </cell>
          <cell r="E2818">
            <v>1</v>
          </cell>
          <cell r="F2818">
            <v>0</v>
          </cell>
          <cell r="G2818">
            <v>20</v>
          </cell>
          <cell r="H2818">
            <v>21</v>
          </cell>
          <cell r="I2818">
            <v>0</v>
          </cell>
          <cell r="J2818">
            <v>0</v>
          </cell>
          <cell r="K2818">
            <v>0</v>
          </cell>
          <cell r="L2818">
            <v>42</v>
          </cell>
          <cell r="M2818">
            <v>0</v>
          </cell>
          <cell r="O2818" t="str">
            <v>43UM</v>
          </cell>
          <cell r="P2818" t="str">
            <v>Woking</v>
          </cell>
          <cell r="Q2818">
            <v>0</v>
          </cell>
          <cell r="R2818">
            <v>1</v>
          </cell>
          <cell r="S2818">
            <v>0</v>
          </cell>
          <cell r="T2818">
            <v>27</v>
          </cell>
          <cell r="U2818">
            <v>21</v>
          </cell>
          <cell r="V2818">
            <v>0</v>
          </cell>
          <cell r="W2818">
            <v>0</v>
          </cell>
          <cell r="X2818">
            <v>0</v>
          </cell>
          <cell r="Y2818">
            <v>49</v>
          </cell>
          <cell r="AA2818" t="str">
            <v>43UM</v>
          </cell>
          <cell r="AB2818" t="str">
            <v>Woking</v>
          </cell>
          <cell r="AC2818">
            <v>0</v>
          </cell>
          <cell r="AD2818">
            <v>0</v>
          </cell>
          <cell r="AE2818">
            <v>0</v>
          </cell>
          <cell r="AF2818">
            <v>0</v>
          </cell>
          <cell r="AG2818">
            <v>0</v>
          </cell>
          <cell r="AI2818" t="str">
            <v>43UM</v>
          </cell>
          <cell r="AJ2818" t="str">
            <v>Woking</v>
          </cell>
          <cell r="AK2818">
            <v>0</v>
          </cell>
          <cell r="AL2818">
            <v>0</v>
          </cell>
        </row>
        <row r="2819">
          <cell r="B2819" t="str">
            <v>44UB</v>
          </cell>
          <cell r="C2819" t="str">
            <v>North Warwickshire</v>
          </cell>
          <cell r="D2819">
            <v>0</v>
          </cell>
          <cell r="E2819">
            <v>1</v>
          </cell>
          <cell r="F2819">
            <v>22</v>
          </cell>
          <cell r="G2819">
            <v>1</v>
          </cell>
          <cell r="H2819">
            <v>0</v>
          </cell>
          <cell r="I2819">
            <v>0</v>
          </cell>
          <cell r="J2819">
            <v>0</v>
          </cell>
          <cell r="K2819">
            <v>0</v>
          </cell>
          <cell r="L2819">
            <v>24</v>
          </cell>
          <cell r="M2819">
            <v>0</v>
          </cell>
          <cell r="O2819" t="str">
            <v>44UB</v>
          </cell>
          <cell r="P2819" t="str">
            <v>North Warwickshire</v>
          </cell>
          <cell r="Q2819">
            <v>0</v>
          </cell>
          <cell r="R2819">
            <v>1</v>
          </cell>
          <cell r="S2819">
            <v>22</v>
          </cell>
          <cell r="T2819">
            <v>0</v>
          </cell>
          <cell r="U2819">
            <v>0</v>
          </cell>
          <cell r="V2819">
            <v>0</v>
          </cell>
          <cell r="W2819">
            <v>0</v>
          </cell>
          <cell r="X2819">
            <v>0</v>
          </cell>
          <cell r="Y2819">
            <v>23</v>
          </cell>
          <cell r="AA2819" t="str">
            <v>44UB</v>
          </cell>
          <cell r="AB2819" t="str">
            <v>North Warwickshire</v>
          </cell>
          <cell r="AC2819">
            <v>0</v>
          </cell>
          <cell r="AD2819">
            <v>0</v>
          </cell>
          <cell r="AE2819">
            <v>0</v>
          </cell>
          <cell r="AF2819">
            <v>0</v>
          </cell>
          <cell r="AG2819">
            <v>0</v>
          </cell>
          <cell r="AI2819" t="str">
            <v>44UB</v>
          </cell>
          <cell r="AJ2819" t="str">
            <v>North Warwickshire</v>
          </cell>
          <cell r="AK2819">
            <v>0</v>
          </cell>
          <cell r="AL2819">
            <v>0</v>
          </cell>
        </row>
        <row r="2820">
          <cell r="B2820" t="str">
            <v>44UC</v>
          </cell>
          <cell r="C2820" t="str">
            <v>Nuneaton and Bedworth</v>
          </cell>
          <cell r="D2820">
            <v>0</v>
          </cell>
          <cell r="E2820">
            <v>3</v>
          </cell>
          <cell r="F2820">
            <v>0</v>
          </cell>
          <cell r="G2820">
            <v>6</v>
          </cell>
          <cell r="H2820">
            <v>112</v>
          </cell>
          <cell r="I2820">
            <v>0</v>
          </cell>
          <cell r="J2820">
            <v>0</v>
          </cell>
          <cell r="K2820">
            <v>0</v>
          </cell>
          <cell r="L2820">
            <v>121</v>
          </cell>
          <cell r="M2820">
            <v>0</v>
          </cell>
          <cell r="O2820" t="str">
            <v>44UC</v>
          </cell>
          <cell r="P2820" t="str">
            <v>Nuneaton and Bedworth</v>
          </cell>
          <cell r="Q2820">
            <v>0</v>
          </cell>
          <cell r="R2820">
            <v>3</v>
          </cell>
          <cell r="S2820">
            <v>0</v>
          </cell>
          <cell r="T2820">
            <v>3</v>
          </cell>
          <cell r="U2820">
            <v>112</v>
          </cell>
          <cell r="V2820">
            <v>0</v>
          </cell>
          <cell r="W2820">
            <v>0</v>
          </cell>
          <cell r="X2820">
            <v>0</v>
          </cell>
          <cell r="Y2820">
            <v>118</v>
          </cell>
          <cell r="AA2820" t="str">
            <v>44UC</v>
          </cell>
          <cell r="AB2820" t="str">
            <v>Nuneaton and Bedworth</v>
          </cell>
          <cell r="AC2820">
            <v>0</v>
          </cell>
          <cell r="AD2820">
            <v>0</v>
          </cell>
          <cell r="AE2820">
            <v>0</v>
          </cell>
          <cell r="AF2820">
            <v>0</v>
          </cell>
          <cell r="AG2820">
            <v>0</v>
          </cell>
          <cell r="AI2820" t="str">
            <v>44UC</v>
          </cell>
          <cell r="AJ2820" t="str">
            <v>Nuneaton and Bedworth</v>
          </cell>
          <cell r="AK2820">
            <v>0</v>
          </cell>
          <cell r="AL2820">
            <v>0</v>
          </cell>
        </row>
        <row r="2821">
          <cell r="B2821" t="str">
            <v>44UD</v>
          </cell>
          <cell r="C2821" t="str">
            <v>Rugby</v>
          </cell>
          <cell r="D2821">
            <v>0</v>
          </cell>
          <cell r="E2821">
            <v>4</v>
          </cell>
          <cell r="F2821">
            <v>58</v>
          </cell>
          <cell r="G2821">
            <v>5</v>
          </cell>
          <cell r="H2821">
            <v>137</v>
          </cell>
          <cell r="I2821">
            <v>0</v>
          </cell>
          <cell r="J2821">
            <v>0</v>
          </cell>
          <cell r="K2821">
            <v>0</v>
          </cell>
          <cell r="L2821">
            <v>204</v>
          </cell>
          <cell r="M2821">
            <v>0</v>
          </cell>
          <cell r="O2821" t="str">
            <v>44UD</v>
          </cell>
          <cell r="P2821" t="str">
            <v>Rugby</v>
          </cell>
          <cell r="Q2821">
            <v>0</v>
          </cell>
          <cell r="R2821">
            <v>4</v>
          </cell>
          <cell r="S2821">
            <v>58</v>
          </cell>
          <cell r="T2821">
            <v>5</v>
          </cell>
          <cell r="U2821">
            <v>137</v>
          </cell>
          <cell r="V2821">
            <v>0</v>
          </cell>
          <cell r="W2821">
            <v>0</v>
          </cell>
          <cell r="X2821">
            <v>0</v>
          </cell>
          <cell r="Y2821">
            <v>204</v>
          </cell>
          <cell r="AA2821" t="str">
            <v>44UD</v>
          </cell>
          <cell r="AB2821" t="str">
            <v>Rugby</v>
          </cell>
          <cell r="AC2821">
            <v>0</v>
          </cell>
          <cell r="AD2821">
            <v>1</v>
          </cell>
          <cell r="AE2821">
            <v>12</v>
          </cell>
          <cell r="AF2821">
            <v>1</v>
          </cell>
          <cell r="AG2821">
            <v>14</v>
          </cell>
          <cell r="AI2821" t="str">
            <v>44UD</v>
          </cell>
          <cell r="AJ2821" t="str">
            <v>Rugby</v>
          </cell>
          <cell r="AK2821">
            <v>0</v>
          </cell>
          <cell r="AL2821">
            <v>0</v>
          </cell>
        </row>
        <row r="2822">
          <cell r="B2822" t="str">
            <v>44UE</v>
          </cell>
          <cell r="C2822" t="str">
            <v>Stratford-on-Avon</v>
          </cell>
          <cell r="D2822">
            <v>0</v>
          </cell>
          <cell r="E2822">
            <v>4</v>
          </cell>
          <cell r="F2822">
            <v>28</v>
          </cell>
          <cell r="G2822">
            <v>8</v>
          </cell>
          <cell r="H2822">
            <v>29</v>
          </cell>
          <cell r="I2822">
            <v>0</v>
          </cell>
          <cell r="J2822">
            <v>0</v>
          </cell>
          <cell r="K2822">
            <v>0</v>
          </cell>
          <cell r="L2822">
            <v>69</v>
          </cell>
          <cell r="M2822">
            <v>0</v>
          </cell>
          <cell r="O2822" t="str">
            <v>44UE</v>
          </cell>
          <cell r="P2822" t="str">
            <v>Stratford-on-Avon</v>
          </cell>
          <cell r="Q2822">
            <v>0</v>
          </cell>
          <cell r="R2822">
            <v>4</v>
          </cell>
          <cell r="S2822">
            <v>28</v>
          </cell>
          <cell r="T2822">
            <v>8</v>
          </cell>
          <cell r="U2822">
            <v>29</v>
          </cell>
          <cell r="V2822">
            <v>0</v>
          </cell>
          <cell r="W2822">
            <v>0</v>
          </cell>
          <cell r="X2822">
            <v>0</v>
          </cell>
          <cell r="Y2822">
            <v>69</v>
          </cell>
          <cell r="AA2822" t="str">
            <v>44UE</v>
          </cell>
          <cell r="AB2822" t="str">
            <v>Stratford-on-Avon</v>
          </cell>
          <cell r="AC2822">
            <v>0</v>
          </cell>
          <cell r="AD2822">
            <v>0</v>
          </cell>
          <cell r="AE2822">
            <v>0</v>
          </cell>
          <cell r="AF2822">
            <v>0</v>
          </cell>
          <cell r="AG2822">
            <v>0</v>
          </cell>
          <cell r="AI2822" t="str">
            <v>44UE</v>
          </cell>
          <cell r="AJ2822" t="str">
            <v>Stratford-on-Avon</v>
          </cell>
          <cell r="AK2822">
            <v>0</v>
          </cell>
          <cell r="AL2822">
            <v>0</v>
          </cell>
        </row>
        <row r="2823">
          <cell r="B2823" t="str">
            <v>44UF</v>
          </cell>
          <cell r="C2823" t="str">
            <v>Warwick</v>
          </cell>
          <cell r="D2823">
            <v>5</v>
          </cell>
          <cell r="E2823">
            <v>0</v>
          </cell>
          <cell r="F2823">
            <v>0</v>
          </cell>
          <cell r="G2823">
            <v>11</v>
          </cell>
          <cell r="H2823">
            <v>27</v>
          </cell>
          <cell r="I2823">
            <v>0</v>
          </cell>
          <cell r="J2823">
            <v>1</v>
          </cell>
          <cell r="K2823">
            <v>0</v>
          </cell>
          <cell r="L2823">
            <v>44</v>
          </cell>
          <cell r="M2823">
            <v>1</v>
          </cell>
          <cell r="O2823" t="str">
            <v>44UF</v>
          </cell>
          <cell r="P2823" t="str">
            <v>Warwick</v>
          </cell>
          <cell r="Q2823">
            <v>5</v>
          </cell>
          <cell r="R2823">
            <v>0</v>
          </cell>
          <cell r="S2823">
            <v>0</v>
          </cell>
          <cell r="T2823">
            <v>14</v>
          </cell>
          <cell r="U2823">
            <v>27</v>
          </cell>
          <cell r="V2823">
            <v>0</v>
          </cell>
          <cell r="W2823">
            <v>1</v>
          </cell>
          <cell r="X2823">
            <v>0</v>
          </cell>
          <cell r="Y2823">
            <v>47</v>
          </cell>
          <cell r="AA2823" t="str">
            <v>44UF</v>
          </cell>
          <cell r="AB2823" t="str">
            <v>Warwick</v>
          </cell>
          <cell r="AC2823">
            <v>0</v>
          </cell>
          <cell r="AD2823">
            <v>0</v>
          </cell>
          <cell r="AE2823">
            <v>0</v>
          </cell>
          <cell r="AF2823">
            <v>0</v>
          </cell>
          <cell r="AG2823">
            <v>0</v>
          </cell>
          <cell r="AI2823" t="str">
            <v>44UF</v>
          </cell>
          <cell r="AJ2823" t="str">
            <v>Warwick</v>
          </cell>
          <cell r="AK2823">
            <v>0</v>
          </cell>
          <cell r="AL2823">
            <v>0</v>
          </cell>
        </row>
        <row r="2824">
          <cell r="B2824" t="str">
            <v>45UB</v>
          </cell>
          <cell r="C2824" t="str">
            <v>Adur</v>
          </cell>
          <cell r="D2824">
            <v>0</v>
          </cell>
          <cell r="E2824">
            <v>1</v>
          </cell>
          <cell r="F2824">
            <v>0</v>
          </cell>
          <cell r="G2824">
            <v>4</v>
          </cell>
          <cell r="H2824">
            <v>6</v>
          </cell>
          <cell r="I2824">
            <v>0</v>
          </cell>
          <cell r="J2824">
            <v>0</v>
          </cell>
          <cell r="K2824">
            <v>0</v>
          </cell>
          <cell r="L2824">
            <v>11</v>
          </cell>
          <cell r="M2824">
            <v>0</v>
          </cell>
          <cell r="O2824" t="str">
            <v>45UB</v>
          </cell>
          <cell r="P2824" t="str">
            <v>Adur</v>
          </cell>
          <cell r="Q2824">
            <v>0</v>
          </cell>
          <cell r="R2824">
            <v>1</v>
          </cell>
          <cell r="S2824">
            <v>0</v>
          </cell>
          <cell r="T2824">
            <v>8</v>
          </cell>
          <cell r="U2824">
            <v>6</v>
          </cell>
          <cell r="V2824">
            <v>0</v>
          </cell>
          <cell r="W2824">
            <v>0</v>
          </cell>
          <cell r="X2824">
            <v>0</v>
          </cell>
          <cell r="Y2824">
            <v>15</v>
          </cell>
          <cell r="AA2824" t="str">
            <v>45UB</v>
          </cell>
          <cell r="AB2824" t="str">
            <v>Adur</v>
          </cell>
          <cell r="AC2824">
            <v>0</v>
          </cell>
          <cell r="AD2824">
            <v>0</v>
          </cell>
          <cell r="AE2824">
            <v>0</v>
          </cell>
          <cell r="AF2824">
            <v>0</v>
          </cell>
          <cell r="AG2824">
            <v>0</v>
          </cell>
          <cell r="AI2824" t="str">
            <v>45UB</v>
          </cell>
          <cell r="AJ2824" t="str">
            <v>Adur</v>
          </cell>
          <cell r="AK2824">
            <v>0</v>
          </cell>
          <cell r="AL2824">
            <v>0</v>
          </cell>
        </row>
        <row r="2825">
          <cell r="B2825" t="str">
            <v>45UC</v>
          </cell>
          <cell r="C2825" t="str">
            <v>Arun</v>
          </cell>
          <cell r="D2825">
            <v>0</v>
          </cell>
          <cell r="E2825">
            <v>0</v>
          </cell>
          <cell r="F2825">
            <v>10</v>
          </cell>
          <cell r="G2825">
            <v>10</v>
          </cell>
          <cell r="H2825">
            <v>24</v>
          </cell>
          <cell r="I2825">
            <v>0</v>
          </cell>
          <cell r="J2825">
            <v>0</v>
          </cell>
          <cell r="K2825">
            <v>0</v>
          </cell>
          <cell r="L2825">
            <v>44</v>
          </cell>
          <cell r="M2825">
            <v>0</v>
          </cell>
          <cell r="O2825" t="str">
            <v>45UC</v>
          </cell>
          <cell r="P2825" t="str">
            <v>Arun</v>
          </cell>
          <cell r="Q2825">
            <v>0</v>
          </cell>
          <cell r="R2825">
            <v>0</v>
          </cell>
          <cell r="S2825">
            <v>10</v>
          </cell>
          <cell r="T2825">
            <v>13</v>
          </cell>
          <cell r="U2825">
            <v>24</v>
          </cell>
          <cell r="V2825">
            <v>0</v>
          </cell>
          <cell r="W2825">
            <v>0</v>
          </cell>
          <cell r="X2825">
            <v>0</v>
          </cell>
          <cell r="Y2825">
            <v>47</v>
          </cell>
          <cell r="AA2825" t="str">
            <v>45UC</v>
          </cell>
          <cell r="AB2825" t="str">
            <v>Arun</v>
          </cell>
          <cell r="AC2825">
            <v>0</v>
          </cell>
          <cell r="AD2825">
            <v>0</v>
          </cell>
          <cell r="AE2825">
            <v>0</v>
          </cell>
          <cell r="AF2825">
            <v>0</v>
          </cell>
          <cell r="AG2825">
            <v>0</v>
          </cell>
          <cell r="AI2825" t="str">
            <v>45UC</v>
          </cell>
          <cell r="AJ2825" t="str">
            <v>Arun</v>
          </cell>
          <cell r="AK2825">
            <v>0</v>
          </cell>
          <cell r="AL2825">
            <v>0</v>
          </cell>
        </row>
        <row r="2826">
          <cell r="B2826" t="str">
            <v>45UD</v>
          </cell>
          <cell r="C2826" t="str">
            <v>Chichester</v>
          </cell>
          <cell r="D2826">
            <v>13</v>
          </cell>
          <cell r="E2826">
            <v>0</v>
          </cell>
          <cell r="F2826">
            <v>46</v>
          </cell>
          <cell r="G2826">
            <v>11</v>
          </cell>
          <cell r="H2826">
            <v>60</v>
          </cell>
          <cell r="I2826">
            <v>0</v>
          </cell>
          <cell r="J2826">
            <v>0</v>
          </cell>
          <cell r="K2826">
            <v>0</v>
          </cell>
          <cell r="L2826">
            <v>130</v>
          </cell>
          <cell r="M2826">
            <v>0</v>
          </cell>
          <cell r="O2826" t="str">
            <v>45UD</v>
          </cell>
          <cell r="P2826" t="str">
            <v>Chichester</v>
          </cell>
          <cell r="Q2826">
            <v>13</v>
          </cell>
          <cell r="R2826">
            <v>0</v>
          </cell>
          <cell r="S2826">
            <v>46</v>
          </cell>
          <cell r="T2826">
            <v>15</v>
          </cell>
          <cell r="U2826">
            <v>60</v>
          </cell>
          <cell r="V2826">
            <v>0</v>
          </cell>
          <cell r="W2826">
            <v>0</v>
          </cell>
          <cell r="X2826">
            <v>0</v>
          </cell>
          <cell r="Y2826">
            <v>134</v>
          </cell>
          <cell r="AA2826" t="str">
            <v>45UD</v>
          </cell>
          <cell r="AB2826" t="str">
            <v>Chichester</v>
          </cell>
          <cell r="AC2826">
            <v>7</v>
          </cell>
          <cell r="AD2826">
            <v>0</v>
          </cell>
          <cell r="AE2826">
            <v>0</v>
          </cell>
          <cell r="AF2826">
            <v>7</v>
          </cell>
          <cell r="AG2826">
            <v>14</v>
          </cell>
          <cell r="AI2826" t="str">
            <v>45UD</v>
          </cell>
          <cell r="AJ2826" t="str">
            <v>Chichester</v>
          </cell>
          <cell r="AK2826">
            <v>0</v>
          </cell>
          <cell r="AL2826">
            <v>0</v>
          </cell>
        </row>
        <row r="2827">
          <cell r="B2827" t="str">
            <v>45UE</v>
          </cell>
          <cell r="C2827" t="str">
            <v>Crawley</v>
          </cell>
          <cell r="D2827">
            <v>28</v>
          </cell>
          <cell r="E2827">
            <v>2</v>
          </cell>
          <cell r="F2827">
            <v>38</v>
          </cell>
          <cell r="G2827">
            <v>15</v>
          </cell>
          <cell r="H2827">
            <v>185</v>
          </cell>
          <cell r="I2827">
            <v>0</v>
          </cell>
          <cell r="J2827">
            <v>0</v>
          </cell>
          <cell r="K2827">
            <v>0</v>
          </cell>
          <cell r="L2827">
            <v>268</v>
          </cell>
          <cell r="M2827">
            <v>0</v>
          </cell>
          <cell r="O2827" t="str">
            <v>45UE</v>
          </cell>
          <cell r="P2827" t="str">
            <v>Crawley</v>
          </cell>
          <cell r="Q2827">
            <v>28</v>
          </cell>
          <cell r="R2827">
            <v>2</v>
          </cell>
          <cell r="S2827">
            <v>38</v>
          </cell>
          <cell r="T2827">
            <v>17</v>
          </cell>
          <cell r="U2827">
            <v>185</v>
          </cell>
          <cell r="V2827">
            <v>0</v>
          </cell>
          <cell r="W2827">
            <v>0</v>
          </cell>
          <cell r="X2827">
            <v>0</v>
          </cell>
          <cell r="Y2827">
            <v>270</v>
          </cell>
          <cell r="AA2827" t="str">
            <v>45UE</v>
          </cell>
          <cell r="AB2827" t="str">
            <v>Crawley</v>
          </cell>
          <cell r="AC2827">
            <v>0</v>
          </cell>
          <cell r="AD2827">
            <v>0</v>
          </cell>
          <cell r="AE2827">
            <v>0</v>
          </cell>
          <cell r="AF2827">
            <v>0</v>
          </cell>
          <cell r="AG2827">
            <v>0</v>
          </cell>
          <cell r="AI2827" t="str">
            <v>45UE</v>
          </cell>
          <cell r="AJ2827" t="str">
            <v>Crawley</v>
          </cell>
          <cell r="AK2827">
            <v>0</v>
          </cell>
          <cell r="AL2827">
            <v>0</v>
          </cell>
        </row>
        <row r="2828">
          <cell r="B2828" t="str">
            <v>45UF</v>
          </cell>
          <cell r="C2828" t="str">
            <v>Horsham</v>
          </cell>
          <cell r="D2828">
            <v>0</v>
          </cell>
          <cell r="E2828">
            <v>0</v>
          </cell>
          <cell r="F2828">
            <v>0</v>
          </cell>
          <cell r="G2828">
            <v>12</v>
          </cell>
          <cell r="H2828">
            <v>40</v>
          </cell>
          <cell r="I2828">
            <v>0</v>
          </cell>
          <cell r="J2828">
            <v>2</v>
          </cell>
          <cell r="K2828">
            <v>0</v>
          </cell>
          <cell r="L2828">
            <v>54</v>
          </cell>
          <cell r="M2828">
            <v>2</v>
          </cell>
          <cell r="O2828" t="str">
            <v>45UF</v>
          </cell>
          <cell r="P2828" t="str">
            <v>Horsham</v>
          </cell>
          <cell r="Q2828">
            <v>0</v>
          </cell>
          <cell r="R2828">
            <v>0</v>
          </cell>
          <cell r="S2828">
            <v>0</v>
          </cell>
          <cell r="T2828">
            <v>15</v>
          </cell>
          <cell r="U2828">
            <v>40</v>
          </cell>
          <cell r="V2828">
            <v>0</v>
          </cell>
          <cell r="W2828">
            <v>2</v>
          </cell>
          <cell r="X2828">
            <v>0</v>
          </cell>
          <cell r="Y2828">
            <v>57</v>
          </cell>
          <cell r="AA2828" t="str">
            <v>45UF</v>
          </cell>
          <cell r="AB2828" t="str">
            <v>Horsham</v>
          </cell>
          <cell r="AC2828">
            <v>0</v>
          </cell>
          <cell r="AD2828">
            <v>0</v>
          </cell>
          <cell r="AE2828">
            <v>0</v>
          </cell>
          <cell r="AF2828">
            <v>0</v>
          </cell>
          <cell r="AG2828">
            <v>0</v>
          </cell>
          <cell r="AI2828" t="str">
            <v>45UF</v>
          </cell>
          <cell r="AJ2828" t="str">
            <v>Horsham</v>
          </cell>
          <cell r="AK2828">
            <v>0</v>
          </cell>
          <cell r="AL2828">
            <v>0</v>
          </cell>
        </row>
        <row r="2829">
          <cell r="B2829" t="str">
            <v>45UG</v>
          </cell>
          <cell r="C2829" t="str">
            <v>Mid Sussex</v>
          </cell>
          <cell r="D2829">
            <v>9</v>
          </cell>
          <cell r="E2829">
            <v>0</v>
          </cell>
          <cell r="F2829">
            <v>61</v>
          </cell>
          <cell r="G2829">
            <v>30</v>
          </cell>
          <cell r="H2829">
            <v>70</v>
          </cell>
          <cell r="I2829">
            <v>0</v>
          </cell>
          <cell r="J2829">
            <v>0</v>
          </cell>
          <cell r="K2829">
            <v>0</v>
          </cell>
          <cell r="L2829">
            <v>170</v>
          </cell>
          <cell r="M2829">
            <v>0</v>
          </cell>
          <cell r="O2829" t="str">
            <v>45UG</v>
          </cell>
          <cell r="P2829" t="str">
            <v>Mid Sussex</v>
          </cell>
          <cell r="Q2829">
            <v>9</v>
          </cell>
          <cell r="R2829">
            <v>0</v>
          </cell>
          <cell r="S2829">
            <v>61</v>
          </cell>
          <cell r="T2829">
            <v>24</v>
          </cell>
          <cell r="U2829">
            <v>70</v>
          </cell>
          <cell r="V2829">
            <v>0</v>
          </cell>
          <cell r="W2829">
            <v>0</v>
          </cell>
          <cell r="X2829">
            <v>0</v>
          </cell>
          <cell r="Y2829">
            <v>164</v>
          </cell>
          <cell r="AA2829" t="str">
            <v>45UG</v>
          </cell>
          <cell r="AB2829" t="str">
            <v>Mid Sussex</v>
          </cell>
          <cell r="AC2829">
            <v>0</v>
          </cell>
          <cell r="AD2829">
            <v>0</v>
          </cell>
          <cell r="AE2829">
            <v>0</v>
          </cell>
          <cell r="AF2829">
            <v>0</v>
          </cell>
          <cell r="AG2829">
            <v>0</v>
          </cell>
          <cell r="AI2829" t="str">
            <v>45UG</v>
          </cell>
          <cell r="AJ2829" t="str">
            <v>Mid Sussex</v>
          </cell>
          <cell r="AK2829">
            <v>0</v>
          </cell>
          <cell r="AL2829">
            <v>0</v>
          </cell>
        </row>
        <row r="2830">
          <cell r="B2830" t="str">
            <v>45UH</v>
          </cell>
          <cell r="C2830" t="str">
            <v>Worthing</v>
          </cell>
          <cell r="D2830">
            <v>11</v>
          </cell>
          <cell r="E2830">
            <v>3</v>
          </cell>
          <cell r="F2830">
            <v>20</v>
          </cell>
          <cell r="G2830">
            <v>15</v>
          </cell>
          <cell r="H2830">
            <v>54</v>
          </cell>
          <cell r="I2830">
            <v>0</v>
          </cell>
          <cell r="J2830">
            <v>0</v>
          </cell>
          <cell r="K2830">
            <v>0</v>
          </cell>
          <cell r="L2830">
            <v>103</v>
          </cell>
          <cell r="M2830">
            <v>0</v>
          </cell>
          <cell r="O2830" t="str">
            <v>45UH</v>
          </cell>
          <cell r="P2830" t="str">
            <v>Worthing</v>
          </cell>
          <cell r="Q2830">
            <v>11</v>
          </cell>
          <cell r="R2830">
            <v>3</v>
          </cell>
          <cell r="S2830">
            <v>20</v>
          </cell>
          <cell r="T2830">
            <v>12</v>
          </cell>
          <cell r="U2830">
            <v>54</v>
          </cell>
          <cell r="V2830">
            <v>0</v>
          </cell>
          <cell r="W2830">
            <v>0</v>
          </cell>
          <cell r="X2830">
            <v>0</v>
          </cell>
          <cell r="Y2830">
            <v>100</v>
          </cell>
          <cell r="AA2830" t="str">
            <v>45UH</v>
          </cell>
          <cell r="AB2830" t="str">
            <v>Worthing</v>
          </cell>
          <cell r="AC2830">
            <v>0</v>
          </cell>
          <cell r="AD2830">
            <v>0</v>
          </cell>
          <cell r="AE2830">
            <v>0</v>
          </cell>
          <cell r="AF2830">
            <v>0</v>
          </cell>
          <cell r="AG2830">
            <v>0</v>
          </cell>
          <cell r="AI2830" t="str">
            <v>45UH</v>
          </cell>
          <cell r="AJ2830" t="str">
            <v>Worthing</v>
          </cell>
          <cell r="AK2830">
            <v>0</v>
          </cell>
          <cell r="AL2830">
            <v>0</v>
          </cell>
        </row>
        <row r="2831">
          <cell r="B2831" t="str">
            <v>46UB</v>
          </cell>
          <cell r="C2831" t="str">
            <v>Kennet</v>
          </cell>
          <cell r="D2831">
            <v>0</v>
          </cell>
          <cell r="E2831">
            <v>0</v>
          </cell>
          <cell r="F2831">
            <v>0</v>
          </cell>
          <cell r="G2831">
            <v>0</v>
          </cell>
          <cell r="H2831">
            <v>53</v>
          </cell>
          <cell r="I2831">
            <v>0</v>
          </cell>
          <cell r="J2831">
            <v>0</v>
          </cell>
          <cell r="K2831">
            <v>0</v>
          </cell>
          <cell r="L2831">
            <v>53</v>
          </cell>
          <cell r="M2831">
            <v>0</v>
          </cell>
          <cell r="O2831" t="str">
            <v>46UB</v>
          </cell>
          <cell r="P2831" t="str">
            <v>Kennet</v>
          </cell>
          <cell r="Q2831">
            <v>0</v>
          </cell>
          <cell r="R2831">
            <v>0</v>
          </cell>
          <cell r="S2831">
            <v>0</v>
          </cell>
          <cell r="T2831">
            <v>0</v>
          </cell>
          <cell r="U2831">
            <v>53</v>
          </cell>
          <cell r="V2831">
            <v>0</v>
          </cell>
          <cell r="W2831">
            <v>0</v>
          </cell>
          <cell r="X2831">
            <v>0</v>
          </cell>
          <cell r="Y2831">
            <v>53</v>
          </cell>
          <cell r="AA2831" t="str">
            <v>46UB</v>
          </cell>
          <cell r="AB2831" t="str">
            <v>Kennet</v>
          </cell>
          <cell r="AC2831">
            <v>0</v>
          </cell>
          <cell r="AD2831">
            <v>0</v>
          </cell>
          <cell r="AE2831">
            <v>0</v>
          </cell>
          <cell r="AF2831">
            <v>0</v>
          </cell>
          <cell r="AG2831">
            <v>0</v>
          </cell>
          <cell r="AI2831" t="str">
            <v>46UB</v>
          </cell>
          <cell r="AJ2831" t="str">
            <v>Kennet</v>
          </cell>
          <cell r="AK2831">
            <v>0</v>
          </cell>
          <cell r="AL2831">
            <v>0</v>
          </cell>
        </row>
        <row r="2832">
          <cell r="B2832" t="str">
            <v>46UC</v>
          </cell>
          <cell r="C2832" t="str">
            <v>North Wiltshire</v>
          </cell>
          <cell r="D2832">
            <v>0</v>
          </cell>
          <cell r="E2832">
            <v>0</v>
          </cell>
          <cell r="F2832">
            <v>10</v>
          </cell>
          <cell r="G2832">
            <v>0</v>
          </cell>
          <cell r="H2832">
            <v>67</v>
          </cell>
          <cell r="I2832">
            <v>1</v>
          </cell>
          <cell r="J2832">
            <v>0</v>
          </cell>
          <cell r="K2832">
            <v>0</v>
          </cell>
          <cell r="L2832">
            <v>78</v>
          </cell>
          <cell r="M2832">
            <v>0</v>
          </cell>
          <cell r="O2832" t="str">
            <v>46UC</v>
          </cell>
          <cell r="P2832" t="str">
            <v>North Wiltshire</v>
          </cell>
          <cell r="Q2832">
            <v>0</v>
          </cell>
          <cell r="R2832">
            <v>0</v>
          </cell>
          <cell r="S2832">
            <v>10</v>
          </cell>
          <cell r="T2832">
            <v>0</v>
          </cell>
          <cell r="U2832">
            <v>67</v>
          </cell>
          <cell r="V2832">
            <v>1</v>
          </cell>
          <cell r="W2832">
            <v>0</v>
          </cell>
          <cell r="X2832">
            <v>0</v>
          </cell>
          <cell r="Y2832">
            <v>78</v>
          </cell>
          <cell r="AA2832" t="str">
            <v>46UC</v>
          </cell>
          <cell r="AB2832" t="str">
            <v>North Wiltshire</v>
          </cell>
          <cell r="AC2832">
            <v>0</v>
          </cell>
          <cell r="AD2832">
            <v>0</v>
          </cell>
          <cell r="AE2832">
            <v>0</v>
          </cell>
          <cell r="AF2832">
            <v>0</v>
          </cell>
          <cell r="AG2832">
            <v>0</v>
          </cell>
          <cell r="AI2832" t="str">
            <v>46UC</v>
          </cell>
          <cell r="AJ2832" t="str">
            <v>North Wiltshire</v>
          </cell>
          <cell r="AK2832">
            <v>0</v>
          </cell>
          <cell r="AL2832">
            <v>0</v>
          </cell>
        </row>
        <row r="2833">
          <cell r="B2833" t="str">
            <v>46UD</v>
          </cell>
          <cell r="C2833" t="str">
            <v>Salisbury</v>
          </cell>
          <cell r="D2833">
            <v>0</v>
          </cell>
          <cell r="E2833">
            <v>0</v>
          </cell>
          <cell r="F2833">
            <v>9</v>
          </cell>
          <cell r="G2833">
            <v>1</v>
          </cell>
          <cell r="H2833">
            <v>98</v>
          </cell>
          <cell r="I2833">
            <v>4</v>
          </cell>
          <cell r="J2833">
            <v>0</v>
          </cell>
          <cell r="K2833">
            <v>0</v>
          </cell>
          <cell r="L2833">
            <v>112</v>
          </cell>
          <cell r="M2833">
            <v>0</v>
          </cell>
          <cell r="O2833" t="str">
            <v>46UD</v>
          </cell>
          <cell r="P2833" t="str">
            <v>Salisbury</v>
          </cell>
          <cell r="Q2833">
            <v>0</v>
          </cell>
          <cell r="R2833">
            <v>0</v>
          </cell>
          <cell r="S2833">
            <v>9</v>
          </cell>
          <cell r="T2833">
            <v>1</v>
          </cell>
          <cell r="U2833">
            <v>98</v>
          </cell>
          <cell r="V2833">
            <v>4</v>
          </cell>
          <cell r="W2833">
            <v>0</v>
          </cell>
          <cell r="X2833">
            <v>0</v>
          </cell>
          <cell r="Y2833">
            <v>112</v>
          </cell>
          <cell r="AA2833" t="str">
            <v>46UD</v>
          </cell>
          <cell r="AB2833" t="str">
            <v>Salisbury</v>
          </cell>
          <cell r="AC2833">
            <v>0</v>
          </cell>
          <cell r="AD2833">
            <v>0</v>
          </cell>
          <cell r="AE2833">
            <v>0</v>
          </cell>
          <cell r="AF2833">
            <v>0</v>
          </cell>
          <cell r="AG2833">
            <v>0</v>
          </cell>
          <cell r="AI2833" t="str">
            <v>46UD</v>
          </cell>
          <cell r="AJ2833" t="str">
            <v>Salisbury</v>
          </cell>
          <cell r="AK2833">
            <v>0</v>
          </cell>
          <cell r="AL2833">
            <v>0</v>
          </cell>
        </row>
        <row r="2834">
          <cell r="B2834" t="str">
            <v>46UF</v>
          </cell>
          <cell r="C2834" t="str">
            <v>West Wiltshire</v>
          </cell>
          <cell r="D2834">
            <v>0</v>
          </cell>
          <cell r="E2834">
            <v>0</v>
          </cell>
          <cell r="F2834">
            <v>0</v>
          </cell>
          <cell r="G2834">
            <v>0</v>
          </cell>
          <cell r="H2834">
            <v>118</v>
          </cell>
          <cell r="I2834">
            <v>0</v>
          </cell>
          <cell r="J2834">
            <v>0</v>
          </cell>
          <cell r="K2834">
            <v>0</v>
          </cell>
          <cell r="L2834">
            <v>118</v>
          </cell>
          <cell r="M2834">
            <v>0</v>
          </cell>
          <cell r="O2834" t="str">
            <v>46UF</v>
          </cell>
          <cell r="P2834" t="str">
            <v>West Wiltshire</v>
          </cell>
          <cell r="Q2834">
            <v>0</v>
          </cell>
          <cell r="R2834">
            <v>0</v>
          </cell>
          <cell r="S2834">
            <v>0</v>
          </cell>
          <cell r="T2834">
            <v>0</v>
          </cell>
          <cell r="U2834">
            <v>118</v>
          </cell>
          <cell r="V2834">
            <v>0</v>
          </cell>
          <cell r="W2834">
            <v>0</v>
          </cell>
          <cell r="X2834">
            <v>0</v>
          </cell>
          <cell r="Y2834">
            <v>118</v>
          </cell>
          <cell r="AA2834" t="str">
            <v>46UF</v>
          </cell>
          <cell r="AB2834" t="str">
            <v>West Wiltshire</v>
          </cell>
          <cell r="AC2834">
            <v>0</v>
          </cell>
          <cell r="AD2834">
            <v>0</v>
          </cell>
          <cell r="AE2834">
            <v>0</v>
          </cell>
          <cell r="AF2834">
            <v>0</v>
          </cell>
          <cell r="AG2834">
            <v>0</v>
          </cell>
          <cell r="AI2834" t="str">
            <v>46UF</v>
          </cell>
          <cell r="AJ2834" t="str">
            <v>West Wiltshire</v>
          </cell>
          <cell r="AK2834">
            <v>0</v>
          </cell>
          <cell r="AL2834">
            <v>0</v>
          </cell>
        </row>
        <row r="2835">
          <cell r="B2835" t="str">
            <v>47UB</v>
          </cell>
          <cell r="C2835" t="str">
            <v>Bromsgrove</v>
          </cell>
          <cell r="D2835">
            <v>0</v>
          </cell>
          <cell r="E2835">
            <v>1</v>
          </cell>
          <cell r="F2835">
            <v>17</v>
          </cell>
          <cell r="G2835">
            <v>8</v>
          </cell>
          <cell r="H2835">
            <v>55</v>
          </cell>
          <cell r="I2835">
            <v>9</v>
          </cell>
          <cell r="J2835">
            <v>0</v>
          </cell>
          <cell r="K2835">
            <v>0</v>
          </cell>
          <cell r="L2835">
            <v>90</v>
          </cell>
          <cell r="M2835">
            <v>0</v>
          </cell>
          <cell r="O2835" t="str">
            <v>47UB</v>
          </cell>
          <cell r="P2835" t="str">
            <v>Bromsgrove</v>
          </cell>
          <cell r="Q2835">
            <v>0</v>
          </cell>
          <cell r="R2835">
            <v>1</v>
          </cell>
          <cell r="S2835">
            <v>17</v>
          </cell>
          <cell r="T2835">
            <v>5</v>
          </cell>
          <cell r="U2835">
            <v>55</v>
          </cell>
          <cell r="V2835">
            <v>9</v>
          </cell>
          <cell r="W2835">
            <v>0</v>
          </cell>
          <cell r="X2835">
            <v>0</v>
          </cell>
          <cell r="Y2835">
            <v>87</v>
          </cell>
          <cell r="AA2835" t="str">
            <v>47UB</v>
          </cell>
          <cell r="AB2835" t="str">
            <v>Bromsgrove</v>
          </cell>
          <cell r="AC2835">
            <v>0</v>
          </cell>
          <cell r="AD2835">
            <v>0</v>
          </cell>
          <cell r="AE2835">
            <v>0</v>
          </cell>
          <cell r="AF2835">
            <v>0</v>
          </cell>
          <cell r="AG2835">
            <v>0</v>
          </cell>
          <cell r="AI2835" t="str">
            <v>47UB</v>
          </cell>
          <cell r="AJ2835" t="str">
            <v>Bromsgrove</v>
          </cell>
          <cell r="AK2835">
            <v>0</v>
          </cell>
          <cell r="AL2835">
            <v>0</v>
          </cell>
        </row>
        <row r="2836">
          <cell r="B2836" t="str">
            <v>47UC</v>
          </cell>
          <cell r="C2836" t="str">
            <v>Malvern Hills</v>
          </cell>
          <cell r="D2836">
            <v>15</v>
          </cell>
          <cell r="E2836">
            <v>1</v>
          </cell>
          <cell r="F2836">
            <v>47</v>
          </cell>
          <cell r="G2836">
            <v>2</v>
          </cell>
          <cell r="H2836">
            <v>32</v>
          </cell>
          <cell r="I2836">
            <v>0</v>
          </cell>
          <cell r="J2836">
            <v>0</v>
          </cell>
          <cell r="K2836">
            <v>0</v>
          </cell>
          <cell r="L2836">
            <v>97</v>
          </cell>
          <cell r="M2836">
            <v>0</v>
          </cell>
          <cell r="O2836" t="str">
            <v>47UC</v>
          </cell>
          <cell r="P2836" t="str">
            <v>Malvern Hills</v>
          </cell>
          <cell r="Q2836">
            <v>15</v>
          </cell>
          <cell r="R2836">
            <v>1</v>
          </cell>
          <cell r="S2836">
            <v>47</v>
          </cell>
          <cell r="T2836">
            <v>2</v>
          </cell>
          <cell r="U2836">
            <v>32</v>
          </cell>
          <cell r="V2836">
            <v>0</v>
          </cell>
          <cell r="W2836">
            <v>0</v>
          </cell>
          <cell r="X2836">
            <v>0</v>
          </cell>
          <cell r="Y2836">
            <v>97</v>
          </cell>
          <cell r="AA2836" t="str">
            <v>47UC</v>
          </cell>
          <cell r="AB2836" t="str">
            <v>Malvern Hills</v>
          </cell>
          <cell r="AC2836">
            <v>0</v>
          </cell>
          <cell r="AD2836">
            <v>0</v>
          </cell>
          <cell r="AE2836">
            <v>0</v>
          </cell>
          <cell r="AF2836">
            <v>0</v>
          </cell>
          <cell r="AG2836">
            <v>0</v>
          </cell>
          <cell r="AI2836" t="str">
            <v>47UC</v>
          </cell>
          <cell r="AJ2836" t="str">
            <v>Malvern Hills</v>
          </cell>
          <cell r="AK2836">
            <v>0</v>
          </cell>
          <cell r="AL2836">
            <v>0</v>
          </cell>
        </row>
        <row r="2837">
          <cell r="B2837" t="str">
            <v>47UD</v>
          </cell>
          <cell r="C2837" t="str">
            <v>Redditch</v>
          </cell>
          <cell r="D2837">
            <v>0</v>
          </cell>
          <cell r="E2837">
            <v>5</v>
          </cell>
          <cell r="F2837">
            <v>36</v>
          </cell>
          <cell r="G2837">
            <v>4</v>
          </cell>
          <cell r="H2837">
            <v>32</v>
          </cell>
          <cell r="I2837">
            <v>0</v>
          </cell>
          <cell r="J2837">
            <v>0</v>
          </cell>
          <cell r="K2837">
            <v>0</v>
          </cell>
          <cell r="L2837">
            <v>77</v>
          </cell>
          <cell r="M2837">
            <v>0</v>
          </cell>
          <cell r="O2837" t="str">
            <v>47UD</v>
          </cell>
          <cell r="P2837" t="str">
            <v>Redditch</v>
          </cell>
          <cell r="Q2837">
            <v>0</v>
          </cell>
          <cell r="R2837">
            <v>5</v>
          </cell>
          <cell r="S2837">
            <v>36</v>
          </cell>
          <cell r="T2837">
            <v>5</v>
          </cell>
          <cell r="U2837">
            <v>32</v>
          </cell>
          <cell r="V2837">
            <v>0</v>
          </cell>
          <cell r="W2837">
            <v>0</v>
          </cell>
          <cell r="X2837">
            <v>0</v>
          </cell>
          <cell r="Y2837">
            <v>78</v>
          </cell>
          <cell r="AA2837" t="str">
            <v>47UD</v>
          </cell>
          <cell r="AB2837" t="str">
            <v>Redditch</v>
          </cell>
          <cell r="AC2837">
            <v>0</v>
          </cell>
          <cell r="AD2837">
            <v>0</v>
          </cell>
          <cell r="AE2837">
            <v>0</v>
          </cell>
          <cell r="AF2837">
            <v>0</v>
          </cell>
          <cell r="AG2837">
            <v>0</v>
          </cell>
          <cell r="AI2837" t="str">
            <v>47UD</v>
          </cell>
          <cell r="AJ2837" t="str">
            <v>Redditch</v>
          </cell>
          <cell r="AK2837">
            <v>0</v>
          </cell>
          <cell r="AL2837">
            <v>0</v>
          </cell>
        </row>
        <row r="2838">
          <cell r="B2838" t="str">
            <v>47UE</v>
          </cell>
          <cell r="C2838" t="str">
            <v>Worcester</v>
          </cell>
          <cell r="D2838">
            <v>6</v>
          </cell>
          <cell r="E2838">
            <v>2</v>
          </cell>
          <cell r="F2838">
            <v>17</v>
          </cell>
          <cell r="G2838">
            <v>22</v>
          </cell>
          <cell r="H2838">
            <v>93</v>
          </cell>
          <cell r="I2838">
            <v>9</v>
          </cell>
          <cell r="J2838">
            <v>0</v>
          </cell>
          <cell r="K2838">
            <v>0</v>
          </cell>
          <cell r="L2838">
            <v>149</v>
          </cell>
          <cell r="M2838">
            <v>0</v>
          </cell>
          <cell r="O2838" t="str">
            <v>47UE</v>
          </cell>
          <cell r="P2838" t="str">
            <v>Worcester</v>
          </cell>
          <cell r="Q2838">
            <v>6</v>
          </cell>
          <cell r="R2838">
            <v>2</v>
          </cell>
          <cell r="S2838">
            <v>17</v>
          </cell>
          <cell r="T2838">
            <v>23</v>
          </cell>
          <cell r="U2838">
            <v>93</v>
          </cell>
          <cell r="V2838">
            <v>9</v>
          </cell>
          <cell r="W2838">
            <v>0</v>
          </cell>
          <cell r="X2838">
            <v>0</v>
          </cell>
          <cell r="Y2838">
            <v>150</v>
          </cell>
          <cell r="AA2838" t="str">
            <v>47UE</v>
          </cell>
          <cell r="AB2838" t="str">
            <v>Worcester</v>
          </cell>
          <cell r="AC2838">
            <v>0</v>
          </cell>
          <cell r="AD2838">
            <v>0</v>
          </cell>
          <cell r="AE2838">
            <v>0</v>
          </cell>
          <cell r="AF2838">
            <v>0</v>
          </cell>
          <cell r="AG2838">
            <v>0</v>
          </cell>
          <cell r="AI2838" t="str">
            <v>47UE</v>
          </cell>
          <cell r="AJ2838" t="str">
            <v>Worcester</v>
          </cell>
          <cell r="AK2838">
            <v>0</v>
          </cell>
          <cell r="AL2838">
            <v>0</v>
          </cell>
        </row>
        <row r="2839">
          <cell r="B2839" t="str">
            <v>47UF</v>
          </cell>
          <cell r="C2839" t="str">
            <v>Wychavon</v>
          </cell>
          <cell r="D2839">
            <v>0</v>
          </cell>
          <cell r="E2839">
            <v>6</v>
          </cell>
          <cell r="F2839">
            <v>18</v>
          </cell>
          <cell r="G2839">
            <v>5</v>
          </cell>
          <cell r="H2839">
            <v>31</v>
          </cell>
          <cell r="I2839">
            <v>4</v>
          </cell>
          <cell r="J2839">
            <v>0</v>
          </cell>
          <cell r="K2839">
            <v>1</v>
          </cell>
          <cell r="L2839">
            <v>65</v>
          </cell>
          <cell r="M2839">
            <v>1</v>
          </cell>
          <cell r="O2839" t="str">
            <v>47UF</v>
          </cell>
          <cell r="P2839" t="str">
            <v>Wychavon</v>
          </cell>
          <cell r="Q2839">
            <v>0</v>
          </cell>
          <cell r="R2839">
            <v>6</v>
          </cell>
          <cell r="S2839">
            <v>18</v>
          </cell>
          <cell r="T2839">
            <v>4</v>
          </cell>
          <cell r="U2839">
            <v>31</v>
          </cell>
          <cell r="V2839">
            <v>4</v>
          </cell>
          <cell r="W2839">
            <v>0</v>
          </cell>
          <cell r="X2839">
            <v>1</v>
          </cell>
          <cell r="Y2839">
            <v>64</v>
          </cell>
          <cell r="AA2839" t="str">
            <v>47UF</v>
          </cell>
          <cell r="AB2839" t="str">
            <v>Wychavon</v>
          </cell>
          <cell r="AC2839">
            <v>0</v>
          </cell>
          <cell r="AD2839">
            <v>0</v>
          </cell>
          <cell r="AE2839">
            <v>0</v>
          </cell>
          <cell r="AF2839">
            <v>0</v>
          </cell>
          <cell r="AG2839">
            <v>0</v>
          </cell>
          <cell r="AI2839" t="str">
            <v>47UF</v>
          </cell>
          <cell r="AJ2839" t="str">
            <v>Wychavon</v>
          </cell>
          <cell r="AK2839">
            <v>0</v>
          </cell>
          <cell r="AL2839">
            <v>0</v>
          </cell>
        </row>
        <row r="2840">
          <cell r="B2840" t="str">
            <v>47UG</v>
          </cell>
          <cell r="C2840" t="str">
            <v>Wyre Forest</v>
          </cell>
          <cell r="D2840">
            <v>0</v>
          </cell>
          <cell r="E2840">
            <v>0</v>
          </cell>
          <cell r="F2840">
            <v>13</v>
          </cell>
          <cell r="G2840">
            <v>2</v>
          </cell>
          <cell r="H2840">
            <v>21</v>
          </cell>
          <cell r="I2840">
            <v>0</v>
          </cell>
          <cell r="J2840">
            <v>0</v>
          </cell>
          <cell r="K2840">
            <v>0</v>
          </cell>
          <cell r="L2840">
            <v>36</v>
          </cell>
          <cell r="M2840">
            <v>0</v>
          </cell>
          <cell r="O2840" t="str">
            <v>47UG</v>
          </cell>
          <cell r="P2840" t="str">
            <v>Wyre Forest</v>
          </cell>
          <cell r="Q2840">
            <v>0</v>
          </cell>
          <cell r="R2840">
            <v>0</v>
          </cell>
          <cell r="S2840">
            <v>13</v>
          </cell>
          <cell r="T2840">
            <v>3</v>
          </cell>
          <cell r="U2840">
            <v>21</v>
          </cell>
          <cell r="V2840">
            <v>0</v>
          </cell>
          <cell r="W2840">
            <v>0</v>
          </cell>
          <cell r="X2840">
            <v>0</v>
          </cell>
          <cell r="Y2840">
            <v>37</v>
          </cell>
          <cell r="AA2840" t="str">
            <v>47UG</v>
          </cell>
          <cell r="AB2840" t="str">
            <v>Wyre Forest</v>
          </cell>
          <cell r="AC2840">
            <v>0</v>
          </cell>
          <cell r="AD2840">
            <v>0</v>
          </cell>
          <cell r="AE2840">
            <v>0</v>
          </cell>
          <cell r="AF2840">
            <v>0</v>
          </cell>
          <cell r="AG2840">
            <v>0</v>
          </cell>
          <cell r="AI2840" t="str">
            <v>47UG</v>
          </cell>
          <cell r="AJ2840" t="str">
            <v>Wyre Forest</v>
          </cell>
          <cell r="AK2840">
            <v>0</v>
          </cell>
          <cell r="AL2840">
            <v>0</v>
          </cell>
        </row>
        <row r="2851">
          <cell r="O2851" t="str">
            <v>00AA</v>
          </cell>
          <cell r="P2851" t="str">
            <v>City of London</v>
          </cell>
          <cell r="W2851">
            <v>0</v>
          </cell>
          <cell r="AA2851" t="str">
            <v>00AA</v>
          </cell>
          <cell r="AB2851" t="str">
            <v>City of London</v>
          </cell>
          <cell r="AF2851">
            <v>0</v>
          </cell>
          <cell r="AG2851">
            <v>0</v>
          </cell>
          <cell r="AI2851" t="str">
            <v>00AA</v>
          </cell>
          <cell r="AJ2851" t="str">
            <v>City of London</v>
          </cell>
        </row>
        <row r="2852">
          <cell r="O2852" t="str">
            <v>00AB</v>
          </cell>
          <cell r="P2852" t="str">
            <v>Barking and Dagenham</v>
          </cell>
          <cell r="Q2852">
            <v>98</v>
          </cell>
          <cell r="R2852">
            <v>1</v>
          </cell>
          <cell r="S2852">
            <v>51</v>
          </cell>
          <cell r="U2852">
            <v>22</v>
          </cell>
          <cell r="V2852">
            <v>22</v>
          </cell>
          <cell r="W2852">
            <v>4</v>
          </cell>
          <cell r="AA2852" t="str">
            <v>00AB</v>
          </cell>
          <cell r="AB2852" t="str">
            <v>Barking and Dagenham</v>
          </cell>
          <cell r="AC2852">
            <v>0</v>
          </cell>
          <cell r="AD2852">
            <v>0</v>
          </cell>
          <cell r="AE2852">
            <v>0</v>
          </cell>
          <cell r="AF2852">
            <v>0</v>
          </cell>
          <cell r="AG2852">
            <v>0</v>
          </cell>
          <cell r="AI2852" t="str">
            <v>00AB</v>
          </cell>
          <cell r="AJ2852" t="str">
            <v>Barking and Dagenham</v>
          </cell>
          <cell r="AK2852">
            <v>1</v>
          </cell>
        </row>
        <row r="2853">
          <cell r="O2853" t="str">
            <v>00AC</v>
          </cell>
          <cell r="P2853" t="str">
            <v>Barnet</v>
          </cell>
          <cell r="R2853">
            <v>1</v>
          </cell>
          <cell r="S2853">
            <v>37</v>
          </cell>
          <cell r="U2853">
            <v>264</v>
          </cell>
          <cell r="V2853">
            <v>31</v>
          </cell>
          <cell r="W2853">
            <v>2</v>
          </cell>
          <cell r="AA2853" t="str">
            <v>00AC</v>
          </cell>
          <cell r="AB2853" t="str">
            <v>Barnet</v>
          </cell>
          <cell r="AD2853">
            <v>0</v>
          </cell>
          <cell r="AE2853">
            <v>0</v>
          </cell>
          <cell r="AF2853">
            <v>0</v>
          </cell>
          <cell r="AG2853">
            <v>0</v>
          </cell>
          <cell r="AI2853" t="str">
            <v>00AC</v>
          </cell>
          <cell r="AJ2853" t="str">
            <v>Barnet</v>
          </cell>
        </row>
        <row r="2854">
          <cell r="O2854" t="str">
            <v>00AD</v>
          </cell>
          <cell r="P2854" t="str">
            <v>Bexley</v>
          </cell>
          <cell r="Q2854">
            <v>6</v>
          </cell>
          <cell r="R2854">
            <v>10</v>
          </cell>
          <cell r="S2854">
            <v>33</v>
          </cell>
          <cell r="U2854">
            <v>179</v>
          </cell>
          <cell r="V2854">
            <v>79</v>
          </cell>
          <cell r="W2854">
            <v>2</v>
          </cell>
          <cell r="AA2854" t="str">
            <v>00AD</v>
          </cell>
          <cell r="AB2854" t="str">
            <v>Bexley</v>
          </cell>
          <cell r="AC2854">
            <v>0</v>
          </cell>
          <cell r="AD2854">
            <v>0</v>
          </cell>
          <cell r="AE2854">
            <v>0</v>
          </cell>
          <cell r="AF2854">
            <v>0</v>
          </cell>
          <cell r="AG2854">
            <v>0</v>
          </cell>
          <cell r="AI2854" t="str">
            <v>00AD</v>
          </cell>
          <cell r="AJ2854" t="str">
            <v>Bexley</v>
          </cell>
          <cell r="AK2854">
            <v>3</v>
          </cell>
        </row>
        <row r="2855">
          <cell r="O2855" t="str">
            <v>00AE</v>
          </cell>
          <cell r="P2855" t="str">
            <v>Brent</v>
          </cell>
          <cell r="Q2855">
            <v>153</v>
          </cell>
          <cell r="R2855">
            <v>3</v>
          </cell>
          <cell r="S2855">
            <v>112</v>
          </cell>
          <cell r="T2855">
            <v>2</v>
          </cell>
          <cell r="U2855">
            <v>147</v>
          </cell>
          <cell r="V2855">
            <v>40</v>
          </cell>
          <cell r="W2855">
            <v>2</v>
          </cell>
          <cell r="AA2855" t="str">
            <v>00AE</v>
          </cell>
          <cell r="AB2855" t="str">
            <v>Brent</v>
          </cell>
          <cell r="AC2855">
            <v>0</v>
          </cell>
          <cell r="AD2855">
            <v>0</v>
          </cell>
          <cell r="AE2855">
            <v>0</v>
          </cell>
          <cell r="AF2855">
            <v>0</v>
          </cell>
          <cell r="AG2855">
            <v>0</v>
          </cell>
          <cell r="AI2855" t="str">
            <v>00AE</v>
          </cell>
          <cell r="AJ2855" t="str">
            <v>Brent</v>
          </cell>
          <cell r="AK2855">
            <v>38</v>
          </cell>
        </row>
        <row r="2856">
          <cell r="O2856" t="str">
            <v>00AF</v>
          </cell>
          <cell r="P2856" t="str">
            <v>Bromley</v>
          </cell>
          <cell r="Q2856">
            <v>54</v>
          </cell>
          <cell r="R2856">
            <v>13</v>
          </cell>
          <cell r="S2856">
            <v>53</v>
          </cell>
          <cell r="U2856">
            <v>211</v>
          </cell>
          <cell r="V2856">
            <v>163</v>
          </cell>
          <cell r="W2856">
            <v>0</v>
          </cell>
          <cell r="AA2856" t="str">
            <v>00AF</v>
          </cell>
          <cell r="AB2856" t="str">
            <v>Bromley</v>
          </cell>
          <cell r="AC2856">
            <v>0</v>
          </cell>
          <cell r="AD2856">
            <v>12</v>
          </cell>
          <cell r="AE2856">
            <v>0</v>
          </cell>
          <cell r="AF2856">
            <v>12</v>
          </cell>
          <cell r="AG2856">
            <v>12</v>
          </cell>
          <cell r="AI2856" t="str">
            <v>00AF</v>
          </cell>
          <cell r="AJ2856" t="str">
            <v>Bromley</v>
          </cell>
          <cell r="AK2856">
            <v>1</v>
          </cell>
        </row>
        <row r="2857">
          <cell r="O2857" t="str">
            <v>00AG</v>
          </cell>
          <cell r="P2857" t="str">
            <v>Camden</v>
          </cell>
          <cell r="Q2857">
            <v>12</v>
          </cell>
          <cell r="S2857">
            <v>39</v>
          </cell>
          <cell r="U2857">
            <v>101</v>
          </cell>
          <cell r="V2857">
            <v>47</v>
          </cell>
          <cell r="W2857">
            <v>0</v>
          </cell>
          <cell r="AA2857" t="str">
            <v>00AG</v>
          </cell>
          <cell r="AB2857" t="str">
            <v>Camden</v>
          </cell>
          <cell r="AC2857">
            <v>0</v>
          </cell>
          <cell r="AD2857">
            <v>0</v>
          </cell>
          <cell r="AE2857">
            <v>0</v>
          </cell>
          <cell r="AF2857">
            <v>0</v>
          </cell>
          <cell r="AG2857">
            <v>0</v>
          </cell>
          <cell r="AI2857" t="str">
            <v>00AG</v>
          </cell>
          <cell r="AJ2857" t="str">
            <v>Camden</v>
          </cell>
          <cell r="AK2857">
            <v>20</v>
          </cell>
        </row>
        <row r="2858">
          <cell r="O2858" t="str">
            <v>00AH</v>
          </cell>
          <cell r="P2858" t="str">
            <v>Croydon</v>
          </cell>
          <cell r="Q2858">
            <v>22</v>
          </cell>
          <cell r="R2858">
            <v>3</v>
          </cell>
          <cell r="S2858">
            <v>118</v>
          </cell>
          <cell r="T2858">
            <v>32</v>
          </cell>
          <cell r="U2858">
            <v>274</v>
          </cell>
          <cell r="V2858">
            <v>237</v>
          </cell>
          <cell r="W2858">
            <v>6</v>
          </cell>
          <cell r="AA2858" t="str">
            <v>00AH</v>
          </cell>
          <cell r="AB2858" t="str">
            <v>Croydon</v>
          </cell>
          <cell r="AC2858">
            <v>0</v>
          </cell>
          <cell r="AD2858">
            <v>6</v>
          </cell>
          <cell r="AE2858">
            <v>0</v>
          </cell>
          <cell r="AF2858">
            <v>6</v>
          </cell>
          <cell r="AG2858">
            <v>6</v>
          </cell>
          <cell r="AI2858" t="str">
            <v>00AH</v>
          </cell>
          <cell r="AJ2858" t="str">
            <v>Croydon</v>
          </cell>
          <cell r="AK2858">
            <v>1</v>
          </cell>
        </row>
        <row r="2859">
          <cell r="O2859" t="str">
            <v>00AJ</v>
          </cell>
          <cell r="P2859" t="str">
            <v>Ealing</v>
          </cell>
          <cell r="Q2859">
            <v>47</v>
          </cell>
          <cell r="R2859">
            <v>2</v>
          </cell>
          <cell r="S2859">
            <v>41</v>
          </cell>
          <cell r="U2859">
            <v>97</v>
          </cell>
          <cell r="V2859">
            <v>26</v>
          </cell>
          <cell r="W2859">
            <v>4</v>
          </cell>
          <cell r="AA2859" t="str">
            <v>00AJ</v>
          </cell>
          <cell r="AB2859" t="str">
            <v>Ealing</v>
          </cell>
          <cell r="AC2859">
            <v>0</v>
          </cell>
          <cell r="AD2859">
            <v>0</v>
          </cell>
          <cell r="AE2859">
            <v>0</v>
          </cell>
          <cell r="AF2859">
            <v>0</v>
          </cell>
          <cell r="AG2859">
            <v>0</v>
          </cell>
          <cell r="AI2859" t="str">
            <v>00AJ</v>
          </cell>
          <cell r="AJ2859" t="str">
            <v>Ealing</v>
          </cell>
        </row>
        <row r="2860">
          <cell r="O2860" t="str">
            <v>00AK</v>
          </cell>
          <cell r="P2860" t="str">
            <v>Enfield</v>
          </cell>
          <cell r="Q2860">
            <v>12</v>
          </cell>
          <cell r="R2860">
            <v>8</v>
          </cell>
          <cell r="S2860">
            <v>130</v>
          </cell>
          <cell r="U2860">
            <v>144</v>
          </cell>
          <cell r="V2860">
            <v>221</v>
          </cell>
          <cell r="W2860">
            <v>5</v>
          </cell>
          <cell r="AA2860" t="str">
            <v>00AK</v>
          </cell>
          <cell r="AB2860" t="str">
            <v>Enfield</v>
          </cell>
          <cell r="AC2860">
            <v>0</v>
          </cell>
          <cell r="AD2860">
            <v>0</v>
          </cell>
          <cell r="AE2860">
            <v>0</v>
          </cell>
          <cell r="AF2860">
            <v>0</v>
          </cell>
          <cell r="AG2860">
            <v>0</v>
          </cell>
          <cell r="AI2860" t="str">
            <v>00AK</v>
          </cell>
          <cell r="AJ2860" t="str">
            <v>Enfield</v>
          </cell>
          <cell r="AK2860">
            <v>1</v>
          </cell>
        </row>
        <row r="2861">
          <cell r="O2861" t="str">
            <v>00AL</v>
          </cell>
          <cell r="P2861" t="str">
            <v>Greenwich</v>
          </cell>
          <cell r="Q2861">
            <v>246</v>
          </cell>
          <cell r="R2861">
            <v>1</v>
          </cell>
          <cell r="S2861">
            <v>279</v>
          </cell>
          <cell r="U2861">
            <v>684</v>
          </cell>
          <cell r="V2861">
            <v>80</v>
          </cell>
          <cell r="W2861">
            <v>4</v>
          </cell>
          <cell r="AA2861" t="str">
            <v>00AL</v>
          </cell>
          <cell r="AB2861" t="str">
            <v>Greenwich</v>
          </cell>
          <cell r="AC2861">
            <v>0</v>
          </cell>
          <cell r="AD2861">
            <v>39</v>
          </cell>
          <cell r="AE2861">
            <v>0</v>
          </cell>
          <cell r="AF2861">
            <v>39</v>
          </cell>
          <cell r="AG2861">
            <v>39</v>
          </cell>
          <cell r="AI2861" t="str">
            <v>00AL</v>
          </cell>
          <cell r="AJ2861" t="str">
            <v>Greenwich</v>
          </cell>
          <cell r="AK2861">
            <v>10</v>
          </cell>
        </row>
        <row r="2862">
          <cell r="O2862" t="str">
            <v>00AM</v>
          </cell>
          <cell r="P2862" t="str">
            <v>Hackney</v>
          </cell>
          <cell r="Q2862">
            <v>2</v>
          </cell>
          <cell r="R2862">
            <v>2</v>
          </cell>
          <cell r="S2862">
            <v>137</v>
          </cell>
          <cell r="T2862">
            <v>2</v>
          </cell>
          <cell r="U2862">
            <v>280</v>
          </cell>
          <cell r="V2862">
            <v>39</v>
          </cell>
          <cell r="W2862">
            <v>5</v>
          </cell>
          <cell r="AA2862" t="str">
            <v>00AM</v>
          </cell>
          <cell r="AB2862" t="str">
            <v>Hackney</v>
          </cell>
          <cell r="AC2862">
            <v>0</v>
          </cell>
          <cell r="AD2862">
            <v>3</v>
          </cell>
          <cell r="AE2862">
            <v>0</v>
          </cell>
          <cell r="AF2862">
            <v>3</v>
          </cell>
          <cell r="AG2862">
            <v>3</v>
          </cell>
          <cell r="AI2862" t="str">
            <v>00AM</v>
          </cell>
          <cell r="AJ2862" t="str">
            <v>Hackney</v>
          </cell>
          <cell r="AK2862">
            <v>5</v>
          </cell>
        </row>
        <row r="2863">
          <cell r="O2863" t="str">
            <v>00AN</v>
          </cell>
          <cell r="P2863" t="str">
            <v>Hammersmith and Fulham</v>
          </cell>
          <cell r="Q2863">
            <v>13</v>
          </cell>
          <cell r="R2863">
            <v>6</v>
          </cell>
          <cell r="S2863">
            <v>14</v>
          </cell>
          <cell r="V2863">
            <v>5</v>
          </cell>
          <cell r="W2863">
            <v>2</v>
          </cell>
          <cell r="AA2863" t="str">
            <v>00AN</v>
          </cell>
          <cell r="AB2863" t="str">
            <v>Hammersmith and Fulham</v>
          </cell>
          <cell r="AC2863">
            <v>0</v>
          </cell>
          <cell r="AD2863">
            <v>0</v>
          </cell>
          <cell r="AE2863">
            <v>0</v>
          </cell>
          <cell r="AF2863">
            <v>0</v>
          </cell>
          <cell r="AG2863">
            <v>0</v>
          </cell>
          <cell r="AI2863" t="str">
            <v>00AN</v>
          </cell>
          <cell r="AJ2863" t="str">
            <v>Hammersmith and Fulham</v>
          </cell>
          <cell r="AK2863">
            <v>6</v>
          </cell>
        </row>
        <row r="2864">
          <cell r="O2864" t="str">
            <v>00AP</v>
          </cell>
          <cell r="P2864" t="str">
            <v>Haringey</v>
          </cell>
          <cell r="Q2864">
            <v>15</v>
          </cell>
          <cell r="R2864">
            <v>1</v>
          </cell>
          <cell r="S2864">
            <v>26</v>
          </cell>
          <cell r="U2864">
            <v>143</v>
          </cell>
          <cell r="V2864">
            <v>65</v>
          </cell>
          <cell r="W2864">
            <v>7</v>
          </cell>
          <cell r="AA2864" t="str">
            <v>00AP</v>
          </cell>
          <cell r="AB2864" t="str">
            <v>Haringey</v>
          </cell>
          <cell r="AC2864">
            <v>0</v>
          </cell>
          <cell r="AD2864">
            <v>0</v>
          </cell>
          <cell r="AE2864">
            <v>0</v>
          </cell>
          <cell r="AF2864">
            <v>0</v>
          </cell>
          <cell r="AG2864">
            <v>0</v>
          </cell>
          <cell r="AI2864" t="str">
            <v>00AP</v>
          </cell>
          <cell r="AJ2864" t="str">
            <v>Haringey</v>
          </cell>
          <cell r="AK2864">
            <v>9</v>
          </cell>
        </row>
        <row r="2865">
          <cell r="O2865" t="str">
            <v>00AQ</v>
          </cell>
          <cell r="P2865" t="str">
            <v>Harrow</v>
          </cell>
          <cell r="S2865">
            <v>51</v>
          </cell>
          <cell r="U2865">
            <v>231</v>
          </cell>
          <cell r="V2865">
            <v>3</v>
          </cell>
          <cell r="W2865">
            <v>2</v>
          </cell>
          <cell r="AA2865" t="str">
            <v>00AQ</v>
          </cell>
          <cell r="AB2865" t="str">
            <v>Harrow</v>
          </cell>
          <cell r="AD2865">
            <v>0</v>
          </cell>
          <cell r="AE2865">
            <v>0</v>
          </cell>
          <cell r="AF2865">
            <v>0</v>
          </cell>
          <cell r="AG2865">
            <v>0</v>
          </cell>
          <cell r="AI2865" t="str">
            <v>00AQ</v>
          </cell>
          <cell r="AJ2865" t="str">
            <v>Harrow</v>
          </cell>
        </row>
        <row r="2866">
          <cell r="O2866" t="str">
            <v>00AR</v>
          </cell>
          <cell r="P2866" t="str">
            <v>Havering</v>
          </cell>
          <cell r="R2866">
            <v>24</v>
          </cell>
          <cell r="S2866">
            <v>26</v>
          </cell>
          <cell r="T2866">
            <v>1</v>
          </cell>
          <cell r="U2866">
            <v>119</v>
          </cell>
          <cell r="V2866">
            <v>1</v>
          </cell>
          <cell r="W2866">
            <v>0</v>
          </cell>
          <cell r="AA2866" t="str">
            <v>00AR</v>
          </cell>
          <cell r="AB2866" t="str">
            <v>Havering</v>
          </cell>
          <cell r="AD2866">
            <v>0</v>
          </cell>
          <cell r="AE2866">
            <v>0</v>
          </cell>
          <cell r="AF2866">
            <v>0</v>
          </cell>
          <cell r="AG2866">
            <v>0</v>
          </cell>
          <cell r="AI2866" t="str">
            <v>00AR</v>
          </cell>
          <cell r="AJ2866" t="str">
            <v>Havering</v>
          </cell>
        </row>
        <row r="2867">
          <cell r="O2867" t="str">
            <v>00AS</v>
          </cell>
          <cell r="P2867" t="str">
            <v>Hillingdon</v>
          </cell>
          <cell r="R2867">
            <v>7</v>
          </cell>
          <cell r="S2867">
            <v>110</v>
          </cell>
          <cell r="U2867">
            <v>165</v>
          </cell>
          <cell r="V2867">
            <v>43</v>
          </cell>
          <cell r="W2867">
            <v>1</v>
          </cell>
          <cell r="AA2867" t="str">
            <v>00AS</v>
          </cell>
          <cell r="AB2867" t="str">
            <v>Hillingdon</v>
          </cell>
          <cell r="AD2867">
            <v>0</v>
          </cell>
          <cell r="AE2867">
            <v>0</v>
          </cell>
          <cell r="AF2867">
            <v>0</v>
          </cell>
          <cell r="AG2867">
            <v>0</v>
          </cell>
          <cell r="AI2867" t="str">
            <v>00AS</v>
          </cell>
          <cell r="AJ2867" t="str">
            <v>Hillingdon</v>
          </cell>
        </row>
        <row r="2868">
          <cell r="O2868" t="str">
            <v>00AT</v>
          </cell>
          <cell r="P2868" t="str">
            <v>Hounslow</v>
          </cell>
          <cell r="Q2868">
            <v>33</v>
          </cell>
          <cell r="R2868">
            <v>4</v>
          </cell>
          <cell r="S2868">
            <v>161</v>
          </cell>
          <cell r="T2868">
            <v>22</v>
          </cell>
          <cell r="U2868">
            <v>330</v>
          </cell>
          <cell r="V2868">
            <v>57</v>
          </cell>
          <cell r="W2868">
            <v>2</v>
          </cell>
          <cell r="AA2868" t="str">
            <v>00AT</v>
          </cell>
          <cell r="AB2868" t="str">
            <v>Hounslow</v>
          </cell>
          <cell r="AC2868">
            <v>0</v>
          </cell>
          <cell r="AD2868">
            <v>0</v>
          </cell>
          <cell r="AE2868">
            <v>0</v>
          </cell>
          <cell r="AF2868">
            <v>0</v>
          </cell>
          <cell r="AG2868">
            <v>0</v>
          </cell>
          <cell r="AI2868" t="str">
            <v>00AT</v>
          </cell>
          <cell r="AJ2868" t="str">
            <v>Hounslow</v>
          </cell>
          <cell r="AK2868">
            <v>8</v>
          </cell>
        </row>
        <row r="2869">
          <cell r="O2869" t="str">
            <v>00AU</v>
          </cell>
          <cell r="P2869" t="str">
            <v>Islington</v>
          </cell>
          <cell r="U2869">
            <v>63</v>
          </cell>
          <cell r="V2869">
            <v>14</v>
          </cell>
          <cell r="W2869">
            <v>2</v>
          </cell>
          <cell r="AA2869" t="str">
            <v>00AU</v>
          </cell>
          <cell r="AB2869" t="str">
            <v>Islington</v>
          </cell>
          <cell r="AD2869">
            <v>0</v>
          </cell>
          <cell r="AE2869">
            <v>0</v>
          </cell>
          <cell r="AF2869">
            <v>0</v>
          </cell>
          <cell r="AG2869">
            <v>0</v>
          </cell>
          <cell r="AI2869" t="str">
            <v>00AU</v>
          </cell>
          <cell r="AJ2869" t="str">
            <v>Islington</v>
          </cell>
          <cell r="AK2869">
            <v>1</v>
          </cell>
        </row>
        <row r="2870">
          <cell r="O2870" t="str">
            <v>00AW</v>
          </cell>
          <cell r="P2870" t="str">
            <v>Kensington and Chelsea</v>
          </cell>
          <cell r="S2870">
            <v>13</v>
          </cell>
          <cell r="V2870">
            <v>13</v>
          </cell>
          <cell r="W2870">
            <v>0</v>
          </cell>
          <cell r="AA2870" t="str">
            <v>00AW</v>
          </cell>
          <cell r="AB2870" t="str">
            <v>Kensington and Chelsea</v>
          </cell>
          <cell r="AD2870">
            <v>0</v>
          </cell>
          <cell r="AE2870">
            <v>0</v>
          </cell>
          <cell r="AF2870">
            <v>0</v>
          </cell>
          <cell r="AG2870">
            <v>0</v>
          </cell>
          <cell r="AI2870" t="str">
            <v>00AW</v>
          </cell>
          <cell r="AJ2870" t="str">
            <v>Kensington and Chelsea</v>
          </cell>
          <cell r="AK2870">
            <v>3</v>
          </cell>
        </row>
        <row r="2871">
          <cell r="O2871" t="str">
            <v>00AX</v>
          </cell>
          <cell r="P2871" t="str">
            <v>Kingston upon Thames</v>
          </cell>
          <cell r="R2871">
            <v>3</v>
          </cell>
          <cell r="S2871">
            <v>6</v>
          </cell>
          <cell r="T2871">
            <v>1</v>
          </cell>
          <cell r="U2871">
            <v>59</v>
          </cell>
          <cell r="V2871">
            <v>11</v>
          </cell>
          <cell r="W2871">
            <v>0</v>
          </cell>
          <cell r="AA2871" t="str">
            <v>00AX</v>
          </cell>
          <cell r="AB2871" t="str">
            <v>Kingston upon Thames</v>
          </cell>
          <cell r="AD2871">
            <v>0</v>
          </cell>
          <cell r="AE2871">
            <v>0</v>
          </cell>
          <cell r="AF2871">
            <v>0</v>
          </cell>
          <cell r="AG2871">
            <v>0</v>
          </cell>
          <cell r="AI2871" t="str">
            <v>00AX</v>
          </cell>
          <cell r="AJ2871" t="str">
            <v>Kingston upon Thames</v>
          </cell>
        </row>
        <row r="2872">
          <cell r="O2872" t="str">
            <v>00AY</v>
          </cell>
          <cell r="P2872" t="str">
            <v>Lambeth</v>
          </cell>
          <cell r="Q2872">
            <v>22</v>
          </cell>
          <cell r="S2872">
            <v>260</v>
          </cell>
          <cell r="U2872">
            <v>496</v>
          </cell>
          <cell r="V2872">
            <v>80</v>
          </cell>
          <cell r="W2872">
            <v>4</v>
          </cell>
          <cell r="AA2872" t="str">
            <v>00AY</v>
          </cell>
          <cell r="AB2872" t="str">
            <v>Lambeth</v>
          </cell>
          <cell r="AC2872">
            <v>0</v>
          </cell>
          <cell r="AD2872">
            <v>0</v>
          </cell>
          <cell r="AE2872">
            <v>0</v>
          </cell>
          <cell r="AF2872">
            <v>0</v>
          </cell>
          <cell r="AG2872">
            <v>0</v>
          </cell>
          <cell r="AI2872" t="str">
            <v>00AY</v>
          </cell>
          <cell r="AJ2872" t="str">
            <v>Lambeth</v>
          </cell>
        </row>
        <row r="2873">
          <cell r="O2873" t="str">
            <v>00AZ</v>
          </cell>
          <cell r="P2873" t="str">
            <v>Lewisham</v>
          </cell>
          <cell r="Q2873">
            <v>59</v>
          </cell>
          <cell r="R2873">
            <v>4</v>
          </cell>
          <cell r="S2873">
            <v>65</v>
          </cell>
          <cell r="U2873">
            <v>322</v>
          </cell>
          <cell r="V2873">
            <v>41</v>
          </cell>
          <cell r="W2873">
            <v>5</v>
          </cell>
          <cell r="AA2873" t="str">
            <v>00AZ</v>
          </cell>
          <cell r="AB2873" t="str">
            <v>Lewisham</v>
          </cell>
          <cell r="AC2873">
            <v>0</v>
          </cell>
          <cell r="AD2873">
            <v>0</v>
          </cell>
          <cell r="AE2873">
            <v>5</v>
          </cell>
          <cell r="AF2873">
            <v>0</v>
          </cell>
          <cell r="AG2873">
            <v>5</v>
          </cell>
          <cell r="AI2873" t="str">
            <v>00AZ</v>
          </cell>
          <cell r="AJ2873" t="str">
            <v>Lewisham</v>
          </cell>
          <cell r="AK2873">
            <v>5</v>
          </cell>
        </row>
        <row r="2874">
          <cell r="O2874" t="str">
            <v>00BA</v>
          </cell>
          <cell r="P2874" t="str">
            <v>Merton</v>
          </cell>
          <cell r="R2874">
            <v>1</v>
          </cell>
          <cell r="S2874">
            <v>67</v>
          </cell>
          <cell r="U2874">
            <v>27</v>
          </cell>
          <cell r="V2874">
            <v>11</v>
          </cell>
          <cell r="W2874">
            <v>1</v>
          </cell>
          <cell r="AA2874" t="str">
            <v>00BA</v>
          </cell>
          <cell r="AB2874" t="str">
            <v>Merton</v>
          </cell>
          <cell r="AD2874">
            <v>0</v>
          </cell>
          <cell r="AE2874">
            <v>0</v>
          </cell>
          <cell r="AF2874">
            <v>0</v>
          </cell>
          <cell r="AG2874">
            <v>0</v>
          </cell>
          <cell r="AI2874" t="str">
            <v>00BA</v>
          </cell>
          <cell r="AJ2874" t="str">
            <v>Merton</v>
          </cell>
        </row>
        <row r="2875">
          <cell r="O2875" t="str">
            <v>00BB</v>
          </cell>
          <cell r="P2875" t="str">
            <v>Newham</v>
          </cell>
          <cell r="Q2875">
            <v>47</v>
          </cell>
          <cell r="R2875">
            <v>3</v>
          </cell>
          <cell r="S2875">
            <v>196</v>
          </cell>
          <cell r="T2875">
            <v>1</v>
          </cell>
          <cell r="U2875">
            <v>139</v>
          </cell>
          <cell r="V2875">
            <v>173</v>
          </cell>
          <cell r="W2875">
            <v>17</v>
          </cell>
          <cell r="AA2875" t="str">
            <v>00BB</v>
          </cell>
          <cell r="AB2875" t="str">
            <v>Newham</v>
          </cell>
          <cell r="AC2875">
            <v>0</v>
          </cell>
          <cell r="AD2875">
            <v>43</v>
          </cell>
          <cell r="AE2875">
            <v>13</v>
          </cell>
          <cell r="AF2875">
            <v>43</v>
          </cell>
          <cell r="AG2875">
            <v>56</v>
          </cell>
          <cell r="AI2875" t="str">
            <v>00BB</v>
          </cell>
          <cell r="AJ2875" t="str">
            <v>Newham</v>
          </cell>
          <cell r="AK2875">
            <v>1</v>
          </cell>
        </row>
        <row r="2876">
          <cell r="O2876" t="str">
            <v>00BC</v>
          </cell>
          <cell r="P2876" t="str">
            <v>Redbridge</v>
          </cell>
          <cell r="R2876">
            <v>10</v>
          </cell>
          <cell r="S2876">
            <v>32</v>
          </cell>
          <cell r="T2876">
            <v>2</v>
          </cell>
          <cell r="U2876">
            <v>68</v>
          </cell>
          <cell r="V2876">
            <v>102</v>
          </cell>
          <cell r="W2876">
            <v>3</v>
          </cell>
          <cell r="AA2876" t="str">
            <v>00BC</v>
          </cell>
          <cell r="AB2876" t="str">
            <v>Redbridge</v>
          </cell>
          <cell r="AC2876">
            <v>0</v>
          </cell>
          <cell r="AD2876">
            <v>16</v>
          </cell>
          <cell r="AE2876">
            <v>0</v>
          </cell>
          <cell r="AF2876">
            <v>16</v>
          </cell>
          <cell r="AG2876">
            <v>16</v>
          </cell>
          <cell r="AI2876" t="str">
            <v>00BC</v>
          </cell>
          <cell r="AJ2876" t="str">
            <v>Redbridge</v>
          </cell>
          <cell r="AK2876">
            <v>1</v>
          </cell>
        </row>
        <row r="2877">
          <cell r="O2877" t="str">
            <v>00BD</v>
          </cell>
          <cell r="P2877" t="str">
            <v>Richmond upon Thames</v>
          </cell>
          <cell r="U2877">
            <v>10</v>
          </cell>
          <cell r="V2877">
            <v>30</v>
          </cell>
          <cell r="W2877">
            <v>0</v>
          </cell>
          <cell r="AA2877" t="str">
            <v>00BD</v>
          </cell>
          <cell r="AB2877" t="str">
            <v>Richmond upon Thames</v>
          </cell>
          <cell r="AE2877">
            <v>0</v>
          </cell>
          <cell r="AF2877">
            <v>0</v>
          </cell>
          <cell r="AG2877">
            <v>0</v>
          </cell>
          <cell r="AI2877" t="str">
            <v>00BD</v>
          </cell>
          <cell r="AJ2877" t="str">
            <v>Richmond upon Thames</v>
          </cell>
          <cell r="AK2877">
            <v>4</v>
          </cell>
        </row>
        <row r="2878">
          <cell r="O2878" t="str">
            <v>00BE</v>
          </cell>
          <cell r="P2878" t="str">
            <v>Southwark</v>
          </cell>
          <cell r="Q2878">
            <v>114</v>
          </cell>
          <cell r="R2878">
            <v>1</v>
          </cell>
          <cell r="S2878">
            <v>276</v>
          </cell>
          <cell r="U2878">
            <v>298</v>
          </cell>
          <cell r="V2878">
            <v>81</v>
          </cell>
          <cell r="W2878">
            <v>3</v>
          </cell>
          <cell r="AA2878" t="str">
            <v>00BE</v>
          </cell>
          <cell r="AB2878" t="str">
            <v>Southwark</v>
          </cell>
          <cell r="AC2878">
            <v>15</v>
          </cell>
          <cell r="AD2878">
            <v>113</v>
          </cell>
          <cell r="AE2878">
            <v>16</v>
          </cell>
          <cell r="AF2878">
            <v>128</v>
          </cell>
          <cell r="AG2878">
            <v>144</v>
          </cell>
          <cell r="AI2878" t="str">
            <v>00BE</v>
          </cell>
          <cell r="AJ2878" t="str">
            <v>Southwark</v>
          </cell>
        </row>
        <row r="2879">
          <cell r="O2879" t="str">
            <v>00BF</v>
          </cell>
          <cell r="P2879" t="str">
            <v>Sutton</v>
          </cell>
          <cell r="R2879">
            <v>3</v>
          </cell>
          <cell r="S2879">
            <v>74</v>
          </cell>
          <cell r="U2879">
            <v>142</v>
          </cell>
          <cell r="W2879">
            <v>1</v>
          </cell>
          <cell r="AA2879" t="str">
            <v>00BF</v>
          </cell>
          <cell r="AB2879" t="str">
            <v>Sutton</v>
          </cell>
          <cell r="AD2879">
            <v>0</v>
          </cell>
          <cell r="AE2879">
            <v>0</v>
          </cell>
          <cell r="AF2879">
            <v>0</v>
          </cell>
          <cell r="AG2879">
            <v>0</v>
          </cell>
          <cell r="AI2879" t="str">
            <v>00BF</v>
          </cell>
          <cell r="AJ2879" t="str">
            <v>Sutton</v>
          </cell>
          <cell r="AK2879">
            <v>10</v>
          </cell>
        </row>
        <row r="2880">
          <cell r="O2880" t="str">
            <v>00BG</v>
          </cell>
          <cell r="P2880" t="str">
            <v>Tower Hamlets</v>
          </cell>
          <cell r="Q2880">
            <v>164</v>
          </cell>
          <cell r="R2880">
            <v>1</v>
          </cell>
          <cell r="S2880">
            <v>235</v>
          </cell>
          <cell r="U2880">
            <v>660</v>
          </cell>
          <cell r="V2880">
            <v>20</v>
          </cell>
          <cell r="W2880">
            <v>18</v>
          </cell>
          <cell r="AA2880" t="str">
            <v>00BG</v>
          </cell>
          <cell r="AB2880" t="str">
            <v>Tower Hamlets</v>
          </cell>
          <cell r="AC2880">
            <v>0</v>
          </cell>
          <cell r="AD2880">
            <v>16</v>
          </cell>
          <cell r="AE2880">
            <v>57</v>
          </cell>
          <cell r="AF2880">
            <v>16</v>
          </cell>
          <cell r="AG2880">
            <v>73</v>
          </cell>
          <cell r="AI2880" t="str">
            <v>00BG</v>
          </cell>
          <cell r="AJ2880" t="str">
            <v>Tower Hamlets</v>
          </cell>
          <cell r="AK2880">
            <v>2</v>
          </cell>
        </row>
        <row r="2881">
          <cell r="O2881" t="str">
            <v>00BH</v>
          </cell>
          <cell r="P2881" t="str">
            <v>Waltham Forest</v>
          </cell>
          <cell r="Q2881">
            <v>92</v>
          </cell>
          <cell r="R2881">
            <v>1</v>
          </cell>
          <cell r="S2881">
            <v>33</v>
          </cell>
          <cell r="U2881">
            <v>111</v>
          </cell>
          <cell r="V2881">
            <v>167</v>
          </cell>
          <cell r="W2881">
            <v>6</v>
          </cell>
          <cell r="AA2881" t="str">
            <v>00BH</v>
          </cell>
          <cell r="AB2881" t="str">
            <v>Waltham Forest</v>
          </cell>
          <cell r="AC2881">
            <v>0</v>
          </cell>
          <cell r="AD2881">
            <v>0</v>
          </cell>
          <cell r="AE2881">
            <v>0</v>
          </cell>
          <cell r="AF2881">
            <v>0</v>
          </cell>
          <cell r="AG2881">
            <v>0</v>
          </cell>
          <cell r="AI2881" t="str">
            <v>00BH</v>
          </cell>
          <cell r="AJ2881" t="str">
            <v>Waltham Forest</v>
          </cell>
          <cell r="AK2881">
            <v>6</v>
          </cell>
        </row>
        <row r="2882">
          <cell r="O2882" t="str">
            <v>00BJ</v>
          </cell>
          <cell r="P2882" t="str">
            <v>Wandsworth</v>
          </cell>
          <cell r="S2882">
            <v>164</v>
          </cell>
          <cell r="U2882">
            <v>7</v>
          </cell>
          <cell r="V2882">
            <v>6</v>
          </cell>
          <cell r="W2882">
            <v>2</v>
          </cell>
          <cell r="AA2882" t="str">
            <v>00BJ</v>
          </cell>
          <cell r="AB2882" t="str">
            <v>Wandsworth</v>
          </cell>
          <cell r="AD2882">
            <v>0</v>
          </cell>
          <cell r="AE2882">
            <v>0</v>
          </cell>
          <cell r="AF2882">
            <v>0</v>
          </cell>
          <cell r="AG2882">
            <v>0</v>
          </cell>
          <cell r="AI2882" t="str">
            <v>00BJ</v>
          </cell>
          <cell r="AJ2882" t="str">
            <v>Wandsworth</v>
          </cell>
          <cell r="AK2882">
            <v>9</v>
          </cell>
        </row>
        <row r="2883">
          <cell r="O2883" t="str">
            <v>00BK</v>
          </cell>
          <cell r="P2883" t="str">
            <v>Westminster</v>
          </cell>
          <cell r="R2883">
            <v>29</v>
          </cell>
          <cell r="S2883">
            <v>43</v>
          </cell>
          <cell r="T2883">
            <v>14</v>
          </cell>
          <cell r="U2883">
            <v>105</v>
          </cell>
          <cell r="V2883">
            <v>172</v>
          </cell>
          <cell r="W2883">
            <v>1</v>
          </cell>
          <cell r="AA2883" t="str">
            <v>00BK</v>
          </cell>
          <cell r="AB2883" t="str">
            <v>Westminster</v>
          </cell>
          <cell r="AC2883">
            <v>0</v>
          </cell>
          <cell r="AD2883">
            <v>0</v>
          </cell>
          <cell r="AE2883">
            <v>0</v>
          </cell>
          <cell r="AF2883">
            <v>0</v>
          </cell>
          <cell r="AG2883">
            <v>0</v>
          </cell>
          <cell r="AI2883" t="str">
            <v>00BK</v>
          </cell>
          <cell r="AJ2883" t="str">
            <v>Westminster</v>
          </cell>
          <cell r="AK2883">
            <v>88</v>
          </cell>
        </row>
        <row r="2884">
          <cell r="O2884" t="str">
            <v>00BL</v>
          </cell>
          <cell r="P2884" t="str">
            <v>Bolton</v>
          </cell>
          <cell r="R2884">
            <v>12</v>
          </cell>
          <cell r="S2884">
            <v>52</v>
          </cell>
          <cell r="U2884">
            <v>119</v>
          </cell>
          <cell r="V2884">
            <v>4</v>
          </cell>
          <cell r="W2884">
            <v>0</v>
          </cell>
          <cell r="AA2884" t="str">
            <v>00BL</v>
          </cell>
          <cell r="AB2884" t="str">
            <v>Bolton</v>
          </cell>
          <cell r="AD2884">
            <v>0</v>
          </cell>
          <cell r="AE2884">
            <v>4</v>
          </cell>
          <cell r="AF2884">
            <v>0</v>
          </cell>
          <cell r="AG2884">
            <v>4</v>
          </cell>
          <cell r="AI2884" t="str">
            <v>00BL</v>
          </cell>
          <cell r="AJ2884" t="str">
            <v>Bolton</v>
          </cell>
        </row>
        <row r="2885">
          <cell r="O2885" t="str">
            <v>00BM</v>
          </cell>
          <cell r="P2885" t="str">
            <v>Bury</v>
          </cell>
          <cell r="R2885">
            <v>12</v>
          </cell>
          <cell r="S2885">
            <v>28</v>
          </cell>
          <cell r="U2885">
            <v>24</v>
          </cell>
          <cell r="W2885">
            <v>0</v>
          </cell>
          <cell r="AA2885" t="str">
            <v>00BM</v>
          </cell>
          <cell r="AB2885" t="str">
            <v>Bury</v>
          </cell>
          <cell r="AD2885">
            <v>0</v>
          </cell>
          <cell r="AE2885">
            <v>0</v>
          </cell>
          <cell r="AF2885">
            <v>0</v>
          </cell>
          <cell r="AG2885">
            <v>0</v>
          </cell>
          <cell r="AI2885" t="str">
            <v>00BM</v>
          </cell>
          <cell r="AJ2885" t="str">
            <v>Bury</v>
          </cell>
        </row>
        <row r="2886">
          <cell r="O2886" t="str">
            <v>00BN</v>
          </cell>
          <cell r="P2886" t="str">
            <v>Manchester</v>
          </cell>
          <cell r="R2886">
            <v>31</v>
          </cell>
          <cell r="S2886">
            <v>126</v>
          </cell>
          <cell r="U2886">
            <v>161</v>
          </cell>
          <cell r="V2886">
            <v>11</v>
          </cell>
          <cell r="W2886">
            <v>6</v>
          </cell>
          <cell r="AA2886" t="str">
            <v>00BN</v>
          </cell>
          <cell r="AB2886" t="str">
            <v>Manchester</v>
          </cell>
          <cell r="AD2886">
            <v>0</v>
          </cell>
          <cell r="AE2886">
            <v>0</v>
          </cell>
          <cell r="AF2886">
            <v>0</v>
          </cell>
          <cell r="AG2886">
            <v>0</v>
          </cell>
          <cell r="AI2886" t="str">
            <v>00BN</v>
          </cell>
          <cell r="AJ2886" t="str">
            <v>Manchester</v>
          </cell>
        </row>
        <row r="2887">
          <cell r="O2887" t="str">
            <v>00BP</v>
          </cell>
          <cell r="P2887" t="str">
            <v>Oldham</v>
          </cell>
          <cell r="R2887">
            <v>14</v>
          </cell>
          <cell r="S2887">
            <v>36</v>
          </cell>
          <cell r="T2887">
            <v>1</v>
          </cell>
          <cell r="U2887">
            <v>30</v>
          </cell>
          <cell r="V2887">
            <v>9</v>
          </cell>
          <cell r="W2887">
            <v>9</v>
          </cell>
          <cell r="AA2887" t="str">
            <v>00BP</v>
          </cell>
          <cell r="AB2887" t="str">
            <v>Oldham</v>
          </cell>
          <cell r="AD2887">
            <v>0</v>
          </cell>
          <cell r="AE2887">
            <v>0</v>
          </cell>
          <cell r="AF2887">
            <v>0</v>
          </cell>
          <cell r="AG2887">
            <v>0</v>
          </cell>
          <cell r="AI2887" t="str">
            <v>00BP</v>
          </cell>
          <cell r="AJ2887" t="str">
            <v>Oldham</v>
          </cell>
        </row>
        <row r="2888">
          <cell r="O2888" t="str">
            <v>00BQ</v>
          </cell>
          <cell r="P2888" t="str">
            <v>Rochdale</v>
          </cell>
          <cell r="Q2888">
            <v>5</v>
          </cell>
          <cell r="R2888">
            <v>23</v>
          </cell>
          <cell r="S2888">
            <v>62</v>
          </cell>
          <cell r="U2888">
            <v>117</v>
          </cell>
          <cell r="V2888">
            <v>28</v>
          </cell>
          <cell r="W2888">
            <v>5</v>
          </cell>
          <cell r="AA2888" t="str">
            <v>00BQ</v>
          </cell>
          <cell r="AB2888" t="str">
            <v>Rochdale</v>
          </cell>
          <cell r="AD2888">
            <v>0</v>
          </cell>
          <cell r="AE2888">
            <v>0</v>
          </cell>
          <cell r="AF2888">
            <v>0</v>
          </cell>
          <cell r="AG2888">
            <v>0</v>
          </cell>
          <cell r="AI2888" t="str">
            <v>00BQ</v>
          </cell>
          <cell r="AJ2888" t="str">
            <v>Rochdale</v>
          </cell>
        </row>
        <row r="2889">
          <cell r="O2889" t="str">
            <v>00BR</v>
          </cell>
          <cell r="P2889" t="str">
            <v>Salford</v>
          </cell>
          <cell r="R2889">
            <v>8</v>
          </cell>
          <cell r="S2889">
            <v>79</v>
          </cell>
          <cell r="U2889">
            <v>135</v>
          </cell>
          <cell r="W2889">
            <v>1</v>
          </cell>
          <cell r="AA2889" t="str">
            <v>00BR</v>
          </cell>
          <cell r="AB2889" t="str">
            <v>Salford</v>
          </cell>
          <cell r="AD2889">
            <v>0</v>
          </cell>
          <cell r="AE2889">
            <v>0</v>
          </cell>
          <cell r="AF2889">
            <v>0</v>
          </cell>
          <cell r="AG2889">
            <v>0</v>
          </cell>
          <cell r="AI2889" t="str">
            <v>00BR</v>
          </cell>
          <cell r="AJ2889" t="str">
            <v>Salford</v>
          </cell>
        </row>
        <row r="2890">
          <cell r="O2890" t="str">
            <v>00BS</v>
          </cell>
          <cell r="P2890" t="str">
            <v>Stockport</v>
          </cell>
          <cell r="Q2890">
            <v>21</v>
          </cell>
          <cell r="R2890">
            <v>15</v>
          </cell>
          <cell r="S2890">
            <v>11</v>
          </cell>
          <cell r="U2890">
            <v>36</v>
          </cell>
          <cell r="V2890">
            <v>8</v>
          </cell>
          <cell r="W2890">
            <v>0</v>
          </cell>
          <cell r="AA2890" t="str">
            <v>00BS</v>
          </cell>
          <cell r="AB2890" t="str">
            <v>Stockport</v>
          </cell>
          <cell r="AC2890">
            <v>0</v>
          </cell>
          <cell r="AD2890">
            <v>0</v>
          </cell>
          <cell r="AE2890">
            <v>0</v>
          </cell>
          <cell r="AF2890">
            <v>0</v>
          </cell>
          <cell r="AG2890">
            <v>0</v>
          </cell>
          <cell r="AI2890" t="str">
            <v>00BS</v>
          </cell>
          <cell r="AJ2890" t="str">
            <v>Stockport</v>
          </cell>
        </row>
        <row r="2891">
          <cell r="O2891" t="str">
            <v>00BT</v>
          </cell>
          <cell r="P2891" t="str">
            <v>Tameside</v>
          </cell>
          <cell r="R2891">
            <v>13</v>
          </cell>
          <cell r="S2891">
            <v>89</v>
          </cell>
          <cell r="U2891">
            <v>26</v>
          </cell>
          <cell r="V2891">
            <v>10</v>
          </cell>
          <cell r="W2891">
            <v>3</v>
          </cell>
          <cell r="AA2891" t="str">
            <v>00BT</v>
          </cell>
          <cell r="AB2891" t="str">
            <v>Tameside</v>
          </cell>
          <cell r="AD2891">
            <v>0</v>
          </cell>
          <cell r="AE2891">
            <v>0</v>
          </cell>
          <cell r="AF2891">
            <v>0</v>
          </cell>
          <cell r="AG2891">
            <v>0</v>
          </cell>
          <cell r="AI2891" t="str">
            <v>00BT</v>
          </cell>
          <cell r="AJ2891" t="str">
            <v>Tameside</v>
          </cell>
        </row>
        <row r="2892">
          <cell r="O2892" t="str">
            <v>00BU</v>
          </cell>
          <cell r="P2892" t="str">
            <v>Trafford</v>
          </cell>
          <cell r="R2892">
            <v>2</v>
          </cell>
          <cell r="S2892">
            <v>15</v>
          </cell>
          <cell r="T2892">
            <v>1</v>
          </cell>
          <cell r="U2892">
            <v>76</v>
          </cell>
          <cell r="V2892">
            <v>20</v>
          </cell>
          <cell r="W2892">
            <v>0</v>
          </cell>
          <cell r="AA2892" t="str">
            <v>00BU</v>
          </cell>
          <cell r="AB2892" t="str">
            <v>Trafford</v>
          </cell>
          <cell r="AD2892">
            <v>0</v>
          </cell>
          <cell r="AE2892">
            <v>0</v>
          </cell>
          <cell r="AF2892">
            <v>0</v>
          </cell>
          <cell r="AG2892">
            <v>0</v>
          </cell>
          <cell r="AI2892" t="str">
            <v>00BU</v>
          </cell>
          <cell r="AJ2892" t="str">
            <v>Trafford</v>
          </cell>
        </row>
        <row r="2893">
          <cell r="O2893" t="str">
            <v>00BW</v>
          </cell>
          <cell r="P2893" t="str">
            <v>Wigan</v>
          </cell>
          <cell r="R2893">
            <v>16</v>
          </cell>
          <cell r="S2893">
            <v>37</v>
          </cell>
          <cell r="T2893">
            <v>5</v>
          </cell>
          <cell r="U2893">
            <v>112</v>
          </cell>
          <cell r="V2893">
            <v>4</v>
          </cell>
          <cell r="W2893">
            <v>0</v>
          </cell>
          <cell r="AA2893" t="str">
            <v>00BW</v>
          </cell>
          <cell r="AB2893" t="str">
            <v>Wigan</v>
          </cell>
          <cell r="AD2893">
            <v>0</v>
          </cell>
          <cell r="AE2893">
            <v>0</v>
          </cell>
          <cell r="AF2893">
            <v>0</v>
          </cell>
          <cell r="AG2893">
            <v>0</v>
          </cell>
          <cell r="AI2893" t="str">
            <v>00BW</v>
          </cell>
          <cell r="AJ2893" t="str">
            <v>Wigan</v>
          </cell>
        </row>
        <row r="2894">
          <cell r="O2894" t="str">
            <v>00BX</v>
          </cell>
          <cell r="P2894" t="str">
            <v>Knowsley</v>
          </cell>
          <cell r="Q2894">
            <v>5</v>
          </cell>
          <cell r="R2894">
            <v>21</v>
          </cell>
          <cell r="S2894">
            <v>53</v>
          </cell>
          <cell r="U2894">
            <v>97</v>
          </cell>
          <cell r="V2894">
            <v>7</v>
          </cell>
          <cell r="W2894">
            <v>1</v>
          </cell>
          <cell r="AA2894" t="str">
            <v>00BX</v>
          </cell>
          <cell r="AB2894" t="str">
            <v>Knowsley</v>
          </cell>
          <cell r="AC2894">
            <v>0</v>
          </cell>
          <cell r="AD2894">
            <v>0</v>
          </cell>
          <cell r="AE2894">
            <v>0</v>
          </cell>
          <cell r="AF2894">
            <v>0</v>
          </cell>
          <cell r="AG2894">
            <v>0</v>
          </cell>
          <cell r="AI2894" t="str">
            <v>00BX</v>
          </cell>
          <cell r="AJ2894" t="str">
            <v>Knowsley</v>
          </cell>
        </row>
        <row r="2895">
          <cell r="O2895" t="str">
            <v>00BY</v>
          </cell>
          <cell r="P2895" t="str">
            <v>Liverpool</v>
          </cell>
          <cell r="Q2895">
            <v>8</v>
          </cell>
          <cell r="R2895">
            <v>12</v>
          </cell>
          <cell r="S2895">
            <v>134</v>
          </cell>
          <cell r="U2895">
            <v>142</v>
          </cell>
          <cell r="W2895">
            <v>1</v>
          </cell>
          <cell r="AA2895" t="str">
            <v>00BY</v>
          </cell>
          <cell r="AB2895" t="str">
            <v>Liverpool</v>
          </cell>
          <cell r="AD2895">
            <v>0</v>
          </cell>
          <cell r="AE2895">
            <v>0</v>
          </cell>
          <cell r="AF2895">
            <v>0</v>
          </cell>
          <cell r="AG2895">
            <v>0</v>
          </cell>
          <cell r="AI2895" t="str">
            <v>00BY</v>
          </cell>
          <cell r="AJ2895" t="str">
            <v>Liverpool</v>
          </cell>
        </row>
        <row r="2896">
          <cell r="O2896" t="str">
            <v>00BZ</v>
          </cell>
          <cell r="P2896" t="str">
            <v>St. Helens</v>
          </cell>
          <cell r="R2896">
            <v>5</v>
          </cell>
          <cell r="S2896">
            <v>48</v>
          </cell>
          <cell r="T2896">
            <v>1</v>
          </cell>
          <cell r="U2896">
            <v>50</v>
          </cell>
          <cell r="V2896">
            <v>1</v>
          </cell>
          <cell r="W2896">
            <v>5</v>
          </cell>
          <cell r="AA2896" t="str">
            <v>00BZ</v>
          </cell>
          <cell r="AB2896" t="str">
            <v>St. Helens</v>
          </cell>
          <cell r="AD2896">
            <v>0</v>
          </cell>
          <cell r="AE2896">
            <v>0</v>
          </cell>
          <cell r="AF2896">
            <v>0</v>
          </cell>
          <cell r="AG2896">
            <v>0</v>
          </cell>
          <cell r="AI2896" t="str">
            <v>00BZ</v>
          </cell>
          <cell r="AJ2896" t="str">
            <v>St. Helens</v>
          </cell>
        </row>
        <row r="2897">
          <cell r="O2897" t="str">
            <v>00CA</v>
          </cell>
          <cell r="P2897" t="str">
            <v>Sefton</v>
          </cell>
          <cell r="R2897">
            <v>21</v>
          </cell>
          <cell r="S2897">
            <v>10</v>
          </cell>
          <cell r="T2897">
            <v>8</v>
          </cell>
          <cell r="U2897">
            <v>159</v>
          </cell>
          <cell r="V2897">
            <v>10</v>
          </cell>
          <cell r="W2897">
            <v>1</v>
          </cell>
          <cell r="AA2897" t="str">
            <v>00CA</v>
          </cell>
          <cell r="AB2897" t="str">
            <v>Sefton</v>
          </cell>
          <cell r="AD2897">
            <v>0</v>
          </cell>
          <cell r="AE2897">
            <v>0</v>
          </cell>
          <cell r="AF2897">
            <v>0</v>
          </cell>
          <cell r="AG2897">
            <v>0</v>
          </cell>
          <cell r="AI2897" t="str">
            <v>00CA</v>
          </cell>
          <cell r="AJ2897" t="str">
            <v>Sefton</v>
          </cell>
        </row>
        <row r="2898">
          <cell r="O2898" t="str">
            <v>00CB</v>
          </cell>
          <cell r="P2898" t="str">
            <v>Wirral</v>
          </cell>
          <cell r="R2898">
            <v>18</v>
          </cell>
          <cell r="S2898">
            <v>61</v>
          </cell>
          <cell r="T2898">
            <v>1</v>
          </cell>
          <cell r="U2898">
            <v>124</v>
          </cell>
          <cell r="V2898">
            <v>21</v>
          </cell>
          <cell r="W2898">
            <v>0</v>
          </cell>
          <cell r="AA2898" t="str">
            <v>00CB</v>
          </cell>
          <cell r="AB2898" t="str">
            <v>Wirral</v>
          </cell>
          <cell r="AD2898">
            <v>0</v>
          </cell>
          <cell r="AE2898">
            <v>0</v>
          </cell>
          <cell r="AF2898">
            <v>0</v>
          </cell>
          <cell r="AG2898">
            <v>0</v>
          </cell>
          <cell r="AI2898" t="str">
            <v>00CB</v>
          </cell>
          <cell r="AJ2898" t="str">
            <v>Wirral</v>
          </cell>
        </row>
        <row r="2899">
          <cell r="O2899" t="str">
            <v>00CC</v>
          </cell>
          <cell r="P2899" t="str">
            <v>Barnsley</v>
          </cell>
          <cell r="R2899">
            <v>16</v>
          </cell>
          <cell r="S2899">
            <v>68</v>
          </cell>
          <cell r="U2899">
            <v>346</v>
          </cell>
          <cell r="V2899">
            <v>7</v>
          </cell>
          <cell r="W2899">
            <v>0</v>
          </cell>
          <cell r="AA2899" t="str">
            <v>00CC</v>
          </cell>
          <cell r="AB2899" t="str">
            <v>Barnsley</v>
          </cell>
          <cell r="AD2899">
            <v>0</v>
          </cell>
          <cell r="AE2899">
            <v>0</v>
          </cell>
          <cell r="AF2899">
            <v>0</v>
          </cell>
          <cell r="AG2899">
            <v>0</v>
          </cell>
          <cell r="AI2899" t="str">
            <v>00CC</v>
          </cell>
          <cell r="AJ2899" t="str">
            <v>Barnsley</v>
          </cell>
        </row>
        <row r="2900">
          <cell r="O2900" t="str">
            <v>00CE</v>
          </cell>
          <cell r="P2900" t="str">
            <v>Doncaster</v>
          </cell>
          <cell r="R2900">
            <v>25</v>
          </cell>
          <cell r="S2900">
            <v>31</v>
          </cell>
          <cell r="U2900">
            <v>60</v>
          </cell>
          <cell r="W2900">
            <v>0</v>
          </cell>
          <cell r="AA2900" t="str">
            <v>00CE</v>
          </cell>
          <cell r="AB2900" t="str">
            <v>Doncaster</v>
          </cell>
          <cell r="AD2900">
            <v>0</v>
          </cell>
          <cell r="AE2900">
            <v>0</v>
          </cell>
          <cell r="AF2900">
            <v>0</v>
          </cell>
          <cell r="AG2900">
            <v>0</v>
          </cell>
          <cell r="AI2900" t="str">
            <v>00CE</v>
          </cell>
          <cell r="AJ2900" t="str">
            <v>Doncaster</v>
          </cell>
        </row>
        <row r="2901">
          <cell r="O2901" t="str">
            <v>00CF</v>
          </cell>
          <cell r="P2901" t="str">
            <v>Rotherham</v>
          </cell>
          <cell r="R2901">
            <v>15</v>
          </cell>
          <cell r="S2901">
            <v>47</v>
          </cell>
          <cell r="U2901">
            <v>116</v>
          </cell>
          <cell r="W2901">
            <v>1</v>
          </cell>
          <cell r="AA2901" t="str">
            <v>00CF</v>
          </cell>
          <cell r="AB2901" t="str">
            <v>Rotherham</v>
          </cell>
          <cell r="AD2901">
            <v>0</v>
          </cell>
          <cell r="AE2901">
            <v>3</v>
          </cell>
          <cell r="AF2901">
            <v>0</v>
          </cell>
          <cell r="AG2901">
            <v>3</v>
          </cell>
          <cell r="AI2901" t="str">
            <v>00CF</v>
          </cell>
          <cell r="AJ2901" t="str">
            <v>Rotherham</v>
          </cell>
        </row>
        <row r="2902">
          <cell r="O2902" t="str">
            <v>00CG</v>
          </cell>
          <cell r="P2902" t="str">
            <v>Sheffield</v>
          </cell>
          <cell r="R2902">
            <v>44</v>
          </cell>
          <cell r="S2902">
            <v>34</v>
          </cell>
          <cell r="U2902">
            <v>105</v>
          </cell>
          <cell r="W2902">
            <v>2</v>
          </cell>
          <cell r="AA2902" t="str">
            <v>00CG</v>
          </cell>
          <cell r="AB2902" t="str">
            <v>Sheffield</v>
          </cell>
          <cell r="AD2902">
            <v>0</v>
          </cell>
          <cell r="AE2902">
            <v>0</v>
          </cell>
          <cell r="AF2902">
            <v>0</v>
          </cell>
          <cell r="AG2902">
            <v>0</v>
          </cell>
          <cell r="AI2902" t="str">
            <v>00CG</v>
          </cell>
          <cell r="AJ2902" t="str">
            <v>Sheffield</v>
          </cell>
        </row>
        <row r="2903">
          <cell r="O2903" t="str">
            <v>00CH</v>
          </cell>
          <cell r="P2903" t="str">
            <v>Gateshead</v>
          </cell>
          <cell r="R2903">
            <v>4</v>
          </cell>
          <cell r="S2903">
            <v>29</v>
          </cell>
          <cell r="U2903">
            <v>8</v>
          </cell>
          <cell r="V2903">
            <v>5</v>
          </cell>
          <cell r="W2903">
            <v>0</v>
          </cell>
          <cell r="AA2903" t="str">
            <v>00CH</v>
          </cell>
          <cell r="AB2903" t="str">
            <v>Gateshead</v>
          </cell>
          <cell r="AD2903">
            <v>0</v>
          </cell>
          <cell r="AE2903">
            <v>0</v>
          </cell>
          <cell r="AF2903">
            <v>0</v>
          </cell>
          <cell r="AG2903">
            <v>0</v>
          </cell>
          <cell r="AI2903" t="str">
            <v>00CH</v>
          </cell>
          <cell r="AJ2903" t="str">
            <v>Gateshead</v>
          </cell>
        </row>
        <row r="2904">
          <cell r="O2904" t="str">
            <v>00CJ</v>
          </cell>
          <cell r="P2904" t="str">
            <v>Newcastle upon Tyne</v>
          </cell>
          <cell r="R2904">
            <v>4</v>
          </cell>
          <cell r="S2904">
            <v>3</v>
          </cell>
          <cell r="T2904">
            <v>1</v>
          </cell>
          <cell r="U2904">
            <v>156</v>
          </cell>
          <cell r="V2904">
            <v>4</v>
          </cell>
          <cell r="W2904">
            <v>0</v>
          </cell>
          <cell r="AA2904" t="str">
            <v>00CJ</v>
          </cell>
          <cell r="AB2904" t="str">
            <v>Newcastle upon Tyne</v>
          </cell>
          <cell r="AD2904">
            <v>0</v>
          </cell>
          <cell r="AE2904">
            <v>0</v>
          </cell>
          <cell r="AF2904">
            <v>0</v>
          </cell>
          <cell r="AG2904">
            <v>0</v>
          </cell>
          <cell r="AI2904" t="str">
            <v>00CJ</v>
          </cell>
          <cell r="AJ2904" t="str">
            <v>Newcastle upon Tyne</v>
          </cell>
        </row>
        <row r="2905">
          <cell r="O2905" t="str">
            <v>00CK</v>
          </cell>
          <cell r="P2905" t="str">
            <v>North Tyneside</v>
          </cell>
          <cell r="R2905">
            <v>9</v>
          </cell>
          <cell r="S2905">
            <v>39</v>
          </cell>
          <cell r="T2905">
            <v>2</v>
          </cell>
          <cell r="U2905">
            <v>75</v>
          </cell>
          <cell r="V2905">
            <v>2</v>
          </cell>
          <cell r="W2905">
            <v>1</v>
          </cell>
          <cell r="AA2905" t="str">
            <v>00CK</v>
          </cell>
          <cell r="AB2905" t="str">
            <v>North Tyneside</v>
          </cell>
          <cell r="AD2905">
            <v>0</v>
          </cell>
          <cell r="AE2905">
            <v>0</v>
          </cell>
          <cell r="AF2905">
            <v>0</v>
          </cell>
          <cell r="AG2905">
            <v>0</v>
          </cell>
          <cell r="AI2905" t="str">
            <v>00CK</v>
          </cell>
          <cell r="AJ2905" t="str">
            <v>North Tyneside</v>
          </cell>
        </row>
        <row r="2906">
          <cell r="O2906" t="str">
            <v>00CL</v>
          </cell>
          <cell r="P2906" t="str">
            <v>South Tyneside</v>
          </cell>
          <cell r="R2906">
            <v>9</v>
          </cell>
          <cell r="S2906">
            <v>11</v>
          </cell>
          <cell r="U2906">
            <v>31</v>
          </cell>
          <cell r="W2906">
            <v>0</v>
          </cell>
          <cell r="AA2906" t="str">
            <v>00CL</v>
          </cell>
          <cell r="AB2906" t="str">
            <v>South Tyneside</v>
          </cell>
          <cell r="AD2906">
            <v>0</v>
          </cell>
          <cell r="AE2906">
            <v>0</v>
          </cell>
          <cell r="AF2906">
            <v>0</v>
          </cell>
          <cell r="AG2906">
            <v>0</v>
          </cell>
          <cell r="AI2906" t="str">
            <v>00CL</v>
          </cell>
          <cell r="AJ2906" t="str">
            <v>South Tyneside</v>
          </cell>
        </row>
        <row r="2907">
          <cell r="O2907" t="str">
            <v>00CM</v>
          </cell>
          <cell r="P2907" t="str">
            <v>Sunderland</v>
          </cell>
          <cell r="Q2907">
            <v>44</v>
          </cell>
          <cell r="R2907">
            <v>8</v>
          </cell>
          <cell r="S2907">
            <v>26</v>
          </cell>
          <cell r="U2907">
            <v>421</v>
          </cell>
          <cell r="V2907">
            <v>1</v>
          </cell>
          <cell r="W2907">
            <v>8</v>
          </cell>
          <cell r="AA2907" t="str">
            <v>00CM</v>
          </cell>
          <cell r="AB2907" t="str">
            <v>Sunderland</v>
          </cell>
          <cell r="AC2907">
            <v>0</v>
          </cell>
          <cell r="AD2907">
            <v>0</v>
          </cell>
          <cell r="AE2907">
            <v>0</v>
          </cell>
          <cell r="AF2907">
            <v>0</v>
          </cell>
          <cell r="AG2907">
            <v>0</v>
          </cell>
          <cell r="AI2907" t="str">
            <v>00CM</v>
          </cell>
          <cell r="AJ2907" t="str">
            <v>Sunderland</v>
          </cell>
        </row>
        <row r="2908">
          <cell r="O2908" t="str">
            <v>00CN</v>
          </cell>
          <cell r="P2908" t="str">
            <v>Birmingham</v>
          </cell>
          <cell r="Q2908">
            <v>43</v>
          </cell>
          <cell r="R2908">
            <v>44</v>
          </cell>
          <cell r="S2908">
            <v>315</v>
          </cell>
          <cell r="U2908">
            <v>449</v>
          </cell>
          <cell r="V2908">
            <v>21</v>
          </cell>
          <cell r="W2908">
            <v>4</v>
          </cell>
          <cell r="AA2908" t="str">
            <v>00CN</v>
          </cell>
          <cell r="AB2908" t="str">
            <v>Birmingham</v>
          </cell>
          <cell r="AC2908">
            <v>0</v>
          </cell>
          <cell r="AD2908">
            <v>6</v>
          </cell>
          <cell r="AE2908">
            <v>5</v>
          </cell>
          <cell r="AF2908">
            <v>6</v>
          </cell>
          <cell r="AG2908">
            <v>11</v>
          </cell>
          <cell r="AI2908" t="str">
            <v>00CN</v>
          </cell>
          <cell r="AJ2908" t="str">
            <v>Birmingham</v>
          </cell>
        </row>
        <row r="2909">
          <cell r="O2909" t="str">
            <v>00CQ</v>
          </cell>
          <cell r="P2909" t="str">
            <v>Coventry</v>
          </cell>
          <cell r="Q2909">
            <v>38</v>
          </cell>
          <cell r="R2909">
            <v>8</v>
          </cell>
          <cell r="S2909">
            <v>93</v>
          </cell>
          <cell r="U2909">
            <v>113</v>
          </cell>
          <cell r="W2909">
            <v>5</v>
          </cell>
          <cell r="AA2909" t="str">
            <v>00CQ</v>
          </cell>
          <cell r="AB2909" t="str">
            <v>Coventry</v>
          </cell>
          <cell r="AC2909">
            <v>0</v>
          </cell>
          <cell r="AD2909">
            <v>0</v>
          </cell>
          <cell r="AE2909">
            <v>5</v>
          </cell>
          <cell r="AF2909">
            <v>0</v>
          </cell>
          <cell r="AG2909">
            <v>5</v>
          </cell>
          <cell r="AI2909" t="str">
            <v>00CQ</v>
          </cell>
          <cell r="AJ2909" t="str">
            <v>Coventry</v>
          </cell>
        </row>
        <row r="2910">
          <cell r="O2910" t="str">
            <v>00CR</v>
          </cell>
          <cell r="P2910" t="str">
            <v>Dudley</v>
          </cell>
          <cell r="R2910">
            <v>16</v>
          </cell>
          <cell r="S2910">
            <v>75</v>
          </cell>
          <cell r="U2910">
            <v>48</v>
          </cell>
          <cell r="W2910">
            <v>0</v>
          </cell>
          <cell r="AA2910" t="str">
            <v>00CR</v>
          </cell>
          <cell r="AB2910" t="str">
            <v>Dudley</v>
          </cell>
          <cell r="AD2910">
            <v>10</v>
          </cell>
          <cell r="AE2910">
            <v>0</v>
          </cell>
          <cell r="AF2910">
            <v>10</v>
          </cell>
          <cell r="AG2910">
            <v>10</v>
          </cell>
          <cell r="AI2910" t="str">
            <v>00CR</v>
          </cell>
          <cell r="AJ2910" t="str">
            <v>Dudley</v>
          </cell>
        </row>
        <row r="2911">
          <cell r="O2911" t="str">
            <v>00CS</v>
          </cell>
          <cell r="P2911" t="str">
            <v>Sandwell</v>
          </cell>
          <cell r="R2911">
            <v>23</v>
          </cell>
          <cell r="S2911">
            <v>140</v>
          </cell>
          <cell r="U2911">
            <v>133</v>
          </cell>
          <cell r="W2911">
            <v>0</v>
          </cell>
          <cell r="AA2911" t="str">
            <v>00CS</v>
          </cell>
          <cell r="AB2911" t="str">
            <v>Sandwell</v>
          </cell>
          <cell r="AD2911">
            <v>0</v>
          </cell>
          <cell r="AE2911">
            <v>0</v>
          </cell>
          <cell r="AF2911">
            <v>0</v>
          </cell>
          <cell r="AG2911">
            <v>0</v>
          </cell>
          <cell r="AI2911" t="str">
            <v>00CS</v>
          </cell>
          <cell r="AJ2911" t="str">
            <v>Sandwell</v>
          </cell>
        </row>
        <row r="2912">
          <cell r="O2912" t="str">
            <v>00CT</v>
          </cell>
          <cell r="P2912" t="str">
            <v>Solihull</v>
          </cell>
          <cell r="R2912">
            <v>9</v>
          </cell>
          <cell r="S2912">
            <v>29</v>
          </cell>
          <cell r="T2912">
            <v>3</v>
          </cell>
          <cell r="U2912">
            <v>159</v>
          </cell>
          <cell r="W2912">
            <v>2</v>
          </cell>
          <cell r="AA2912" t="str">
            <v>00CT</v>
          </cell>
          <cell r="AB2912" t="str">
            <v>Solihull</v>
          </cell>
          <cell r="AD2912">
            <v>0</v>
          </cell>
          <cell r="AE2912">
            <v>0</v>
          </cell>
          <cell r="AF2912">
            <v>0</v>
          </cell>
          <cell r="AG2912">
            <v>0</v>
          </cell>
          <cell r="AI2912" t="str">
            <v>00CT</v>
          </cell>
          <cell r="AJ2912" t="str">
            <v>Solihull</v>
          </cell>
        </row>
        <row r="2913">
          <cell r="O2913" t="str">
            <v>00CU</v>
          </cell>
          <cell r="P2913" t="str">
            <v>Walsall</v>
          </cell>
          <cell r="Q2913">
            <v>119</v>
          </cell>
          <cell r="R2913">
            <v>15</v>
          </cell>
          <cell r="S2913">
            <v>89</v>
          </cell>
          <cell r="T2913">
            <v>2</v>
          </cell>
          <cell r="U2913">
            <v>417</v>
          </cell>
          <cell r="V2913">
            <v>10</v>
          </cell>
          <cell r="W2913">
            <v>3</v>
          </cell>
          <cell r="AA2913" t="str">
            <v>00CU</v>
          </cell>
          <cell r="AB2913" t="str">
            <v>Walsall</v>
          </cell>
          <cell r="AD2913">
            <v>0</v>
          </cell>
          <cell r="AE2913">
            <v>0</v>
          </cell>
          <cell r="AF2913">
            <v>0</v>
          </cell>
          <cell r="AG2913">
            <v>0</v>
          </cell>
          <cell r="AI2913" t="str">
            <v>00CU</v>
          </cell>
          <cell r="AJ2913" t="str">
            <v>Walsall</v>
          </cell>
        </row>
        <row r="2914">
          <cell r="O2914" t="str">
            <v>00CW</v>
          </cell>
          <cell r="P2914" t="str">
            <v>Wolverhampton</v>
          </cell>
          <cell r="Q2914">
            <v>9</v>
          </cell>
          <cell r="R2914">
            <v>21</v>
          </cell>
          <cell r="S2914">
            <v>7</v>
          </cell>
          <cell r="U2914">
            <v>92</v>
          </cell>
          <cell r="W2914">
            <v>0</v>
          </cell>
          <cell r="AA2914" t="str">
            <v>00CW</v>
          </cell>
          <cell r="AB2914" t="str">
            <v>Wolverhampton</v>
          </cell>
          <cell r="AC2914">
            <v>0</v>
          </cell>
          <cell r="AD2914">
            <v>0</v>
          </cell>
          <cell r="AE2914">
            <v>0</v>
          </cell>
          <cell r="AF2914">
            <v>0</v>
          </cell>
          <cell r="AG2914">
            <v>0</v>
          </cell>
          <cell r="AI2914" t="str">
            <v>00CW</v>
          </cell>
          <cell r="AJ2914" t="str">
            <v>Wolverhampton</v>
          </cell>
        </row>
        <row r="2915">
          <cell r="O2915" t="str">
            <v>00CX</v>
          </cell>
          <cell r="P2915" t="str">
            <v>Bradford</v>
          </cell>
          <cell r="R2915">
            <v>13</v>
          </cell>
          <cell r="S2915">
            <v>52</v>
          </cell>
          <cell r="U2915">
            <v>165</v>
          </cell>
          <cell r="W2915">
            <v>18</v>
          </cell>
          <cell r="AA2915" t="str">
            <v>00CX</v>
          </cell>
          <cell r="AB2915" t="str">
            <v>Bradford</v>
          </cell>
          <cell r="AD2915">
            <v>0</v>
          </cell>
          <cell r="AE2915">
            <v>4</v>
          </cell>
          <cell r="AF2915">
            <v>0</v>
          </cell>
          <cell r="AG2915">
            <v>4</v>
          </cell>
          <cell r="AI2915" t="str">
            <v>00CX</v>
          </cell>
          <cell r="AJ2915" t="str">
            <v>Bradford</v>
          </cell>
        </row>
        <row r="2916">
          <cell r="O2916" t="str">
            <v>00CY</v>
          </cell>
          <cell r="P2916" t="str">
            <v>Calderdale</v>
          </cell>
          <cell r="R2916">
            <v>10</v>
          </cell>
          <cell r="S2916">
            <v>13</v>
          </cell>
          <cell r="U2916">
            <v>23</v>
          </cell>
          <cell r="V2916">
            <v>11</v>
          </cell>
          <cell r="W2916">
            <v>7</v>
          </cell>
          <cell r="AA2916" t="str">
            <v>00CY</v>
          </cell>
          <cell r="AB2916" t="str">
            <v>Calderdale</v>
          </cell>
          <cell r="AD2916">
            <v>0</v>
          </cell>
          <cell r="AE2916">
            <v>0</v>
          </cell>
          <cell r="AF2916">
            <v>0</v>
          </cell>
          <cell r="AG2916">
            <v>0</v>
          </cell>
          <cell r="AI2916" t="str">
            <v>00CY</v>
          </cell>
          <cell r="AJ2916" t="str">
            <v>Calderdale</v>
          </cell>
        </row>
        <row r="2917">
          <cell r="O2917" t="str">
            <v>00CZ</v>
          </cell>
          <cell r="P2917" t="str">
            <v>Kirklees</v>
          </cell>
          <cell r="Q2917">
            <v>15</v>
          </cell>
          <cell r="R2917">
            <v>7</v>
          </cell>
          <cell r="S2917">
            <v>64</v>
          </cell>
          <cell r="U2917">
            <v>43</v>
          </cell>
          <cell r="W2917">
            <v>1</v>
          </cell>
          <cell r="AA2917" t="str">
            <v>00CZ</v>
          </cell>
          <cell r="AB2917" t="str">
            <v>Kirklees</v>
          </cell>
          <cell r="AC2917">
            <v>0</v>
          </cell>
          <cell r="AD2917">
            <v>0</v>
          </cell>
          <cell r="AE2917">
            <v>0</v>
          </cell>
          <cell r="AF2917">
            <v>0</v>
          </cell>
          <cell r="AG2917">
            <v>0</v>
          </cell>
          <cell r="AI2917" t="str">
            <v>00CZ</v>
          </cell>
          <cell r="AJ2917" t="str">
            <v>Kirklees</v>
          </cell>
        </row>
        <row r="2918">
          <cell r="O2918" t="str">
            <v>00DA</v>
          </cell>
          <cell r="P2918" t="str">
            <v>Leeds</v>
          </cell>
          <cell r="Q2918">
            <v>6</v>
          </cell>
          <cell r="R2918">
            <v>32</v>
          </cell>
          <cell r="S2918">
            <v>268</v>
          </cell>
          <cell r="T2918">
            <v>99</v>
          </cell>
          <cell r="U2918">
            <v>264</v>
          </cell>
          <cell r="V2918">
            <v>10</v>
          </cell>
          <cell r="W2918">
            <v>5</v>
          </cell>
          <cell r="AA2918" t="str">
            <v>00DA</v>
          </cell>
          <cell r="AB2918" t="str">
            <v>Leeds</v>
          </cell>
          <cell r="AC2918">
            <v>0</v>
          </cell>
          <cell r="AD2918">
            <v>0</v>
          </cell>
          <cell r="AE2918">
            <v>15</v>
          </cell>
          <cell r="AF2918">
            <v>0</v>
          </cell>
          <cell r="AG2918">
            <v>15</v>
          </cell>
          <cell r="AI2918" t="str">
            <v>00DA</v>
          </cell>
          <cell r="AJ2918" t="str">
            <v>Leeds</v>
          </cell>
        </row>
        <row r="2919">
          <cell r="O2919" t="str">
            <v>00DB</v>
          </cell>
          <cell r="P2919" t="str">
            <v>Wakefield</v>
          </cell>
          <cell r="R2919">
            <v>36</v>
          </cell>
          <cell r="S2919">
            <v>124</v>
          </cell>
          <cell r="U2919">
            <v>190</v>
          </cell>
          <cell r="V2919">
            <v>6</v>
          </cell>
          <cell r="W2919">
            <v>0</v>
          </cell>
          <cell r="AA2919" t="str">
            <v>00DB</v>
          </cell>
          <cell r="AB2919" t="str">
            <v>Wakefield</v>
          </cell>
          <cell r="AD2919">
            <v>2</v>
          </cell>
          <cell r="AE2919">
            <v>4</v>
          </cell>
          <cell r="AF2919">
            <v>2</v>
          </cell>
          <cell r="AG2919">
            <v>6</v>
          </cell>
          <cell r="AI2919" t="str">
            <v>00DB</v>
          </cell>
          <cell r="AJ2919" t="str">
            <v>Wakefield</v>
          </cell>
        </row>
        <row r="2920">
          <cell r="O2920" t="str">
            <v>00EB</v>
          </cell>
          <cell r="P2920" t="str">
            <v>Hartlepool</v>
          </cell>
          <cell r="Q2920">
            <v>18</v>
          </cell>
          <cell r="R2920">
            <v>6</v>
          </cell>
          <cell r="S2920">
            <v>30</v>
          </cell>
          <cell r="U2920">
            <v>22</v>
          </cell>
          <cell r="W2920">
            <v>0</v>
          </cell>
          <cell r="AA2920" t="str">
            <v>00EB</v>
          </cell>
          <cell r="AB2920" t="str">
            <v>Hartlepool</v>
          </cell>
          <cell r="AC2920">
            <v>0</v>
          </cell>
          <cell r="AD2920">
            <v>0</v>
          </cell>
          <cell r="AE2920">
            <v>0</v>
          </cell>
          <cell r="AF2920">
            <v>0</v>
          </cell>
          <cell r="AG2920">
            <v>0</v>
          </cell>
          <cell r="AI2920" t="str">
            <v>00EB</v>
          </cell>
          <cell r="AJ2920" t="str">
            <v>Hartlepool</v>
          </cell>
        </row>
        <row r="2921">
          <cell r="O2921" t="str">
            <v>00EC</v>
          </cell>
          <cell r="P2921" t="str">
            <v>Middlesbrough</v>
          </cell>
          <cell r="Q2921">
            <v>56</v>
          </cell>
          <cell r="R2921">
            <v>14</v>
          </cell>
          <cell r="S2921">
            <v>26</v>
          </cell>
          <cell r="U2921">
            <v>116</v>
          </cell>
          <cell r="V2921">
            <v>3</v>
          </cell>
          <cell r="W2921">
            <v>0</v>
          </cell>
          <cell r="AA2921" t="str">
            <v>00EC</v>
          </cell>
          <cell r="AB2921" t="str">
            <v>Middlesbrough</v>
          </cell>
          <cell r="AC2921">
            <v>0</v>
          </cell>
          <cell r="AD2921">
            <v>0</v>
          </cell>
          <cell r="AE2921">
            <v>0</v>
          </cell>
          <cell r="AF2921">
            <v>0</v>
          </cell>
          <cell r="AG2921">
            <v>0</v>
          </cell>
          <cell r="AI2921" t="str">
            <v>00EC</v>
          </cell>
          <cell r="AJ2921" t="str">
            <v>Middlesbrough</v>
          </cell>
        </row>
        <row r="2922">
          <cell r="O2922" t="str">
            <v>00EE</v>
          </cell>
          <cell r="P2922" t="str">
            <v>Redcar and Cleveland</v>
          </cell>
          <cell r="R2922">
            <v>16</v>
          </cell>
          <cell r="S2922">
            <v>21</v>
          </cell>
          <cell r="U2922">
            <v>90</v>
          </cell>
          <cell r="V2922">
            <v>13</v>
          </cell>
          <cell r="W2922">
            <v>0</v>
          </cell>
          <cell r="AA2922" t="str">
            <v>00EE</v>
          </cell>
          <cell r="AB2922" t="str">
            <v>Redcar and Cleveland</v>
          </cell>
          <cell r="AD2922">
            <v>0</v>
          </cell>
          <cell r="AE2922">
            <v>0</v>
          </cell>
          <cell r="AF2922">
            <v>0</v>
          </cell>
          <cell r="AG2922">
            <v>0</v>
          </cell>
          <cell r="AI2922" t="str">
            <v>00EE</v>
          </cell>
          <cell r="AJ2922" t="str">
            <v>Redcar and Cleveland</v>
          </cell>
        </row>
        <row r="2923">
          <cell r="O2923" t="str">
            <v>00EF</v>
          </cell>
          <cell r="P2923" t="str">
            <v>Stockton-on-Tees</v>
          </cell>
          <cell r="Q2923">
            <v>8</v>
          </cell>
          <cell r="R2923">
            <v>25</v>
          </cell>
          <cell r="S2923">
            <v>91</v>
          </cell>
          <cell r="U2923">
            <v>76</v>
          </cell>
          <cell r="V2923">
            <v>1</v>
          </cell>
          <cell r="W2923">
            <v>0</v>
          </cell>
          <cell r="AA2923" t="str">
            <v>00EF</v>
          </cell>
          <cell r="AB2923" t="str">
            <v>Stockton-on-Tees</v>
          </cell>
          <cell r="AC2923">
            <v>0</v>
          </cell>
          <cell r="AD2923">
            <v>0</v>
          </cell>
          <cell r="AE2923">
            <v>0</v>
          </cell>
          <cell r="AF2923">
            <v>0</v>
          </cell>
          <cell r="AG2923">
            <v>0</v>
          </cell>
          <cell r="AI2923" t="str">
            <v>00EF</v>
          </cell>
          <cell r="AJ2923" t="str">
            <v>Stockton-on-Tees</v>
          </cell>
        </row>
        <row r="2924">
          <cell r="O2924" t="str">
            <v>00EH</v>
          </cell>
          <cell r="P2924" t="str">
            <v>Darlington</v>
          </cell>
          <cell r="Q2924">
            <v>5</v>
          </cell>
          <cell r="R2924">
            <v>4</v>
          </cell>
          <cell r="S2924">
            <v>23</v>
          </cell>
          <cell r="U2924">
            <v>16</v>
          </cell>
          <cell r="W2924">
            <v>0</v>
          </cell>
          <cell r="AA2924" t="str">
            <v>00EH</v>
          </cell>
          <cell r="AB2924" t="str">
            <v>Darlington</v>
          </cell>
          <cell r="AC2924">
            <v>0</v>
          </cell>
          <cell r="AD2924">
            <v>0</v>
          </cell>
          <cell r="AE2924">
            <v>0</v>
          </cell>
          <cell r="AF2924">
            <v>0</v>
          </cell>
          <cell r="AG2924">
            <v>0</v>
          </cell>
          <cell r="AI2924" t="str">
            <v>00EH</v>
          </cell>
          <cell r="AJ2924" t="str">
            <v>Darlington</v>
          </cell>
        </row>
        <row r="2925">
          <cell r="O2925" t="str">
            <v>00EJ</v>
          </cell>
          <cell r="P2925" t="str">
            <v>Durham UA</v>
          </cell>
          <cell r="Q2925">
            <v>12</v>
          </cell>
          <cell r="R2925">
            <v>12</v>
          </cell>
          <cell r="S2925">
            <v>80</v>
          </cell>
          <cell r="U2925">
            <v>237</v>
          </cell>
          <cell r="W2925">
            <v>2</v>
          </cell>
          <cell r="AA2925" t="str">
            <v>00EJ</v>
          </cell>
          <cell r="AB2925" t="str">
            <v>Durham UA</v>
          </cell>
          <cell r="AC2925">
            <v>0</v>
          </cell>
          <cell r="AD2925">
            <v>0</v>
          </cell>
          <cell r="AE2925">
            <v>0</v>
          </cell>
          <cell r="AF2925">
            <v>0</v>
          </cell>
          <cell r="AG2925">
            <v>0</v>
          </cell>
          <cell r="AI2925" t="str">
            <v>00EJ</v>
          </cell>
          <cell r="AJ2925" t="str">
            <v>Durham UA</v>
          </cell>
        </row>
        <row r="2926">
          <cell r="O2926" t="str">
            <v>00EM</v>
          </cell>
          <cell r="P2926" t="str">
            <v>Northumberland UA</v>
          </cell>
          <cell r="R2926">
            <v>10</v>
          </cell>
          <cell r="S2926">
            <v>42</v>
          </cell>
          <cell r="T2926">
            <v>2</v>
          </cell>
          <cell r="U2926">
            <v>106</v>
          </cell>
          <cell r="V2926">
            <v>8</v>
          </cell>
          <cell r="W2926">
            <v>0</v>
          </cell>
          <cell r="AA2926" t="str">
            <v>00EM</v>
          </cell>
          <cell r="AB2926" t="str">
            <v>Northumberland UA</v>
          </cell>
          <cell r="AD2926">
            <v>0</v>
          </cell>
          <cell r="AE2926">
            <v>0</v>
          </cell>
          <cell r="AF2926">
            <v>0</v>
          </cell>
          <cell r="AG2926">
            <v>0</v>
          </cell>
          <cell r="AI2926" t="str">
            <v>00EM</v>
          </cell>
          <cell r="AJ2926" t="str">
            <v>Northumberland UA</v>
          </cell>
        </row>
        <row r="2927">
          <cell r="O2927" t="str">
            <v>00EQ</v>
          </cell>
          <cell r="P2927" t="str">
            <v>Cheshire East</v>
          </cell>
          <cell r="R2927">
            <v>3</v>
          </cell>
          <cell r="S2927">
            <v>44</v>
          </cell>
          <cell r="T2927">
            <v>2</v>
          </cell>
          <cell r="U2927">
            <v>146</v>
          </cell>
          <cell r="V2927">
            <v>27</v>
          </cell>
          <cell r="W2927">
            <v>0</v>
          </cell>
          <cell r="AA2927" t="str">
            <v>00EQ</v>
          </cell>
          <cell r="AB2927" t="str">
            <v>Cheshire East</v>
          </cell>
          <cell r="AD2927">
            <v>0</v>
          </cell>
          <cell r="AE2927">
            <v>0</v>
          </cell>
          <cell r="AF2927">
            <v>0</v>
          </cell>
          <cell r="AG2927">
            <v>0</v>
          </cell>
          <cell r="AI2927" t="str">
            <v>00EQ</v>
          </cell>
          <cell r="AJ2927" t="str">
            <v>Cheshire East</v>
          </cell>
        </row>
        <row r="2928">
          <cell r="O2928" t="str">
            <v>00ET</v>
          </cell>
          <cell r="P2928" t="str">
            <v>Halton</v>
          </cell>
          <cell r="R2928">
            <v>6</v>
          </cell>
          <cell r="S2928">
            <v>41</v>
          </cell>
          <cell r="U2928">
            <v>117</v>
          </cell>
          <cell r="W2928">
            <v>1</v>
          </cell>
          <cell r="AA2928" t="str">
            <v>00ET</v>
          </cell>
          <cell r="AB2928" t="str">
            <v>Halton</v>
          </cell>
          <cell r="AD2928">
            <v>0</v>
          </cell>
          <cell r="AE2928">
            <v>0</v>
          </cell>
          <cell r="AF2928">
            <v>0</v>
          </cell>
          <cell r="AG2928">
            <v>0</v>
          </cell>
          <cell r="AI2928" t="str">
            <v>00ET</v>
          </cell>
          <cell r="AJ2928" t="str">
            <v>Halton</v>
          </cell>
        </row>
        <row r="2929">
          <cell r="O2929" t="str">
            <v>00EU</v>
          </cell>
          <cell r="P2929" t="str">
            <v>Warrington</v>
          </cell>
          <cell r="R2929">
            <v>23</v>
          </cell>
          <cell r="S2929">
            <v>95</v>
          </cell>
          <cell r="U2929">
            <v>153</v>
          </cell>
          <cell r="W2929">
            <v>0</v>
          </cell>
          <cell r="AA2929" t="str">
            <v>00EU</v>
          </cell>
          <cell r="AB2929" t="str">
            <v>Warrington</v>
          </cell>
          <cell r="AD2929">
            <v>0</v>
          </cell>
          <cell r="AE2929">
            <v>0</v>
          </cell>
          <cell r="AF2929">
            <v>0</v>
          </cell>
          <cell r="AG2929">
            <v>0</v>
          </cell>
          <cell r="AI2929" t="str">
            <v>00EU</v>
          </cell>
          <cell r="AJ2929" t="str">
            <v>Warrington</v>
          </cell>
        </row>
        <row r="2930">
          <cell r="O2930" t="str">
            <v>00EW</v>
          </cell>
          <cell r="P2930" t="str">
            <v>Cheshire West and Chester</v>
          </cell>
          <cell r="R2930">
            <v>9</v>
          </cell>
          <cell r="S2930">
            <v>60</v>
          </cell>
          <cell r="T2930">
            <v>3</v>
          </cell>
          <cell r="U2930">
            <v>236</v>
          </cell>
          <cell r="V2930">
            <v>8</v>
          </cell>
          <cell r="W2930">
            <v>3</v>
          </cell>
          <cell r="AA2930" t="str">
            <v>00EW</v>
          </cell>
          <cell r="AB2930" t="str">
            <v>Cheshire West and Chester</v>
          </cell>
          <cell r="AD2930">
            <v>0</v>
          </cell>
          <cell r="AE2930">
            <v>0</v>
          </cell>
          <cell r="AF2930">
            <v>0</v>
          </cell>
          <cell r="AG2930">
            <v>0</v>
          </cell>
          <cell r="AI2930" t="str">
            <v>00EW</v>
          </cell>
          <cell r="AJ2930" t="str">
            <v>Cheshire West and Chester</v>
          </cell>
        </row>
        <row r="2931">
          <cell r="O2931" t="str">
            <v>00EX</v>
          </cell>
          <cell r="P2931" t="str">
            <v>Blackburn with Darwen</v>
          </cell>
          <cell r="R2931">
            <v>7</v>
          </cell>
          <cell r="S2931">
            <v>25</v>
          </cell>
          <cell r="U2931">
            <v>96</v>
          </cell>
          <cell r="W2931">
            <v>4</v>
          </cell>
          <cell r="AA2931" t="str">
            <v>00EX</v>
          </cell>
          <cell r="AB2931" t="str">
            <v>Blackburn with Darwen</v>
          </cell>
          <cell r="AD2931">
            <v>0</v>
          </cell>
          <cell r="AE2931">
            <v>0</v>
          </cell>
          <cell r="AF2931">
            <v>0</v>
          </cell>
          <cell r="AG2931">
            <v>0</v>
          </cell>
          <cell r="AI2931" t="str">
            <v>00EX</v>
          </cell>
          <cell r="AJ2931" t="str">
            <v>Blackburn with Darwen</v>
          </cell>
        </row>
        <row r="2932">
          <cell r="O2932" t="str">
            <v>00EY</v>
          </cell>
          <cell r="P2932" t="str">
            <v>Blackpool</v>
          </cell>
          <cell r="R2932">
            <v>5</v>
          </cell>
          <cell r="S2932">
            <v>57</v>
          </cell>
          <cell r="U2932">
            <v>142</v>
          </cell>
          <cell r="W2932">
            <v>0</v>
          </cell>
          <cell r="AA2932" t="str">
            <v>00EY</v>
          </cell>
          <cell r="AB2932" t="str">
            <v>Blackpool</v>
          </cell>
          <cell r="AD2932">
            <v>0</v>
          </cell>
          <cell r="AE2932">
            <v>0</v>
          </cell>
          <cell r="AF2932">
            <v>0</v>
          </cell>
          <cell r="AG2932">
            <v>0</v>
          </cell>
          <cell r="AI2932" t="str">
            <v>00EY</v>
          </cell>
          <cell r="AJ2932" t="str">
            <v>Blackpool</v>
          </cell>
        </row>
        <row r="2933">
          <cell r="O2933" t="str">
            <v>00FA</v>
          </cell>
          <cell r="P2933" t="str">
            <v>Kingston Upon Hull</v>
          </cell>
          <cell r="R2933">
            <v>11</v>
          </cell>
          <cell r="S2933">
            <v>63</v>
          </cell>
          <cell r="U2933">
            <v>178</v>
          </cell>
          <cell r="W2933">
            <v>0</v>
          </cell>
          <cell r="AA2933" t="str">
            <v>00FA</v>
          </cell>
          <cell r="AB2933" t="str">
            <v>Kingston Upon Hull</v>
          </cell>
          <cell r="AD2933">
            <v>0</v>
          </cell>
          <cell r="AE2933">
            <v>0</v>
          </cell>
          <cell r="AF2933">
            <v>0</v>
          </cell>
          <cell r="AG2933">
            <v>0</v>
          </cell>
          <cell r="AI2933" t="str">
            <v>00FA</v>
          </cell>
          <cell r="AJ2933" t="str">
            <v>Kingston Upon Hull</v>
          </cell>
        </row>
        <row r="2934">
          <cell r="O2934" t="str">
            <v>00FB</v>
          </cell>
          <cell r="P2934" t="str">
            <v>East Riding of Yorkshire</v>
          </cell>
          <cell r="R2934">
            <v>23</v>
          </cell>
          <cell r="S2934">
            <v>31</v>
          </cell>
          <cell r="V2934">
            <v>0</v>
          </cell>
          <cell r="W2934">
            <v>0</v>
          </cell>
          <cell r="AA2934" t="str">
            <v>00FB</v>
          </cell>
          <cell r="AB2934" t="str">
            <v>East Riding of Yorkshire</v>
          </cell>
          <cell r="AD2934">
            <v>0</v>
          </cell>
          <cell r="AE2934">
            <v>0</v>
          </cell>
          <cell r="AF2934">
            <v>0</v>
          </cell>
          <cell r="AG2934">
            <v>0</v>
          </cell>
          <cell r="AI2934" t="str">
            <v>00FB</v>
          </cell>
          <cell r="AJ2934" t="str">
            <v>East Riding of Yorkshire</v>
          </cell>
        </row>
        <row r="2935">
          <cell r="O2935" t="str">
            <v>00FC</v>
          </cell>
          <cell r="P2935" t="str">
            <v>North East Lincolnshire</v>
          </cell>
          <cell r="R2935">
            <v>3</v>
          </cell>
          <cell r="S2935">
            <v>76</v>
          </cell>
          <cell r="U2935">
            <v>92</v>
          </cell>
          <cell r="W2935">
            <v>1</v>
          </cell>
          <cell r="AA2935" t="str">
            <v>00FC</v>
          </cell>
          <cell r="AB2935" t="str">
            <v>North East Lincolnshire</v>
          </cell>
          <cell r="AD2935">
            <v>0</v>
          </cell>
          <cell r="AE2935">
            <v>0</v>
          </cell>
          <cell r="AF2935">
            <v>0</v>
          </cell>
          <cell r="AG2935">
            <v>0</v>
          </cell>
          <cell r="AI2935" t="str">
            <v>00FC</v>
          </cell>
          <cell r="AJ2935" t="str">
            <v>North East Lincolnshire</v>
          </cell>
        </row>
        <row r="2936">
          <cell r="O2936" t="str">
            <v>00FD</v>
          </cell>
          <cell r="P2936" t="str">
            <v>North Lincolnshire</v>
          </cell>
          <cell r="R2936">
            <v>6</v>
          </cell>
          <cell r="S2936">
            <v>41</v>
          </cell>
          <cell r="U2936">
            <v>43</v>
          </cell>
          <cell r="W2936">
            <v>0</v>
          </cell>
          <cell r="AA2936" t="str">
            <v>00FD</v>
          </cell>
          <cell r="AB2936" t="str">
            <v>North Lincolnshire</v>
          </cell>
          <cell r="AD2936">
            <v>0</v>
          </cell>
          <cell r="AE2936">
            <v>0</v>
          </cell>
          <cell r="AF2936">
            <v>0</v>
          </cell>
          <cell r="AG2936">
            <v>0</v>
          </cell>
          <cell r="AI2936" t="str">
            <v>00FD</v>
          </cell>
          <cell r="AJ2936" t="str">
            <v>North Lincolnshire</v>
          </cell>
        </row>
        <row r="2937">
          <cell r="O2937" t="str">
            <v>00FF</v>
          </cell>
          <cell r="P2937" t="str">
            <v>York</v>
          </cell>
          <cell r="R2937">
            <v>7</v>
          </cell>
          <cell r="S2937">
            <v>82</v>
          </cell>
          <cell r="U2937">
            <v>120</v>
          </cell>
          <cell r="W2937">
            <v>0</v>
          </cell>
          <cell r="AA2937" t="str">
            <v>00FF</v>
          </cell>
          <cell r="AB2937" t="str">
            <v>York</v>
          </cell>
          <cell r="AD2937">
            <v>0</v>
          </cell>
          <cell r="AE2937">
            <v>20</v>
          </cell>
          <cell r="AF2937">
            <v>0</v>
          </cell>
          <cell r="AG2937">
            <v>20</v>
          </cell>
          <cell r="AI2937" t="str">
            <v>00FF</v>
          </cell>
          <cell r="AJ2937" t="str">
            <v>York</v>
          </cell>
        </row>
        <row r="2938">
          <cell r="O2938" t="str">
            <v>00FK</v>
          </cell>
          <cell r="P2938" t="str">
            <v>Derby</v>
          </cell>
          <cell r="R2938">
            <v>10</v>
          </cell>
          <cell r="S2938">
            <v>59</v>
          </cell>
          <cell r="U2938">
            <v>178</v>
          </cell>
          <cell r="W2938">
            <v>2</v>
          </cell>
          <cell r="AA2938" t="str">
            <v>00FK</v>
          </cell>
          <cell r="AB2938" t="str">
            <v>Derby</v>
          </cell>
          <cell r="AD2938">
            <v>0</v>
          </cell>
          <cell r="AE2938">
            <v>0</v>
          </cell>
          <cell r="AF2938">
            <v>0</v>
          </cell>
          <cell r="AG2938">
            <v>0</v>
          </cell>
          <cell r="AI2938" t="str">
            <v>00FK</v>
          </cell>
          <cell r="AJ2938" t="str">
            <v>Derby</v>
          </cell>
        </row>
        <row r="2939">
          <cell r="O2939" t="str">
            <v>00FN</v>
          </cell>
          <cell r="P2939" t="str">
            <v>Leicester</v>
          </cell>
          <cell r="Q2939">
            <v>6</v>
          </cell>
          <cell r="R2939">
            <v>19</v>
          </cell>
          <cell r="S2939">
            <v>43</v>
          </cell>
          <cell r="T2939">
            <v>2</v>
          </cell>
          <cell r="U2939">
            <v>228</v>
          </cell>
          <cell r="V2939">
            <v>46</v>
          </cell>
          <cell r="W2939">
            <v>1</v>
          </cell>
          <cell r="AA2939" t="str">
            <v>00FN</v>
          </cell>
          <cell r="AB2939" t="str">
            <v>Leicester</v>
          </cell>
          <cell r="AC2939">
            <v>6</v>
          </cell>
          <cell r="AD2939">
            <v>0</v>
          </cell>
          <cell r="AE2939">
            <v>37</v>
          </cell>
          <cell r="AF2939">
            <v>6</v>
          </cell>
          <cell r="AG2939">
            <v>43</v>
          </cell>
          <cell r="AI2939" t="str">
            <v>00FN</v>
          </cell>
          <cell r="AJ2939" t="str">
            <v>Leicester</v>
          </cell>
        </row>
        <row r="2940">
          <cell r="O2940" t="str">
            <v>00FP</v>
          </cell>
          <cell r="P2940" t="str">
            <v>Rutland</v>
          </cell>
          <cell r="S2940">
            <v>3</v>
          </cell>
          <cell r="U2940">
            <v>26</v>
          </cell>
          <cell r="W2940">
            <v>0</v>
          </cell>
          <cell r="AA2940" t="str">
            <v>00FP</v>
          </cell>
          <cell r="AB2940" t="str">
            <v>Rutland</v>
          </cell>
          <cell r="AD2940">
            <v>0</v>
          </cell>
          <cell r="AE2940">
            <v>0</v>
          </cell>
          <cell r="AF2940">
            <v>0</v>
          </cell>
          <cell r="AG2940">
            <v>0</v>
          </cell>
          <cell r="AI2940" t="str">
            <v>00FP</v>
          </cell>
          <cell r="AJ2940" t="str">
            <v>Rutland</v>
          </cell>
        </row>
        <row r="2941">
          <cell r="O2941" t="str">
            <v>00FY</v>
          </cell>
          <cell r="P2941" t="str">
            <v>Nottingham</v>
          </cell>
          <cell r="R2941">
            <v>25</v>
          </cell>
          <cell r="S2941">
            <v>65</v>
          </cell>
          <cell r="U2941">
            <v>137</v>
          </cell>
          <cell r="W2941">
            <v>0</v>
          </cell>
          <cell r="AA2941" t="str">
            <v>00FY</v>
          </cell>
          <cell r="AB2941" t="str">
            <v>Nottingham</v>
          </cell>
          <cell r="AD2941">
            <v>0</v>
          </cell>
          <cell r="AE2941">
            <v>0</v>
          </cell>
          <cell r="AF2941">
            <v>0</v>
          </cell>
          <cell r="AG2941">
            <v>0</v>
          </cell>
          <cell r="AI2941" t="str">
            <v>00FY</v>
          </cell>
          <cell r="AJ2941" t="str">
            <v>Nottingham</v>
          </cell>
        </row>
        <row r="2942">
          <cell r="O2942" t="str">
            <v>00GA</v>
          </cell>
          <cell r="P2942" t="str">
            <v>Herefordshire</v>
          </cell>
          <cell r="R2942">
            <v>10</v>
          </cell>
          <cell r="S2942">
            <v>20</v>
          </cell>
          <cell r="U2942">
            <v>68</v>
          </cell>
          <cell r="W2942">
            <v>0</v>
          </cell>
          <cell r="AA2942" t="str">
            <v>00GA</v>
          </cell>
          <cell r="AB2942" t="str">
            <v>Herefordshire</v>
          </cell>
          <cell r="AD2942">
            <v>0</v>
          </cell>
          <cell r="AE2942">
            <v>0</v>
          </cell>
          <cell r="AF2942">
            <v>0</v>
          </cell>
          <cell r="AG2942">
            <v>0</v>
          </cell>
          <cell r="AI2942" t="str">
            <v>00GA</v>
          </cell>
          <cell r="AJ2942" t="str">
            <v>Herefordshire</v>
          </cell>
        </row>
        <row r="2943">
          <cell r="O2943" t="str">
            <v>00GF</v>
          </cell>
          <cell r="P2943" t="str">
            <v>Telford and Wrekin</v>
          </cell>
          <cell r="Q2943">
            <v>56</v>
          </cell>
          <cell r="R2943">
            <v>4</v>
          </cell>
          <cell r="S2943">
            <v>45</v>
          </cell>
          <cell r="T2943">
            <v>2</v>
          </cell>
          <cell r="U2943">
            <v>105</v>
          </cell>
          <cell r="W2943">
            <v>5</v>
          </cell>
          <cell r="AA2943" t="str">
            <v>00GF</v>
          </cell>
          <cell r="AB2943" t="str">
            <v>Telford and Wrekin</v>
          </cell>
          <cell r="AC2943">
            <v>0</v>
          </cell>
          <cell r="AD2943">
            <v>8</v>
          </cell>
          <cell r="AE2943">
            <v>1</v>
          </cell>
          <cell r="AF2943">
            <v>8</v>
          </cell>
          <cell r="AG2943">
            <v>9</v>
          </cell>
          <cell r="AI2943" t="str">
            <v>00GF</v>
          </cell>
          <cell r="AJ2943" t="str">
            <v>Telford and Wrekin</v>
          </cell>
        </row>
        <row r="2944">
          <cell r="O2944" t="str">
            <v>00GG</v>
          </cell>
          <cell r="P2944" t="str">
            <v>Shropshire UA</v>
          </cell>
          <cell r="R2944">
            <v>6</v>
          </cell>
          <cell r="S2944">
            <v>62</v>
          </cell>
          <cell r="U2944">
            <v>235</v>
          </cell>
          <cell r="V2944">
            <v>2</v>
          </cell>
          <cell r="W2944">
            <v>0</v>
          </cell>
          <cell r="AA2944" t="str">
            <v>00GG</v>
          </cell>
          <cell r="AB2944" t="str">
            <v>Shropshire UA</v>
          </cell>
          <cell r="AD2944">
            <v>0</v>
          </cell>
          <cell r="AE2944">
            <v>0</v>
          </cell>
          <cell r="AF2944">
            <v>0</v>
          </cell>
          <cell r="AG2944">
            <v>0</v>
          </cell>
          <cell r="AI2944" t="str">
            <v>00GG</v>
          </cell>
          <cell r="AJ2944" t="str">
            <v>Shropshire UA</v>
          </cell>
        </row>
        <row r="2945">
          <cell r="O2945" t="str">
            <v>00GL</v>
          </cell>
          <cell r="P2945" t="str">
            <v>Stoke-on-Trent</v>
          </cell>
          <cell r="R2945">
            <v>12</v>
          </cell>
          <cell r="S2945">
            <v>42</v>
          </cell>
          <cell r="T2945">
            <v>20</v>
          </cell>
          <cell r="U2945">
            <v>222</v>
          </cell>
          <cell r="V2945">
            <v>32</v>
          </cell>
          <cell r="W2945">
            <v>0</v>
          </cell>
          <cell r="AA2945" t="str">
            <v>00GL</v>
          </cell>
          <cell r="AB2945" t="str">
            <v>Stoke-on-Trent</v>
          </cell>
          <cell r="AD2945">
            <v>0</v>
          </cell>
          <cell r="AE2945">
            <v>0</v>
          </cell>
          <cell r="AF2945">
            <v>0</v>
          </cell>
          <cell r="AG2945">
            <v>0</v>
          </cell>
          <cell r="AI2945" t="str">
            <v>00GL</v>
          </cell>
          <cell r="AJ2945" t="str">
            <v>Stoke-on-Trent</v>
          </cell>
        </row>
        <row r="2946">
          <cell r="O2946" t="str">
            <v>00HA</v>
          </cell>
          <cell r="P2946" t="str">
            <v>Bath and North East Somerset UA</v>
          </cell>
          <cell r="R2946">
            <v>3</v>
          </cell>
          <cell r="S2946">
            <v>26</v>
          </cell>
          <cell r="T2946">
            <v>2</v>
          </cell>
          <cell r="U2946">
            <v>83</v>
          </cell>
          <cell r="V2946">
            <v>5</v>
          </cell>
          <cell r="W2946">
            <v>1</v>
          </cell>
          <cell r="AA2946" t="str">
            <v>00HA</v>
          </cell>
          <cell r="AB2946" t="str">
            <v>Bath and North East Somerset UA</v>
          </cell>
          <cell r="AD2946">
            <v>2</v>
          </cell>
          <cell r="AE2946">
            <v>0</v>
          </cell>
          <cell r="AF2946">
            <v>2</v>
          </cell>
          <cell r="AG2946">
            <v>2</v>
          </cell>
          <cell r="AI2946" t="str">
            <v>00HA</v>
          </cell>
          <cell r="AJ2946" t="str">
            <v>Bath and North East Somerset UA</v>
          </cell>
        </row>
        <row r="2947">
          <cell r="O2947" t="str">
            <v>00HB</v>
          </cell>
          <cell r="P2947" t="str">
            <v>Bristol UA</v>
          </cell>
          <cell r="Q2947">
            <v>21</v>
          </cell>
          <cell r="R2947">
            <v>16</v>
          </cell>
          <cell r="S2947">
            <v>184</v>
          </cell>
          <cell r="U2947">
            <v>291</v>
          </cell>
          <cell r="V2947">
            <v>17</v>
          </cell>
          <cell r="W2947">
            <v>0</v>
          </cell>
          <cell r="AA2947" t="str">
            <v>00HB</v>
          </cell>
          <cell r="AB2947" t="str">
            <v>Bristol UA</v>
          </cell>
          <cell r="AC2947">
            <v>0</v>
          </cell>
          <cell r="AD2947">
            <v>10</v>
          </cell>
          <cell r="AE2947">
            <v>59</v>
          </cell>
          <cell r="AF2947">
            <v>10</v>
          </cell>
          <cell r="AG2947">
            <v>69</v>
          </cell>
          <cell r="AI2947" t="str">
            <v>00HB</v>
          </cell>
          <cell r="AJ2947" t="str">
            <v>Bristol UA</v>
          </cell>
        </row>
        <row r="2948">
          <cell r="O2948" t="str">
            <v>00HC</v>
          </cell>
          <cell r="P2948" t="str">
            <v>North Somerset</v>
          </cell>
          <cell r="R2948">
            <v>4</v>
          </cell>
          <cell r="S2948">
            <v>43</v>
          </cell>
          <cell r="T2948">
            <v>1</v>
          </cell>
          <cell r="U2948">
            <v>40</v>
          </cell>
          <cell r="V2948">
            <v>15</v>
          </cell>
          <cell r="W2948">
            <v>1</v>
          </cell>
          <cell r="AA2948" t="str">
            <v>00HC</v>
          </cell>
          <cell r="AB2948" t="str">
            <v>North Somerset</v>
          </cell>
          <cell r="AD2948">
            <v>0</v>
          </cell>
          <cell r="AE2948">
            <v>0</v>
          </cell>
          <cell r="AF2948">
            <v>0</v>
          </cell>
          <cell r="AG2948">
            <v>0</v>
          </cell>
          <cell r="AI2948" t="str">
            <v>00HC</v>
          </cell>
          <cell r="AJ2948" t="str">
            <v>North Somerset</v>
          </cell>
        </row>
        <row r="2949">
          <cell r="O2949" t="str">
            <v>00HD</v>
          </cell>
          <cell r="P2949" t="str">
            <v>South Gloucestershire</v>
          </cell>
          <cell r="Q2949">
            <v>16</v>
          </cell>
          <cell r="R2949">
            <v>8</v>
          </cell>
          <cell r="S2949">
            <v>69</v>
          </cell>
          <cell r="T2949">
            <v>2</v>
          </cell>
          <cell r="U2949">
            <v>244</v>
          </cell>
          <cell r="W2949">
            <v>1</v>
          </cell>
          <cell r="AA2949" t="str">
            <v>00HD</v>
          </cell>
          <cell r="AB2949" t="str">
            <v>South Gloucestershire</v>
          </cell>
          <cell r="AC2949">
            <v>0</v>
          </cell>
          <cell r="AD2949">
            <v>4</v>
          </cell>
          <cell r="AE2949">
            <v>34</v>
          </cell>
          <cell r="AF2949">
            <v>4</v>
          </cell>
          <cell r="AG2949">
            <v>38</v>
          </cell>
          <cell r="AI2949" t="str">
            <v>00HD</v>
          </cell>
          <cell r="AJ2949" t="str">
            <v>South Gloucestershire</v>
          </cell>
        </row>
        <row r="2950">
          <cell r="O2950" t="str">
            <v>00HE</v>
          </cell>
          <cell r="P2950" t="str">
            <v>Cornwall UA</v>
          </cell>
          <cell r="R2950">
            <v>16</v>
          </cell>
          <cell r="S2950">
            <v>158</v>
          </cell>
          <cell r="T2950">
            <v>9</v>
          </cell>
          <cell r="U2950">
            <v>496</v>
          </cell>
          <cell r="V2950">
            <v>64</v>
          </cell>
          <cell r="W2950">
            <v>0</v>
          </cell>
          <cell r="AA2950" t="str">
            <v>00HE</v>
          </cell>
          <cell r="AB2950" t="str">
            <v>Cornwall UA</v>
          </cell>
          <cell r="AD2950">
            <v>6</v>
          </cell>
          <cell r="AE2950">
            <v>12</v>
          </cell>
          <cell r="AF2950">
            <v>6</v>
          </cell>
          <cell r="AG2950">
            <v>18</v>
          </cell>
          <cell r="AI2950" t="str">
            <v>00HE</v>
          </cell>
          <cell r="AJ2950" t="str">
            <v>Cornwall UA</v>
          </cell>
        </row>
        <row r="2951">
          <cell r="O2951" t="str">
            <v>15UH</v>
          </cell>
          <cell r="P2951" t="str">
            <v>Isles of Scilly</v>
          </cell>
          <cell r="U2951">
            <v>7</v>
          </cell>
          <cell r="W2951">
            <v>0</v>
          </cell>
          <cell r="AA2951" t="str">
            <v>15UH</v>
          </cell>
          <cell r="AB2951" t="str">
            <v>Isles of Scilly</v>
          </cell>
          <cell r="AE2951">
            <v>0</v>
          </cell>
          <cell r="AF2951">
            <v>0</v>
          </cell>
          <cell r="AG2951">
            <v>0</v>
          </cell>
          <cell r="AI2951" t="str">
            <v>15UH</v>
          </cell>
          <cell r="AJ2951" t="str">
            <v>Isles of Scilly</v>
          </cell>
        </row>
        <row r="2952">
          <cell r="O2952" t="str">
            <v>00HG</v>
          </cell>
          <cell r="P2952" t="str">
            <v>Plymouth</v>
          </cell>
          <cell r="R2952">
            <v>10</v>
          </cell>
          <cell r="S2952">
            <v>84</v>
          </cell>
          <cell r="T2952">
            <v>4</v>
          </cell>
          <cell r="U2952">
            <v>230</v>
          </cell>
          <cell r="V2952">
            <v>10</v>
          </cell>
          <cell r="W2952">
            <v>1</v>
          </cell>
          <cell r="AA2952" t="str">
            <v>00HG</v>
          </cell>
          <cell r="AB2952" t="str">
            <v>Plymouth</v>
          </cell>
          <cell r="AD2952">
            <v>13</v>
          </cell>
          <cell r="AE2952">
            <v>0</v>
          </cell>
          <cell r="AF2952">
            <v>13</v>
          </cell>
          <cell r="AG2952">
            <v>13</v>
          </cell>
          <cell r="AI2952" t="str">
            <v>00HG</v>
          </cell>
          <cell r="AJ2952" t="str">
            <v>Plymouth</v>
          </cell>
        </row>
        <row r="2953">
          <cell r="O2953" t="str">
            <v>00HH</v>
          </cell>
          <cell r="P2953" t="str">
            <v>Torbay</v>
          </cell>
          <cell r="R2953">
            <v>3</v>
          </cell>
          <cell r="S2953">
            <v>17</v>
          </cell>
          <cell r="T2953">
            <v>1</v>
          </cell>
          <cell r="U2953">
            <v>101</v>
          </cell>
          <cell r="V2953">
            <v>25</v>
          </cell>
          <cell r="W2953">
            <v>0</v>
          </cell>
          <cell r="AA2953" t="str">
            <v>00HH</v>
          </cell>
          <cell r="AB2953" t="str">
            <v>Torbay</v>
          </cell>
          <cell r="AD2953">
            <v>0</v>
          </cell>
          <cell r="AE2953">
            <v>0</v>
          </cell>
          <cell r="AF2953">
            <v>0</v>
          </cell>
          <cell r="AG2953">
            <v>0</v>
          </cell>
          <cell r="AI2953" t="str">
            <v>00HH</v>
          </cell>
          <cell r="AJ2953" t="str">
            <v>Torbay</v>
          </cell>
        </row>
        <row r="2954">
          <cell r="O2954" t="str">
            <v>00HN</v>
          </cell>
          <cell r="P2954" t="str">
            <v>Bournemouth</v>
          </cell>
          <cell r="R2954">
            <v>2</v>
          </cell>
          <cell r="T2954">
            <v>5</v>
          </cell>
          <cell r="U2954">
            <v>83</v>
          </cell>
          <cell r="V2954">
            <v>6</v>
          </cell>
          <cell r="W2954">
            <v>0</v>
          </cell>
          <cell r="AA2954" t="str">
            <v>00HN</v>
          </cell>
          <cell r="AB2954" t="str">
            <v>Bournemouth</v>
          </cell>
          <cell r="AD2954">
            <v>0</v>
          </cell>
          <cell r="AE2954">
            <v>0</v>
          </cell>
          <cell r="AF2954">
            <v>0</v>
          </cell>
          <cell r="AG2954">
            <v>0</v>
          </cell>
          <cell r="AI2954" t="str">
            <v>00HN</v>
          </cell>
          <cell r="AJ2954" t="str">
            <v>Bournemouth</v>
          </cell>
        </row>
        <row r="2955">
          <cell r="O2955" t="str">
            <v>00HP</v>
          </cell>
          <cell r="P2955" t="str">
            <v>Poole</v>
          </cell>
          <cell r="Q2955">
            <v>5</v>
          </cell>
          <cell r="R2955">
            <v>1</v>
          </cell>
          <cell r="S2955">
            <v>26</v>
          </cell>
          <cell r="T2955">
            <v>1</v>
          </cell>
          <cell r="U2955">
            <v>81</v>
          </cell>
          <cell r="W2955">
            <v>1</v>
          </cell>
          <cell r="AA2955" t="str">
            <v>00HP</v>
          </cell>
          <cell r="AB2955" t="str">
            <v>Poole</v>
          </cell>
          <cell r="AC2955">
            <v>0</v>
          </cell>
          <cell r="AD2955">
            <v>0</v>
          </cell>
          <cell r="AE2955">
            <v>0</v>
          </cell>
          <cell r="AF2955">
            <v>0</v>
          </cell>
          <cell r="AG2955">
            <v>0</v>
          </cell>
          <cell r="AI2955" t="str">
            <v>00HP</v>
          </cell>
          <cell r="AJ2955" t="str">
            <v>Poole</v>
          </cell>
        </row>
        <row r="2956">
          <cell r="O2956" t="str">
            <v>00HX</v>
          </cell>
          <cell r="P2956" t="str">
            <v>Swindon</v>
          </cell>
          <cell r="R2956">
            <v>8</v>
          </cell>
          <cell r="S2956">
            <v>142</v>
          </cell>
          <cell r="U2956">
            <v>112</v>
          </cell>
          <cell r="W2956">
            <v>0</v>
          </cell>
          <cell r="AA2956" t="str">
            <v>00HX</v>
          </cell>
          <cell r="AB2956" t="str">
            <v>Swindon</v>
          </cell>
          <cell r="AD2956">
            <v>0</v>
          </cell>
          <cell r="AE2956">
            <v>12</v>
          </cell>
          <cell r="AF2956">
            <v>0</v>
          </cell>
          <cell r="AG2956">
            <v>12</v>
          </cell>
          <cell r="AI2956" t="str">
            <v>00HX</v>
          </cell>
          <cell r="AJ2956" t="str">
            <v>Swindon</v>
          </cell>
        </row>
        <row r="2957">
          <cell r="O2957" t="str">
            <v>00HY</v>
          </cell>
          <cell r="P2957" t="str">
            <v>Wiltshire UA</v>
          </cell>
          <cell r="Q2957">
            <v>6</v>
          </cell>
          <cell r="R2957">
            <v>7</v>
          </cell>
          <cell r="S2957">
            <v>212</v>
          </cell>
          <cell r="T2957">
            <v>3</v>
          </cell>
          <cell r="U2957">
            <v>287</v>
          </cell>
          <cell r="V2957">
            <v>15</v>
          </cell>
          <cell r="W2957">
            <v>0</v>
          </cell>
          <cell r="AA2957" t="str">
            <v>00HY</v>
          </cell>
          <cell r="AB2957" t="str">
            <v>Wiltshire UA</v>
          </cell>
          <cell r="AC2957">
            <v>0</v>
          </cell>
          <cell r="AD2957">
            <v>26</v>
          </cell>
          <cell r="AE2957">
            <v>28</v>
          </cell>
          <cell r="AF2957">
            <v>26</v>
          </cell>
          <cell r="AG2957">
            <v>54</v>
          </cell>
          <cell r="AI2957" t="str">
            <v>00HY</v>
          </cell>
          <cell r="AJ2957" t="str">
            <v>Wiltshire UA</v>
          </cell>
        </row>
        <row r="2958">
          <cell r="O2958" t="str">
            <v>00JA</v>
          </cell>
          <cell r="P2958" t="str">
            <v>Peterborough</v>
          </cell>
          <cell r="R2958">
            <v>26</v>
          </cell>
          <cell r="S2958">
            <v>119</v>
          </cell>
          <cell r="U2958">
            <v>254</v>
          </cell>
          <cell r="W2958">
            <v>0</v>
          </cell>
          <cell r="AA2958" t="str">
            <v>00JA</v>
          </cell>
          <cell r="AB2958" t="str">
            <v>Peterborough</v>
          </cell>
          <cell r="AC2958">
            <v>0</v>
          </cell>
          <cell r="AD2958">
            <v>0</v>
          </cell>
          <cell r="AE2958">
            <v>0</v>
          </cell>
          <cell r="AF2958">
            <v>0</v>
          </cell>
          <cell r="AG2958">
            <v>0</v>
          </cell>
          <cell r="AI2958" t="str">
            <v>00JA</v>
          </cell>
          <cell r="AJ2958" t="str">
            <v>Peterborough</v>
          </cell>
        </row>
        <row r="2959">
          <cell r="O2959" t="str">
            <v>00KA</v>
          </cell>
          <cell r="P2959" t="str">
            <v>Luton</v>
          </cell>
          <cell r="R2959">
            <v>4</v>
          </cell>
          <cell r="S2959">
            <v>8</v>
          </cell>
          <cell r="U2959">
            <v>169</v>
          </cell>
          <cell r="W2959">
            <v>4</v>
          </cell>
          <cell r="AA2959" t="str">
            <v>00KA</v>
          </cell>
          <cell r="AB2959" t="str">
            <v>Luton</v>
          </cell>
          <cell r="AD2959">
            <v>0</v>
          </cell>
          <cell r="AE2959">
            <v>0</v>
          </cell>
          <cell r="AF2959">
            <v>0</v>
          </cell>
          <cell r="AG2959">
            <v>0</v>
          </cell>
          <cell r="AI2959" t="str">
            <v>00KA</v>
          </cell>
          <cell r="AJ2959" t="str">
            <v>Luton</v>
          </cell>
        </row>
        <row r="2960">
          <cell r="O2960" t="str">
            <v>00KB</v>
          </cell>
          <cell r="P2960" t="str">
            <v>Bedford UA</v>
          </cell>
          <cell r="Q2960">
            <v>8</v>
          </cell>
          <cell r="R2960">
            <v>9</v>
          </cell>
          <cell r="S2960">
            <v>137</v>
          </cell>
          <cell r="T2960">
            <v>18</v>
          </cell>
          <cell r="U2960">
            <v>211</v>
          </cell>
          <cell r="V2960">
            <v>24</v>
          </cell>
          <cell r="W2960">
            <v>1</v>
          </cell>
          <cell r="AA2960" t="str">
            <v>00KB</v>
          </cell>
          <cell r="AB2960" t="str">
            <v>Bedford UA</v>
          </cell>
          <cell r="AC2960">
            <v>0</v>
          </cell>
          <cell r="AD2960">
            <v>0</v>
          </cell>
          <cell r="AE2960">
            <v>0</v>
          </cell>
          <cell r="AF2960">
            <v>0</v>
          </cell>
          <cell r="AG2960">
            <v>0</v>
          </cell>
          <cell r="AI2960" t="str">
            <v>00KB</v>
          </cell>
          <cell r="AJ2960" t="str">
            <v>Bedford UA</v>
          </cell>
        </row>
        <row r="2961">
          <cell r="O2961" t="str">
            <v>00KC</v>
          </cell>
          <cell r="P2961" t="str">
            <v>Central Bedfordshire</v>
          </cell>
          <cell r="R2961">
            <v>17</v>
          </cell>
          <cell r="S2961">
            <v>149</v>
          </cell>
          <cell r="U2961">
            <v>196</v>
          </cell>
          <cell r="W2961">
            <v>0</v>
          </cell>
          <cell r="AA2961" t="str">
            <v>00KC</v>
          </cell>
          <cell r="AB2961" t="str">
            <v>Central Bedfordshire</v>
          </cell>
          <cell r="AD2961">
            <v>0</v>
          </cell>
          <cell r="AE2961">
            <v>0</v>
          </cell>
          <cell r="AF2961">
            <v>0</v>
          </cell>
          <cell r="AG2961">
            <v>0</v>
          </cell>
          <cell r="AI2961" t="str">
            <v>00KC</v>
          </cell>
          <cell r="AJ2961" t="str">
            <v>Central Bedfordshire</v>
          </cell>
        </row>
        <row r="2962">
          <cell r="O2962" t="str">
            <v>00KF</v>
          </cell>
          <cell r="P2962" t="str">
            <v>Southend-on-Sea</v>
          </cell>
          <cell r="R2962">
            <v>2</v>
          </cell>
          <cell r="S2962">
            <v>1</v>
          </cell>
          <cell r="W2962">
            <v>0</v>
          </cell>
          <cell r="AA2962" t="str">
            <v>00KF</v>
          </cell>
          <cell r="AB2962" t="str">
            <v>Southend-on-Sea</v>
          </cell>
          <cell r="AD2962">
            <v>0</v>
          </cell>
          <cell r="AF2962">
            <v>0</v>
          </cell>
          <cell r="AG2962">
            <v>0</v>
          </cell>
          <cell r="AI2962" t="str">
            <v>00KF</v>
          </cell>
          <cell r="AJ2962" t="str">
            <v>Southend-on-Sea</v>
          </cell>
        </row>
        <row r="2963">
          <cell r="O2963" t="str">
            <v>00KG</v>
          </cell>
          <cell r="P2963" t="str">
            <v>Thurrock</v>
          </cell>
          <cell r="Q2963">
            <v>11</v>
          </cell>
          <cell r="R2963">
            <v>5</v>
          </cell>
          <cell r="S2963">
            <v>36</v>
          </cell>
          <cell r="U2963">
            <v>59</v>
          </cell>
          <cell r="V2963">
            <v>7</v>
          </cell>
          <cell r="W2963">
            <v>0</v>
          </cell>
          <cell r="AA2963" t="str">
            <v>00KG</v>
          </cell>
          <cell r="AB2963" t="str">
            <v>Thurrock</v>
          </cell>
          <cell r="AC2963">
            <v>0</v>
          </cell>
          <cell r="AD2963">
            <v>0</v>
          </cell>
          <cell r="AE2963">
            <v>0</v>
          </cell>
          <cell r="AF2963">
            <v>0</v>
          </cell>
          <cell r="AG2963">
            <v>0</v>
          </cell>
          <cell r="AI2963" t="str">
            <v>00KG</v>
          </cell>
          <cell r="AJ2963" t="str">
            <v>Thurrock</v>
          </cell>
        </row>
        <row r="2964">
          <cell r="O2964" t="str">
            <v>00LC</v>
          </cell>
          <cell r="P2964" t="str">
            <v>Medway Towns</v>
          </cell>
          <cell r="Q2964">
            <v>9</v>
          </cell>
          <cell r="R2964">
            <v>16</v>
          </cell>
          <cell r="S2964">
            <v>92</v>
          </cell>
          <cell r="T2964">
            <v>1</v>
          </cell>
          <cell r="U2964">
            <v>202</v>
          </cell>
          <cell r="V2964">
            <v>30</v>
          </cell>
          <cell r="W2964">
            <v>0</v>
          </cell>
          <cell r="AA2964" t="str">
            <v>00LC</v>
          </cell>
          <cell r="AB2964" t="str">
            <v>Medway Towns</v>
          </cell>
          <cell r="AC2964">
            <v>0</v>
          </cell>
          <cell r="AD2964">
            <v>0</v>
          </cell>
          <cell r="AE2964">
            <v>0</v>
          </cell>
          <cell r="AF2964">
            <v>0</v>
          </cell>
          <cell r="AG2964">
            <v>0</v>
          </cell>
          <cell r="AI2964" t="str">
            <v>00LC</v>
          </cell>
          <cell r="AJ2964" t="str">
            <v>Medway Towns</v>
          </cell>
        </row>
        <row r="2965">
          <cell r="O2965" t="str">
            <v>00MA</v>
          </cell>
          <cell r="P2965" t="str">
            <v>Bracknell Forest</v>
          </cell>
          <cell r="Q2965">
            <v>9</v>
          </cell>
          <cell r="R2965">
            <v>1</v>
          </cell>
          <cell r="S2965">
            <v>32</v>
          </cell>
          <cell r="U2965">
            <v>26</v>
          </cell>
          <cell r="W2965">
            <v>0</v>
          </cell>
          <cell r="AA2965" t="str">
            <v>00MA</v>
          </cell>
          <cell r="AB2965" t="str">
            <v>Bracknell Forest</v>
          </cell>
          <cell r="AC2965">
            <v>0</v>
          </cell>
          <cell r="AD2965">
            <v>0</v>
          </cell>
          <cell r="AE2965">
            <v>0</v>
          </cell>
          <cell r="AF2965">
            <v>0</v>
          </cell>
          <cell r="AG2965">
            <v>0</v>
          </cell>
          <cell r="AI2965" t="str">
            <v>00MA</v>
          </cell>
          <cell r="AJ2965" t="str">
            <v>Bracknell Forest</v>
          </cell>
        </row>
        <row r="2966">
          <cell r="O2966" t="str">
            <v>00MB</v>
          </cell>
          <cell r="P2966" t="str">
            <v>West Berkshire</v>
          </cell>
          <cell r="U2966">
            <v>74</v>
          </cell>
          <cell r="W2966">
            <v>2</v>
          </cell>
          <cell r="AA2966" t="str">
            <v>00MB</v>
          </cell>
          <cell r="AB2966" t="str">
            <v>West Berkshire</v>
          </cell>
          <cell r="AD2966">
            <v>0</v>
          </cell>
          <cell r="AE2966">
            <v>0</v>
          </cell>
          <cell r="AF2966">
            <v>0</v>
          </cell>
          <cell r="AG2966">
            <v>0</v>
          </cell>
          <cell r="AI2966" t="str">
            <v>00MB</v>
          </cell>
          <cell r="AJ2966" t="str">
            <v>West Berkshire</v>
          </cell>
        </row>
        <row r="2967">
          <cell r="O2967" t="str">
            <v>00MC</v>
          </cell>
          <cell r="P2967" t="str">
            <v>Reading</v>
          </cell>
          <cell r="R2967">
            <v>1</v>
          </cell>
          <cell r="S2967">
            <v>15</v>
          </cell>
          <cell r="U2967">
            <v>108</v>
          </cell>
          <cell r="W2967">
            <v>0</v>
          </cell>
          <cell r="AA2967" t="str">
            <v>00MC</v>
          </cell>
          <cell r="AB2967" t="str">
            <v>Reading</v>
          </cell>
          <cell r="AD2967">
            <v>0</v>
          </cell>
          <cell r="AE2967">
            <v>0</v>
          </cell>
          <cell r="AF2967">
            <v>0</v>
          </cell>
          <cell r="AG2967">
            <v>0</v>
          </cell>
          <cell r="AI2967" t="str">
            <v>00MC</v>
          </cell>
          <cell r="AJ2967" t="str">
            <v>Reading</v>
          </cell>
        </row>
        <row r="2968">
          <cell r="O2968" t="str">
            <v>00MD</v>
          </cell>
          <cell r="P2968" t="str">
            <v>Slough</v>
          </cell>
          <cell r="S2968">
            <v>16</v>
          </cell>
          <cell r="T2968">
            <v>1</v>
          </cell>
          <cell r="U2968">
            <v>113</v>
          </cell>
          <cell r="W2968">
            <v>2</v>
          </cell>
          <cell r="AA2968" t="str">
            <v>00MD</v>
          </cell>
          <cell r="AB2968" t="str">
            <v>Slough</v>
          </cell>
          <cell r="AD2968">
            <v>0</v>
          </cell>
          <cell r="AE2968">
            <v>0</v>
          </cell>
          <cell r="AF2968">
            <v>0</v>
          </cell>
          <cell r="AG2968">
            <v>0</v>
          </cell>
          <cell r="AI2968" t="str">
            <v>00MD</v>
          </cell>
          <cell r="AJ2968" t="str">
            <v>Slough</v>
          </cell>
        </row>
        <row r="2969">
          <cell r="O2969" t="str">
            <v>00ME</v>
          </cell>
          <cell r="P2969" t="str">
            <v>Windsor and Maidenhead</v>
          </cell>
          <cell r="R2969">
            <v>1</v>
          </cell>
          <cell r="U2969">
            <v>26</v>
          </cell>
          <cell r="W2969">
            <v>0</v>
          </cell>
          <cell r="AA2969" t="str">
            <v>00ME</v>
          </cell>
          <cell r="AB2969" t="str">
            <v>Windsor and Maidenhead</v>
          </cell>
          <cell r="AD2969">
            <v>0</v>
          </cell>
          <cell r="AE2969">
            <v>0</v>
          </cell>
          <cell r="AF2969">
            <v>0</v>
          </cell>
          <cell r="AG2969">
            <v>0</v>
          </cell>
          <cell r="AI2969" t="str">
            <v>00ME</v>
          </cell>
          <cell r="AJ2969" t="str">
            <v>Windsor and Maidenhead</v>
          </cell>
        </row>
        <row r="2970">
          <cell r="O2970" t="str">
            <v>00MF</v>
          </cell>
          <cell r="P2970" t="str">
            <v>Wokingham</v>
          </cell>
          <cell r="R2970">
            <v>1</v>
          </cell>
          <cell r="S2970">
            <v>22</v>
          </cell>
          <cell r="T2970">
            <v>2</v>
          </cell>
          <cell r="U2970">
            <v>40</v>
          </cell>
          <cell r="W2970">
            <v>0</v>
          </cell>
          <cell r="AA2970" t="str">
            <v>00MF</v>
          </cell>
          <cell r="AB2970" t="str">
            <v>Wokingham</v>
          </cell>
          <cell r="AD2970">
            <v>8</v>
          </cell>
          <cell r="AE2970">
            <v>0</v>
          </cell>
          <cell r="AF2970">
            <v>8</v>
          </cell>
          <cell r="AG2970">
            <v>8</v>
          </cell>
          <cell r="AI2970" t="str">
            <v>00MF</v>
          </cell>
          <cell r="AJ2970" t="str">
            <v>Wokingham</v>
          </cell>
        </row>
        <row r="2971">
          <cell r="O2971" t="str">
            <v>00MG</v>
          </cell>
          <cell r="P2971" t="str">
            <v>Milton Keynes</v>
          </cell>
          <cell r="Q2971">
            <v>25</v>
          </cell>
          <cell r="R2971">
            <v>2</v>
          </cell>
          <cell r="S2971">
            <v>225</v>
          </cell>
          <cell r="U2971">
            <v>180</v>
          </cell>
          <cell r="V2971">
            <v>16</v>
          </cell>
          <cell r="W2971">
            <v>0</v>
          </cell>
          <cell r="AA2971" t="str">
            <v>00MG</v>
          </cell>
          <cell r="AB2971" t="str">
            <v>Milton Keynes</v>
          </cell>
          <cell r="AC2971">
            <v>0</v>
          </cell>
          <cell r="AD2971">
            <v>0</v>
          </cell>
          <cell r="AE2971">
            <v>0</v>
          </cell>
          <cell r="AF2971">
            <v>0</v>
          </cell>
          <cell r="AG2971">
            <v>0</v>
          </cell>
          <cell r="AI2971" t="str">
            <v>00MG</v>
          </cell>
          <cell r="AJ2971" t="str">
            <v>Milton Keynes</v>
          </cell>
        </row>
        <row r="2972">
          <cell r="O2972" t="str">
            <v>00ML</v>
          </cell>
          <cell r="P2972" t="str">
            <v>Brighton and Hove</v>
          </cell>
          <cell r="R2972">
            <v>6</v>
          </cell>
          <cell r="S2972">
            <v>41</v>
          </cell>
          <cell r="T2972">
            <v>2</v>
          </cell>
          <cell r="U2972">
            <v>23</v>
          </cell>
          <cell r="W2972">
            <v>0</v>
          </cell>
          <cell r="AA2972" t="str">
            <v>00ML</v>
          </cell>
          <cell r="AB2972" t="str">
            <v>Brighton and Hove</v>
          </cell>
          <cell r="AD2972">
            <v>0</v>
          </cell>
          <cell r="AE2972">
            <v>0</v>
          </cell>
          <cell r="AF2972">
            <v>0</v>
          </cell>
          <cell r="AG2972">
            <v>0</v>
          </cell>
          <cell r="AI2972" t="str">
            <v>00ML</v>
          </cell>
          <cell r="AJ2972" t="str">
            <v>Brighton and Hove</v>
          </cell>
        </row>
        <row r="2973">
          <cell r="O2973" t="str">
            <v>00MR</v>
          </cell>
          <cell r="P2973" t="str">
            <v>Portsmouth</v>
          </cell>
          <cell r="R2973">
            <v>21</v>
          </cell>
          <cell r="S2973">
            <v>55</v>
          </cell>
          <cell r="U2973">
            <v>73</v>
          </cell>
          <cell r="V2973">
            <v>13</v>
          </cell>
          <cell r="W2973">
            <v>0</v>
          </cell>
          <cell r="AA2973" t="str">
            <v>00MR</v>
          </cell>
          <cell r="AB2973" t="str">
            <v>Portsmouth</v>
          </cell>
          <cell r="AC2973">
            <v>0</v>
          </cell>
          <cell r="AD2973">
            <v>0</v>
          </cell>
          <cell r="AE2973">
            <v>0</v>
          </cell>
          <cell r="AF2973">
            <v>0</v>
          </cell>
          <cell r="AG2973">
            <v>0</v>
          </cell>
          <cell r="AI2973" t="str">
            <v>00MR</v>
          </cell>
          <cell r="AJ2973" t="str">
            <v>Portsmouth</v>
          </cell>
        </row>
        <row r="2974">
          <cell r="O2974" t="str">
            <v>00MS</v>
          </cell>
          <cell r="P2974" t="str">
            <v>Southampton</v>
          </cell>
          <cell r="Q2974">
            <v>41</v>
          </cell>
          <cell r="R2974">
            <v>23</v>
          </cell>
          <cell r="S2974">
            <v>164</v>
          </cell>
          <cell r="U2974">
            <v>244</v>
          </cell>
          <cell r="V2974">
            <v>3</v>
          </cell>
          <cell r="W2974">
            <v>1</v>
          </cell>
          <cell r="AA2974" t="str">
            <v>00MS</v>
          </cell>
          <cell r="AB2974" t="str">
            <v>Southampton</v>
          </cell>
          <cell r="AC2974">
            <v>0</v>
          </cell>
          <cell r="AD2974">
            <v>0</v>
          </cell>
          <cell r="AE2974">
            <v>0</v>
          </cell>
          <cell r="AF2974">
            <v>0</v>
          </cell>
          <cell r="AG2974">
            <v>0</v>
          </cell>
          <cell r="AI2974" t="str">
            <v>00MS</v>
          </cell>
          <cell r="AJ2974" t="str">
            <v>Southampton</v>
          </cell>
        </row>
        <row r="2975">
          <cell r="O2975" t="str">
            <v>00MW</v>
          </cell>
          <cell r="P2975" t="str">
            <v>Isle of Wight</v>
          </cell>
          <cell r="Q2975">
            <v>50</v>
          </cell>
          <cell r="R2975">
            <v>5</v>
          </cell>
          <cell r="S2975">
            <v>28</v>
          </cell>
          <cell r="U2975">
            <v>14</v>
          </cell>
          <cell r="W2975">
            <v>0</v>
          </cell>
          <cell r="AA2975" t="str">
            <v>00MW</v>
          </cell>
          <cell r="AB2975" t="str">
            <v>Isle of Wight</v>
          </cell>
          <cell r="AC2975">
            <v>0</v>
          </cell>
          <cell r="AD2975">
            <v>0</v>
          </cell>
          <cell r="AE2975">
            <v>0</v>
          </cell>
          <cell r="AF2975">
            <v>0</v>
          </cell>
          <cell r="AG2975">
            <v>0</v>
          </cell>
          <cell r="AI2975" t="str">
            <v>00MW</v>
          </cell>
          <cell r="AJ2975" t="str">
            <v>Isle of Wight</v>
          </cell>
        </row>
        <row r="2976">
          <cell r="O2976" t="str">
            <v>11UB</v>
          </cell>
          <cell r="P2976" t="str">
            <v>Aylesbury Vale</v>
          </cell>
          <cell r="Q2976">
            <v>4</v>
          </cell>
          <cell r="R2976">
            <v>11</v>
          </cell>
          <cell r="S2976">
            <v>42</v>
          </cell>
          <cell r="U2976">
            <v>196</v>
          </cell>
          <cell r="V2976">
            <v>1</v>
          </cell>
          <cell r="W2976">
            <v>0</v>
          </cell>
          <cell r="AA2976" t="str">
            <v>11UB</v>
          </cell>
          <cell r="AB2976" t="str">
            <v>Aylesbury Vale</v>
          </cell>
          <cell r="AC2976">
            <v>0</v>
          </cell>
          <cell r="AD2976">
            <v>0</v>
          </cell>
          <cell r="AE2976">
            <v>0</v>
          </cell>
          <cell r="AF2976">
            <v>0</v>
          </cell>
          <cell r="AG2976">
            <v>0</v>
          </cell>
          <cell r="AI2976" t="str">
            <v>11UB</v>
          </cell>
          <cell r="AJ2976" t="str">
            <v>Aylesbury Vale</v>
          </cell>
        </row>
        <row r="2977">
          <cell r="O2977" t="str">
            <v>11UC</v>
          </cell>
          <cell r="P2977" t="str">
            <v>Chiltern</v>
          </cell>
          <cell r="U2977">
            <v>26</v>
          </cell>
          <cell r="W2977">
            <v>1</v>
          </cell>
          <cell r="AA2977" t="str">
            <v>11UC</v>
          </cell>
          <cell r="AB2977" t="str">
            <v>Chiltern</v>
          </cell>
          <cell r="AD2977">
            <v>0</v>
          </cell>
          <cell r="AE2977">
            <v>0</v>
          </cell>
          <cell r="AF2977">
            <v>0</v>
          </cell>
          <cell r="AG2977">
            <v>0</v>
          </cell>
          <cell r="AI2977" t="str">
            <v>11UC</v>
          </cell>
          <cell r="AJ2977" t="str">
            <v>Chiltern</v>
          </cell>
        </row>
        <row r="2978">
          <cell r="O2978" t="str">
            <v>11UE</v>
          </cell>
          <cell r="P2978" t="str">
            <v>South Buckinghamshire</v>
          </cell>
          <cell r="S2978">
            <v>11</v>
          </cell>
          <cell r="W2978">
            <v>0</v>
          </cell>
          <cell r="AA2978" t="str">
            <v>11UE</v>
          </cell>
          <cell r="AB2978" t="str">
            <v>South Buckinghamshire</v>
          </cell>
          <cell r="AD2978">
            <v>0</v>
          </cell>
          <cell r="AF2978">
            <v>0</v>
          </cell>
          <cell r="AG2978">
            <v>0</v>
          </cell>
          <cell r="AI2978" t="str">
            <v>11UE</v>
          </cell>
          <cell r="AJ2978" t="str">
            <v>South Buckinghamshire</v>
          </cell>
        </row>
        <row r="2979">
          <cell r="O2979" t="str">
            <v>11UF</v>
          </cell>
          <cell r="P2979" t="str">
            <v>Wycombe</v>
          </cell>
          <cell r="S2979">
            <v>79</v>
          </cell>
          <cell r="U2979">
            <v>153</v>
          </cell>
          <cell r="V2979">
            <v>12</v>
          </cell>
          <cell r="W2979">
            <v>0</v>
          </cell>
          <cell r="AA2979" t="str">
            <v>11UF</v>
          </cell>
          <cell r="AB2979" t="str">
            <v>Wycombe</v>
          </cell>
          <cell r="AD2979">
            <v>5</v>
          </cell>
          <cell r="AE2979">
            <v>0</v>
          </cell>
          <cell r="AF2979">
            <v>5</v>
          </cell>
          <cell r="AG2979">
            <v>5</v>
          </cell>
          <cell r="AI2979" t="str">
            <v>11UF</v>
          </cell>
          <cell r="AJ2979" t="str">
            <v>Wycombe</v>
          </cell>
        </row>
        <row r="2980">
          <cell r="O2980" t="str">
            <v>12UB</v>
          </cell>
          <cell r="P2980" t="str">
            <v>Cambridge</v>
          </cell>
          <cell r="S2980">
            <v>33</v>
          </cell>
          <cell r="U2980">
            <v>99</v>
          </cell>
          <cell r="W2980">
            <v>1</v>
          </cell>
          <cell r="AA2980" t="str">
            <v>12UB</v>
          </cell>
          <cell r="AB2980" t="str">
            <v>Cambridge</v>
          </cell>
          <cell r="AD2980">
            <v>0</v>
          </cell>
          <cell r="AE2980">
            <v>0</v>
          </cell>
          <cell r="AF2980">
            <v>0</v>
          </cell>
          <cell r="AG2980">
            <v>0</v>
          </cell>
          <cell r="AI2980" t="str">
            <v>12UB</v>
          </cell>
          <cell r="AJ2980" t="str">
            <v>Cambridge</v>
          </cell>
        </row>
        <row r="2981">
          <cell r="O2981" t="str">
            <v>12UC</v>
          </cell>
          <cell r="P2981" t="str">
            <v>East Cambridgeshire</v>
          </cell>
          <cell r="R2981">
            <v>4</v>
          </cell>
          <cell r="S2981">
            <v>44</v>
          </cell>
          <cell r="U2981">
            <v>105</v>
          </cell>
          <cell r="W2981">
            <v>0</v>
          </cell>
          <cell r="AA2981" t="str">
            <v>12UC</v>
          </cell>
          <cell r="AB2981" t="str">
            <v>East Cambridgeshire</v>
          </cell>
          <cell r="AD2981">
            <v>0</v>
          </cell>
          <cell r="AE2981">
            <v>0</v>
          </cell>
          <cell r="AF2981">
            <v>0</v>
          </cell>
          <cell r="AG2981">
            <v>0</v>
          </cell>
          <cell r="AI2981" t="str">
            <v>12UC</v>
          </cell>
          <cell r="AJ2981" t="str">
            <v>East Cambridgeshire</v>
          </cell>
        </row>
        <row r="2982">
          <cell r="O2982" t="str">
            <v>12UD</v>
          </cell>
          <cell r="P2982" t="str">
            <v>Fenland</v>
          </cell>
          <cell r="R2982">
            <v>3</v>
          </cell>
          <cell r="S2982">
            <v>2</v>
          </cell>
          <cell r="U2982">
            <v>96</v>
          </cell>
          <cell r="W2982">
            <v>0</v>
          </cell>
          <cell r="AA2982" t="str">
            <v>12UD</v>
          </cell>
          <cell r="AB2982" t="str">
            <v>Fenland</v>
          </cell>
          <cell r="AD2982">
            <v>0</v>
          </cell>
          <cell r="AE2982">
            <v>0</v>
          </cell>
          <cell r="AF2982">
            <v>0</v>
          </cell>
          <cell r="AG2982">
            <v>0</v>
          </cell>
          <cell r="AI2982" t="str">
            <v>12UD</v>
          </cell>
          <cell r="AJ2982" t="str">
            <v>Fenland</v>
          </cell>
        </row>
        <row r="2983">
          <cell r="O2983" t="str">
            <v>12UE</v>
          </cell>
          <cell r="P2983" t="str">
            <v>Huntingdonshire</v>
          </cell>
          <cell r="R2983">
            <v>1</v>
          </cell>
          <cell r="S2983">
            <v>154</v>
          </cell>
          <cell r="U2983">
            <v>260</v>
          </cell>
          <cell r="W2983">
            <v>0</v>
          </cell>
          <cell r="AA2983" t="str">
            <v>12UE</v>
          </cell>
          <cell r="AB2983" t="str">
            <v>Huntingdonshire</v>
          </cell>
          <cell r="AD2983">
            <v>0</v>
          </cell>
          <cell r="AE2983">
            <v>0</v>
          </cell>
          <cell r="AF2983">
            <v>0</v>
          </cell>
          <cell r="AG2983">
            <v>0</v>
          </cell>
          <cell r="AI2983" t="str">
            <v>12UE</v>
          </cell>
          <cell r="AJ2983" t="str">
            <v>Huntingdonshire</v>
          </cell>
        </row>
        <row r="2984">
          <cell r="O2984" t="str">
            <v>12UG</v>
          </cell>
          <cell r="P2984" t="str">
            <v>South Cambridgeshire</v>
          </cell>
          <cell r="R2984">
            <v>2</v>
          </cell>
          <cell r="S2984">
            <v>35</v>
          </cell>
          <cell r="U2984">
            <v>159</v>
          </cell>
          <cell r="W2984">
            <v>0</v>
          </cell>
          <cell r="AA2984" t="str">
            <v>12UG</v>
          </cell>
          <cell r="AB2984" t="str">
            <v>South Cambridgeshire</v>
          </cell>
          <cell r="AD2984">
            <v>0</v>
          </cell>
          <cell r="AE2984">
            <v>0</v>
          </cell>
          <cell r="AF2984">
            <v>0</v>
          </cell>
          <cell r="AG2984">
            <v>0</v>
          </cell>
          <cell r="AI2984" t="str">
            <v>12UG</v>
          </cell>
          <cell r="AJ2984" t="str">
            <v>South Cambridgeshire</v>
          </cell>
        </row>
        <row r="2985">
          <cell r="O2985" t="str">
            <v>16UB</v>
          </cell>
          <cell r="P2985" t="str">
            <v>Allerdale</v>
          </cell>
          <cell r="R2985">
            <v>1</v>
          </cell>
          <cell r="S2985">
            <v>12</v>
          </cell>
          <cell r="U2985">
            <v>18</v>
          </cell>
          <cell r="V2985">
            <v>8</v>
          </cell>
          <cell r="W2985">
            <v>2</v>
          </cell>
          <cell r="AA2985" t="str">
            <v>16UB</v>
          </cell>
          <cell r="AB2985" t="str">
            <v>Allerdale</v>
          </cell>
          <cell r="AD2985">
            <v>0</v>
          </cell>
          <cell r="AE2985">
            <v>0</v>
          </cell>
          <cell r="AF2985">
            <v>0</v>
          </cell>
          <cell r="AG2985">
            <v>0</v>
          </cell>
          <cell r="AI2985" t="str">
            <v>16UB</v>
          </cell>
          <cell r="AJ2985" t="str">
            <v>Allerdale</v>
          </cell>
        </row>
        <row r="2986">
          <cell r="O2986" t="str">
            <v>16UC</v>
          </cell>
          <cell r="P2986" t="str">
            <v>Barrow-in-Furness</v>
          </cell>
          <cell r="R2986">
            <v>7</v>
          </cell>
          <cell r="U2986">
            <v>53</v>
          </cell>
          <cell r="V2986">
            <v>2</v>
          </cell>
          <cell r="W2986">
            <v>0</v>
          </cell>
          <cell r="AA2986" t="str">
            <v>16UC</v>
          </cell>
          <cell r="AB2986" t="str">
            <v>Barrow-in-Furness</v>
          </cell>
          <cell r="AD2986">
            <v>0</v>
          </cell>
          <cell r="AE2986">
            <v>0</v>
          </cell>
          <cell r="AF2986">
            <v>0</v>
          </cell>
          <cell r="AG2986">
            <v>0</v>
          </cell>
          <cell r="AI2986" t="str">
            <v>16UC</v>
          </cell>
          <cell r="AJ2986" t="str">
            <v>Barrow-in-Furness</v>
          </cell>
        </row>
        <row r="2987">
          <cell r="O2987" t="str">
            <v>16UD</v>
          </cell>
          <cell r="P2987" t="str">
            <v>Carlisle</v>
          </cell>
          <cell r="R2987">
            <v>11</v>
          </cell>
          <cell r="S2987">
            <v>31</v>
          </cell>
          <cell r="U2987">
            <v>88</v>
          </cell>
          <cell r="V2987">
            <v>5</v>
          </cell>
          <cell r="W2987">
            <v>4</v>
          </cell>
          <cell r="AA2987" t="str">
            <v>16UD</v>
          </cell>
          <cell r="AB2987" t="str">
            <v>Carlisle</v>
          </cell>
          <cell r="AD2987">
            <v>0</v>
          </cell>
          <cell r="AE2987">
            <v>0</v>
          </cell>
          <cell r="AF2987">
            <v>0</v>
          </cell>
          <cell r="AG2987">
            <v>0</v>
          </cell>
          <cell r="AI2987" t="str">
            <v>16UD</v>
          </cell>
          <cell r="AJ2987" t="str">
            <v>Carlisle</v>
          </cell>
        </row>
        <row r="2988">
          <cell r="O2988" t="str">
            <v>16UE</v>
          </cell>
          <cell r="P2988" t="str">
            <v>Copeland</v>
          </cell>
          <cell r="S2988">
            <v>5</v>
          </cell>
          <cell r="U2988">
            <v>41</v>
          </cell>
          <cell r="W2988">
            <v>4</v>
          </cell>
          <cell r="AA2988" t="str">
            <v>16UE</v>
          </cell>
          <cell r="AB2988" t="str">
            <v>Copeland</v>
          </cell>
          <cell r="AD2988">
            <v>0</v>
          </cell>
          <cell r="AE2988">
            <v>0</v>
          </cell>
          <cell r="AF2988">
            <v>0</v>
          </cell>
          <cell r="AG2988">
            <v>0</v>
          </cell>
          <cell r="AI2988" t="str">
            <v>16UE</v>
          </cell>
          <cell r="AJ2988" t="str">
            <v>Copeland</v>
          </cell>
        </row>
        <row r="2989">
          <cell r="O2989" t="str">
            <v>16UF</v>
          </cell>
          <cell r="P2989" t="str">
            <v>Eden</v>
          </cell>
          <cell r="R2989">
            <v>1</v>
          </cell>
          <cell r="S2989">
            <v>3</v>
          </cell>
          <cell r="U2989">
            <v>12</v>
          </cell>
          <cell r="V2989">
            <v>10</v>
          </cell>
          <cell r="W2989">
            <v>0</v>
          </cell>
          <cell r="AA2989" t="str">
            <v>16UF</v>
          </cell>
          <cell r="AB2989" t="str">
            <v>Eden</v>
          </cell>
          <cell r="AD2989">
            <v>0</v>
          </cell>
          <cell r="AE2989">
            <v>0</v>
          </cell>
          <cell r="AF2989">
            <v>0</v>
          </cell>
          <cell r="AG2989">
            <v>0</v>
          </cell>
          <cell r="AI2989" t="str">
            <v>16UF</v>
          </cell>
          <cell r="AJ2989" t="str">
            <v>Eden</v>
          </cell>
        </row>
        <row r="2990">
          <cell r="O2990" t="str">
            <v>16UG</v>
          </cell>
          <cell r="P2990" t="str">
            <v>South Lakeland</v>
          </cell>
          <cell r="R2990">
            <v>2</v>
          </cell>
          <cell r="S2990">
            <v>1</v>
          </cell>
          <cell r="T2990">
            <v>1</v>
          </cell>
          <cell r="U2990">
            <v>36</v>
          </cell>
          <cell r="W2990">
            <v>0</v>
          </cell>
          <cell r="AA2990" t="str">
            <v>16UG</v>
          </cell>
          <cell r="AB2990" t="str">
            <v>South Lakeland</v>
          </cell>
          <cell r="AD2990">
            <v>0</v>
          </cell>
          <cell r="AE2990">
            <v>0</v>
          </cell>
          <cell r="AF2990">
            <v>0</v>
          </cell>
          <cell r="AG2990">
            <v>0</v>
          </cell>
          <cell r="AI2990" t="str">
            <v>16UG</v>
          </cell>
          <cell r="AJ2990" t="str">
            <v>South Lakeland</v>
          </cell>
        </row>
        <row r="2991">
          <cell r="O2991" t="str">
            <v>17UB</v>
          </cell>
          <cell r="P2991" t="str">
            <v>Amber Valley</v>
          </cell>
          <cell r="R2991">
            <v>10</v>
          </cell>
          <cell r="S2991">
            <v>4</v>
          </cell>
          <cell r="U2991">
            <v>75</v>
          </cell>
          <cell r="W2991">
            <v>1</v>
          </cell>
          <cell r="AA2991" t="str">
            <v>17UB</v>
          </cell>
          <cell r="AB2991" t="str">
            <v>Amber Valley</v>
          </cell>
          <cell r="AD2991">
            <v>0</v>
          </cell>
          <cell r="AE2991">
            <v>0</v>
          </cell>
          <cell r="AF2991">
            <v>0</v>
          </cell>
          <cell r="AG2991">
            <v>0</v>
          </cell>
          <cell r="AI2991" t="str">
            <v>17UB</v>
          </cell>
          <cell r="AJ2991" t="str">
            <v>Amber Valley</v>
          </cell>
        </row>
        <row r="2992">
          <cell r="O2992" t="str">
            <v>17UC</v>
          </cell>
          <cell r="P2992" t="str">
            <v>Bolsover</v>
          </cell>
          <cell r="R2992">
            <v>7</v>
          </cell>
          <cell r="S2992">
            <v>5</v>
          </cell>
          <cell r="U2992">
            <v>17</v>
          </cell>
          <cell r="W2992">
            <v>0</v>
          </cell>
          <cell r="AA2992" t="str">
            <v>17UC</v>
          </cell>
          <cell r="AB2992" t="str">
            <v>Bolsover</v>
          </cell>
          <cell r="AD2992">
            <v>0</v>
          </cell>
          <cell r="AE2992">
            <v>0</v>
          </cell>
          <cell r="AF2992">
            <v>0</v>
          </cell>
          <cell r="AG2992">
            <v>0</v>
          </cell>
          <cell r="AI2992" t="str">
            <v>17UC</v>
          </cell>
          <cell r="AJ2992" t="str">
            <v>Bolsover</v>
          </cell>
        </row>
        <row r="2993">
          <cell r="O2993" t="str">
            <v>17UD</v>
          </cell>
          <cell r="P2993" t="str">
            <v>Chesterfield</v>
          </cell>
          <cell r="R2993">
            <v>6</v>
          </cell>
          <cell r="S2993">
            <v>3</v>
          </cell>
          <cell r="W2993">
            <v>0</v>
          </cell>
          <cell r="AA2993" t="str">
            <v>17UD</v>
          </cell>
          <cell r="AB2993" t="str">
            <v>Chesterfield</v>
          </cell>
          <cell r="AD2993">
            <v>0</v>
          </cell>
          <cell r="AF2993">
            <v>0</v>
          </cell>
          <cell r="AG2993">
            <v>0</v>
          </cell>
          <cell r="AI2993" t="str">
            <v>17UD</v>
          </cell>
          <cell r="AJ2993" t="str">
            <v>Chesterfield</v>
          </cell>
        </row>
        <row r="2994">
          <cell r="O2994" t="str">
            <v>17UF</v>
          </cell>
          <cell r="P2994" t="str">
            <v>Derbyshire Dales</v>
          </cell>
          <cell r="R2994">
            <v>2</v>
          </cell>
          <cell r="S2994">
            <v>6</v>
          </cell>
          <cell r="U2994">
            <v>56</v>
          </cell>
          <cell r="W2994">
            <v>0</v>
          </cell>
          <cell r="AA2994" t="str">
            <v>17UF</v>
          </cell>
          <cell r="AB2994" t="str">
            <v>Derbyshire Dales</v>
          </cell>
          <cell r="AD2994">
            <v>0</v>
          </cell>
          <cell r="AE2994">
            <v>0</v>
          </cell>
          <cell r="AF2994">
            <v>0</v>
          </cell>
          <cell r="AG2994">
            <v>0</v>
          </cell>
          <cell r="AI2994" t="str">
            <v>17UF</v>
          </cell>
          <cell r="AJ2994" t="str">
            <v>Derbyshire Dales</v>
          </cell>
        </row>
        <row r="2995">
          <cell r="O2995" t="str">
            <v>17UG</v>
          </cell>
          <cell r="P2995" t="str">
            <v>Erewash</v>
          </cell>
          <cell r="R2995">
            <v>13</v>
          </cell>
          <cell r="S2995">
            <v>27</v>
          </cell>
          <cell r="U2995">
            <v>58</v>
          </cell>
          <cell r="W2995">
            <v>1</v>
          </cell>
          <cell r="AA2995" t="str">
            <v>17UG</v>
          </cell>
          <cell r="AB2995" t="str">
            <v>Erewash</v>
          </cell>
          <cell r="AD2995">
            <v>0</v>
          </cell>
          <cell r="AE2995">
            <v>0</v>
          </cell>
          <cell r="AF2995">
            <v>0</v>
          </cell>
          <cell r="AG2995">
            <v>0</v>
          </cell>
          <cell r="AI2995" t="str">
            <v>17UG</v>
          </cell>
          <cell r="AJ2995" t="str">
            <v>Erewash</v>
          </cell>
        </row>
        <row r="2996">
          <cell r="O2996" t="str">
            <v>17UH</v>
          </cell>
          <cell r="P2996" t="str">
            <v>High Peak</v>
          </cell>
          <cell r="R2996">
            <v>1</v>
          </cell>
          <cell r="S2996">
            <v>1</v>
          </cell>
          <cell r="U2996">
            <v>17</v>
          </cell>
          <cell r="W2996">
            <v>0</v>
          </cell>
          <cell r="AA2996" t="str">
            <v>17UH</v>
          </cell>
          <cell r="AB2996" t="str">
            <v>High Peak</v>
          </cell>
          <cell r="AD2996">
            <v>0</v>
          </cell>
          <cell r="AE2996">
            <v>0</v>
          </cell>
          <cell r="AF2996">
            <v>0</v>
          </cell>
          <cell r="AG2996">
            <v>0</v>
          </cell>
          <cell r="AI2996" t="str">
            <v>17UH</v>
          </cell>
          <cell r="AJ2996" t="str">
            <v>High Peak</v>
          </cell>
        </row>
        <row r="2997">
          <cell r="O2997" t="str">
            <v>17UJ</v>
          </cell>
          <cell r="P2997" t="str">
            <v>North East Derbyshire</v>
          </cell>
          <cell r="R2997">
            <v>4</v>
          </cell>
          <cell r="W2997">
            <v>0</v>
          </cell>
          <cell r="AA2997" t="str">
            <v>17UJ</v>
          </cell>
          <cell r="AB2997" t="str">
            <v>North East Derbyshire</v>
          </cell>
          <cell r="AD2997">
            <v>0</v>
          </cell>
          <cell r="AF2997">
            <v>0</v>
          </cell>
          <cell r="AG2997">
            <v>0</v>
          </cell>
          <cell r="AI2997" t="str">
            <v>17UJ</v>
          </cell>
          <cell r="AJ2997" t="str">
            <v>North East Derbyshire</v>
          </cell>
        </row>
        <row r="2998">
          <cell r="O2998" t="str">
            <v>17UK</v>
          </cell>
          <cell r="P2998" t="str">
            <v>South Derbyshire</v>
          </cell>
          <cell r="R2998">
            <v>7</v>
          </cell>
          <cell r="S2998">
            <v>37</v>
          </cell>
          <cell r="U2998">
            <v>64</v>
          </cell>
          <cell r="W2998">
            <v>0</v>
          </cell>
          <cell r="AA2998" t="str">
            <v>17UK</v>
          </cell>
          <cell r="AB2998" t="str">
            <v>South Derbyshire</v>
          </cell>
          <cell r="AD2998">
            <v>0</v>
          </cell>
          <cell r="AE2998">
            <v>0</v>
          </cell>
          <cell r="AF2998">
            <v>0</v>
          </cell>
          <cell r="AG2998">
            <v>0</v>
          </cell>
          <cell r="AI2998" t="str">
            <v>17UK</v>
          </cell>
          <cell r="AJ2998" t="str">
            <v>South Derbyshire</v>
          </cell>
        </row>
        <row r="2999">
          <cell r="O2999" t="str">
            <v>18UB</v>
          </cell>
          <cell r="P2999" t="str">
            <v>East Devon</v>
          </cell>
          <cell r="R2999">
            <v>2</v>
          </cell>
          <cell r="S2999">
            <v>12</v>
          </cell>
          <cell r="U2999">
            <v>69</v>
          </cell>
          <cell r="W2999">
            <v>0</v>
          </cell>
          <cell r="AA2999" t="str">
            <v>18UB</v>
          </cell>
          <cell r="AB2999" t="str">
            <v>East Devon</v>
          </cell>
          <cell r="AD2999">
            <v>0</v>
          </cell>
          <cell r="AE2999">
            <v>0</v>
          </cell>
          <cell r="AF2999">
            <v>0</v>
          </cell>
          <cell r="AG2999">
            <v>0</v>
          </cell>
          <cell r="AI2999" t="str">
            <v>18UB</v>
          </cell>
          <cell r="AJ2999" t="str">
            <v>East Devon</v>
          </cell>
        </row>
        <row r="3000">
          <cell r="O3000" t="str">
            <v>18UC</v>
          </cell>
          <cell r="P3000" t="str">
            <v>Exeter</v>
          </cell>
          <cell r="R3000">
            <v>6</v>
          </cell>
          <cell r="S3000">
            <v>47</v>
          </cell>
          <cell r="U3000">
            <v>141</v>
          </cell>
          <cell r="W3000">
            <v>0</v>
          </cell>
          <cell r="AA3000" t="str">
            <v>18UC</v>
          </cell>
          <cell r="AB3000" t="str">
            <v>Exeter</v>
          </cell>
          <cell r="AD3000">
            <v>0</v>
          </cell>
          <cell r="AE3000">
            <v>0</v>
          </cell>
          <cell r="AF3000">
            <v>0</v>
          </cell>
          <cell r="AG3000">
            <v>0</v>
          </cell>
          <cell r="AI3000" t="str">
            <v>18UC</v>
          </cell>
          <cell r="AJ3000" t="str">
            <v>Exeter</v>
          </cell>
          <cell r="AK3000">
            <v>1</v>
          </cell>
        </row>
        <row r="3001">
          <cell r="O3001" t="str">
            <v>18UD</v>
          </cell>
          <cell r="P3001" t="str">
            <v>Mid Devon</v>
          </cell>
          <cell r="R3001">
            <v>2</v>
          </cell>
          <cell r="S3001">
            <v>2</v>
          </cell>
          <cell r="T3001">
            <v>1</v>
          </cell>
          <cell r="U3001">
            <v>41</v>
          </cell>
          <cell r="V3001">
            <v>2</v>
          </cell>
          <cell r="W3001">
            <v>0</v>
          </cell>
          <cell r="AA3001" t="str">
            <v>18UD</v>
          </cell>
          <cell r="AB3001" t="str">
            <v>Mid Devon</v>
          </cell>
          <cell r="AD3001">
            <v>0</v>
          </cell>
          <cell r="AE3001">
            <v>0</v>
          </cell>
          <cell r="AF3001">
            <v>0</v>
          </cell>
          <cell r="AG3001">
            <v>0</v>
          </cell>
          <cell r="AI3001" t="str">
            <v>18UD</v>
          </cell>
          <cell r="AJ3001" t="str">
            <v>Mid Devon</v>
          </cell>
        </row>
        <row r="3002">
          <cell r="O3002" t="str">
            <v>18UE</v>
          </cell>
          <cell r="P3002" t="str">
            <v>North Devon</v>
          </cell>
          <cell r="R3002">
            <v>1</v>
          </cell>
          <cell r="S3002">
            <v>8</v>
          </cell>
          <cell r="T3002">
            <v>1</v>
          </cell>
          <cell r="U3002">
            <v>34</v>
          </cell>
          <cell r="W3002">
            <v>0</v>
          </cell>
          <cell r="AA3002" t="str">
            <v>18UE</v>
          </cell>
          <cell r="AB3002" t="str">
            <v>North Devon</v>
          </cell>
          <cell r="AD3002">
            <v>0</v>
          </cell>
          <cell r="AE3002">
            <v>0</v>
          </cell>
          <cell r="AF3002">
            <v>0</v>
          </cell>
          <cell r="AG3002">
            <v>0</v>
          </cell>
          <cell r="AI3002" t="str">
            <v>18UE</v>
          </cell>
          <cell r="AJ3002" t="str">
            <v>North Devon</v>
          </cell>
        </row>
        <row r="3003">
          <cell r="O3003" t="str">
            <v>18UG</v>
          </cell>
          <cell r="P3003" t="str">
            <v>South Hams</v>
          </cell>
          <cell r="R3003">
            <v>2</v>
          </cell>
          <cell r="S3003">
            <v>4</v>
          </cell>
          <cell r="T3003">
            <v>3</v>
          </cell>
          <cell r="U3003">
            <v>19</v>
          </cell>
          <cell r="W3003">
            <v>0</v>
          </cell>
          <cell r="AA3003" t="str">
            <v>18UG</v>
          </cell>
          <cell r="AB3003" t="str">
            <v>South Hams</v>
          </cell>
          <cell r="AD3003">
            <v>0</v>
          </cell>
          <cell r="AE3003">
            <v>0</v>
          </cell>
          <cell r="AF3003">
            <v>0</v>
          </cell>
          <cell r="AG3003">
            <v>0</v>
          </cell>
          <cell r="AI3003" t="str">
            <v>18UG</v>
          </cell>
          <cell r="AJ3003" t="str">
            <v>South Hams</v>
          </cell>
        </row>
        <row r="3004">
          <cell r="O3004" t="str">
            <v>18UH</v>
          </cell>
          <cell r="P3004" t="str">
            <v>Teignbridge</v>
          </cell>
          <cell r="R3004">
            <v>4</v>
          </cell>
          <cell r="S3004">
            <v>32</v>
          </cell>
          <cell r="T3004">
            <v>2</v>
          </cell>
          <cell r="U3004">
            <v>107</v>
          </cell>
          <cell r="W3004">
            <v>0</v>
          </cell>
          <cell r="AA3004" t="str">
            <v>18UH</v>
          </cell>
          <cell r="AB3004" t="str">
            <v>Teignbridge</v>
          </cell>
          <cell r="AD3004">
            <v>0</v>
          </cell>
          <cell r="AE3004">
            <v>4</v>
          </cell>
          <cell r="AF3004">
            <v>0</v>
          </cell>
          <cell r="AG3004">
            <v>4</v>
          </cell>
          <cell r="AI3004" t="str">
            <v>18UH</v>
          </cell>
          <cell r="AJ3004" t="str">
            <v>Teignbridge</v>
          </cell>
        </row>
        <row r="3005">
          <cell r="O3005" t="str">
            <v>18UK</v>
          </cell>
          <cell r="P3005" t="str">
            <v>Torridge</v>
          </cell>
          <cell r="R3005">
            <v>3</v>
          </cell>
          <cell r="S3005">
            <v>27</v>
          </cell>
          <cell r="U3005">
            <v>59</v>
          </cell>
          <cell r="W3005">
            <v>0</v>
          </cell>
          <cell r="AA3005" t="str">
            <v>18UK</v>
          </cell>
          <cell r="AB3005" t="str">
            <v>Torridge</v>
          </cell>
          <cell r="AD3005">
            <v>0</v>
          </cell>
          <cell r="AE3005">
            <v>0</v>
          </cell>
          <cell r="AF3005">
            <v>0</v>
          </cell>
          <cell r="AG3005">
            <v>0</v>
          </cell>
          <cell r="AI3005" t="str">
            <v>18UK</v>
          </cell>
          <cell r="AJ3005" t="str">
            <v>Torridge</v>
          </cell>
        </row>
        <row r="3006">
          <cell r="O3006" t="str">
            <v>18UL</v>
          </cell>
          <cell r="P3006" t="str">
            <v>West Devon</v>
          </cell>
          <cell r="S3006">
            <v>15</v>
          </cell>
          <cell r="U3006">
            <v>157</v>
          </cell>
          <cell r="W3006">
            <v>0</v>
          </cell>
          <cell r="AA3006" t="str">
            <v>18UL</v>
          </cell>
          <cell r="AB3006" t="str">
            <v>West Devon</v>
          </cell>
          <cell r="AD3006">
            <v>0</v>
          </cell>
          <cell r="AE3006">
            <v>0</v>
          </cell>
          <cell r="AF3006">
            <v>0</v>
          </cell>
          <cell r="AG3006">
            <v>0</v>
          </cell>
          <cell r="AI3006" t="str">
            <v>18UL</v>
          </cell>
          <cell r="AJ3006" t="str">
            <v>West Devon</v>
          </cell>
        </row>
        <row r="3007">
          <cell r="O3007" t="str">
            <v>19UC</v>
          </cell>
          <cell r="P3007" t="str">
            <v>Christchurch</v>
          </cell>
          <cell r="R3007">
            <v>2</v>
          </cell>
          <cell r="W3007">
            <v>0</v>
          </cell>
          <cell r="AA3007" t="str">
            <v>19UC</v>
          </cell>
          <cell r="AB3007" t="str">
            <v>Christchurch</v>
          </cell>
          <cell r="AD3007">
            <v>0</v>
          </cell>
          <cell r="AE3007">
            <v>0</v>
          </cell>
          <cell r="AF3007">
            <v>0</v>
          </cell>
          <cell r="AG3007">
            <v>0</v>
          </cell>
          <cell r="AI3007" t="str">
            <v>19UC</v>
          </cell>
          <cell r="AJ3007" t="str">
            <v>Christchurch</v>
          </cell>
          <cell r="AK3007">
            <v>7</v>
          </cell>
        </row>
        <row r="3008">
          <cell r="O3008" t="str">
            <v>19UD</v>
          </cell>
          <cell r="P3008" t="str">
            <v>East Dorset</v>
          </cell>
          <cell r="U3008">
            <v>14</v>
          </cell>
          <cell r="V3008">
            <v>3</v>
          </cell>
          <cell r="W3008">
            <v>0</v>
          </cell>
          <cell r="AA3008" t="str">
            <v>19UD</v>
          </cell>
          <cell r="AB3008" t="str">
            <v>East Dorset</v>
          </cell>
          <cell r="AE3008">
            <v>0</v>
          </cell>
          <cell r="AF3008">
            <v>0</v>
          </cell>
          <cell r="AG3008">
            <v>0</v>
          </cell>
          <cell r="AI3008" t="str">
            <v>19UD</v>
          </cell>
          <cell r="AJ3008" t="str">
            <v>East Dorset</v>
          </cell>
        </row>
        <row r="3009">
          <cell r="O3009" t="str">
            <v>19UE</v>
          </cell>
          <cell r="P3009" t="str">
            <v>North Dorset</v>
          </cell>
          <cell r="R3009">
            <v>1</v>
          </cell>
          <cell r="S3009">
            <v>66</v>
          </cell>
          <cell r="U3009">
            <v>149</v>
          </cell>
          <cell r="V3009">
            <v>5</v>
          </cell>
          <cell r="W3009">
            <v>0</v>
          </cell>
          <cell r="AA3009" t="str">
            <v>19UE</v>
          </cell>
          <cell r="AB3009" t="str">
            <v>North Dorset</v>
          </cell>
          <cell r="AD3009">
            <v>0</v>
          </cell>
          <cell r="AE3009">
            <v>0</v>
          </cell>
          <cell r="AF3009">
            <v>0</v>
          </cell>
          <cell r="AG3009">
            <v>0</v>
          </cell>
          <cell r="AI3009" t="str">
            <v>19UE</v>
          </cell>
          <cell r="AJ3009" t="str">
            <v>North Dorset</v>
          </cell>
        </row>
        <row r="3010">
          <cell r="O3010" t="str">
            <v>19UG</v>
          </cell>
          <cell r="P3010" t="str">
            <v>Purbeck</v>
          </cell>
          <cell r="R3010">
            <v>1</v>
          </cell>
          <cell r="S3010">
            <v>13</v>
          </cell>
          <cell r="U3010">
            <v>8</v>
          </cell>
          <cell r="W3010">
            <v>0</v>
          </cell>
          <cell r="AA3010" t="str">
            <v>19UG</v>
          </cell>
          <cell r="AB3010" t="str">
            <v>Purbeck</v>
          </cell>
          <cell r="AD3010">
            <v>0</v>
          </cell>
          <cell r="AE3010">
            <v>0</v>
          </cell>
          <cell r="AF3010">
            <v>0</v>
          </cell>
          <cell r="AG3010">
            <v>0</v>
          </cell>
          <cell r="AI3010" t="str">
            <v>19UG</v>
          </cell>
          <cell r="AJ3010" t="str">
            <v>Purbeck</v>
          </cell>
        </row>
        <row r="3011">
          <cell r="O3011" t="str">
            <v>19UH</v>
          </cell>
          <cell r="P3011" t="str">
            <v>West Dorset</v>
          </cell>
          <cell r="R3011">
            <v>2</v>
          </cell>
          <cell r="S3011">
            <v>32</v>
          </cell>
          <cell r="T3011">
            <v>1</v>
          </cell>
          <cell r="U3011">
            <v>93</v>
          </cell>
          <cell r="V3011">
            <v>8</v>
          </cell>
          <cell r="W3011">
            <v>0</v>
          </cell>
          <cell r="AA3011" t="str">
            <v>19UH</v>
          </cell>
          <cell r="AB3011" t="str">
            <v>West Dorset</v>
          </cell>
          <cell r="AD3011">
            <v>0</v>
          </cell>
          <cell r="AE3011">
            <v>0</v>
          </cell>
          <cell r="AF3011">
            <v>0</v>
          </cell>
          <cell r="AG3011">
            <v>0</v>
          </cell>
          <cell r="AI3011" t="str">
            <v>19UH</v>
          </cell>
          <cell r="AJ3011" t="str">
            <v>West Dorset</v>
          </cell>
        </row>
        <row r="3012">
          <cell r="O3012" t="str">
            <v>19UJ</v>
          </cell>
          <cell r="P3012" t="str">
            <v>Weymouth and Portland</v>
          </cell>
          <cell r="R3012">
            <v>7</v>
          </cell>
          <cell r="S3012">
            <v>4</v>
          </cell>
          <cell r="U3012">
            <v>8</v>
          </cell>
          <cell r="W3012">
            <v>2</v>
          </cell>
          <cell r="AA3012" t="str">
            <v>19UJ</v>
          </cell>
          <cell r="AB3012" t="str">
            <v>Weymouth and Portland</v>
          </cell>
          <cell r="AD3012">
            <v>0</v>
          </cell>
          <cell r="AE3012">
            <v>0</v>
          </cell>
          <cell r="AF3012">
            <v>0</v>
          </cell>
          <cell r="AG3012">
            <v>0</v>
          </cell>
          <cell r="AI3012" t="str">
            <v>19UJ</v>
          </cell>
          <cell r="AJ3012" t="str">
            <v>Weymouth and Portland</v>
          </cell>
        </row>
        <row r="3013">
          <cell r="O3013" t="str">
            <v>21UC</v>
          </cell>
          <cell r="P3013" t="str">
            <v>Eastbourne</v>
          </cell>
          <cell r="R3013">
            <v>2</v>
          </cell>
          <cell r="U3013">
            <v>9</v>
          </cell>
          <cell r="W3013">
            <v>0</v>
          </cell>
          <cell r="AA3013" t="str">
            <v>21UC</v>
          </cell>
          <cell r="AB3013" t="str">
            <v>Eastbourne</v>
          </cell>
          <cell r="AD3013">
            <v>0</v>
          </cell>
          <cell r="AE3013">
            <v>0</v>
          </cell>
          <cell r="AF3013">
            <v>0</v>
          </cell>
          <cell r="AG3013">
            <v>0</v>
          </cell>
          <cell r="AI3013" t="str">
            <v>21UC</v>
          </cell>
          <cell r="AJ3013" t="str">
            <v>Eastbourne</v>
          </cell>
        </row>
        <row r="3014">
          <cell r="O3014" t="str">
            <v>21UD</v>
          </cell>
          <cell r="P3014" t="str">
            <v>Hastings</v>
          </cell>
          <cell r="R3014">
            <v>1</v>
          </cell>
          <cell r="S3014">
            <v>2</v>
          </cell>
          <cell r="U3014">
            <v>49</v>
          </cell>
          <cell r="W3014">
            <v>0</v>
          </cell>
          <cell r="AA3014" t="str">
            <v>21UD</v>
          </cell>
          <cell r="AB3014" t="str">
            <v>Hastings</v>
          </cell>
          <cell r="AD3014">
            <v>0</v>
          </cell>
          <cell r="AE3014">
            <v>0</v>
          </cell>
          <cell r="AF3014">
            <v>0</v>
          </cell>
          <cell r="AG3014">
            <v>0</v>
          </cell>
          <cell r="AI3014" t="str">
            <v>21UD</v>
          </cell>
          <cell r="AJ3014" t="str">
            <v>Hastings</v>
          </cell>
        </row>
        <row r="3015">
          <cell r="O3015" t="str">
            <v>21UF</v>
          </cell>
          <cell r="P3015" t="str">
            <v>Lewes</v>
          </cell>
          <cell r="R3015">
            <v>2</v>
          </cell>
          <cell r="S3015">
            <v>23</v>
          </cell>
          <cell r="T3015">
            <v>1</v>
          </cell>
          <cell r="U3015">
            <v>23</v>
          </cell>
          <cell r="W3015">
            <v>0</v>
          </cell>
          <cell r="AA3015" t="str">
            <v>21UF</v>
          </cell>
          <cell r="AB3015" t="str">
            <v>Lewes</v>
          </cell>
          <cell r="AD3015">
            <v>0</v>
          </cell>
          <cell r="AE3015">
            <v>0</v>
          </cell>
          <cell r="AF3015">
            <v>0</v>
          </cell>
          <cell r="AG3015">
            <v>0</v>
          </cell>
          <cell r="AI3015" t="str">
            <v>21UF</v>
          </cell>
          <cell r="AJ3015" t="str">
            <v>Lewes</v>
          </cell>
        </row>
        <row r="3016">
          <cell r="O3016" t="str">
            <v>21UG</v>
          </cell>
          <cell r="P3016" t="str">
            <v>Rother</v>
          </cell>
          <cell r="R3016">
            <v>2</v>
          </cell>
          <cell r="S3016">
            <v>16</v>
          </cell>
          <cell r="U3016">
            <v>42</v>
          </cell>
          <cell r="W3016">
            <v>1</v>
          </cell>
          <cell r="AA3016" t="str">
            <v>21UG</v>
          </cell>
          <cell r="AB3016" t="str">
            <v>Rother</v>
          </cell>
          <cell r="AD3016">
            <v>0</v>
          </cell>
          <cell r="AE3016">
            <v>0</v>
          </cell>
          <cell r="AF3016">
            <v>0</v>
          </cell>
          <cell r="AG3016">
            <v>0</v>
          </cell>
          <cell r="AI3016" t="str">
            <v>21UG</v>
          </cell>
          <cell r="AJ3016" t="str">
            <v>Rother</v>
          </cell>
        </row>
        <row r="3017">
          <cell r="O3017" t="str">
            <v>21UH</v>
          </cell>
          <cell r="P3017" t="str">
            <v>Wealden</v>
          </cell>
          <cell r="R3017">
            <v>3</v>
          </cell>
          <cell r="S3017">
            <v>65</v>
          </cell>
          <cell r="T3017">
            <v>2</v>
          </cell>
          <cell r="U3017">
            <v>216</v>
          </cell>
          <cell r="W3017">
            <v>0</v>
          </cell>
          <cell r="AA3017" t="str">
            <v>21UH</v>
          </cell>
          <cell r="AB3017" t="str">
            <v>Wealden</v>
          </cell>
          <cell r="AD3017">
            <v>0</v>
          </cell>
          <cell r="AE3017">
            <v>0</v>
          </cell>
          <cell r="AF3017">
            <v>0</v>
          </cell>
          <cell r="AG3017">
            <v>0</v>
          </cell>
          <cell r="AI3017" t="str">
            <v>21UH</v>
          </cell>
          <cell r="AJ3017" t="str">
            <v>Wealden</v>
          </cell>
        </row>
        <row r="3018">
          <cell r="O3018" t="str">
            <v>22UB</v>
          </cell>
          <cell r="P3018" t="str">
            <v>Basildon</v>
          </cell>
          <cell r="R3018">
            <v>4</v>
          </cell>
          <cell r="S3018">
            <v>48</v>
          </cell>
          <cell r="T3018">
            <v>1</v>
          </cell>
          <cell r="U3018">
            <v>116</v>
          </cell>
          <cell r="W3018">
            <v>0</v>
          </cell>
          <cell r="AA3018" t="str">
            <v>22UB</v>
          </cell>
          <cell r="AB3018" t="str">
            <v>Basildon</v>
          </cell>
          <cell r="AD3018">
            <v>0</v>
          </cell>
          <cell r="AE3018">
            <v>0</v>
          </cell>
          <cell r="AF3018">
            <v>0</v>
          </cell>
          <cell r="AG3018">
            <v>0</v>
          </cell>
          <cell r="AI3018" t="str">
            <v>22UB</v>
          </cell>
          <cell r="AJ3018" t="str">
            <v>Basildon</v>
          </cell>
        </row>
        <row r="3019">
          <cell r="O3019" t="str">
            <v>22UC</v>
          </cell>
          <cell r="P3019" t="str">
            <v>Braintree</v>
          </cell>
          <cell r="Q3019">
            <v>2</v>
          </cell>
          <cell r="R3019">
            <v>3</v>
          </cell>
          <cell r="S3019">
            <v>30</v>
          </cell>
          <cell r="U3019">
            <v>112</v>
          </cell>
          <cell r="W3019">
            <v>0</v>
          </cell>
          <cell r="AA3019" t="str">
            <v>22UC</v>
          </cell>
          <cell r="AB3019" t="str">
            <v>Braintree</v>
          </cell>
          <cell r="AC3019">
            <v>2</v>
          </cell>
          <cell r="AD3019">
            <v>0</v>
          </cell>
          <cell r="AE3019">
            <v>19</v>
          </cell>
          <cell r="AF3019">
            <v>2</v>
          </cell>
          <cell r="AG3019">
            <v>21</v>
          </cell>
          <cell r="AI3019" t="str">
            <v>22UC</v>
          </cell>
          <cell r="AJ3019" t="str">
            <v>Braintree</v>
          </cell>
        </row>
        <row r="3020">
          <cell r="O3020" t="str">
            <v>22UD</v>
          </cell>
          <cell r="P3020" t="str">
            <v>Brentwood</v>
          </cell>
          <cell r="S3020">
            <v>29</v>
          </cell>
          <cell r="U3020">
            <v>4</v>
          </cell>
          <cell r="W3020">
            <v>0</v>
          </cell>
          <cell r="AA3020" t="str">
            <v>22UD</v>
          </cell>
          <cell r="AB3020" t="str">
            <v>Brentwood</v>
          </cell>
          <cell r="AD3020">
            <v>0</v>
          </cell>
          <cell r="AE3020">
            <v>0</v>
          </cell>
          <cell r="AF3020">
            <v>0</v>
          </cell>
          <cell r="AG3020">
            <v>0</v>
          </cell>
          <cell r="AI3020" t="str">
            <v>22UD</v>
          </cell>
          <cell r="AJ3020" t="str">
            <v>Brentwood</v>
          </cell>
        </row>
        <row r="3021">
          <cell r="O3021" t="str">
            <v>22UE</v>
          </cell>
          <cell r="P3021" t="str">
            <v>Castle Point</v>
          </cell>
          <cell r="R3021">
            <v>3</v>
          </cell>
          <cell r="W3021">
            <v>0</v>
          </cell>
          <cell r="AA3021" t="str">
            <v>22UE</v>
          </cell>
          <cell r="AB3021" t="str">
            <v>Castle Point</v>
          </cell>
          <cell r="AD3021">
            <v>0</v>
          </cell>
          <cell r="AF3021">
            <v>0</v>
          </cell>
          <cell r="AG3021">
            <v>0</v>
          </cell>
          <cell r="AI3021" t="str">
            <v>22UE</v>
          </cell>
          <cell r="AJ3021" t="str">
            <v>Castle Point</v>
          </cell>
        </row>
        <row r="3022">
          <cell r="O3022" t="str">
            <v>22UF</v>
          </cell>
          <cell r="P3022" t="str">
            <v>Chelmsford</v>
          </cell>
          <cell r="Q3022">
            <v>3</v>
          </cell>
          <cell r="R3022">
            <v>2</v>
          </cell>
          <cell r="U3022">
            <v>54</v>
          </cell>
          <cell r="W3022">
            <v>1</v>
          </cell>
          <cell r="AA3022" t="str">
            <v>22UF</v>
          </cell>
          <cell r="AB3022" t="str">
            <v>Chelmsford</v>
          </cell>
          <cell r="AC3022">
            <v>0</v>
          </cell>
          <cell r="AD3022">
            <v>0</v>
          </cell>
          <cell r="AE3022">
            <v>0</v>
          </cell>
          <cell r="AF3022">
            <v>0</v>
          </cell>
          <cell r="AG3022">
            <v>0</v>
          </cell>
          <cell r="AI3022" t="str">
            <v>22UF</v>
          </cell>
          <cell r="AJ3022" t="str">
            <v>Chelmsford</v>
          </cell>
        </row>
        <row r="3023">
          <cell r="O3023" t="str">
            <v>22UG</v>
          </cell>
          <cell r="P3023" t="str">
            <v>Colchester</v>
          </cell>
          <cell r="Q3023">
            <v>1</v>
          </cell>
          <cell r="R3023">
            <v>3</v>
          </cell>
          <cell r="S3023">
            <v>57</v>
          </cell>
          <cell r="T3023">
            <v>1</v>
          </cell>
          <cell r="U3023">
            <v>117</v>
          </cell>
          <cell r="W3023">
            <v>0</v>
          </cell>
          <cell r="AA3023" t="str">
            <v>22UG</v>
          </cell>
          <cell r="AB3023" t="str">
            <v>Colchester</v>
          </cell>
          <cell r="AC3023">
            <v>0</v>
          </cell>
          <cell r="AD3023">
            <v>0</v>
          </cell>
          <cell r="AE3023">
            <v>0</v>
          </cell>
          <cell r="AF3023">
            <v>0</v>
          </cell>
          <cell r="AG3023">
            <v>0</v>
          </cell>
          <cell r="AI3023" t="str">
            <v>22UG</v>
          </cell>
          <cell r="AJ3023" t="str">
            <v>Colchester</v>
          </cell>
        </row>
        <row r="3024">
          <cell r="O3024" t="str">
            <v>22UH</v>
          </cell>
          <cell r="P3024" t="str">
            <v>Epping Forest</v>
          </cell>
          <cell r="S3024">
            <v>46</v>
          </cell>
          <cell r="U3024">
            <v>98</v>
          </cell>
          <cell r="W3024">
            <v>0</v>
          </cell>
          <cell r="AA3024" t="str">
            <v>22UH</v>
          </cell>
          <cell r="AB3024" t="str">
            <v>Epping Forest</v>
          </cell>
          <cell r="AD3024">
            <v>9</v>
          </cell>
          <cell r="AE3024">
            <v>0</v>
          </cell>
          <cell r="AF3024">
            <v>9</v>
          </cell>
          <cell r="AG3024">
            <v>9</v>
          </cell>
          <cell r="AI3024" t="str">
            <v>22UH</v>
          </cell>
          <cell r="AJ3024" t="str">
            <v>Epping Forest</v>
          </cell>
        </row>
        <row r="3025">
          <cell r="O3025" t="str">
            <v>22UJ</v>
          </cell>
          <cell r="P3025" t="str">
            <v>Harlow</v>
          </cell>
          <cell r="R3025">
            <v>1</v>
          </cell>
          <cell r="S3025">
            <v>21</v>
          </cell>
          <cell r="T3025">
            <v>12</v>
          </cell>
          <cell r="U3025">
            <v>44</v>
          </cell>
          <cell r="V3025">
            <v>40</v>
          </cell>
          <cell r="W3025">
            <v>0</v>
          </cell>
          <cell r="AA3025" t="str">
            <v>22UJ</v>
          </cell>
          <cell r="AB3025" t="str">
            <v>Harlow</v>
          </cell>
          <cell r="AD3025">
            <v>0</v>
          </cell>
          <cell r="AE3025">
            <v>0</v>
          </cell>
          <cell r="AF3025">
            <v>0</v>
          </cell>
          <cell r="AG3025">
            <v>0</v>
          </cell>
          <cell r="AI3025" t="str">
            <v>22UJ</v>
          </cell>
          <cell r="AJ3025" t="str">
            <v>Harlow</v>
          </cell>
        </row>
        <row r="3026">
          <cell r="O3026" t="str">
            <v>22UK</v>
          </cell>
          <cell r="P3026" t="str">
            <v>Maldon</v>
          </cell>
          <cell r="W3026">
            <v>0</v>
          </cell>
          <cell r="AA3026" t="str">
            <v>22UK</v>
          </cell>
          <cell r="AB3026" t="str">
            <v>Maldon</v>
          </cell>
          <cell r="AF3026">
            <v>0</v>
          </cell>
          <cell r="AG3026">
            <v>0</v>
          </cell>
          <cell r="AI3026" t="str">
            <v>22UK</v>
          </cell>
          <cell r="AJ3026" t="str">
            <v>Maldon</v>
          </cell>
        </row>
        <row r="3027">
          <cell r="O3027" t="str">
            <v>22UL</v>
          </cell>
          <cell r="P3027" t="str">
            <v>Rochford</v>
          </cell>
          <cell r="W3027">
            <v>0</v>
          </cell>
          <cell r="AA3027" t="str">
            <v>22UL</v>
          </cell>
          <cell r="AB3027" t="str">
            <v>Rochford</v>
          </cell>
          <cell r="AF3027">
            <v>0</v>
          </cell>
          <cell r="AG3027">
            <v>0</v>
          </cell>
          <cell r="AI3027" t="str">
            <v>22UL</v>
          </cell>
          <cell r="AJ3027" t="str">
            <v>Rochford</v>
          </cell>
        </row>
        <row r="3028">
          <cell r="O3028" t="str">
            <v>22UN</v>
          </cell>
          <cell r="P3028" t="str">
            <v>Tendring</v>
          </cell>
          <cell r="R3028">
            <v>1</v>
          </cell>
          <cell r="S3028">
            <v>2</v>
          </cell>
          <cell r="U3028">
            <v>20</v>
          </cell>
          <cell r="W3028">
            <v>0</v>
          </cell>
          <cell r="AA3028" t="str">
            <v>22UN</v>
          </cell>
          <cell r="AB3028" t="str">
            <v>Tendring</v>
          </cell>
          <cell r="AD3028">
            <v>0</v>
          </cell>
          <cell r="AE3028">
            <v>0</v>
          </cell>
          <cell r="AF3028">
            <v>0</v>
          </cell>
          <cell r="AG3028">
            <v>0</v>
          </cell>
          <cell r="AI3028" t="str">
            <v>22UN</v>
          </cell>
          <cell r="AJ3028" t="str">
            <v>Tendring</v>
          </cell>
        </row>
        <row r="3029">
          <cell r="O3029" t="str">
            <v>22UQ</v>
          </cell>
          <cell r="P3029" t="str">
            <v>Uttlesford</v>
          </cell>
          <cell r="R3029">
            <v>4</v>
          </cell>
          <cell r="S3029">
            <v>27</v>
          </cell>
          <cell r="U3029">
            <v>62</v>
          </cell>
          <cell r="W3029">
            <v>0</v>
          </cell>
          <cell r="AA3029" t="str">
            <v>22UQ</v>
          </cell>
          <cell r="AB3029" t="str">
            <v>Uttlesford</v>
          </cell>
          <cell r="AD3029">
            <v>0</v>
          </cell>
          <cell r="AE3029">
            <v>0</v>
          </cell>
          <cell r="AF3029">
            <v>0</v>
          </cell>
          <cell r="AG3029">
            <v>0</v>
          </cell>
          <cell r="AI3029" t="str">
            <v>22UQ</v>
          </cell>
          <cell r="AJ3029" t="str">
            <v>Uttlesford</v>
          </cell>
        </row>
        <row r="3030">
          <cell r="O3030" t="str">
            <v>23UB</v>
          </cell>
          <cell r="P3030" t="str">
            <v>Cheltenham</v>
          </cell>
          <cell r="R3030">
            <v>3</v>
          </cell>
          <cell r="S3030">
            <v>15</v>
          </cell>
          <cell r="U3030">
            <v>20</v>
          </cell>
          <cell r="W3030">
            <v>0</v>
          </cell>
          <cell r="AA3030" t="str">
            <v>23UB</v>
          </cell>
          <cell r="AB3030" t="str">
            <v>Cheltenham</v>
          </cell>
          <cell r="AD3030">
            <v>1</v>
          </cell>
          <cell r="AE3030">
            <v>0</v>
          </cell>
          <cell r="AF3030">
            <v>1</v>
          </cell>
          <cell r="AG3030">
            <v>1</v>
          </cell>
          <cell r="AI3030" t="str">
            <v>23UB</v>
          </cell>
          <cell r="AJ3030" t="str">
            <v>Cheltenham</v>
          </cell>
        </row>
        <row r="3031">
          <cell r="O3031" t="str">
            <v>23UC</v>
          </cell>
          <cell r="P3031" t="str">
            <v>Cotswold</v>
          </cell>
          <cell r="R3031">
            <v>1</v>
          </cell>
          <cell r="S3031">
            <v>23</v>
          </cell>
          <cell r="U3031">
            <v>43</v>
          </cell>
          <cell r="W3031">
            <v>0</v>
          </cell>
          <cell r="AA3031" t="str">
            <v>23UC</v>
          </cell>
          <cell r="AB3031" t="str">
            <v>Cotswold</v>
          </cell>
          <cell r="AD3031">
            <v>0</v>
          </cell>
          <cell r="AE3031">
            <v>0</v>
          </cell>
          <cell r="AF3031">
            <v>0</v>
          </cell>
          <cell r="AG3031">
            <v>0</v>
          </cell>
          <cell r="AI3031" t="str">
            <v>23UC</v>
          </cell>
          <cell r="AJ3031" t="str">
            <v>Cotswold</v>
          </cell>
        </row>
        <row r="3032">
          <cell r="O3032" t="str">
            <v>23UD</v>
          </cell>
          <cell r="P3032" t="str">
            <v>Forest of Dean</v>
          </cell>
          <cell r="R3032">
            <v>4</v>
          </cell>
          <cell r="S3032">
            <v>7</v>
          </cell>
          <cell r="U3032">
            <v>86</v>
          </cell>
          <cell r="W3032">
            <v>0</v>
          </cell>
          <cell r="AA3032" t="str">
            <v>23UD</v>
          </cell>
          <cell r="AB3032" t="str">
            <v>Forest of Dean</v>
          </cell>
          <cell r="AD3032">
            <v>2</v>
          </cell>
          <cell r="AE3032">
            <v>0</v>
          </cell>
          <cell r="AF3032">
            <v>2</v>
          </cell>
          <cell r="AG3032">
            <v>2</v>
          </cell>
          <cell r="AI3032" t="str">
            <v>23UD</v>
          </cell>
          <cell r="AJ3032" t="str">
            <v>Forest of Dean</v>
          </cell>
        </row>
        <row r="3033">
          <cell r="O3033" t="str">
            <v>23UE</v>
          </cell>
          <cell r="P3033" t="str">
            <v>Gloucester</v>
          </cell>
          <cell r="R3033">
            <v>11</v>
          </cell>
          <cell r="S3033">
            <v>117</v>
          </cell>
          <cell r="T3033">
            <v>1</v>
          </cell>
          <cell r="U3033">
            <v>116</v>
          </cell>
          <cell r="V3033">
            <v>31</v>
          </cell>
          <cell r="W3033">
            <v>0</v>
          </cell>
          <cell r="AA3033" t="str">
            <v>23UE</v>
          </cell>
          <cell r="AB3033" t="str">
            <v>Gloucester</v>
          </cell>
          <cell r="AD3033">
            <v>11</v>
          </cell>
          <cell r="AE3033">
            <v>0</v>
          </cell>
          <cell r="AF3033">
            <v>11</v>
          </cell>
          <cell r="AG3033">
            <v>11</v>
          </cell>
          <cell r="AI3033" t="str">
            <v>23UE</v>
          </cell>
          <cell r="AJ3033" t="str">
            <v>Gloucester</v>
          </cell>
        </row>
        <row r="3034">
          <cell r="O3034" t="str">
            <v>23UF</v>
          </cell>
          <cell r="P3034" t="str">
            <v>Stroud</v>
          </cell>
          <cell r="R3034">
            <v>4</v>
          </cell>
          <cell r="S3034">
            <v>22</v>
          </cell>
          <cell r="T3034">
            <v>1</v>
          </cell>
          <cell r="U3034">
            <v>29</v>
          </cell>
          <cell r="W3034">
            <v>0</v>
          </cell>
          <cell r="AA3034" t="str">
            <v>23UF</v>
          </cell>
          <cell r="AB3034" t="str">
            <v>Stroud</v>
          </cell>
          <cell r="AD3034">
            <v>0</v>
          </cell>
          <cell r="AE3034">
            <v>10</v>
          </cell>
          <cell r="AF3034">
            <v>0</v>
          </cell>
          <cell r="AG3034">
            <v>10</v>
          </cell>
          <cell r="AI3034" t="str">
            <v>23UF</v>
          </cell>
          <cell r="AJ3034" t="str">
            <v>Stroud</v>
          </cell>
        </row>
        <row r="3035">
          <cell r="O3035" t="str">
            <v>23UG</v>
          </cell>
          <cell r="P3035" t="str">
            <v>Tewkesbury</v>
          </cell>
          <cell r="S3035">
            <v>63</v>
          </cell>
          <cell r="U3035">
            <v>62</v>
          </cell>
          <cell r="W3035">
            <v>0</v>
          </cell>
          <cell r="AA3035" t="str">
            <v>23UG</v>
          </cell>
          <cell r="AB3035" t="str">
            <v>Tewkesbury</v>
          </cell>
          <cell r="AD3035">
            <v>0</v>
          </cell>
          <cell r="AE3035">
            <v>8</v>
          </cell>
          <cell r="AF3035">
            <v>0</v>
          </cell>
          <cell r="AG3035">
            <v>8</v>
          </cell>
          <cell r="AI3035" t="str">
            <v>23UG</v>
          </cell>
          <cell r="AJ3035" t="str">
            <v>Tewkesbury</v>
          </cell>
        </row>
        <row r="3036">
          <cell r="O3036" t="str">
            <v>24UB</v>
          </cell>
          <cell r="P3036" t="str">
            <v>Basingstoke and Deane</v>
          </cell>
          <cell r="R3036">
            <v>42</v>
          </cell>
          <cell r="S3036">
            <v>95</v>
          </cell>
          <cell r="T3036">
            <v>3</v>
          </cell>
          <cell r="U3036">
            <v>232</v>
          </cell>
          <cell r="W3036">
            <v>1</v>
          </cell>
          <cell r="AA3036" t="str">
            <v>24UB</v>
          </cell>
          <cell r="AB3036" t="str">
            <v>Basingstoke and Deane</v>
          </cell>
          <cell r="AD3036">
            <v>0</v>
          </cell>
          <cell r="AE3036">
            <v>0</v>
          </cell>
          <cell r="AF3036">
            <v>0</v>
          </cell>
          <cell r="AG3036">
            <v>0</v>
          </cell>
          <cell r="AI3036" t="str">
            <v>24UB</v>
          </cell>
          <cell r="AJ3036" t="str">
            <v>Basingstoke and Deane</v>
          </cell>
        </row>
        <row r="3037">
          <cell r="O3037" t="str">
            <v>24UC</v>
          </cell>
          <cell r="P3037" t="str">
            <v>East Hampshire</v>
          </cell>
          <cell r="R3037">
            <v>4</v>
          </cell>
          <cell r="S3037">
            <v>4</v>
          </cell>
          <cell r="T3037">
            <v>1</v>
          </cell>
          <cell r="U3037">
            <v>57</v>
          </cell>
          <cell r="W3037">
            <v>0</v>
          </cell>
          <cell r="AA3037" t="str">
            <v>24UC</v>
          </cell>
          <cell r="AB3037" t="str">
            <v>East Hampshire</v>
          </cell>
          <cell r="AD3037">
            <v>0</v>
          </cell>
          <cell r="AE3037">
            <v>0</v>
          </cell>
          <cell r="AF3037">
            <v>0</v>
          </cell>
          <cell r="AG3037">
            <v>0</v>
          </cell>
          <cell r="AI3037" t="str">
            <v>24UC</v>
          </cell>
          <cell r="AJ3037" t="str">
            <v>East Hampshire</v>
          </cell>
        </row>
        <row r="3038">
          <cell r="O3038" t="str">
            <v>24UD</v>
          </cell>
          <cell r="P3038" t="str">
            <v>Eastleigh</v>
          </cell>
          <cell r="R3038">
            <v>3</v>
          </cell>
          <cell r="S3038">
            <v>69</v>
          </cell>
          <cell r="T3038">
            <v>2</v>
          </cell>
          <cell r="U3038">
            <v>94</v>
          </cell>
          <cell r="W3038">
            <v>0</v>
          </cell>
          <cell r="AA3038" t="str">
            <v>24UD</v>
          </cell>
          <cell r="AB3038" t="str">
            <v>Eastleigh</v>
          </cell>
          <cell r="AD3038">
            <v>0</v>
          </cell>
          <cell r="AE3038">
            <v>0</v>
          </cell>
          <cell r="AF3038">
            <v>0</v>
          </cell>
          <cell r="AG3038">
            <v>0</v>
          </cell>
          <cell r="AI3038" t="str">
            <v>24UD</v>
          </cell>
          <cell r="AJ3038" t="str">
            <v>Eastleigh</v>
          </cell>
        </row>
        <row r="3039">
          <cell r="O3039" t="str">
            <v>24UE</v>
          </cell>
          <cell r="P3039" t="str">
            <v>Fareham</v>
          </cell>
          <cell r="Q3039">
            <v>41</v>
          </cell>
          <cell r="R3039">
            <v>9</v>
          </cell>
          <cell r="S3039">
            <v>29</v>
          </cell>
          <cell r="U3039">
            <v>94</v>
          </cell>
          <cell r="W3039">
            <v>1</v>
          </cell>
          <cell r="AA3039" t="str">
            <v>24UE</v>
          </cell>
          <cell r="AB3039" t="str">
            <v>Fareham</v>
          </cell>
          <cell r="AC3039">
            <v>0</v>
          </cell>
          <cell r="AD3039">
            <v>0</v>
          </cell>
          <cell r="AE3039">
            <v>0</v>
          </cell>
          <cell r="AF3039">
            <v>0</v>
          </cell>
          <cell r="AG3039">
            <v>0</v>
          </cell>
          <cell r="AI3039" t="str">
            <v>24UE</v>
          </cell>
          <cell r="AJ3039" t="str">
            <v>Fareham</v>
          </cell>
        </row>
        <row r="3040">
          <cell r="O3040" t="str">
            <v>24UF</v>
          </cell>
          <cell r="P3040" t="str">
            <v>Gosport</v>
          </cell>
          <cell r="R3040">
            <v>38</v>
          </cell>
          <cell r="S3040">
            <v>5</v>
          </cell>
          <cell r="U3040">
            <v>89</v>
          </cell>
          <cell r="V3040">
            <v>36</v>
          </cell>
          <cell r="W3040">
            <v>0</v>
          </cell>
          <cell r="AA3040" t="str">
            <v>24UF</v>
          </cell>
          <cell r="AB3040" t="str">
            <v>Gosport</v>
          </cell>
          <cell r="AD3040">
            <v>0</v>
          </cell>
          <cell r="AE3040">
            <v>0</v>
          </cell>
          <cell r="AF3040">
            <v>0</v>
          </cell>
          <cell r="AG3040">
            <v>0</v>
          </cell>
          <cell r="AI3040" t="str">
            <v>24UF</v>
          </cell>
          <cell r="AJ3040" t="str">
            <v>Gosport</v>
          </cell>
        </row>
        <row r="3041">
          <cell r="O3041" t="str">
            <v>24UG</v>
          </cell>
          <cell r="P3041" t="str">
            <v>Hart</v>
          </cell>
          <cell r="R3041">
            <v>13</v>
          </cell>
          <cell r="S3041">
            <v>45</v>
          </cell>
          <cell r="U3041">
            <v>4</v>
          </cell>
          <cell r="W3041">
            <v>2</v>
          </cell>
          <cell r="AA3041" t="str">
            <v>24UG</v>
          </cell>
          <cell r="AB3041" t="str">
            <v>Hart</v>
          </cell>
          <cell r="AD3041">
            <v>0</v>
          </cell>
          <cell r="AE3041">
            <v>0</v>
          </cell>
          <cell r="AF3041">
            <v>0</v>
          </cell>
          <cell r="AG3041">
            <v>0</v>
          </cell>
          <cell r="AI3041" t="str">
            <v>24UG</v>
          </cell>
          <cell r="AJ3041" t="str">
            <v>Hart</v>
          </cell>
        </row>
        <row r="3042">
          <cell r="O3042" t="str">
            <v>24UH</v>
          </cell>
          <cell r="P3042" t="str">
            <v>Havant</v>
          </cell>
          <cell r="R3042">
            <v>29</v>
          </cell>
          <cell r="S3042">
            <v>15</v>
          </cell>
          <cell r="U3042">
            <v>70</v>
          </cell>
          <cell r="W3042">
            <v>0</v>
          </cell>
          <cell r="AA3042" t="str">
            <v>24UH</v>
          </cell>
          <cell r="AB3042" t="str">
            <v>Havant</v>
          </cell>
          <cell r="AD3042">
            <v>0</v>
          </cell>
          <cell r="AE3042">
            <v>0</v>
          </cell>
          <cell r="AF3042">
            <v>0</v>
          </cell>
          <cell r="AG3042">
            <v>0</v>
          </cell>
          <cell r="AI3042" t="str">
            <v>24UH</v>
          </cell>
          <cell r="AJ3042" t="str">
            <v>Havant</v>
          </cell>
        </row>
        <row r="3043">
          <cell r="O3043" t="str">
            <v>24UJ</v>
          </cell>
          <cell r="P3043" t="str">
            <v>New Forest</v>
          </cell>
          <cell r="R3043">
            <v>16</v>
          </cell>
          <cell r="T3043">
            <v>3</v>
          </cell>
          <cell r="U3043">
            <v>42</v>
          </cell>
          <cell r="V3043">
            <v>1</v>
          </cell>
          <cell r="W3043">
            <v>0</v>
          </cell>
          <cell r="AA3043" t="str">
            <v>24UJ</v>
          </cell>
          <cell r="AB3043" t="str">
            <v>New Forest</v>
          </cell>
          <cell r="AD3043">
            <v>0</v>
          </cell>
          <cell r="AE3043">
            <v>0</v>
          </cell>
          <cell r="AF3043">
            <v>0</v>
          </cell>
          <cell r="AG3043">
            <v>0</v>
          </cell>
          <cell r="AI3043" t="str">
            <v>24UJ</v>
          </cell>
          <cell r="AJ3043" t="str">
            <v>New Forest</v>
          </cell>
        </row>
        <row r="3044">
          <cell r="O3044" t="str">
            <v>24UL</v>
          </cell>
          <cell r="P3044" t="str">
            <v>Rushmoor</v>
          </cell>
          <cell r="R3044">
            <v>11</v>
          </cell>
          <cell r="S3044">
            <v>9</v>
          </cell>
          <cell r="T3044">
            <v>3</v>
          </cell>
          <cell r="U3044">
            <v>52</v>
          </cell>
          <cell r="W3044">
            <v>0</v>
          </cell>
          <cell r="AA3044" t="str">
            <v>24UL</v>
          </cell>
          <cell r="AB3044" t="str">
            <v>Rushmoor</v>
          </cell>
          <cell r="AD3044">
            <v>0</v>
          </cell>
          <cell r="AE3044">
            <v>0</v>
          </cell>
          <cell r="AF3044">
            <v>0</v>
          </cell>
          <cell r="AG3044">
            <v>0</v>
          </cell>
          <cell r="AI3044" t="str">
            <v>24UL</v>
          </cell>
          <cell r="AJ3044" t="str">
            <v>Rushmoor</v>
          </cell>
        </row>
        <row r="3045">
          <cell r="O3045" t="str">
            <v>24UN</v>
          </cell>
          <cell r="P3045" t="str">
            <v>Test Valley</v>
          </cell>
          <cell r="R3045">
            <v>12</v>
          </cell>
          <cell r="S3045">
            <v>43</v>
          </cell>
          <cell r="U3045">
            <v>181</v>
          </cell>
          <cell r="W3045">
            <v>0</v>
          </cell>
          <cell r="AA3045" t="str">
            <v>24UN</v>
          </cell>
          <cell r="AB3045" t="str">
            <v>Test Valley</v>
          </cell>
          <cell r="AD3045">
            <v>0</v>
          </cell>
          <cell r="AE3045">
            <v>0</v>
          </cell>
          <cell r="AF3045">
            <v>0</v>
          </cell>
          <cell r="AG3045">
            <v>0</v>
          </cell>
          <cell r="AI3045" t="str">
            <v>24UN</v>
          </cell>
          <cell r="AJ3045" t="str">
            <v>Test Valley</v>
          </cell>
        </row>
        <row r="3046">
          <cell r="O3046" t="str">
            <v>24UP</v>
          </cell>
          <cell r="P3046" t="str">
            <v>Winchester</v>
          </cell>
          <cell r="Q3046">
            <v>8</v>
          </cell>
          <cell r="R3046">
            <v>1</v>
          </cell>
          <cell r="S3046">
            <v>59</v>
          </cell>
          <cell r="T3046">
            <v>2</v>
          </cell>
          <cell r="U3046">
            <v>62</v>
          </cell>
          <cell r="V3046">
            <v>1</v>
          </cell>
          <cell r="W3046">
            <v>1</v>
          </cell>
          <cell r="AA3046" t="str">
            <v>24UP</v>
          </cell>
          <cell r="AB3046" t="str">
            <v>Winchester</v>
          </cell>
          <cell r="AC3046">
            <v>0</v>
          </cell>
          <cell r="AD3046">
            <v>0</v>
          </cell>
          <cell r="AE3046">
            <v>0</v>
          </cell>
          <cell r="AF3046">
            <v>0</v>
          </cell>
          <cell r="AG3046">
            <v>0</v>
          </cell>
          <cell r="AI3046" t="str">
            <v>24UP</v>
          </cell>
          <cell r="AJ3046" t="str">
            <v>Winchester</v>
          </cell>
        </row>
        <row r="3047">
          <cell r="O3047" t="str">
            <v>26UB</v>
          </cell>
          <cell r="P3047" t="str">
            <v>Broxbourne</v>
          </cell>
          <cell r="Q3047">
            <v>4</v>
          </cell>
          <cell r="S3047">
            <v>45</v>
          </cell>
          <cell r="T3047">
            <v>2</v>
          </cell>
          <cell r="U3047">
            <v>38</v>
          </cell>
          <cell r="V3047">
            <v>2</v>
          </cell>
          <cell r="W3047">
            <v>0</v>
          </cell>
          <cell r="AA3047" t="str">
            <v>26UB</v>
          </cell>
          <cell r="AB3047" t="str">
            <v>Broxbourne</v>
          </cell>
          <cell r="AC3047">
            <v>0</v>
          </cell>
          <cell r="AD3047">
            <v>0</v>
          </cell>
          <cell r="AE3047">
            <v>0</v>
          </cell>
          <cell r="AF3047">
            <v>0</v>
          </cell>
          <cell r="AG3047">
            <v>0</v>
          </cell>
          <cell r="AI3047" t="str">
            <v>26UB</v>
          </cell>
          <cell r="AJ3047" t="str">
            <v>Broxbourne</v>
          </cell>
        </row>
        <row r="3048">
          <cell r="O3048" t="str">
            <v>26UC</v>
          </cell>
          <cell r="P3048" t="str">
            <v>Dacorum</v>
          </cell>
          <cell r="R3048">
            <v>5</v>
          </cell>
          <cell r="S3048">
            <v>7</v>
          </cell>
          <cell r="U3048">
            <v>43</v>
          </cell>
          <cell r="V3048">
            <v>6</v>
          </cell>
          <cell r="W3048">
            <v>0</v>
          </cell>
          <cell r="AA3048" t="str">
            <v>26UC</v>
          </cell>
          <cell r="AB3048" t="str">
            <v>Dacorum</v>
          </cell>
          <cell r="AD3048">
            <v>0</v>
          </cell>
          <cell r="AE3048">
            <v>0</v>
          </cell>
          <cell r="AF3048">
            <v>0</v>
          </cell>
          <cell r="AG3048">
            <v>0</v>
          </cell>
          <cell r="AI3048" t="str">
            <v>26UC</v>
          </cell>
          <cell r="AJ3048" t="str">
            <v>Dacorum</v>
          </cell>
        </row>
        <row r="3049">
          <cell r="O3049" t="str">
            <v>26UD</v>
          </cell>
          <cell r="P3049" t="str">
            <v>East Hertfordshire</v>
          </cell>
          <cell r="R3049">
            <v>1</v>
          </cell>
          <cell r="S3049">
            <v>1</v>
          </cell>
          <cell r="U3049">
            <v>61</v>
          </cell>
          <cell r="V3049">
            <v>29</v>
          </cell>
          <cell r="W3049">
            <v>1</v>
          </cell>
          <cell r="AA3049" t="str">
            <v>26UD</v>
          </cell>
          <cell r="AB3049" t="str">
            <v>East Hertfordshire</v>
          </cell>
          <cell r="AD3049">
            <v>0</v>
          </cell>
          <cell r="AE3049">
            <v>0</v>
          </cell>
          <cell r="AF3049">
            <v>0</v>
          </cell>
          <cell r="AG3049">
            <v>0</v>
          </cell>
          <cell r="AI3049" t="str">
            <v>26UD</v>
          </cell>
          <cell r="AJ3049" t="str">
            <v>East Hertfordshire</v>
          </cell>
        </row>
        <row r="3050">
          <cell r="O3050" t="str">
            <v>26UE</v>
          </cell>
          <cell r="P3050" t="str">
            <v>Hertsmere</v>
          </cell>
          <cell r="S3050">
            <v>13</v>
          </cell>
          <cell r="U3050">
            <v>41</v>
          </cell>
          <cell r="W3050">
            <v>2</v>
          </cell>
          <cell r="AA3050" t="str">
            <v>26UE</v>
          </cell>
          <cell r="AB3050" t="str">
            <v>Hertsmere</v>
          </cell>
          <cell r="AD3050">
            <v>0</v>
          </cell>
          <cell r="AE3050">
            <v>0</v>
          </cell>
          <cell r="AF3050">
            <v>0</v>
          </cell>
          <cell r="AG3050">
            <v>0</v>
          </cell>
          <cell r="AI3050" t="str">
            <v>26UE</v>
          </cell>
          <cell r="AJ3050" t="str">
            <v>Hertsmere</v>
          </cell>
        </row>
        <row r="3051">
          <cell r="O3051" t="str">
            <v>26UF</v>
          </cell>
          <cell r="P3051" t="str">
            <v>North Hertfordshire</v>
          </cell>
          <cell r="Q3051">
            <v>3</v>
          </cell>
          <cell r="R3051">
            <v>2</v>
          </cell>
          <cell r="S3051">
            <v>34</v>
          </cell>
          <cell r="T3051">
            <v>3</v>
          </cell>
          <cell r="U3051">
            <v>49</v>
          </cell>
          <cell r="W3051">
            <v>2</v>
          </cell>
          <cell r="AA3051" t="str">
            <v>26UF</v>
          </cell>
          <cell r="AB3051" t="str">
            <v>North Hertfordshire</v>
          </cell>
          <cell r="AC3051">
            <v>0</v>
          </cell>
          <cell r="AD3051">
            <v>13</v>
          </cell>
          <cell r="AE3051">
            <v>0</v>
          </cell>
          <cell r="AF3051">
            <v>13</v>
          </cell>
          <cell r="AG3051">
            <v>13</v>
          </cell>
          <cell r="AI3051" t="str">
            <v>26UF</v>
          </cell>
          <cell r="AJ3051" t="str">
            <v>North Hertfordshire</v>
          </cell>
        </row>
        <row r="3052">
          <cell r="O3052" t="str">
            <v>26UG</v>
          </cell>
          <cell r="P3052" t="str">
            <v>St. Albans</v>
          </cell>
          <cell r="R3052">
            <v>1</v>
          </cell>
          <cell r="S3052">
            <v>46</v>
          </cell>
          <cell r="T3052">
            <v>7</v>
          </cell>
          <cell r="U3052">
            <v>62</v>
          </cell>
          <cell r="W3052">
            <v>0</v>
          </cell>
          <cell r="AA3052" t="str">
            <v>26UG</v>
          </cell>
          <cell r="AB3052" t="str">
            <v>St. Albans</v>
          </cell>
          <cell r="AD3052">
            <v>0</v>
          </cell>
          <cell r="AE3052">
            <v>0</v>
          </cell>
          <cell r="AF3052">
            <v>0</v>
          </cell>
          <cell r="AG3052">
            <v>0</v>
          </cell>
          <cell r="AI3052" t="str">
            <v>26UG</v>
          </cell>
          <cell r="AJ3052" t="str">
            <v>St. Albans</v>
          </cell>
        </row>
        <row r="3053">
          <cell r="O3053" t="str">
            <v>26UH</v>
          </cell>
          <cell r="P3053" t="str">
            <v>Stevenage</v>
          </cell>
          <cell r="Q3053">
            <v>15</v>
          </cell>
          <cell r="R3053">
            <v>14</v>
          </cell>
          <cell r="S3053">
            <v>50</v>
          </cell>
          <cell r="T3053">
            <v>1</v>
          </cell>
          <cell r="U3053">
            <v>141</v>
          </cell>
          <cell r="W3053">
            <v>1</v>
          </cell>
          <cell r="AA3053" t="str">
            <v>26UH</v>
          </cell>
          <cell r="AB3053" t="str">
            <v>Stevenage</v>
          </cell>
          <cell r="AC3053">
            <v>0</v>
          </cell>
          <cell r="AD3053">
            <v>0</v>
          </cell>
          <cell r="AE3053">
            <v>0</v>
          </cell>
          <cell r="AF3053">
            <v>0</v>
          </cell>
          <cell r="AG3053">
            <v>0</v>
          </cell>
          <cell r="AI3053" t="str">
            <v>26UH</v>
          </cell>
          <cell r="AJ3053" t="str">
            <v>Stevenage</v>
          </cell>
        </row>
        <row r="3054">
          <cell r="O3054" t="str">
            <v>26UJ</v>
          </cell>
          <cell r="P3054" t="str">
            <v>Three Rivers</v>
          </cell>
          <cell r="Q3054">
            <v>2</v>
          </cell>
          <cell r="R3054">
            <v>1</v>
          </cell>
          <cell r="S3054">
            <v>5</v>
          </cell>
          <cell r="U3054">
            <v>32</v>
          </cell>
          <cell r="W3054">
            <v>0</v>
          </cell>
          <cell r="AA3054" t="str">
            <v>26UJ</v>
          </cell>
          <cell r="AB3054" t="str">
            <v>Three Rivers</v>
          </cell>
          <cell r="AC3054">
            <v>0</v>
          </cell>
          <cell r="AD3054">
            <v>0</v>
          </cell>
          <cell r="AE3054">
            <v>0</v>
          </cell>
          <cell r="AF3054">
            <v>0</v>
          </cell>
          <cell r="AG3054">
            <v>0</v>
          </cell>
          <cell r="AI3054" t="str">
            <v>26UJ</v>
          </cell>
          <cell r="AJ3054" t="str">
            <v>Three Rivers</v>
          </cell>
        </row>
        <row r="3055">
          <cell r="O3055" t="str">
            <v>26UK</v>
          </cell>
          <cell r="P3055" t="str">
            <v>Watford</v>
          </cell>
          <cell r="Q3055">
            <v>127</v>
          </cell>
          <cell r="R3055">
            <v>1</v>
          </cell>
          <cell r="S3055">
            <v>87</v>
          </cell>
          <cell r="T3055">
            <v>12</v>
          </cell>
          <cell r="U3055">
            <v>161</v>
          </cell>
          <cell r="W3055">
            <v>1</v>
          </cell>
          <cell r="AA3055" t="str">
            <v>26UK</v>
          </cell>
          <cell r="AB3055" t="str">
            <v>Watford</v>
          </cell>
          <cell r="AC3055">
            <v>0</v>
          </cell>
          <cell r="AD3055">
            <v>19</v>
          </cell>
          <cell r="AE3055">
            <v>0</v>
          </cell>
          <cell r="AF3055">
            <v>19</v>
          </cell>
          <cell r="AG3055">
            <v>19</v>
          </cell>
          <cell r="AI3055" t="str">
            <v>26UK</v>
          </cell>
          <cell r="AJ3055" t="str">
            <v>Watford</v>
          </cell>
        </row>
        <row r="3056">
          <cell r="O3056" t="str">
            <v>26UL</v>
          </cell>
          <cell r="P3056" t="str">
            <v>Welwyn Hatfield</v>
          </cell>
          <cell r="U3056">
            <v>30</v>
          </cell>
          <cell r="W3056">
            <v>0</v>
          </cell>
          <cell r="AA3056" t="str">
            <v>26UL</v>
          </cell>
          <cell r="AB3056" t="str">
            <v>Welwyn Hatfield</v>
          </cell>
          <cell r="AE3056">
            <v>0</v>
          </cell>
          <cell r="AF3056">
            <v>0</v>
          </cell>
          <cell r="AG3056">
            <v>0</v>
          </cell>
          <cell r="AI3056" t="str">
            <v>26UL</v>
          </cell>
          <cell r="AJ3056" t="str">
            <v>Welwyn Hatfield</v>
          </cell>
        </row>
        <row r="3057">
          <cell r="O3057" t="str">
            <v>29UB</v>
          </cell>
          <cell r="P3057" t="str">
            <v>Ashford</v>
          </cell>
          <cell r="R3057">
            <v>9</v>
          </cell>
          <cell r="S3057">
            <v>141</v>
          </cell>
          <cell r="U3057">
            <v>204</v>
          </cell>
          <cell r="W3057">
            <v>0</v>
          </cell>
          <cell r="AA3057" t="str">
            <v>29UB</v>
          </cell>
          <cell r="AB3057" t="str">
            <v>Ashford</v>
          </cell>
          <cell r="AD3057">
            <v>0</v>
          </cell>
          <cell r="AE3057">
            <v>0</v>
          </cell>
          <cell r="AF3057">
            <v>0</v>
          </cell>
          <cell r="AG3057">
            <v>0</v>
          </cell>
          <cell r="AI3057" t="str">
            <v>29UB</v>
          </cell>
          <cell r="AJ3057" t="str">
            <v>Ashford</v>
          </cell>
        </row>
        <row r="3058">
          <cell r="O3058" t="str">
            <v>29UC</v>
          </cell>
          <cell r="P3058" t="str">
            <v>Canterbury</v>
          </cell>
          <cell r="Q3058">
            <v>40</v>
          </cell>
          <cell r="R3058">
            <v>7</v>
          </cell>
          <cell r="S3058">
            <v>23</v>
          </cell>
          <cell r="U3058">
            <v>55</v>
          </cell>
          <cell r="V3058">
            <v>6</v>
          </cell>
          <cell r="W3058">
            <v>0</v>
          </cell>
          <cell r="AA3058" t="str">
            <v>29UC</v>
          </cell>
          <cell r="AB3058" t="str">
            <v>Canterbury</v>
          </cell>
          <cell r="AC3058">
            <v>0</v>
          </cell>
          <cell r="AD3058">
            <v>0</v>
          </cell>
          <cell r="AE3058">
            <v>0</v>
          </cell>
          <cell r="AF3058">
            <v>0</v>
          </cell>
          <cell r="AG3058">
            <v>0</v>
          </cell>
          <cell r="AI3058" t="str">
            <v>29UC</v>
          </cell>
          <cell r="AJ3058" t="str">
            <v>Canterbury</v>
          </cell>
        </row>
        <row r="3059">
          <cell r="O3059" t="str">
            <v>29UD</v>
          </cell>
          <cell r="P3059" t="str">
            <v>Dartford</v>
          </cell>
          <cell r="R3059">
            <v>5</v>
          </cell>
          <cell r="S3059">
            <v>115</v>
          </cell>
          <cell r="U3059">
            <v>43</v>
          </cell>
          <cell r="W3059">
            <v>0</v>
          </cell>
          <cell r="AA3059" t="str">
            <v>29UD</v>
          </cell>
          <cell r="AB3059" t="str">
            <v>Dartford</v>
          </cell>
          <cell r="AD3059">
            <v>1</v>
          </cell>
          <cell r="AE3059">
            <v>0</v>
          </cell>
          <cell r="AF3059">
            <v>1</v>
          </cell>
          <cell r="AG3059">
            <v>1</v>
          </cell>
          <cell r="AI3059" t="str">
            <v>29UD</v>
          </cell>
          <cell r="AJ3059" t="str">
            <v>Dartford</v>
          </cell>
        </row>
        <row r="3060">
          <cell r="O3060" t="str">
            <v>29UE</v>
          </cell>
          <cell r="P3060" t="str">
            <v>Dover</v>
          </cell>
          <cell r="R3060">
            <v>1</v>
          </cell>
          <cell r="U3060">
            <v>18</v>
          </cell>
          <cell r="V3060">
            <v>3</v>
          </cell>
          <cell r="W3060">
            <v>0</v>
          </cell>
          <cell r="AA3060" t="str">
            <v>29UE</v>
          </cell>
          <cell r="AB3060" t="str">
            <v>Dover</v>
          </cell>
          <cell r="AD3060">
            <v>0</v>
          </cell>
          <cell r="AE3060">
            <v>0</v>
          </cell>
          <cell r="AF3060">
            <v>0</v>
          </cell>
          <cell r="AG3060">
            <v>0</v>
          </cell>
          <cell r="AI3060" t="str">
            <v>29UE</v>
          </cell>
          <cell r="AJ3060" t="str">
            <v>Dover</v>
          </cell>
        </row>
        <row r="3061">
          <cell r="O3061" t="str">
            <v>29UG</v>
          </cell>
          <cell r="P3061" t="str">
            <v>Gravesham</v>
          </cell>
          <cell r="Q3061">
            <v>9</v>
          </cell>
          <cell r="R3061">
            <v>3</v>
          </cell>
          <cell r="S3061">
            <v>15</v>
          </cell>
          <cell r="U3061">
            <v>61</v>
          </cell>
          <cell r="V3061">
            <v>4</v>
          </cell>
          <cell r="W3061">
            <v>0</v>
          </cell>
          <cell r="AA3061" t="str">
            <v>29UG</v>
          </cell>
          <cell r="AB3061" t="str">
            <v>Gravesham</v>
          </cell>
          <cell r="AC3061">
            <v>0</v>
          </cell>
          <cell r="AD3061">
            <v>0</v>
          </cell>
          <cell r="AE3061">
            <v>0</v>
          </cell>
          <cell r="AF3061">
            <v>0</v>
          </cell>
          <cell r="AG3061">
            <v>0</v>
          </cell>
          <cell r="AI3061" t="str">
            <v>29UG</v>
          </cell>
          <cell r="AJ3061" t="str">
            <v>Gravesham</v>
          </cell>
        </row>
        <row r="3062">
          <cell r="O3062" t="str">
            <v>29UH</v>
          </cell>
          <cell r="P3062" t="str">
            <v>Maidstone</v>
          </cell>
          <cell r="Q3062">
            <v>30</v>
          </cell>
          <cell r="R3062">
            <v>2</v>
          </cell>
          <cell r="S3062">
            <v>65</v>
          </cell>
          <cell r="U3062">
            <v>167</v>
          </cell>
          <cell r="V3062">
            <v>13</v>
          </cell>
          <cell r="W3062">
            <v>0</v>
          </cell>
          <cell r="AA3062" t="str">
            <v>29UH</v>
          </cell>
          <cell r="AB3062" t="str">
            <v>Maidstone</v>
          </cell>
          <cell r="AC3062">
            <v>0</v>
          </cell>
          <cell r="AD3062">
            <v>0</v>
          </cell>
          <cell r="AE3062">
            <v>0</v>
          </cell>
          <cell r="AF3062">
            <v>0</v>
          </cell>
          <cell r="AG3062">
            <v>0</v>
          </cell>
          <cell r="AI3062" t="str">
            <v>29UH</v>
          </cell>
          <cell r="AJ3062" t="str">
            <v>Maidstone</v>
          </cell>
        </row>
        <row r="3063">
          <cell r="O3063" t="str">
            <v>29UK</v>
          </cell>
          <cell r="P3063" t="str">
            <v>Sevenoaks</v>
          </cell>
          <cell r="Q3063">
            <v>6</v>
          </cell>
          <cell r="S3063">
            <v>18</v>
          </cell>
          <cell r="T3063">
            <v>1</v>
          </cell>
          <cell r="U3063">
            <v>27</v>
          </cell>
          <cell r="V3063">
            <v>2</v>
          </cell>
          <cell r="W3063">
            <v>0</v>
          </cell>
          <cell r="AA3063" t="str">
            <v>29UK</v>
          </cell>
          <cell r="AB3063" t="str">
            <v>Sevenoaks</v>
          </cell>
          <cell r="AC3063">
            <v>0</v>
          </cell>
          <cell r="AD3063">
            <v>0</v>
          </cell>
          <cell r="AE3063">
            <v>0</v>
          </cell>
          <cell r="AF3063">
            <v>0</v>
          </cell>
          <cell r="AG3063">
            <v>0</v>
          </cell>
          <cell r="AI3063" t="str">
            <v>29UK</v>
          </cell>
          <cell r="AJ3063" t="str">
            <v>Sevenoaks</v>
          </cell>
        </row>
        <row r="3064">
          <cell r="O3064" t="str">
            <v>29UL</v>
          </cell>
          <cell r="P3064" t="str">
            <v>Shepway</v>
          </cell>
          <cell r="R3064">
            <v>10</v>
          </cell>
          <cell r="U3064">
            <v>10</v>
          </cell>
          <cell r="W3064">
            <v>0</v>
          </cell>
          <cell r="AA3064" t="str">
            <v>29UL</v>
          </cell>
          <cell r="AB3064" t="str">
            <v>Shepway</v>
          </cell>
          <cell r="AC3064">
            <v>0</v>
          </cell>
          <cell r="AD3064">
            <v>0</v>
          </cell>
          <cell r="AE3064">
            <v>0</v>
          </cell>
          <cell r="AF3064">
            <v>0</v>
          </cell>
          <cell r="AG3064">
            <v>0</v>
          </cell>
          <cell r="AI3064" t="str">
            <v>29UL</v>
          </cell>
          <cell r="AJ3064" t="str">
            <v>Shepway</v>
          </cell>
        </row>
        <row r="3065">
          <cell r="O3065" t="str">
            <v>29UM</v>
          </cell>
          <cell r="P3065" t="str">
            <v>Swale</v>
          </cell>
          <cell r="Q3065">
            <v>8</v>
          </cell>
          <cell r="R3065">
            <v>6</v>
          </cell>
          <cell r="S3065">
            <v>101</v>
          </cell>
          <cell r="U3065">
            <v>43</v>
          </cell>
          <cell r="V3065">
            <v>2</v>
          </cell>
          <cell r="W3065">
            <v>0</v>
          </cell>
          <cell r="AA3065" t="str">
            <v>29UM</v>
          </cell>
          <cell r="AB3065" t="str">
            <v>Swale</v>
          </cell>
          <cell r="AC3065">
            <v>0</v>
          </cell>
          <cell r="AD3065">
            <v>23</v>
          </cell>
          <cell r="AE3065">
            <v>12</v>
          </cell>
          <cell r="AF3065">
            <v>23</v>
          </cell>
          <cell r="AG3065">
            <v>35</v>
          </cell>
          <cell r="AI3065" t="str">
            <v>29UM</v>
          </cell>
          <cell r="AJ3065" t="str">
            <v>Swale</v>
          </cell>
        </row>
        <row r="3066">
          <cell r="O3066" t="str">
            <v>29UN</v>
          </cell>
          <cell r="P3066" t="str">
            <v>Thanet</v>
          </cell>
          <cell r="Q3066">
            <v>15</v>
          </cell>
          <cell r="R3066">
            <v>5</v>
          </cell>
          <cell r="S3066">
            <v>28</v>
          </cell>
          <cell r="U3066">
            <v>79</v>
          </cell>
          <cell r="V3066">
            <v>16</v>
          </cell>
          <cell r="W3066">
            <v>0</v>
          </cell>
          <cell r="AA3066" t="str">
            <v>29UN</v>
          </cell>
          <cell r="AB3066" t="str">
            <v>Thanet</v>
          </cell>
          <cell r="AC3066">
            <v>0</v>
          </cell>
          <cell r="AD3066">
            <v>0</v>
          </cell>
          <cell r="AE3066">
            <v>0</v>
          </cell>
          <cell r="AF3066">
            <v>0</v>
          </cell>
          <cell r="AG3066">
            <v>0</v>
          </cell>
          <cell r="AI3066" t="str">
            <v>29UN</v>
          </cell>
          <cell r="AJ3066" t="str">
            <v>Thanet</v>
          </cell>
        </row>
        <row r="3067">
          <cell r="O3067" t="str">
            <v>29UP</v>
          </cell>
          <cell r="P3067" t="str">
            <v>Tonbridge and Malling</v>
          </cell>
          <cell r="R3067">
            <v>1</v>
          </cell>
          <cell r="S3067">
            <v>39</v>
          </cell>
          <cell r="U3067">
            <v>133</v>
          </cell>
          <cell r="W3067">
            <v>0</v>
          </cell>
          <cell r="AA3067" t="str">
            <v>29UP</v>
          </cell>
          <cell r="AB3067" t="str">
            <v>Tonbridge and Malling</v>
          </cell>
          <cell r="AD3067">
            <v>0</v>
          </cell>
          <cell r="AE3067">
            <v>0</v>
          </cell>
          <cell r="AF3067">
            <v>0</v>
          </cell>
          <cell r="AG3067">
            <v>0</v>
          </cell>
          <cell r="AI3067" t="str">
            <v>29UP</v>
          </cell>
          <cell r="AJ3067" t="str">
            <v>Tonbridge and Malling</v>
          </cell>
        </row>
        <row r="3068">
          <cell r="O3068" t="str">
            <v>29UQ</v>
          </cell>
          <cell r="P3068" t="str">
            <v>Tunbridge Wells</v>
          </cell>
          <cell r="R3068">
            <v>2</v>
          </cell>
          <cell r="S3068">
            <v>3</v>
          </cell>
          <cell r="U3068">
            <v>81</v>
          </cell>
          <cell r="W3068">
            <v>0</v>
          </cell>
          <cell r="AA3068" t="str">
            <v>29UQ</v>
          </cell>
          <cell r="AB3068" t="str">
            <v>Tunbridge Wells</v>
          </cell>
          <cell r="AD3068">
            <v>0</v>
          </cell>
          <cell r="AE3068">
            <v>0</v>
          </cell>
          <cell r="AF3068">
            <v>0</v>
          </cell>
          <cell r="AG3068">
            <v>0</v>
          </cell>
          <cell r="AI3068" t="str">
            <v>29UQ</v>
          </cell>
          <cell r="AJ3068" t="str">
            <v>Tunbridge Wells</v>
          </cell>
          <cell r="AK3068">
            <v>8</v>
          </cell>
        </row>
        <row r="3069">
          <cell r="O3069" t="str">
            <v>30UD</v>
          </cell>
          <cell r="P3069" t="str">
            <v>Burnley</v>
          </cell>
          <cell r="R3069">
            <v>2</v>
          </cell>
          <cell r="U3069">
            <v>36</v>
          </cell>
          <cell r="V3069">
            <v>4</v>
          </cell>
          <cell r="W3069">
            <v>5</v>
          </cell>
          <cell r="AA3069" t="str">
            <v>30UD</v>
          </cell>
          <cell r="AB3069" t="str">
            <v>Burnley</v>
          </cell>
          <cell r="AD3069">
            <v>0</v>
          </cell>
          <cell r="AE3069">
            <v>0</v>
          </cell>
          <cell r="AF3069">
            <v>0</v>
          </cell>
          <cell r="AG3069">
            <v>0</v>
          </cell>
          <cell r="AI3069" t="str">
            <v>30UD</v>
          </cell>
          <cell r="AJ3069" t="str">
            <v>Burnley</v>
          </cell>
        </row>
        <row r="3070">
          <cell r="O3070" t="str">
            <v>30UE</v>
          </cell>
          <cell r="P3070" t="str">
            <v>Chorley</v>
          </cell>
          <cell r="R3070">
            <v>7</v>
          </cell>
          <cell r="S3070">
            <v>106</v>
          </cell>
          <cell r="T3070">
            <v>1</v>
          </cell>
          <cell r="U3070">
            <v>49</v>
          </cell>
          <cell r="V3070">
            <v>8</v>
          </cell>
          <cell r="W3070">
            <v>0</v>
          </cell>
          <cell r="AA3070" t="str">
            <v>30UE</v>
          </cell>
          <cell r="AB3070" t="str">
            <v>Chorley</v>
          </cell>
          <cell r="AD3070">
            <v>0</v>
          </cell>
          <cell r="AE3070">
            <v>7</v>
          </cell>
          <cell r="AF3070">
            <v>0</v>
          </cell>
          <cell r="AG3070">
            <v>7</v>
          </cell>
          <cell r="AI3070" t="str">
            <v>30UE</v>
          </cell>
          <cell r="AJ3070" t="str">
            <v>Chorley</v>
          </cell>
        </row>
        <row r="3071">
          <cell r="O3071" t="str">
            <v>30UF</v>
          </cell>
          <cell r="P3071" t="str">
            <v>Fylde</v>
          </cell>
          <cell r="S3071">
            <v>11</v>
          </cell>
          <cell r="U3071">
            <v>114</v>
          </cell>
          <cell r="W3071">
            <v>0</v>
          </cell>
          <cell r="AA3071" t="str">
            <v>30UF</v>
          </cell>
          <cell r="AB3071" t="str">
            <v>Fylde</v>
          </cell>
          <cell r="AD3071">
            <v>0</v>
          </cell>
          <cell r="AE3071">
            <v>0</v>
          </cell>
          <cell r="AF3071">
            <v>0</v>
          </cell>
          <cell r="AG3071">
            <v>0</v>
          </cell>
          <cell r="AI3071" t="str">
            <v>30UF</v>
          </cell>
          <cell r="AJ3071" t="str">
            <v>Fylde</v>
          </cell>
        </row>
        <row r="3072">
          <cell r="O3072" t="str">
            <v>30UG</v>
          </cell>
          <cell r="P3072" t="str">
            <v>Hyndburn</v>
          </cell>
          <cell r="R3072">
            <v>1</v>
          </cell>
          <cell r="U3072">
            <v>22</v>
          </cell>
          <cell r="W3072">
            <v>0</v>
          </cell>
          <cell r="AA3072" t="str">
            <v>30UG</v>
          </cell>
          <cell r="AB3072" t="str">
            <v>Hyndburn</v>
          </cell>
          <cell r="AD3072">
            <v>0</v>
          </cell>
          <cell r="AE3072">
            <v>0</v>
          </cell>
          <cell r="AF3072">
            <v>0</v>
          </cell>
          <cell r="AG3072">
            <v>0</v>
          </cell>
          <cell r="AI3072" t="str">
            <v>30UG</v>
          </cell>
          <cell r="AJ3072" t="str">
            <v>Hyndburn</v>
          </cell>
        </row>
        <row r="3073">
          <cell r="O3073" t="str">
            <v>30UH</v>
          </cell>
          <cell r="P3073" t="str">
            <v>Lancaster</v>
          </cell>
          <cell r="R3073">
            <v>5</v>
          </cell>
          <cell r="S3073">
            <v>21</v>
          </cell>
          <cell r="U3073">
            <v>15</v>
          </cell>
          <cell r="V3073">
            <v>7</v>
          </cell>
          <cell r="W3073">
            <v>0</v>
          </cell>
          <cell r="AA3073" t="str">
            <v>30UH</v>
          </cell>
          <cell r="AB3073" t="str">
            <v>Lancaster</v>
          </cell>
          <cell r="AD3073">
            <v>0</v>
          </cell>
          <cell r="AE3073">
            <v>0</v>
          </cell>
          <cell r="AF3073">
            <v>0</v>
          </cell>
          <cell r="AG3073">
            <v>0</v>
          </cell>
          <cell r="AI3073" t="str">
            <v>30UH</v>
          </cell>
          <cell r="AJ3073" t="str">
            <v>Lancaster</v>
          </cell>
        </row>
        <row r="3074">
          <cell r="O3074" t="str">
            <v>30UJ</v>
          </cell>
          <cell r="P3074" t="str">
            <v>Pendle</v>
          </cell>
          <cell r="T3074">
            <v>1</v>
          </cell>
          <cell r="U3074">
            <v>10</v>
          </cell>
          <cell r="W3074">
            <v>0</v>
          </cell>
          <cell r="AA3074" t="str">
            <v>30UJ</v>
          </cell>
          <cell r="AB3074" t="str">
            <v>Pendle</v>
          </cell>
          <cell r="AD3074">
            <v>0</v>
          </cell>
          <cell r="AE3074">
            <v>0</v>
          </cell>
          <cell r="AF3074">
            <v>0</v>
          </cell>
          <cell r="AG3074">
            <v>0</v>
          </cell>
          <cell r="AI3074" t="str">
            <v>30UJ</v>
          </cell>
          <cell r="AJ3074" t="str">
            <v>Pendle</v>
          </cell>
        </row>
        <row r="3075">
          <cell r="O3075" t="str">
            <v>30UK</v>
          </cell>
          <cell r="P3075" t="str">
            <v>Preston</v>
          </cell>
          <cell r="R3075">
            <v>5</v>
          </cell>
          <cell r="S3075">
            <v>5</v>
          </cell>
          <cell r="W3075">
            <v>0</v>
          </cell>
          <cell r="AA3075" t="str">
            <v>30UK</v>
          </cell>
          <cell r="AB3075" t="str">
            <v>Preston</v>
          </cell>
          <cell r="AD3075">
            <v>0</v>
          </cell>
          <cell r="AF3075">
            <v>0</v>
          </cell>
          <cell r="AG3075">
            <v>0</v>
          </cell>
          <cell r="AI3075" t="str">
            <v>30UK</v>
          </cell>
          <cell r="AJ3075" t="str">
            <v>Preston</v>
          </cell>
        </row>
        <row r="3076">
          <cell r="O3076" t="str">
            <v>30UL</v>
          </cell>
          <cell r="P3076" t="str">
            <v>Ribble Valley</v>
          </cell>
          <cell r="R3076">
            <v>1</v>
          </cell>
          <cell r="T3076">
            <v>6</v>
          </cell>
          <cell r="U3076">
            <v>6</v>
          </cell>
          <cell r="V3076">
            <v>17</v>
          </cell>
          <cell r="W3076">
            <v>0</v>
          </cell>
          <cell r="AA3076" t="str">
            <v>30UL</v>
          </cell>
          <cell r="AB3076" t="str">
            <v>Ribble Valley</v>
          </cell>
          <cell r="AD3076">
            <v>0</v>
          </cell>
          <cell r="AE3076">
            <v>0</v>
          </cell>
          <cell r="AF3076">
            <v>0</v>
          </cell>
          <cell r="AG3076">
            <v>0</v>
          </cell>
          <cell r="AI3076" t="str">
            <v>30UL</v>
          </cell>
          <cell r="AJ3076" t="str">
            <v>Ribble Valley</v>
          </cell>
        </row>
        <row r="3077">
          <cell r="O3077" t="str">
            <v>30UM</v>
          </cell>
          <cell r="P3077" t="str">
            <v>Rossendale</v>
          </cell>
          <cell r="R3077">
            <v>8</v>
          </cell>
          <cell r="U3077">
            <v>24</v>
          </cell>
          <cell r="W3077">
            <v>0</v>
          </cell>
          <cell r="AA3077" t="str">
            <v>30UM</v>
          </cell>
          <cell r="AB3077" t="str">
            <v>Rossendale</v>
          </cell>
          <cell r="AD3077">
            <v>0</v>
          </cell>
          <cell r="AE3077">
            <v>0</v>
          </cell>
          <cell r="AF3077">
            <v>0</v>
          </cell>
          <cell r="AG3077">
            <v>0</v>
          </cell>
          <cell r="AI3077" t="str">
            <v>30UM</v>
          </cell>
          <cell r="AJ3077" t="str">
            <v>Rossendale</v>
          </cell>
        </row>
        <row r="3078">
          <cell r="O3078" t="str">
            <v>30UN</v>
          </cell>
          <cell r="P3078" t="str">
            <v>South Ribble</v>
          </cell>
          <cell r="R3078">
            <v>8</v>
          </cell>
          <cell r="S3078">
            <v>5</v>
          </cell>
          <cell r="U3078">
            <v>15</v>
          </cell>
          <cell r="W3078">
            <v>0</v>
          </cell>
          <cell r="AA3078" t="str">
            <v>30UN</v>
          </cell>
          <cell r="AB3078" t="str">
            <v>South Ribble</v>
          </cell>
          <cell r="AD3078">
            <v>0</v>
          </cell>
          <cell r="AE3078">
            <v>0</v>
          </cell>
          <cell r="AF3078">
            <v>0</v>
          </cell>
          <cell r="AG3078">
            <v>0</v>
          </cell>
          <cell r="AI3078" t="str">
            <v>30UN</v>
          </cell>
          <cell r="AJ3078" t="str">
            <v>South Ribble</v>
          </cell>
        </row>
        <row r="3079">
          <cell r="O3079" t="str">
            <v>30UP</v>
          </cell>
          <cell r="P3079" t="str">
            <v>West Lancashire</v>
          </cell>
          <cell r="S3079">
            <v>8</v>
          </cell>
          <cell r="U3079">
            <v>21</v>
          </cell>
          <cell r="W3079">
            <v>0</v>
          </cell>
          <cell r="AA3079" t="str">
            <v>30UP</v>
          </cell>
          <cell r="AB3079" t="str">
            <v>West Lancashire</v>
          </cell>
          <cell r="AD3079">
            <v>0</v>
          </cell>
          <cell r="AE3079">
            <v>0</v>
          </cell>
          <cell r="AF3079">
            <v>0</v>
          </cell>
          <cell r="AG3079">
            <v>0</v>
          </cell>
          <cell r="AI3079" t="str">
            <v>30UP</v>
          </cell>
          <cell r="AJ3079" t="str">
            <v>West Lancashire</v>
          </cell>
        </row>
        <row r="3080">
          <cell r="O3080" t="str">
            <v>30UQ</v>
          </cell>
          <cell r="P3080" t="str">
            <v>Wyre</v>
          </cell>
          <cell r="R3080">
            <v>3</v>
          </cell>
          <cell r="S3080">
            <v>14</v>
          </cell>
          <cell r="U3080">
            <v>30</v>
          </cell>
          <cell r="W3080">
            <v>0</v>
          </cell>
          <cell r="AA3080" t="str">
            <v>30UQ</v>
          </cell>
          <cell r="AB3080" t="str">
            <v>Wyre</v>
          </cell>
          <cell r="AD3080">
            <v>0</v>
          </cell>
          <cell r="AE3080">
            <v>0</v>
          </cell>
          <cell r="AF3080">
            <v>0</v>
          </cell>
          <cell r="AG3080">
            <v>0</v>
          </cell>
          <cell r="AI3080" t="str">
            <v>30UQ</v>
          </cell>
          <cell r="AJ3080" t="str">
            <v>Wyre</v>
          </cell>
        </row>
        <row r="3081">
          <cell r="O3081" t="str">
            <v>31UB</v>
          </cell>
          <cell r="P3081" t="str">
            <v>Blaby</v>
          </cell>
          <cell r="R3081">
            <v>2</v>
          </cell>
          <cell r="S3081">
            <v>30</v>
          </cell>
          <cell r="T3081">
            <v>1</v>
          </cell>
          <cell r="U3081">
            <v>52</v>
          </cell>
          <cell r="W3081">
            <v>0</v>
          </cell>
          <cell r="AA3081" t="str">
            <v>31UB</v>
          </cell>
          <cell r="AB3081" t="str">
            <v>Blaby</v>
          </cell>
          <cell r="AD3081">
            <v>0</v>
          </cell>
          <cell r="AE3081">
            <v>0</v>
          </cell>
          <cell r="AF3081">
            <v>0</v>
          </cell>
          <cell r="AG3081">
            <v>0</v>
          </cell>
          <cell r="AI3081" t="str">
            <v>31UB</v>
          </cell>
          <cell r="AJ3081" t="str">
            <v>Blaby</v>
          </cell>
        </row>
        <row r="3082">
          <cell r="O3082" t="str">
            <v>31UC</v>
          </cell>
          <cell r="P3082" t="str">
            <v>Charnwood</v>
          </cell>
          <cell r="R3082">
            <v>9</v>
          </cell>
          <cell r="S3082">
            <v>51</v>
          </cell>
          <cell r="U3082">
            <v>142</v>
          </cell>
          <cell r="W3082">
            <v>0</v>
          </cell>
          <cell r="AA3082" t="str">
            <v>31UC</v>
          </cell>
          <cell r="AB3082" t="str">
            <v>Charnwood</v>
          </cell>
          <cell r="AD3082">
            <v>4</v>
          </cell>
          <cell r="AE3082">
            <v>0</v>
          </cell>
          <cell r="AF3082">
            <v>4</v>
          </cell>
          <cell r="AG3082">
            <v>4</v>
          </cell>
          <cell r="AI3082" t="str">
            <v>31UC</v>
          </cell>
          <cell r="AJ3082" t="str">
            <v>Charnwood</v>
          </cell>
        </row>
        <row r="3083">
          <cell r="O3083" t="str">
            <v>31UD</v>
          </cell>
          <cell r="P3083" t="str">
            <v>Harborough</v>
          </cell>
          <cell r="R3083">
            <v>4</v>
          </cell>
          <cell r="S3083">
            <v>39</v>
          </cell>
          <cell r="U3083">
            <v>75</v>
          </cell>
          <cell r="W3083">
            <v>0</v>
          </cell>
          <cell r="AA3083" t="str">
            <v>31UD</v>
          </cell>
          <cell r="AB3083" t="str">
            <v>Harborough</v>
          </cell>
          <cell r="AD3083">
            <v>0</v>
          </cell>
          <cell r="AE3083">
            <v>0</v>
          </cell>
          <cell r="AF3083">
            <v>0</v>
          </cell>
          <cell r="AG3083">
            <v>0</v>
          </cell>
          <cell r="AI3083" t="str">
            <v>31UD</v>
          </cell>
          <cell r="AJ3083" t="str">
            <v>Harborough</v>
          </cell>
        </row>
        <row r="3084">
          <cell r="O3084" t="str">
            <v>31UE</v>
          </cell>
          <cell r="P3084" t="str">
            <v>Hinckley and Bosworth</v>
          </cell>
          <cell r="R3084">
            <v>9</v>
          </cell>
          <cell r="S3084">
            <v>12</v>
          </cell>
          <cell r="U3084">
            <v>36</v>
          </cell>
          <cell r="W3084">
            <v>0</v>
          </cell>
          <cell r="AA3084" t="str">
            <v>31UE</v>
          </cell>
          <cell r="AB3084" t="str">
            <v>Hinckley and Bosworth</v>
          </cell>
          <cell r="AD3084">
            <v>2</v>
          </cell>
          <cell r="AE3084">
            <v>3</v>
          </cell>
          <cell r="AF3084">
            <v>2</v>
          </cell>
          <cell r="AG3084">
            <v>5</v>
          </cell>
          <cell r="AI3084" t="str">
            <v>31UE</v>
          </cell>
          <cell r="AJ3084" t="str">
            <v>Hinckley and Bosworth</v>
          </cell>
        </row>
        <row r="3085">
          <cell r="O3085" t="str">
            <v>31UG</v>
          </cell>
          <cell r="P3085" t="str">
            <v>Melton</v>
          </cell>
          <cell r="R3085">
            <v>7</v>
          </cell>
          <cell r="S3085">
            <v>15</v>
          </cell>
          <cell r="U3085">
            <v>34</v>
          </cell>
          <cell r="W3085">
            <v>0</v>
          </cell>
          <cell r="AA3085" t="str">
            <v>31UG</v>
          </cell>
          <cell r="AB3085" t="str">
            <v>Melton</v>
          </cell>
          <cell r="AD3085">
            <v>0</v>
          </cell>
          <cell r="AE3085">
            <v>0</v>
          </cell>
          <cell r="AF3085">
            <v>0</v>
          </cell>
          <cell r="AG3085">
            <v>0</v>
          </cell>
          <cell r="AI3085" t="str">
            <v>31UG</v>
          </cell>
          <cell r="AJ3085" t="str">
            <v>Melton</v>
          </cell>
        </row>
        <row r="3086">
          <cell r="O3086" t="str">
            <v>31UH</v>
          </cell>
          <cell r="P3086" t="str">
            <v>North West Leicestershire</v>
          </cell>
          <cell r="R3086">
            <v>1</v>
          </cell>
          <cell r="S3086">
            <v>14</v>
          </cell>
          <cell r="U3086">
            <v>46</v>
          </cell>
          <cell r="W3086">
            <v>0</v>
          </cell>
          <cell r="AA3086" t="str">
            <v>31UH</v>
          </cell>
          <cell r="AB3086" t="str">
            <v>North West Leicestershire</v>
          </cell>
          <cell r="AD3086">
            <v>0</v>
          </cell>
          <cell r="AE3086">
            <v>4</v>
          </cell>
          <cell r="AF3086">
            <v>0</v>
          </cell>
          <cell r="AG3086">
            <v>4</v>
          </cell>
          <cell r="AI3086" t="str">
            <v>31UH</v>
          </cell>
          <cell r="AJ3086" t="str">
            <v>North West Leicestershire</v>
          </cell>
        </row>
        <row r="3087">
          <cell r="O3087" t="str">
            <v>31UJ</v>
          </cell>
          <cell r="P3087" t="str">
            <v>Oadby and Wigston</v>
          </cell>
          <cell r="R3087">
            <v>6</v>
          </cell>
          <cell r="S3087">
            <v>6</v>
          </cell>
          <cell r="U3087">
            <v>8</v>
          </cell>
          <cell r="W3087">
            <v>0</v>
          </cell>
          <cell r="AA3087" t="str">
            <v>31UJ</v>
          </cell>
          <cell r="AB3087" t="str">
            <v>Oadby and Wigston</v>
          </cell>
          <cell r="AD3087">
            <v>6</v>
          </cell>
          <cell r="AE3087">
            <v>0</v>
          </cell>
          <cell r="AF3087">
            <v>6</v>
          </cell>
          <cell r="AG3087">
            <v>6</v>
          </cell>
          <cell r="AI3087" t="str">
            <v>31UJ</v>
          </cell>
          <cell r="AJ3087" t="str">
            <v>Oadby and Wigston</v>
          </cell>
        </row>
        <row r="3088">
          <cell r="O3088" t="str">
            <v>32UB</v>
          </cell>
          <cell r="P3088" t="str">
            <v>Boston</v>
          </cell>
          <cell r="R3088">
            <v>2</v>
          </cell>
          <cell r="S3088">
            <v>26</v>
          </cell>
          <cell r="T3088">
            <v>1</v>
          </cell>
          <cell r="U3088">
            <v>57</v>
          </cell>
          <cell r="W3088">
            <v>1</v>
          </cell>
          <cell r="AA3088" t="str">
            <v>32UB</v>
          </cell>
          <cell r="AB3088" t="str">
            <v>Boston</v>
          </cell>
          <cell r="AD3088">
            <v>0</v>
          </cell>
          <cell r="AE3088">
            <v>0</v>
          </cell>
          <cell r="AF3088">
            <v>0</v>
          </cell>
          <cell r="AG3088">
            <v>0</v>
          </cell>
          <cell r="AI3088" t="str">
            <v>32UB</v>
          </cell>
          <cell r="AJ3088" t="str">
            <v>Boston</v>
          </cell>
        </row>
        <row r="3089">
          <cell r="O3089" t="str">
            <v>32UC</v>
          </cell>
          <cell r="P3089" t="str">
            <v>East Lindsey</v>
          </cell>
          <cell r="R3089">
            <v>4</v>
          </cell>
          <cell r="S3089">
            <v>31</v>
          </cell>
          <cell r="U3089">
            <v>38</v>
          </cell>
          <cell r="V3089">
            <v>6</v>
          </cell>
          <cell r="W3089">
            <v>0</v>
          </cell>
          <cell r="AA3089" t="str">
            <v>32UC</v>
          </cell>
          <cell r="AB3089" t="str">
            <v>East Lindsey</v>
          </cell>
          <cell r="AD3089">
            <v>0</v>
          </cell>
          <cell r="AE3089">
            <v>0</v>
          </cell>
          <cell r="AF3089">
            <v>0</v>
          </cell>
          <cell r="AG3089">
            <v>0</v>
          </cell>
          <cell r="AI3089" t="str">
            <v>32UC</v>
          </cell>
          <cell r="AJ3089" t="str">
            <v>East Lindsey</v>
          </cell>
        </row>
        <row r="3090">
          <cell r="O3090" t="str">
            <v>32UD</v>
          </cell>
          <cell r="P3090" t="str">
            <v>Lincoln</v>
          </cell>
          <cell r="S3090">
            <v>53</v>
          </cell>
          <cell r="U3090">
            <v>139</v>
          </cell>
          <cell r="W3090">
            <v>0</v>
          </cell>
          <cell r="AA3090" t="str">
            <v>32UD</v>
          </cell>
          <cell r="AB3090" t="str">
            <v>Lincoln</v>
          </cell>
          <cell r="AD3090">
            <v>0</v>
          </cell>
          <cell r="AE3090">
            <v>0</v>
          </cell>
          <cell r="AF3090">
            <v>0</v>
          </cell>
          <cell r="AG3090">
            <v>0</v>
          </cell>
          <cell r="AI3090" t="str">
            <v>32UD</v>
          </cell>
          <cell r="AJ3090" t="str">
            <v>Lincoln</v>
          </cell>
        </row>
        <row r="3091">
          <cell r="O3091" t="str">
            <v>32UE</v>
          </cell>
          <cell r="P3091" t="str">
            <v>North Kesteven</v>
          </cell>
          <cell r="S3091">
            <v>67</v>
          </cell>
          <cell r="U3091">
            <v>121</v>
          </cell>
          <cell r="W3091">
            <v>0</v>
          </cell>
          <cell r="AA3091" t="str">
            <v>32UE</v>
          </cell>
          <cell r="AB3091" t="str">
            <v>North Kesteven</v>
          </cell>
          <cell r="AD3091">
            <v>7</v>
          </cell>
          <cell r="AE3091">
            <v>5</v>
          </cell>
          <cell r="AF3091">
            <v>7</v>
          </cell>
          <cell r="AG3091">
            <v>12</v>
          </cell>
          <cell r="AI3091" t="str">
            <v>32UE</v>
          </cell>
          <cell r="AJ3091" t="str">
            <v>North Kesteven</v>
          </cell>
        </row>
        <row r="3092">
          <cell r="O3092" t="str">
            <v>32UF</v>
          </cell>
          <cell r="P3092" t="str">
            <v>South Holland</v>
          </cell>
          <cell r="R3092">
            <v>1</v>
          </cell>
          <cell r="S3092">
            <v>21</v>
          </cell>
          <cell r="U3092">
            <v>46</v>
          </cell>
          <cell r="W3092">
            <v>0</v>
          </cell>
          <cell r="AA3092" t="str">
            <v>32UF</v>
          </cell>
          <cell r="AB3092" t="str">
            <v>South Holland</v>
          </cell>
          <cell r="AD3092">
            <v>0</v>
          </cell>
          <cell r="AE3092">
            <v>0</v>
          </cell>
          <cell r="AF3092">
            <v>0</v>
          </cell>
          <cell r="AG3092">
            <v>0</v>
          </cell>
          <cell r="AI3092" t="str">
            <v>32UF</v>
          </cell>
          <cell r="AJ3092" t="str">
            <v>South Holland</v>
          </cell>
        </row>
        <row r="3093">
          <cell r="O3093" t="str">
            <v>32UG</v>
          </cell>
          <cell r="P3093" t="str">
            <v>South Kesteven</v>
          </cell>
          <cell r="R3093">
            <v>2</v>
          </cell>
          <cell r="S3093">
            <v>56</v>
          </cell>
          <cell r="U3093">
            <v>159</v>
          </cell>
          <cell r="V3093">
            <v>2</v>
          </cell>
          <cell r="W3093">
            <v>0</v>
          </cell>
          <cell r="AA3093" t="str">
            <v>32UG</v>
          </cell>
          <cell r="AB3093" t="str">
            <v>South Kesteven</v>
          </cell>
          <cell r="AD3093">
            <v>0</v>
          </cell>
          <cell r="AE3093">
            <v>0</v>
          </cell>
          <cell r="AF3093">
            <v>0</v>
          </cell>
          <cell r="AG3093">
            <v>0</v>
          </cell>
          <cell r="AI3093" t="str">
            <v>32UG</v>
          </cell>
          <cell r="AJ3093" t="str">
            <v>South Kesteven</v>
          </cell>
        </row>
        <row r="3094">
          <cell r="O3094" t="str">
            <v>32UH</v>
          </cell>
          <cell r="P3094" t="str">
            <v>West Lindsey</v>
          </cell>
          <cell r="R3094">
            <v>3</v>
          </cell>
          <cell r="S3094">
            <v>69</v>
          </cell>
          <cell r="U3094">
            <v>167</v>
          </cell>
          <cell r="W3094">
            <v>0</v>
          </cell>
          <cell r="AA3094" t="str">
            <v>32UH</v>
          </cell>
          <cell r="AB3094" t="str">
            <v>West Lindsey</v>
          </cell>
          <cell r="AD3094">
            <v>11</v>
          </cell>
          <cell r="AE3094">
            <v>0</v>
          </cell>
          <cell r="AF3094">
            <v>11</v>
          </cell>
          <cell r="AG3094">
            <v>11</v>
          </cell>
          <cell r="AI3094" t="str">
            <v>32UH</v>
          </cell>
          <cell r="AJ3094" t="str">
            <v>West Lindsey</v>
          </cell>
        </row>
        <row r="3095">
          <cell r="O3095" t="str">
            <v>33UB</v>
          </cell>
          <cell r="P3095" t="str">
            <v>Breckland</v>
          </cell>
          <cell r="Q3095">
            <v>10</v>
          </cell>
          <cell r="R3095">
            <v>10</v>
          </cell>
          <cell r="S3095">
            <v>11</v>
          </cell>
          <cell r="U3095">
            <v>100</v>
          </cell>
          <cell r="W3095">
            <v>0</v>
          </cell>
          <cell r="AA3095" t="str">
            <v>33UB</v>
          </cell>
          <cell r="AB3095" t="str">
            <v>Breckland</v>
          </cell>
          <cell r="AC3095">
            <v>0</v>
          </cell>
          <cell r="AD3095">
            <v>9</v>
          </cell>
          <cell r="AE3095">
            <v>25</v>
          </cell>
          <cell r="AF3095">
            <v>9</v>
          </cell>
          <cell r="AG3095">
            <v>34</v>
          </cell>
          <cell r="AI3095" t="str">
            <v>33UB</v>
          </cell>
          <cell r="AJ3095" t="str">
            <v>Breckland</v>
          </cell>
        </row>
        <row r="3096">
          <cell r="O3096" t="str">
            <v>33UC</v>
          </cell>
          <cell r="P3096" t="str">
            <v>Broadland</v>
          </cell>
          <cell r="R3096">
            <v>14</v>
          </cell>
          <cell r="S3096">
            <v>4</v>
          </cell>
          <cell r="U3096">
            <v>27</v>
          </cell>
          <cell r="W3096">
            <v>2</v>
          </cell>
          <cell r="AA3096" t="str">
            <v>33UC</v>
          </cell>
          <cell r="AB3096" t="str">
            <v>Broadland</v>
          </cell>
          <cell r="AD3096">
            <v>0</v>
          </cell>
          <cell r="AE3096">
            <v>0</v>
          </cell>
          <cell r="AF3096">
            <v>0</v>
          </cell>
          <cell r="AG3096">
            <v>0</v>
          </cell>
          <cell r="AI3096" t="str">
            <v>33UC</v>
          </cell>
          <cell r="AJ3096" t="str">
            <v>Broadland</v>
          </cell>
        </row>
        <row r="3097">
          <cell r="O3097" t="str">
            <v>33UD</v>
          </cell>
          <cell r="P3097" t="str">
            <v>Great Yarmouth</v>
          </cell>
          <cell r="T3097">
            <v>3</v>
          </cell>
          <cell r="U3097">
            <v>50</v>
          </cell>
          <cell r="V3097">
            <v>3</v>
          </cell>
          <cell r="W3097">
            <v>1</v>
          </cell>
          <cell r="AA3097" t="str">
            <v>33UD</v>
          </cell>
          <cell r="AB3097" t="str">
            <v>Great Yarmouth</v>
          </cell>
          <cell r="AD3097">
            <v>0</v>
          </cell>
          <cell r="AE3097">
            <v>0</v>
          </cell>
          <cell r="AF3097">
            <v>0</v>
          </cell>
          <cell r="AG3097">
            <v>0</v>
          </cell>
          <cell r="AI3097" t="str">
            <v>33UD</v>
          </cell>
          <cell r="AJ3097" t="str">
            <v>Great Yarmouth</v>
          </cell>
        </row>
        <row r="3098">
          <cell r="O3098" t="str">
            <v>33UE</v>
          </cell>
          <cell r="P3098" t="str">
            <v>Kings Lynn and West Norfolk</v>
          </cell>
          <cell r="Q3098">
            <v>10</v>
          </cell>
          <cell r="R3098">
            <v>11</v>
          </cell>
          <cell r="S3098">
            <v>14</v>
          </cell>
          <cell r="U3098">
            <v>125</v>
          </cell>
          <cell r="V3098">
            <v>1</v>
          </cell>
          <cell r="W3098">
            <v>1</v>
          </cell>
          <cell r="AA3098" t="str">
            <v>33UE</v>
          </cell>
          <cell r="AB3098" t="str">
            <v>Kings Lynn and West Norfolk</v>
          </cell>
          <cell r="AC3098">
            <v>0</v>
          </cell>
          <cell r="AD3098">
            <v>0</v>
          </cell>
          <cell r="AE3098">
            <v>0</v>
          </cell>
          <cell r="AF3098">
            <v>0</v>
          </cell>
          <cell r="AG3098">
            <v>0</v>
          </cell>
          <cell r="AI3098" t="str">
            <v>33UE</v>
          </cell>
          <cell r="AJ3098" t="str">
            <v>Kings Lynn and West Norfolk</v>
          </cell>
        </row>
        <row r="3099">
          <cell r="O3099" t="str">
            <v>33UF</v>
          </cell>
          <cell r="P3099" t="str">
            <v>North Norfolk</v>
          </cell>
          <cell r="R3099">
            <v>1</v>
          </cell>
          <cell r="S3099">
            <v>11</v>
          </cell>
          <cell r="T3099">
            <v>1</v>
          </cell>
          <cell r="U3099">
            <v>74</v>
          </cell>
          <cell r="V3099">
            <v>6</v>
          </cell>
          <cell r="W3099">
            <v>0</v>
          </cell>
          <cell r="AA3099" t="str">
            <v>33UF</v>
          </cell>
          <cell r="AB3099" t="str">
            <v>North Norfolk</v>
          </cell>
          <cell r="AD3099">
            <v>0</v>
          </cell>
          <cell r="AE3099">
            <v>0</v>
          </cell>
          <cell r="AF3099">
            <v>0</v>
          </cell>
          <cell r="AG3099">
            <v>0</v>
          </cell>
          <cell r="AI3099" t="str">
            <v>33UF</v>
          </cell>
          <cell r="AJ3099" t="str">
            <v>North Norfolk</v>
          </cell>
        </row>
        <row r="3100">
          <cell r="O3100" t="str">
            <v>33UG</v>
          </cell>
          <cell r="P3100" t="str">
            <v>Norwich</v>
          </cell>
          <cell r="R3100">
            <v>8</v>
          </cell>
          <cell r="S3100">
            <v>20</v>
          </cell>
          <cell r="T3100">
            <v>1</v>
          </cell>
          <cell r="U3100">
            <v>100</v>
          </cell>
          <cell r="V3100">
            <v>4</v>
          </cell>
          <cell r="W3100">
            <v>2</v>
          </cell>
          <cell r="AA3100" t="str">
            <v>33UG</v>
          </cell>
          <cell r="AB3100" t="str">
            <v>Norwich</v>
          </cell>
          <cell r="AD3100">
            <v>0</v>
          </cell>
          <cell r="AE3100">
            <v>0</v>
          </cell>
          <cell r="AF3100">
            <v>0</v>
          </cell>
          <cell r="AG3100">
            <v>0</v>
          </cell>
          <cell r="AI3100" t="str">
            <v>33UG</v>
          </cell>
          <cell r="AJ3100" t="str">
            <v>Norwich</v>
          </cell>
        </row>
        <row r="3101">
          <cell r="O3101" t="str">
            <v>33UH</v>
          </cell>
          <cell r="P3101" t="str">
            <v>South Norfolk</v>
          </cell>
          <cell r="Q3101">
            <v>2</v>
          </cell>
          <cell r="R3101">
            <v>6</v>
          </cell>
          <cell r="S3101">
            <v>61</v>
          </cell>
          <cell r="T3101">
            <v>1</v>
          </cell>
          <cell r="U3101">
            <v>82</v>
          </cell>
          <cell r="V3101">
            <v>2</v>
          </cell>
          <cell r="W3101">
            <v>0</v>
          </cell>
          <cell r="AA3101" t="str">
            <v>33UH</v>
          </cell>
          <cell r="AB3101" t="str">
            <v>South Norfolk</v>
          </cell>
          <cell r="AC3101">
            <v>0</v>
          </cell>
          <cell r="AD3101">
            <v>0</v>
          </cell>
          <cell r="AE3101">
            <v>0</v>
          </cell>
          <cell r="AF3101">
            <v>0</v>
          </cell>
          <cell r="AG3101">
            <v>0</v>
          </cell>
          <cell r="AI3101" t="str">
            <v>33UH</v>
          </cell>
          <cell r="AJ3101" t="str">
            <v>South Norfolk</v>
          </cell>
        </row>
        <row r="3102">
          <cell r="O3102" t="str">
            <v>34UB</v>
          </cell>
          <cell r="P3102" t="str">
            <v>Corby</v>
          </cell>
          <cell r="R3102">
            <v>9</v>
          </cell>
          <cell r="S3102">
            <v>68</v>
          </cell>
          <cell r="U3102">
            <v>42</v>
          </cell>
          <cell r="W3102">
            <v>0</v>
          </cell>
          <cell r="AA3102" t="str">
            <v>34UB</v>
          </cell>
          <cell r="AB3102" t="str">
            <v>Corby</v>
          </cell>
          <cell r="AD3102">
            <v>0</v>
          </cell>
          <cell r="AE3102">
            <v>0</v>
          </cell>
          <cell r="AF3102">
            <v>0</v>
          </cell>
          <cell r="AG3102">
            <v>0</v>
          </cell>
          <cell r="AI3102" t="str">
            <v>34UB</v>
          </cell>
          <cell r="AJ3102" t="str">
            <v>Corby</v>
          </cell>
        </row>
        <row r="3103">
          <cell r="O3103" t="str">
            <v>34UC</v>
          </cell>
          <cell r="P3103" t="str">
            <v>Daventry</v>
          </cell>
          <cell r="R3103">
            <v>1</v>
          </cell>
          <cell r="S3103">
            <v>21</v>
          </cell>
          <cell r="U3103">
            <v>26</v>
          </cell>
          <cell r="W3103">
            <v>0</v>
          </cell>
          <cell r="AA3103" t="str">
            <v>34UC</v>
          </cell>
          <cell r="AB3103" t="str">
            <v>Daventry</v>
          </cell>
          <cell r="AD3103">
            <v>0</v>
          </cell>
          <cell r="AE3103">
            <v>0</v>
          </cell>
          <cell r="AF3103">
            <v>0</v>
          </cell>
          <cell r="AG3103">
            <v>0</v>
          </cell>
          <cell r="AI3103" t="str">
            <v>34UC</v>
          </cell>
          <cell r="AJ3103" t="str">
            <v>Daventry</v>
          </cell>
        </row>
        <row r="3104">
          <cell r="O3104" t="str">
            <v>34UD</v>
          </cell>
          <cell r="P3104" t="str">
            <v>East Northamptonshire</v>
          </cell>
          <cell r="R3104">
            <v>4</v>
          </cell>
          <cell r="S3104">
            <v>22</v>
          </cell>
          <cell r="U3104">
            <v>91</v>
          </cell>
          <cell r="W3104">
            <v>0</v>
          </cell>
          <cell r="AA3104" t="str">
            <v>34UD</v>
          </cell>
          <cell r="AB3104" t="str">
            <v>East Northamptonshire</v>
          </cell>
          <cell r="AD3104">
            <v>0</v>
          </cell>
          <cell r="AE3104">
            <v>0</v>
          </cell>
          <cell r="AF3104">
            <v>0</v>
          </cell>
          <cell r="AG3104">
            <v>0</v>
          </cell>
          <cell r="AI3104" t="str">
            <v>34UD</v>
          </cell>
          <cell r="AJ3104" t="str">
            <v>East Northamptonshire</v>
          </cell>
        </row>
        <row r="3105">
          <cell r="O3105" t="str">
            <v>34UE</v>
          </cell>
          <cell r="P3105" t="str">
            <v>Kettering</v>
          </cell>
          <cell r="R3105">
            <v>6</v>
          </cell>
          <cell r="S3105">
            <v>58</v>
          </cell>
          <cell r="U3105">
            <v>153</v>
          </cell>
          <cell r="W3105">
            <v>0</v>
          </cell>
          <cell r="AA3105" t="str">
            <v>34UE</v>
          </cell>
          <cell r="AB3105" t="str">
            <v>Kettering</v>
          </cell>
          <cell r="AD3105">
            <v>0</v>
          </cell>
          <cell r="AE3105">
            <v>0</v>
          </cell>
          <cell r="AF3105">
            <v>0</v>
          </cell>
          <cell r="AG3105">
            <v>0</v>
          </cell>
          <cell r="AI3105" t="str">
            <v>34UE</v>
          </cell>
          <cell r="AJ3105" t="str">
            <v>Kettering</v>
          </cell>
        </row>
        <row r="3106">
          <cell r="O3106" t="str">
            <v>34UF</v>
          </cell>
          <cell r="P3106" t="str">
            <v>Northampton</v>
          </cell>
          <cell r="R3106">
            <v>23</v>
          </cell>
          <cell r="S3106">
            <v>56</v>
          </cell>
          <cell r="U3106">
            <v>72</v>
          </cell>
          <cell r="W3106">
            <v>0</v>
          </cell>
          <cell r="AA3106" t="str">
            <v>34UF</v>
          </cell>
          <cell r="AB3106" t="str">
            <v>Northampton</v>
          </cell>
          <cell r="AD3106">
            <v>0</v>
          </cell>
          <cell r="AE3106">
            <v>0</v>
          </cell>
          <cell r="AF3106">
            <v>0</v>
          </cell>
          <cell r="AG3106">
            <v>0</v>
          </cell>
          <cell r="AI3106" t="str">
            <v>34UF</v>
          </cell>
          <cell r="AJ3106" t="str">
            <v>Northampton</v>
          </cell>
        </row>
        <row r="3107">
          <cell r="O3107" t="str">
            <v>34UG</v>
          </cell>
          <cell r="P3107" t="str">
            <v>South Northamptonshire</v>
          </cell>
          <cell r="R3107">
            <v>2</v>
          </cell>
          <cell r="S3107">
            <v>15</v>
          </cell>
          <cell r="U3107">
            <v>49</v>
          </cell>
          <cell r="W3107">
            <v>0</v>
          </cell>
          <cell r="AA3107" t="str">
            <v>34UG</v>
          </cell>
          <cell r="AB3107" t="str">
            <v>South Northamptonshire</v>
          </cell>
          <cell r="AD3107">
            <v>0</v>
          </cell>
          <cell r="AE3107">
            <v>0</v>
          </cell>
          <cell r="AF3107">
            <v>0</v>
          </cell>
          <cell r="AG3107">
            <v>0</v>
          </cell>
          <cell r="AI3107" t="str">
            <v>34UG</v>
          </cell>
          <cell r="AJ3107" t="str">
            <v>South Northamptonshire</v>
          </cell>
        </row>
        <row r="3108">
          <cell r="O3108" t="str">
            <v>34UH</v>
          </cell>
          <cell r="P3108" t="str">
            <v>Wellingborough</v>
          </cell>
          <cell r="R3108">
            <v>1</v>
          </cell>
          <cell r="S3108">
            <v>40</v>
          </cell>
          <cell r="T3108">
            <v>7</v>
          </cell>
          <cell r="U3108">
            <v>65</v>
          </cell>
          <cell r="W3108">
            <v>0</v>
          </cell>
          <cell r="AA3108" t="str">
            <v>34UH</v>
          </cell>
          <cell r="AB3108" t="str">
            <v>Wellingborough</v>
          </cell>
          <cell r="AD3108">
            <v>0</v>
          </cell>
          <cell r="AE3108">
            <v>0</v>
          </cell>
          <cell r="AF3108">
            <v>0</v>
          </cell>
          <cell r="AG3108">
            <v>0</v>
          </cell>
          <cell r="AI3108" t="str">
            <v>34UH</v>
          </cell>
          <cell r="AJ3108" t="str">
            <v>Wellingborough</v>
          </cell>
        </row>
        <row r="3109">
          <cell r="O3109" t="str">
            <v>36UB</v>
          </cell>
          <cell r="P3109" t="str">
            <v>Craven</v>
          </cell>
          <cell r="R3109">
            <v>1</v>
          </cell>
          <cell r="T3109">
            <v>20</v>
          </cell>
          <cell r="U3109">
            <v>53</v>
          </cell>
          <cell r="V3109">
            <v>33</v>
          </cell>
          <cell r="W3109">
            <v>0</v>
          </cell>
          <cell r="AA3109" t="str">
            <v>36UB</v>
          </cell>
          <cell r="AB3109" t="str">
            <v>Craven</v>
          </cell>
          <cell r="AD3109">
            <v>0</v>
          </cell>
          <cell r="AE3109">
            <v>0</v>
          </cell>
          <cell r="AF3109">
            <v>0</v>
          </cell>
          <cell r="AG3109">
            <v>0</v>
          </cell>
          <cell r="AI3109" t="str">
            <v>36UB</v>
          </cell>
          <cell r="AJ3109" t="str">
            <v>Craven</v>
          </cell>
        </row>
        <row r="3110">
          <cell r="O3110" t="str">
            <v>36UC</v>
          </cell>
          <cell r="P3110" t="str">
            <v>Hambleton</v>
          </cell>
          <cell r="R3110">
            <v>2</v>
          </cell>
          <cell r="S3110">
            <v>24</v>
          </cell>
          <cell r="U3110">
            <v>75</v>
          </cell>
          <cell r="W3110">
            <v>0</v>
          </cell>
          <cell r="AA3110" t="str">
            <v>36UC</v>
          </cell>
          <cell r="AB3110" t="str">
            <v>Hambleton</v>
          </cell>
          <cell r="AD3110">
            <v>0</v>
          </cell>
          <cell r="AE3110">
            <v>6</v>
          </cell>
          <cell r="AF3110">
            <v>0</v>
          </cell>
          <cell r="AG3110">
            <v>6</v>
          </cell>
          <cell r="AI3110" t="str">
            <v>36UC</v>
          </cell>
          <cell r="AJ3110" t="str">
            <v>Hambleton</v>
          </cell>
        </row>
        <row r="3111">
          <cell r="O3111" t="str">
            <v>36UD</v>
          </cell>
          <cell r="P3111" t="str">
            <v>Harrogate</v>
          </cell>
          <cell r="S3111">
            <v>4</v>
          </cell>
          <cell r="U3111">
            <v>23</v>
          </cell>
          <cell r="V3111">
            <v>4</v>
          </cell>
          <cell r="W3111">
            <v>0</v>
          </cell>
          <cell r="AA3111" t="str">
            <v>36UD</v>
          </cell>
          <cell r="AB3111" t="str">
            <v>Harrogate</v>
          </cell>
          <cell r="AD3111">
            <v>0</v>
          </cell>
          <cell r="AE3111">
            <v>0</v>
          </cell>
          <cell r="AF3111">
            <v>0</v>
          </cell>
          <cell r="AG3111">
            <v>0</v>
          </cell>
          <cell r="AI3111" t="str">
            <v>36UD</v>
          </cell>
          <cell r="AJ3111" t="str">
            <v>Harrogate</v>
          </cell>
        </row>
        <row r="3112">
          <cell r="O3112" t="str">
            <v>36UE</v>
          </cell>
          <cell r="P3112" t="str">
            <v>Richmondshire</v>
          </cell>
          <cell r="Q3112">
            <v>5</v>
          </cell>
          <cell r="R3112">
            <v>2</v>
          </cell>
          <cell r="U3112">
            <v>27</v>
          </cell>
          <cell r="V3112">
            <v>12</v>
          </cell>
          <cell r="W3112">
            <v>0</v>
          </cell>
          <cell r="AA3112" t="str">
            <v>36UE</v>
          </cell>
          <cell r="AB3112" t="str">
            <v>Richmondshire</v>
          </cell>
          <cell r="AC3112">
            <v>0</v>
          </cell>
          <cell r="AD3112">
            <v>0</v>
          </cell>
          <cell r="AE3112">
            <v>6</v>
          </cell>
          <cell r="AF3112">
            <v>0</v>
          </cell>
          <cell r="AG3112">
            <v>6</v>
          </cell>
          <cell r="AI3112" t="str">
            <v>36UE</v>
          </cell>
          <cell r="AJ3112" t="str">
            <v>Richmondshire</v>
          </cell>
        </row>
        <row r="3113">
          <cell r="O3113" t="str">
            <v>36UF</v>
          </cell>
          <cell r="P3113" t="str">
            <v>Ryedale</v>
          </cell>
          <cell r="S3113">
            <v>14</v>
          </cell>
          <cell r="U3113">
            <v>26</v>
          </cell>
          <cell r="W3113">
            <v>0</v>
          </cell>
          <cell r="AA3113" t="str">
            <v>36UF</v>
          </cell>
          <cell r="AB3113" t="str">
            <v>Ryedale</v>
          </cell>
          <cell r="AD3113">
            <v>0</v>
          </cell>
          <cell r="AE3113">
            <v>4</v>
          </cell>
          <cell r="AF3113">
            <v>0</v>
          </cell>
          <cell r="AG3113">
            <v>4</v>
          </cell>
          <cell r="AI3113" t="str">
            <v>36UF</v>
          </cell>
          <cell r="AJ3113" t="str">
            <v>Ryedale</v>
          </cell>
        </row>
        <row r="3114">
          <cell r="O3114" t="str">
            <v>36UG</v>
          </cell>
          <cell r="P3114" t="str">
            <v>Scarborough</v>
          </cell>
          <cell r="R3114">
            <v>13</v>
          </cell>
          <cell r="S3114">
            <v>7</v>
          </cell>
          <cell r="U3114">
            <v>35</v>
          </cell>
          <cell r="W3114">
            <v>0</v>
          </cell>
          <cell r="AA3114" t="str">
            <v>36UG</v>
          </cell>
          <cell r="AB3114" t="str">
            <v>Scarborough</v>
          </cell>
          <cell r="AD3114">
            <v>0</v>
          </cell>
          <cell r="AE3114">
            <v>0</v>
          </cell>
          <cell r="AF3114">
            <v>0</v>
          </cell>
          <cell r="AG3114">
            <v>0</v>
          </cell>
          <cell r="AI3114" t="str">
            <v>36UG</v>
          </cell>
          <cell r="AJ3114" t="str">
            <v>Scarborough</v>
          </cell>
        </row>
        <row r="3115">
          <cell r="O3115" t="str">
            <v>36UH</v>
          </cell>
          <cell r="P3115" t="str">
            <v>Selby</v>
          </cell>
          <cell r="R3115">
            <v>4</v>
          </cell>
          <cell r="S3115">
            <v>41</v>
          </cell>
          <cell r="U3115">
            <v>97</v>
          </cell>
          <cell r="W3115">
            <v>0</v>
          </cell>
          <cell r="AA3115" t="str">
            <v>36UH</v>
          </cell>
          <cell r="AB3115" t="str">
            <v>Selby</v>
          </cell>
          <cell r="AD3115">
            <v>0</v>
          </cell>
          <cell r="AE3115">
            <v>0</v>
          </cell>
          <cell r="AF3115">
            <v>0</v>
          </cell>
          <cell r="AG3115">
            <v>0</v>
          </cell>
          <cell r="AI3115" t="str">
            <v>36UH</v>
          </cell>
          <cell r="AJ3115" t="str">
            <v>Selby</v>
          </cell>
        </row>
        <row r="3116">
          <cell r="O3116" t="str">
            <v>37UB</v>
          </cell>
          <cell r="P3116" t="str">
            <v>Ashfield</v>
          </cell>
          <cell r="R3116">
            <v>4</v>
          </cell>
          <cell r="S3116">
            <v>22</v>
          </cell>
          <cell r="U3116">
            <v>42</v>
          </cell>
          <cell r="V3116">
            <v>5</v>
          </cell>
          <cell r="W3116">
            <v>0</v>
          </cell>
          <cell r="AA3116" t="str">
            <v>37UB</v>
          </cell>
          <cell r="AB3116" t="str">
            <v>Ashfield</v>
          </cell>
          <cell r="AD3116">
            <v>0</v>
          </cell>
          <cell r="AE3116">
            <v>0</v>
          </cell>
          <cell r="AF3116">
            <v>0</v>
          </cell>
          <cell r="AG3116">
            <v>0</v>
          </cell>
          <cell r="AI3116" t="str">
            <v>37UB</v>
          </cell>
          <cell r="AJ3116" t="str">
            <v>Ashfield</v>
          </cell>
        </row>
        <row r="3117">
          <cell r="O3117" t="str">
            <v>37UC</v>
          </cell>
          <cell r="P3117" t="str">
            <v>Bassetlaw</v>
          </cell>
          <cell r="R3117">
            <v>7</v>
          </cell>
          <cell r="S3117">
            <v>5</v>
          </cell>
          <cell r="U3117">
            <v>17</v>
          </cell>
          <cell r="W3117">
            <v>0</v>
          </cell>
          <cell r="AA3117" t="str">
            <v>37UC</v>
          </cell>
          <cell r="AB3117" t="str">
            <v>Bassetlaw</v>
          </cell>
          <cell r="AD3117">
            <v>0</v>
          </cell>
          <cell r="AE3117">
            <v>0</v>
          </cell>
          <cell r="AF3117">
            <v>0</v>
          </cell>
          <cell r="AG3117">
            <v>0</v>
          </cell>
          <cell r="AI3117" t="str">
            <v>37UC</v>
          </cell>
          <cell r="AJ3117" t="str">
            <v>Bassetlaw</v>
          </cell>
        </row>
        <row r="3118">
          <cell r="O3118" t="str">
            <v>37UD</v>
          </cell>
          <cell r="P3118" t="str">
            <v>Broxtowe</v>
          </cell>
          <cell r="S3118">
            <v>13</v>
          </cell>
          <cell r="U3118">
            <v>64</v>
          </cell>
          <cell r="W3118">
            <v>0</v>
          </cell>
          <cell r="AA3118" t="str">
            <v>37UD</v>
          </cell>
          <cell r="AB3118" t="str">
            <v>Broxtowe</v>
          </cell>
          <cell r="AD3118">
            <v>0</v>
          </cell>
          <cell r="AE3118">
            <v>0</v>
          </cell>
          <cell r="AF3118">
            <v>0</v>
          </cell>
          <cell r="AG3118">
            <v>0</v>
          </cell>
          <cell r="AI3118" t="str">
            <v>37UD</v>
          </cell>
          <cell r="AJ3118" t="str">
            <v>Broxtowe</v>
          </cell>
        </row>
        <row r="3119">
          <cell r="O3119" t="str">
            <v>37UE</v>
          </cell>
          <cell r="P3119" t="str">
            <v>Gedling</v>
          </cell>
          <cell r="R3119">
            <v>5</v>
          </cell>
          <cell r="S3119">
            <v>2</v>
          </cell>
          <cell r="T3119">
            <v>2</v>
          </cell>
          <cell r="U3119">
            <v>16</v>
          </cell>
          <cell r="W3119">
            <v>1</v>
          </cell>
          <cell r="AA3119" t="str">
            <v>37UE</v>
          </cell>
          <cell r="AB3119" t="str">
            <v>Gedling</v>
          </cell>
          <cell r="AD3119">
            <v>0</v>
          </cell>
          <cell r="AE3119">
            <v>0</v>
          </cell>
          <cell r="AF3119">
            <v>0</v>
          </cell>
          <cell r="AG3119">
            <v>0</v>
          </cell>
          <cell r="AI3119" t="str">
            <v>37UE</v>
          </cell>
          <cell r="AJ3119" t="str">
            <v>Gedling</v>
          </cell>
        </row>
        <row r="3120">
          <cell r="O3120" t="str">
            <v>37UF</v>
          </cell>
          <cell r="P3120" t="str">
            <v>Mansfield</v>
          </cell>
          <cell r="R3120">
            <v>5</v>
          </cell>
          <cell r="S3120">
            <v>30</v>
          </cell>
          <cell r="U3120">
            <v>9</v>
          </cell>
          <cell r="V3120">
            <v>26</v>
          </cell>
          <cell r="W3120">
            <v>0</v>
          </cell>
          <cell r="AA3120" t="str">
            <v>37UF</v>
          </cell>
          <cell r="AB3120" t="str">
            <v>Mansfield</v>
          </cell>
          <cell r="AD3120">
            <v>0</v>
          </cell>
          <cell r="AE3120">
            <v>0</v>
          </cell>
          <cell r="AF3120">
            <v>0</v>
          </cell>
          <cell r="AG3120">
            <v>0</v>
          </cell>
          <cell r="AI3120" t="str">
            <v>37UF</v>
          </cell>
          <cell r="AJ3120" t="str">
            <v>Mansfield</v>
          </cell>
        </row>
        <row r="3121">
          <cell r="O3121" t="str">
            <v>37UG</v>
          </cell>
          <cell r="P3121" t="str">
            <v>Newark and Sherwood</v>
          </cell>
          <cell r="R3121">
            <v>4</v>
          </cell>
          <cell r="S3121">
            <v>23</v>
          </cell>
          <cell r="T3121">
            <v>1</v>
          </cell>
          <cell r="U3121">
            <v>54</v>
          </cell>
          <cell r="V3121">
            <v>4</v>
          </cell>
          <cell r="W3121">
            <v>0</v>
          </cell>
          <cell r="AA3121" t="str">
            <v>37UG</v>
          </cell>
          <cell r="AB3121" t="str">
            <v>Newark and Sherwood</v>
          </cell>
          <cell r="AD3121">
            <v>0</v>
          </cell>
          <cell r="AE3121">
            <v>0</v>
          </cell>
          <cell r="AF3121">
            <v>0</v>
          </cell>
          <cell r="AG3121">
            <v>0</v>
          </cell>
          <cell r="AI3121" t="str">
            <v>37UG</v>
          </cell>
          <cell r="AJ3121" t="str">
            <v>Newark and Sherwood</v>
          </cell>
        </row>
        <row r="3122">
          <cell r="O3122" t="str">
            <v>37UJ</v>
          </cell>
          <cell r="P3122" t="str">
            <v>Rushcliffe</v>
          </cell>
          <cell r="R3122">
            <v>2</v>
          </cell>
          <cell r="S3122">
            <v>7</v>
          </cell>
          <cell r="U3122">
            <v>8</v>
          </cell>
          <cell r="W3122">
            <v>1</v>
          </cell>
          <cell r="AA3122" t="str">
            <v>37UJ</v>
          </cell>
          <cell r="AB3122" t="str">
            <v>Rushcliffe</v>
          </cell>
          <cell r="AD3122">
            <v>0</v>
          </cell>
          <cell r="AE3122">
            <v>0</v>
          </cell>
          <cell r="AF3122">
            <v>0</v>
          </cell>
          <cell r="AG3122">
            <v>0</v>
          </cell>
          <cell r="AI3122" t="str">
            <v>37UJ</v>
          </cell>
          <cell r="AJ3122" t="str">
            <v>Rushcliffe</v>
          </cell>
        </row>
        <row r="3123">
          <cell r="O3123" t="str">
            <v>38UB</v>
          </cell>
          <cell r="P3123" t="str">
            <v>Cherwell</v>
          </cell>
          <cell r="R3123">
            <v>11</v>
          </cell>
          <cell r="S3123">
            <v>45</v>
          </cell>
          <cell r="U3123">
            <v>29</v>
          </cell>
          <cell r="V3123">
            <v>8</v>
          </cell>
          <cell r="W3123">
            <v>0</v>
          </cell>
          <cell r="AA3123" t="str">
            <v>38UB</v>
          </cell>
          <cell r="AB3123" t="str">
            <v>Cherwell</v>
          </cell>
          <cell r="AD3123">
            <v>0</v>
          </cell>
          <cell r="AE3123">
            <v>0</v>
          </cell>
          <cell r="AF3123">
            <v>0</v>
          </cell>
          <cell r="AG3123">
            <v>0</v>
          </cell>
          <cell r="AI3123" t="str">
            <v>38UB</v>
          </cell>
          <cell r="AJ3123" t="str">
            <v>Cherwell</v>
          </cell>
        </row>
        <row r="3124">
          <cell r="O3124" t="str">
            <v>38UC</v>
          </cell>
          <cell r="P3124" t="str">
            <v>Oxford</v>
          </cell>
          <cell r="R3124">
            <v>2</v>
          </cell>
          <cell r="S3124">
            <v>45</v>
          </cell>
          <cell r="U3124">
            <v>130</v>
          </cell>
          <cell r="W3124">
            <v>0</v>
          </cell>
          <cell r="AA3124" t="str">
            <v>38UC</v>
          </cell>
          <cell r="AB3124" t="str">
            <v>Oxford</v>
          </cell>
          <cell r="AD3124">
            <v>0</v>
          </cell>
          <cell r="AE3124">
            <v>0</v>
          </cell>
          <cell r="AF3124">
            <v>0</v>
          </cell>
          <cell r="AG3124">
            <v>0</v>
          </cell>
          <cell r="AI3124" t="str">
            <v>38UC</v>
          </cell>
          <cell r="AJ3124" t="str">
            <v>Oxford</v>
          </cell>
        </row>
        <row r="3125">
          <cell r="O3125" t="str">
            <v>38UD</v>
          </cell>
          <cell r="P3125" t="str">
            <v>South Oxfordshire</v>
          </cell>
          <cell r="R3125">
            <v>5</v>
          </cell>
          <cell r="S3125">
            <v>2</v>
          </cell>
          <cell r="U3125">
            <v>40</v>
          </cell>
          <cell r="W3125">
            <v>4</v>
          </cell>
          <cell r="AA3125" t="str">
            <v>38UD</v>
          </cell>
          <cell r="AB3125" t="str">
            <v>South Oxfordshire</v>
          </cell>
          <cell r="AD3125">
            <v>0</v>
          </cell>
          <cell r="AE3125">
            <v>0</v>
          </cell>
          <cell r="AF3125">
            <v>0</v>
          </cell>
          <cell r="AG3125">
            <v>0</v>
          </cell>
          <cell r="AI3125" t="str">
            <v>38UD</v>
          </cell>
          <cell r="AJ3125" t="str">
            <v>South Oxfordshire</v>
          </cell>
        </row>
        <row r="3126">
          <cell r="O3126" t="str">
            <v>38UE</v>
          </cell>
          <cell r="P3126" t="str">
            <v>Vale of White Horse</v>
          </cell>
          <cell r="R3126">
            <v>1</v>
          </cell>
          <cell r="S3126">
            <v>85</v>
          </cell>
          <cell r="T3126">
            <v>20</v>
          </cell>
          <cell r="U3126">
            <v>108</v>
          </cell>
          <cell r="W3126">
            <v>0</v>
          </cell>
          <cell r="AA3126" t="str">
            <v>38UE</v>
          </cell>
          <cell r="AB3126" t="str">
            <v>Vale of White Horse</v>
          </cell>
          <cell r="AD3126">
            <v>0</v>
          </cell>
          <cell r="AE3126">
            <v>0</v>
          </cell>
          <cell r="AF3126">
            <v>0</v>
          </cell>
          <cell r="AG3126">
            <v>0</v>
          </cell>
          <cell r="AI3126" t="str">
            <v>38UE</v>
          </cell>
          <cell r="AJ3126" t="str">
            <v>Vale of White Horse</v>
          </cell>
        </row>
        <row r="3127">
          <cell r="O3127" t="str">
            <v>38UF</v>
          </cell>
          <cell r="P3127" t="str">
            <v>West Oxfordshire</v>
          </cell>
          <cell r="R3127">
            <v>1</v>
          </cell>
          <cell r="S3127">
            <v>41</v>
          </cell>
          <cell r="U3127">
            <v>116</v>
          </cell>
          <cell r="W3127">
            <v>0</v>
          </cell>
          <cell r="AA3127" t="str">
            <v>38UF</v>
          </cell>
          <cell r="AB3127" t="str">
            <v>West Oxfordshire</v>
          </cell>
          <cell r="AD3127">
            <v>0</v>
          </cell>
          <cell r="AE3127">
            <v>0</v>
          </cell>
          <cell r="AF3127">
            <v>0</v>
          </cell>
          <cell r="AG3127">
            <v>0</v>
          </cell>
          <cell r="AI3127" t="str">
            <v>38UF</v>
          </cell>
          <cell r="AJ3127" t="str">
            <v>West Oxfordshire</v>
          </cell>
        </row>
        <row r="3128">
          <cell r="O3128" t="str">
            <v>40UB</v>
          </cell>
          <cell r="P3128" t="str">
            <v>Mendip</v>
          </cell>
          <cell r="R3128">
            <v>1</v>
          </cell>
          <cell r="S3128">
            <v>38</v>
          </cell>
          <cell r="T3128">
            <v>1</v>
          </cell>
          <cell r="U3128">
            <v>35</v>
          </cell>
          <cell r="V3128">
            <v>12</v>
          </cell>
          <cell r="W3128">
            <v>0</v>
          </cell>
          <cell r="AA3128" t="str">
            <v>40UB</v>
          </cell>
          <cell r="AB3128" t="str">
            <v>Mendip</v>
          </cell>
          <cell r="AD3128">
            <v>0</v>
          </cell>
          <cell r="AE3128">
            <v>0</v>
          </cell>
          <cell r="AF3128">
            <v>0</v>
          </cell>
          <cell r="AG3128">
            <v>0</v>
          </cell>
          <cell r="AI3128" t="str">
            <v>40UB</v>
          </cell>
          <cell r="AJ3128" t="str">
            <v>Mendip</v>
          </cell>
        </row>
        <row r="3129">
          <cell r="O3129" t="str">
            <v>40UC</v>
          </cell>
          <cell r="P3129" t="str">
            <v>Sedgemoor</v>
          </cell>
          <cell r="S3129">
            <v>85</v>
          </cell>
          <cell r="U3129">
            <v>238</v>
          </cell>
          <cell r="W3129">
            <v>0</v>
          </cell>
          <cell r="AA3129" t="str">
            <v>40UC</v>
          </cell>
          <cell r="AB3129" t="str">
            <v>Sedgemoor</v>
          </cell>
          <cell r="AD3129">
            <v>20</v>
          </cell>
          <cell r="AE3129">
            <v>0</v>
          </cell>
          <cell r="AF3129">
            <v>20</v>
          </cell>
          <cell r="AG3129">
            <v>20</v>
          </cell>
          <cell r="AI3129" t="str">
            <v>40UC</v>
          </cell>
          <cell r="AJ3129" t="str">
            <v>Sedgemoor</v>
          </cell>
        </row>
        <row r="3130">
          <cell r="O3130" t="str">
            <v>40UD</v>
          </cell>
          <cell r="P3130" t="str">
            <v>South Somerset</v>
          </cell>
          <cell r="Q3130">
            <v>5</v>
          </cell>
          <cell r="R3130">
            <v>7</v>
          </cell>
          <cell r="S3130">
            <v>68</v>
          </cell>
          <cell r="U3130">
            <v>374</v>
          </cell>
          <cell r="V3130">
            <v>6</v>
          </cell>
          <cell r="W3130">
            <v>0</v>
          </cell>
          <cell r="AA3130" t="str">
            <v>40UD</v>
          </cell>
          <cell r="AB3130" t="str">
            <v>South Somerset</v>
          </cell>
          <cell r="AC3130">
            <v>0</v>
          </cell>
          <cell r="AD3130">
            <v>0</v>
          </cell>
          <cell r="AE3130">
            <v>0</v>
          </cell>
          <cell r="AF3130">
            <v>0</v>
          </cell>
          <cell r="AG3130">
            <v>0</v>
          </cell>
          <cell r="AI3130" t="str">
            <v>40UD</v>
          </cell>
          <cell r="AJ3130" t="str">
            <v>South Somerset</v>
          </cell>
        </row>
        <row r="3131">
          <cell r="O3131" t="str">
            <v>40UE</v>
          </cell>
          <cell r="P3131" t="str">
            <v>Taunton Deane</v>
          </cell>
          <cell r="Q3131">
            <v>11</v>
          </cell>
          <cell r="R3131">
            <v>2</v>
          </cell>
          <cell r="S3131">
            <v>38</v>
          </cell>
          <cell r="U3131">
            <v>122</v>
          </cell>
          <cell r="V3131">
            <v>37</v>
          </cell>
          <cell r="W3131">
            <v>0</v>
          </cell>
          <cell r="AA3131" t="str">
            <v>40UE</v>
          </cell>
          <cell r="AB3131" t="str">
            <v>Taunton Deane</v>
          </cell>
          <cell r="AC3131">
            <v>0</v>
          </cell>
          <cell r="AD3131">
            <v>0</v>
          </cell>
          <cell r="AE3131">
            <v>0</v>
          </cell>
          <cell r="AF3131">
            <v>0</v>
          </cell>
          <cell r="AG3131">
            <v>0</v>
          </cell>
          <cell r="AI3131" t="str">
            <v>40UE</v>
          </cell>
          <cell r="AJ3131" t="str">
            <v>Taunton Deane</v>
          </cell>
        </row>
        <row r="3132">
          <cell r="O3132" t="str">
            <v>40UF</v>
          </cell>
          <cell r="P3132" t="str">
            <v>West Somerset</v>
          </cell>
          <cell r="S3132">
            <v>2</v>
          </cell>
          <cell r="U3132">
            <v>10</v>
          </cell>
          <cell r="W3132">
            <v>0</v>
          </cell>
          <cell r="AA3132" t="str">
            <v>40UF</v>
          </cell>
          <cell r="AB3132" t="str">
            <v>West Somerset</v>
          </cell>
          <cell r="AD3132">
            <v>0</v>
          </cell>
          <cell r="AE3132">
            <v>0</v>
          </cell>
          <cell r="AF3132">
            <v>0</v>
          </cell>
          <cell r="AG3132">
            <v>0</v>
          </cell>
          <cell r="AI3132" t="str">
            <v>40UF</v>
          </cell>
          <cell r="AJ3132" t="str">
            <v>West Somerset</v>
          </cell>
        </row>
        <row r="3133">
          <cell r="O3133" t="str">
            <v>41UB</v>
          </cell>
          <cell r="P3133" t="str">
            <v>Cannock Chase</v>
          </cell>
          <cell r="R3133">
            <v>16</v>
          </cell>
          <cell r="S3133">
            <v>39</v>
          </cell>
          <cell r="T3133">
            <v>12</v>
          </cell>
          <cell r="U3133">
            <v>87</v>
          </cell>
          <cell r="W3133">
            <v>0</v>
          </cell>
          <cell r="AA3133" t="str">
            <v>41UB</v>
          </cell>
          <cell r="AB3133" t="str">
            <v>Cannock Chase</v>
          </cell>
          <cell r="AC3133">
            <v>0</v>
          </cell>
          <cell r="AD3133">
            <v>0</v>
          </cell>
          <cell r="AE3133">
            <v>0</v>
          </cell>
          <cell r="AF3133">
            <v>0</v>
          </cell>
          <cell r="AG3133">
            <v>0</v>
          </cell>
          <cell r="AI3133" t="str">
            <v>41UB</v>
          </cell>
          <cell r="AJ3133" t="str">
            <v>Cannock Chase</v>
          </cell>
        </row>
        <row r="3134">
          <cell r="O3134" t="str">
            <v>41UC</v>
          </cell>
          <cell r="P3134" t="str">
            <v>East Staffordshire</v>
          </cell>
          <cell r="Q3134">
            <v>10</v>
          </cell>
          <cell r="R3134">
            <v>5</v>
          </cell>
          <cell r="S3134">
            <v>25</v>
          </cell>
          <cell r="U3134">
            <v>87</v>
          </cell>
          <cell r="W3134">
            <v>1</v>
          </cell>
          <cell r="AA3134" t="str">
            <v>41UC</v>
          </cell>
          <cell r="AB3134" t="str">
            <v>East Staffordshire</v>
          </cell>
          <cell r="AC3134">
            <v>0</v>
          </cell>
          <cell r="AD3134">
            <v>0</v>
          </cell>
          <cell r="AE3134">
            <v>0</v>
          </cell>
          <cell r="AF3134">
            <v>0</v>
          </cell>
          <cell r="AG3134">
            <v>0</v>
          </cell>
          <cell r="AI3134" t="str">
            <v>41UC</v>
          </cell>
          <cell r="AJ3134" t="str">
            <v>East Staffordshire</v>
          </cell>
        </row>
        <row r="3135">
          <cell r="O3135" t="str">
            <v>41UD</v>
          </cell>
          <cell r="P3135" t="str">
            <v>Lichfield</v>
          </cell>
          <cell r="R3135">
            <v>4</v>
          </cell>
          <cell r="S3135">
            <v>17</v>
          </cell>
          <cell r="U3135">
            <v>7</v>
          </cell>
          <cell r="W3135">
            <v>0</v>
          </cell>
          <cell r="AA3135" t="str">
            <v>41UD</v>
          </cell>
          <cell r="AB3135" t="str">
            <v>Lichfield</v>
          </cell>
          <cell r="AD3135">
            <v>0</v>
          </cell>
          <cell r="AE3135">
            <v>0</v>
          </cell>
          <cell r="AF3135">
            <v>0</v>
          </cell>
          <cell r="AG3135">
            <v>0</v>
          </cell>
          <cell r="AI3135" t="str">
            <v>41UD</v>
          </cell>
          <cell r="AJ3135" t="str">
            <v>Lichfield</v>
          </cell>
        </row>
        <row r="3136">
          <cell r="O3136" t="str">
            <v>41UE</v>
          </cell>
          <cell r="P3136" t="str">
            <v>Newcastle-under-Lyme</v>
          </cell>
          <cell r="Q3136">
            <v>32</v>
          </cell>
          <cell r="R3136">
            <v>11</v>
          </cell>
          <cell r="S3136">
            <v>25</v>
          </cell>
          <cell r="U3136">
            <v>82</v>
          </cell>
          <cell r="W3136">
            <v>6</v>
          </cell>
          <cell r="AA3136" t="str">
            <v>41UE</v>
          </cell>
          <cell r="AB3136" t="str">
            <v>Newcastle-under-Lyme</v>
          </cell>
          <cell r="AD3136">
            <v>0</v>
          </cell>
          <cell r="AE3136">
            <v>0</v>
          </cell>
          <cell r="AF3136">
            <v>0</v>
          </cell>
          <cell r="AG3136">
            <v>0</v>
          </cell>
          <cell r="AI3136" t="str">
            <v>41UE</v>
          </cell>
          <cell r="AJ3136" t="str">
            <v>Newcastle-under-Lyme</v>
          </cell>
        </row>
        <row r="3137">
          <cell r="O3137" t="str">
            <v>41UF</v>
          </cell>
          <cell r="P3137" t="str">
            <v>South Staffordshire</v>
          </cell>
          <cell r="R3137">
            <v>10</v>
          </cell>
          <cell r="S3137">
            <v>38</v>
          </cell>
          <cell r="T3137">
            <v>1</v>
          </cell>
          <cell r="U3137">
            <v>36</v>
          </cell>
          <cell r="W3137">
            <v>0</v>
          </cell>
          <cell r="AA3137" t="str">
            <v>41UF</v>
          </cell>
          <cell r="AB3137" t="str">
            <v>South Staffordshire</v>
          </cell>
          <cell r="AC3137">
            <v>0</v>
          </cell>
          <cell r="AD3137">
            <v>0</v>
          </cell>
          <cell r="AE3137">
            <v>0</v>
          </cell>
          <cell r="AF3137">
            <v>0</v>
          </cell>
          <cell r="AG3137">
            <v>0</v>
          </cell>
          <cell r="AI3137" t="str">
            <v>41UF</v>
          </cell>
          <cell r="AJ3137" t="str">
            <v>South Staffordshire</v>
          </cell>
        </row>
        <row r="3138">
          <cell r="O3138" t="str">
            <v>41UG</v>
          </cell>
          <cell r="P3138" t="str">
            <v>Stafford</v>
          </cell>
          <cell r="R3138">
            <v>15</v>
          </cell>
          <cell r="S3138">
            <v>10</v>
          </cell>
          <cell r="U3138">
            <v>38</v>
          </cell>
          <cell r="V3138">
            <v>7</v>
          </cell>
          <cell r="W3138">
            <v>1</v>
          </cell>
          <cell r="AA3138" t="str">
            <v>41UG</v>
          </cell>
          <cell r="AB3138" t="str">
            <v>Stafford</v>
          </cell>
          <cell r="AC3138">
            <v>0</v>
          </cell>
          <cell r="AD3138">
            <v>0</v>
          </cell>
          <cell r="AE3138">
            <v>0</v>
          </cell>
          <cell r="AF3138">
            <v>0</v>
          </cell>
          <cell r="AG3138">
            <v>0</v>
          </cell>
          <cell r="AI3138" t="str">
            <v>41UG</v>
          </cell>
          <cell r="AJ3138" t="str">
            <v>Stafford</v>
          </cell>
        </row>
        <row r="3139">
          <cell r="O3139" t="str">
            <v>41UH</v>
          </cell>
          <cell r="P3139" t="str">
            <v>Staffordshire Moorlands</v>
          </cell>
          <cell r="R3139">
            <v>6</v>
          </cell>
          <cell r="S3139">
            <v>7</v>
          </cell>
          <cell r="U3139">
            <v>9</v>
          </cell>
          <cell r="V3139">
            <v>3</v>
          </cell>
          <cell r="W3139">
            <v>0</v>
          </cell>
          <cell r="AA3139" t="str">
            <v>41UH</v>
          </cell>
          <cell r="AB3139" t="str">
            <v>Staffordshire Moorlands</v>
          </cell>
          <cell r="AD3139">
            <v>0</v>
          </cell>
          <cell r="AE3139">
            <v>0</v>
          </cell>
          <cell r="AF3139">
            <v>0</v>
          </cell>
          <cell r="AG3139">
            <v>0</v>
          </cell>
          <cell r="AI3139" t="str">
            <v>41UH</v>
          </cell>
          <cell r="AJ3139" t="str">
            <v>Staffordshire Moorlands</v>
          </cell>
        </row>
        <row r="3140">
          <cell r="O3140" t="str">
            <v>41UK</v>
          </cell>
          <cell r="P3140" t="str">
            <v>Tamworth</v>
          </cell>
          <cell r="R3140">
            <v>3</v>
          </cell>
          <cell r="S3140">
            <v>10</v>
          </cell>
          <cell r="U3140">
            <v>27</v>
          </cell>
          <cell r="W3140">
            <v>0</v>
          </cell>
          <cell r="AA3140" t="str">
            <v>41UK</v>
          </cell>
          <cell r="AB3140" t="str">
            <v>Tamworth</v>
          </cell>
          <cell r="AD3140">
            <v>0</v>
          </cell>
          <cell r="AE3140">
            <v>0</v>
          </cell>
          <cell r="AF3140">
            <v>0</v>
          </cell>
          <cell r="AG3140">
            <v>0</v>
          </cell>
          <cell r="AI3140" t="str">
            <v>41UK</v>
          </cell>
          <cell r="AJ3140" t="str">
            <v>Tamworth</v>
          </cell>
        </row>
        <row r="3141">
          <cell r="O3141" t="str">
            <v>42UB</v>
          </cell>
          <cell r="P3141" t="str">
            <v>Babergh</v>
          </cell>
          <cell r="Q3141">
            <v>12</v>
          </cell>
          <cell r="R3141">
            <v>5</v>
          </cell>
          <cell r="S3141">
            <v>56</v>
          </cell>
          <cell r="U3141">
            <v>75</v>
          </cell>
          <cell r="V3141">
            <v>1</v>
          </cell>
          <cell r="W3141">
            <v>0</v>
          </cell>
          <cell r="AA3141" t="str">
            <v>42UB</v>
          </cell>
          <cell r="AB3141" t="str">
            <v>Babergh</v>
          </cell>
          <cell r="AC3141">
            <v>8</v>
          </cell>
          <cell r="AD3141">
            <v>0</v>
          </cell>
          <cell r="AE3141">
            <v>21</v>
          </cell>
          <cell r="AF3141">
            <v>8</v>
          </cell>
          <cell r="AG3141">
            <v>29</v>
          </cell>
          <cell r="AI3141" t="str">
            <v>42UB</v>
          </cell>
          <cell r="AJ3141" t="str">
            <v>Babergh</v>
          </cell>
        </row>
        <row r="3142">
          <cell r="O3142" t="str">
            <v>42UC</v>
          </cell>
          <cell r="P3142" t="str">
            <v>Forest Heath</v>
          </cell>
          <cell r="S3142">
            <v>27</v>
          </cell>
          <cell r="U3142">
            <v>106</v>
          </cell>
          <cell r="W3142">
            <v>0</v>
          </cell>
          <cell r="AA3142" t="str">
            <v>42UC</v>
          </cell>
          <cell r="AB3142" t="str">
            <v>Forest Heath</v>
          </cell>
          <cell r="AD3142">
            <v>0</v>
          </cell>
          <cell r="AE3142">
            <v>14</v>
          </cell>
          <cell r="AF3142">
            <v>0</v>
          </cell>
          <cell r="AG3142">
            <v>14</v>
          </cell>
          <cell r="AI3142" t="str">
            <v>42UC</v>
          </cell>
          <cell r="AJ3142" t="str">
            <v>Forest Heath</v>
          </cell>
        </row>
        <row r="3143">
          <cell r="O3143" t="str">
            <v>42UD</v>
          </cell>
          <cell r="P3143" t="str">
            <v>Ipswich</v>
          </cell>
          <cell r="R3143">
            <v>5</v>
          </cell>
          <cell r="S3143">
            <v>18</v>
          </cell>
          <cell r="U3143">
            <v>106</v>
          </cell>
          <cell r="V3143">
            <v>4</v>
          </cell>
          <cell r="W3143">
            <v>0</v>
          </cell>
          <cell r="AA3143" t="str">
            <v>42UD</v>
          </cell>
          <cell r="AB3143" t="str">
            <v>Ipswich</v>
          </cell>
          <cell r="AD3143">
            <v>0</v>
          </cell>
          <cell r="AE3143">
            <v>1</v>
          </cell>
          <cell r="AF3143">
            <v>0</v>
          </cell>
          <cell r="AG3143">
            <v>1</v>
          </cell>
          <cell r="AI3143" t="str">
            <v>42UD</v>
          </cell>
          <cell r="AJ3143" t="str">
            <v>Ipswich</v>
          </cell>
        </row>
        <row r="3144">
          <cell r="O3144" t="str">
            <v>42UE</v>
          </cell>
          <cell r="P3144" t="str">
            <v>Mid Suffolk</v>
          </cell>
          <cell r="R3144">
            <v>10</v>
          </cell>
          <cell r="S3144">
            <v>25</v>
          </cell>
          <cell r="T3144">
            <v>3</v>
          </cell>
          <cell r="U3144">
            <v>44</v>
          </cell>
          <cell r="V3144">
            <v>1</v>
          </cell>
          <cell r="W3144">
            <v>0</v>
          </cell>
          <cell r="AA3144" t="str">
            <v>42UE</v>
          </cell>
          <cell r="AB3144" t="str">
            <v>Mid Suffolk</v>
          </cell>
          <cell r="AD3144">
            <v>0</v>
          </cell>
          <cell r="AE3144">
            <v>0</v>
          </cell>
          <cell r="AF3144">
            <v>0</v>
          </cell>
          <cell r="AG3144">
            <v>0</v>
          </cell>
          <cell r="AI3144" t="str">
            <v>42UE</v>
          </cell>
          <cell r="AJ3144" t="str">
            <v>Mid Suffolk</v>
          </cell>
        </row>
        <row r="3145">
          <cell r="O3145" t="str">
            <v>42UF</v>
          </cell>
          <cell r="P3145" t="str">
            <v>St. Edmundsbury</v>
          </cell>
          <cell r="Q3145">
            <v>4</v>
          </cell>
          <cell r="R3145">
            <v>4</v>
          </cell>
          <cell r="S3145">
            <v>55</v>
          </cell>
          <cell r="T3145">
            <v>4</v>
          </cell>
          <cell r="U3145">
            <v>94</v>
          </cell>
          <cell r="W3145">
            <v>0</v>
          </cell>
          <cell r="AA3145" t="str">
            <v>42UF</v>
          </cell>
          <cell r="AB3145" t="str">
            <v>St. Edmundsbury</v>
          </cell>
          <cell r="AC3145">
            <v>0</v>
          </cell>
          <cell r="AD3145">
            <v>0</v>
          </cell>
          <cell r="AE3145">
            <v>0</v>
          </cell>
          <cell r="AF3145">
            <v>0</v>
          </cell>
          <cell r="AG3145">
            <v>0</v>
          </cell>
          <cell r="AI3145" t="str">
            <v>42UF</v>
          </cell>
          <cell r="AJ3145" t="str">
            <v>St. Edmundsbury</v>
          </cell>
        </row>
        <row r="3146">
          <cell r="O3146" t="str">
            <v>42UG</v>
          </cell>
          <cell r="P3146" t="str">
            <v>Suffolk Coastal</v>
          </cell>
          <cell r="S3146">
            <v>11</v>
          </cell>
          <cell r="U3146">
            <v>33</v>
          </cell>
          <cell r="W3146">
            <v>0</v>
          </cell>
          <cell r="AA3146" t="str">
            <v>42UG</v>
          </cell>
          <cell r="AB3146" t="str">
            <v>Suffolk Coastal</v>
          </cell>
          <cell r="AD3146">
            <v>0</v>
          </cell>
          <cell r="AE3146">
            <v>0</v>
          </cell>
          <cell r="AF3146">
            <v>0</v>
          </cell>
          <cell r="AG3146">
            <v>0</v>
          </cell>
          <cell r="AI3146" t="str">
            <v>42UG</v>
          </cell>
          <cell r="AJ3146" t="str">
            <v>Suffolk Coastal</v>
          </cell>
        </row>
        <row r="3147">
          <cell r="O3147" t="str">
            <v>42UH</v>
          </cell>
          <cell r="P3147" t="str">
            <v>Waveney</v>
          </cell>
          <cell r="Q3147">
            <v>6</v>
          </cell>
          <cell r="R3147">
            <v>9</v>
          </cell>
          <cell r="S3147">
            <v>40</v>
          </cell>
          <cell r="T3147">
            <v>10</v>
          </cell>
          <cell r="U3147">
            <v>77</v>
          </cell>
          <cell r="V3147">
            <v>6</v>
          </cell>
          <cell r="W3147">
            <v>0</v>
          </cell>
          <cell r="AA3147" t="str">
            <v>42UH</v>
          </cell>
          <cell r="AB3147" t="str">
            <v>Waveney</v>
          </cell>
          <cell r="AC3147">
            <v>6</v>
          </cell>
          <cell r="AD3147">
            <v>13</v>
          </cell>
          <cell r="AE3147">
            <v>23</v>
          </cell>
          <cell r="AF3147">
            <v>19</v>
          </cell>
          <cell r="AG3147">
            <v>42</v>
          </cell>
          <cell r="AI3147" t="str">
            <v>42UH</v>
          </cell>
          <cell r="AJ3147" t="str">
            <v>Waveney</v>
          </cell>
        </row>
        <row r="3148">
          <cell r="O3148" t="str">
            <v>43UB</v>
          </cell>
          <cell r="P3148" t="str">
            <v>Elmbridge</v>
          </cell>
          <cell r="S3148">
            <v>94</v>
          </cell>
          <cell r="U3148">
            <v>89</v>
          </cell>
          <cell r="W3148">
            <v>3</v>
          </cell>
          <cell r="AA3148" t="str">
            <v>43UB</v>
          </cell>
          <cell r="AB3148" t="str">
            <v>Elmbridge</v>
          </cell>
          <cell r="AD3148">
            <v>0</v>
          </cell>
          <cell r="AE3148">
            <v>0</v>
          </cell>
          <cell r="AF3148">
            <v>0</v>
          </cell>
          <cell r="AG3148">
            <v>0</v>
          </cell>
          <cell r="AI3148" t="str">
            <v>43UB</v>
          </cell>
          <cell r="AJ3148" t="str">
            <v>Elmbridge</v>
          </cell>
        </row>
        <row r="3149">
          <cell r="O3149" t="str">
            <v>43UC</v>
          </cell>
          <cell r="P3149" t="str">
            <v>Epsom and Ewell</v>
          </cell>
          <cell r="S3149">
            <v>25</v>
          </cell>
          <cell r="U3149">
            <v>6</v>
          </cell>
          <cell r="W3149">
            <v>0</v>
          </cell>
          <cell r="AA3149" t="str">
            <v>43UC</v>
          </cell>
          <cell r="AB3149" t="str">
            <v>Epsom and Ewell</v>
          </cell>
          <cell r="AD3149">
            <v>0</v>
          </cell>
          <cell r="AE3149">
            <v>0</v>
          </cell>
          <cell r="AF3149">
            <v>0</v>
          </cell>
          <cell r="AG3149">
            <v>0</v>
          </cell>
          <cell r="AI3149" t="str">
            <v>43UC</v>
          </cell>
          <cell r="AJ3149" t="str">
            <v>Epsom and Ewell</v>
          </cell>
        </row>
        <row r="3150">
          <cell r="O3150" t="str">
            <v>43UD</v>
          </cell>
          <cell r="P3150" t="str">
            <v>Guildford</v>
          </cell>
          <cell r="R3150">
            <v>1</v>
          </cell>
          <cell r="S3150">
            <v>13</v>
          </cell>
          <cell r="U3150">
            <v>70</v>
          </cell>
          <cell r="W3150">
            <v>0</v>
          </cell>
          <cell r="AA3150" t="str">
            <v>43UD</v>
          </cell>
          <cell r="AB3150" t="str">
            <v>Guildford</v>
          </cell>
          <cell r="AD3150">
            <v>0</v>
          </cell>
          <cell r="AE3150">
            <v>0</v>
          </cell>
          <cell r="AF3150">
            <v>0</v>
          </cell>
          <cell r="AG3150">
            <v>0</v>
          </cell>
          <cell r="AI3150" t="str">
            <v>43UD</v>
          </cell>
          <cell r="AJ3150" t="str">
            <v>Guildford</v>
          </cell>
        </row>
        <row r="3151">
          <cell r="O3151" t="str">
            <v>43UE</v>
          </cell>
          <cell r="P3151" t="str">
            <v>Mole Valley</v>
          </cell>
          <cell r="S3151">
            <v>5</v>
          </cell>
          <cell r="T3151">
            <v>1</v>
          </cell>
          <cell r="U3151">
            <v>15</v>
          </cell>
          <cell r="W3151">
            <v>0</v>
          </cell>
          <cell r="AA3151" t="str">
            <v>43UE</v>
          </cell>
          <cell r="AB3151" t="str">
            <v>Mole Valley</v>
          </cell>
          <cell r="AD3151">
            <v>0</v>
          </cell>
          <cell r="AE3151">
            <v>0</v>
          </cell>
          <cell r="AF3151">
            <v>0</v>
          </cell>
          <cell r="AG3151">
            <v>0</v>
          </cell>
          <cell r="AI3151" t="str">
            <v>43UE</v>
          </cell>
          <cell r="AJ3151" t="str">
            <v>Mole Valley</v>
          </cell>
        </row>
        <row r="3152">
          <cell r="O3152" t="str">
            <v>43UF</v>
          </cell>
          <cell r="P3152" t="str">
            <v>Reigate and Banstead</v>
          </cell>
          <cell r="Q3152">
            <v>5</v>
          </cell>
          <cell r="R3152">
            <v>2</v>
          </cell>
          <cell r="S3152">
            <v>74</v>
          </cell>
          <cell r="U3152">
            <v>76</v>
          </cell>
          <cell r="W3152">
            <v>3</v>
          </cell>
          <cell r="AA3152" t="str">
            <v>43UF</v>
          </cell>
          <cell r="AB3152" t="str">
            <v>Reigate and Banstead</v>
          </cell>
          <cell r="AC3152">
            <v>0</v>
          </cell>
          <cell r="AD3152">
            <v>0</v>
          </cell>
          <cell r="AE3152">
            <v>0</v>
          </cell>
          <cell r="AF3152">
            <v>0</v>
          </cell>
          <cell r="AG3152">
            <v>0</v>
          </cell>
          <cell r="AI3152" t="str">
            <v>43UF</v>
          </cell>
          <cell r="AJ3152" t="str">
            <v>Reigate and Banstead</v>
          </cell>
        </row>
        <row r="3153">
          <cell r="O3153" t="str">
            <v>43UG</v>
          </cell>
          <cell r="P3153" t="str">
            <v>Runnymede</v>
          </cell>
          <cell r="S3153">
            <v>6</v>
          </cell>
          <cell r="U3153">
            <v>80</v>
          </cell>
          <cell r="W3153">
            <v>0</v>
          </cell>
          <cell r="AA3153" t="str">
            <v>43UG</v>
          </cell>
          <cell r="AB3153" t="str">
            <v>Runnymede</v>
          </cell>
          <cell r="AD3153">
            <v>0</v>
          </cell>
          <cell r="AE3153">
            <v>0</v>
          </cell>
          <cell r="AF3153">
            <v>0</v>
          </cell>
          <cell r="AG3153">
            <v>0</v>
          </cell>
          <cell r="AI3153" t="str">
            <v>43UG</v>
          </cell>
          <cell r="AJ3153" t="str">
            <v>Runnymede</v>
          </cell>
        </row>
        <row r="3154">
          <cell r="O3154" t="str">
            <v>43UH</v>
          </cell>
          <cell r="P3154" t="str">
            <v>Spelthorne</v>
          </cell>
          <cell r="R3154">
            <v>6</v>
          </cell>
          <cell r="S3154">
            <v>46</v>
          </cell>
          <cell r="U3154">
            <v>151</v>
          </cell>
          <cell r="W3154">
            <v>0</v>
          </cell>
          <cell r="AA3154" t="str">
            <v>43UH</v>
          </cell>
          <cell r="AB3154" t="str">
            <v>Spelthorne</v>
          </cell>
          <cell r="AD3154">
            <v>0</v>
          </cell>
          <cell r="AE3154">
            <v>0</v>
          </cell>
          <cell r="AF3154">
            <v>0</v>
          </cell>
          <cell r="AG3154">
            <v>0</v>
          </cell>
          <cell r="AI3154" t="str">
            <v>43UH</v>
          </cell>
          <cell r="AJ3154" t="str">
            <v>Spelthorne</v>
          </cell>
        </row>
        <row r="3155">
          <cell r="O3155" t="str">
            <v>43UJ</v>
          </cell>
          <cell r="P3155" t="str">
            <v>Surrey Heath</v>
          </cell>
          <cell r="R3155">
            <v>1</v>
          </cell>
          <cell r="S3155">
            <v>8</v>
          </cell>
          <cell r="W3155">
            <v>0</v>
          </cell>
          <cell r="AA3155" t="str">
            <v>43UJ</v>
          </cell>
          <cell r="AB3155" t="str">
            <v>Surrey Heath</v>
          </cell>
          <cell r="AD3155">
            <v>0</v>
          </cell>
          <cell r="AF3155">
            <v>0</v>
          </cell>
          <cell r="AG3155">
            <v>0</v>
          </cell>
          <cell r="AI3155" t="str">
            <v>43UJ</v>
          </cell>
          <cell r="AJ3155" t="str">
            <v>Surrey Heath</v>
          </cell>
        </row>
        <row r="3156">
          <cell r="O3156" t="str">
            <v>43UK</v>
          </cell>
          <cell r="P3156" t="str">
            <v>Tandridge</v>
          </cell>
          <cell r="R3156">
            <v>1</v>
          </cell>
          <cell r="U3156">
            <v>44</v>
          </cell>
          <cell r="V3156">
            <v>6</v>
          </cell>
          <cell r="W3156">
            <v>0</v>
          </cell>
          <cell r="AA3156" t="str">
            <v>43UK</v>
          </cell>
          <cell r="AB3156" t="str">
            <v>Tandridge</v>
          </cell>
          <cell r="AD3156">
            <v>0</v>
          </cell>
          <cell r="AE3156">
            <v>0</v>
          </cell>
          <cell r="AF3156">
            <v>0</v>
          </cell>
          <cell r="AG3156">
            <v>0</v>
          </cell>
          <cell r="AI3156" t="str">
            <v>43UK</v>
          </cell>
          <cell r="AJ3156" t="str">
            <v>Tandridge</v>
          </cell>
        </row>
        <row r="3157">
          <cell r="O3157" t="str">
            <v>43UL</v>
          </cell>
          <cell r="P3157" t="str">
            <v>Waverley</v>
          </cell>
          <cell r="S3157">
            <v>1</v>
          </cell>
          <cell r="W3157">
            <v>0</v>
          </cell>
          <cell r="AA3157" t="str">
            <v>43UL</v>
          </cell>
          <cell r="AB3157" t="str">
            <v>Waverley</v>
          </cell>
          <cell r="AD3157">
            <v>0</v>
          </cell>
          <cell r="AF3157">
            <v>0</v>
          </cell>
          <cell r="AG3157">
            <v>0</v>
          </cell>
          <cell r="AI3157" t="str">
            <v>43UL</v>
          </cell>
          <cell r="AJ3157" t="str">
            <v>Waverley</v>
          </cell>
        </row>
        <row r="3158">
          <cell r="O3158" t="str">
            <v>43UM</v>
          </cell>
          <cell r="P3158" t="str">
            <v>Woking</v>
          </cell>
          <cell r="S3158">
            <v>6</v>
          </cell>
          <cell r="W3158">
            <v>0</v>
          </cell>
          <cell r="AA3158" t="str">
            <v>43UM</v>
          </cell>
          <cell r="AB3158" t="str">
            <v>Woking</v>
          </cell>
          <cell r="AD3158">
            <v>0</v>
          </cell>
          <cell r="AF3158">
            <v>0</v>
          </cell>
          <cell r="AG3158">
            <v>0</v>
          </cell>
          <cell r="AI3158" t="str">
            <v>43UM</v>
          </cell>
          <cell r="AJ3158" t="str">
            <v>Woking</v>
          </cell>
        </row>
        <row r="3159">
          <cell r="O3159" t="str">
            <v>44UB</v>
          </cell>
          <cell r="P3159" t="str">
            <v>North Warwickshire</v>
          </cell>
          <cell r="R3159">
            <v>1</v>
          </cell>
          <cell r="S3159">
            <v>4</v>
          </cell>
          <cell r="U3159">
            <v>40</v>
          </cell>
          <cell r="V3159">
            <v>33</v>
          </cell>
          <cell r="W3159">
            <v>0</v>
          </cell>
          <cell r="AA3159" t="str">
            <v>44UB</v>
          </cell>
          <cell r="AB3159" t="str">
            <v>North Warwickshire</v>
          </cell>
          <cell r="AD3159">
            <v>0</v>
          </cell>
          <cell r="AE3159">
            <v>0</v>
          </cell>
          <cell r="AF3159">
            <v>0</v>
          </cell>
          <cell r="AG3159">
            <v>0</v>
          </cell>
          <cell r="AI3159" t="str">
            <v>44UB</v>
          </cell>
          <cell r="AJ3159" t="str">
            <v>North Warwickshire</v>
          </cell>
        </row>
        <row r="3160">
          <cell r="O3160" t="str">
            <v>44UC</v>
          </cell>
          <cell r="P3160" t="str">
            <v>Nuneaton and Bedworth</v>
          </cell>
          <cell r="Q3160">
            <v>6</v>
          </cell>
          <cell r="R3160">
            <v>17</v>
          </cell>
          <cell r="S3160">
            <v>29</v>
          </cell>
          <cell r="U3160">
            <v>101</v>
          </cell>
          <cell r="W3160">
            <v>0</v>
          </cell>
          <cell r="AA3160" t="str">
            <v>44UC</v>
          </cell>
          <cell r="AB3160" t="str">
            <v>Nuneaton and Bedworth</v>
          </cell>
          <cell r="AC3160">
            <v>0</v>
          </cell>
          <cell r="AD3160">
            <v>0</v>
          </cell>
          <cell r="AE3160">
            <v>0</v>
          </cell>
          <cell r="AF3160">
            <v>0</v>
          </cell>
          <cell r="AG3160">
            <v>0</v>
          </cell>
          <cell r="AI3160" t="str">
            <v>44UC</v>
          </cell>
          <cell r="AJ3160" t="str">
            <v>Nuneaton and Bedworth</v>
          </cell>
        </row>
        <row r="3161">
          <cell r="O3161" t="str">
            <v>44UD</v>
          </cell>
          <cell r="P3161" t="str">
            <v>Rugby</v>
          </cell>
          <cell r="R3161">
            <v>4</v>
          </cell>
          <cell r="S3161">
            <v>44</v>
          </cell>
          <cell r="U3161">
            <v>38</v>
          </cell>
          <cell r="W3161">
            <v>0</v>
          </cell>
          <cell r="AA3161" t="str">
            <v>44UD</v>
          </cell>
          <cell r="AB3161" t="str">
            <v>Rugby</v>
          </cell>
          <cell r="AD3161">
            <v>0</v>
          </cell>
          <cell r="AE3161">
            <v>0</v>
          </cell>
          <cell r="AF3161">
            <v>0</v>
          </cell>
          <cell r="AG3161">
            <v>0</v>
          </cell>
          <cell r="AI3161" t="str">
            <v>44UD</v>
          </cell>
          <cell r="AJ3161" t="str">
            <v>Rugby</v>
          </cell>
        </row>
        <row r="3162">
          <cell r="O3162" t="str">
            <v>44UE</v>
          </cell>
          <cell r="P3162" t="str">
            <v>Stratford-on-Avon</v>
          </cell>
          <cell r="R3162">
            <v>2</v>
          </cell>
          <cell r="S3162">
            <v>13</v>
          </cell>
          <cell r="U3162">
            <v>61</v>
          </cell>
          <cell r="W3162">
            <v>0</v>
          </cell>
          <cell r="AA3162" t="str">
            <v>44UE</v>
          </cell>
          <cell r="AB3162" t="str">
            <v>Stratford-on-Avon</v>
          </cell>
          <cell r="AD3162">
            <v>0</v>
          </cell>
          <cell r="AE3162">
            <v>0</v>
          </cell>
          <cell r="AF3162">
            <v>0</v>
          </cell>
          <cell r="AG3162">
            <v>0</v>
          </cell>
          <cell r="AI3162" t="str">
            <v>44UE</v>
          </cell>
          <cell r="AJ3162" t="str">
            <v>Stratford-on-Avon</v>
          </cell>
        </row>
        <row r="3163">
          <cell r="O3163" t="str">
            <v>44UF</v>
          </cell>
          <cell r="P3163" t="str">
            <v>Warwick</v>
          </cell>
          <cell r="R3163">
            <v>5</v>
          </cell>
          <cell r="W3163">
            <v>0</v>
          </cell>
          <cell r="AA3163" t="str">
            <v>44UF</v>
          </cell>
          <cell r="AB3163" t="str">
            <v>Warwick</v>
          </cell>
          <cell r="AD3163">
            <v>0</v>
          </cell>
          <cell r="AF3163">
            <v>0</v>
          </cell>
          <cell r="AG3163">
            <v>0</v>
          </cell>
          <cell r="AI3163" t="str">
            <v>44UF</v>
          </cell>
          <cell r="AJ3163" t="str">
            <v>Warwick</v>
          </cell>
        </row>
        <row r="3164">
          <cell r="O3164" t="str">
            <v>45UB</v>
          </cell>
          <cell r="P3164" t="str">
            <v>Adur</v>
          </cell>
          <cell r="R3164">
            <v>6</v>
          </cell>
          <cell r="S3164">
            <v>28</v>
          </cell>
          <cell r="T3164">
            <v>1</v>
          </cell>
          <cell r="U3164">
            <v>58</v>
          </cell>
          <cell r="W3164">
            <v>0</v>
          </cell>
          <cell r="AA3164" t="str">
            <v>45UB</v>
          </cell>
          <cell r="AB3164" t="str">
            <v>Adur</v>
          </cell>
          <cell r="AD3164">
            <v>0</v>
          </cell>
          <cell r="AE3164">
            <v>0</v>
          </cell>
          <cell r="AF3164">
            <v>0</v>
          </cell>
          <cell r="AG3164">
            <v>0</v>
          </cell>
          <cell r="AI3164" t="str">
            <v>45UB</v>
          </cell>
          <cell r="AJ3164" t="str">
            <v>Adur</v>
          </cell>
        </row>
        <row r="3165">
          <cell r="O3165" t="str">
            <v>45UC</v>
          </cell>
          <cell r="P3165" t="str">
            <v>Arun</v>
          </cell>
          <cell r="R3165">
            <v>6</v>
          </cell>
          <cell r="S3165">
            <v>55</v>
          </cell>
          <cell r="U3165">
            <v>128</v>
          </cell>
          <cell r="W3165">
            <v>0</v>
          </cell>
          <cell r="AA3165" t="str">
            <v>45UC</v>
          </cell>
          <cell r="AB3165" t="str">
            <v>Arun</v>
          </cell>
          <cell r="AD3165">
            <v>0</v>
          </cell>
          <cell r="AE3165">
            <v>0</v>
          </cell>
          <cell r="AF3165">
            <v>0</v>
          </cell>
          <cell r="AG3165">
            <v>0</v>
          </cell>
          <cell r="AI3165" t="str">
            <v>45UC</v>
          </cell>
          <cell r="AJ3165" t="str">
            <v>Arun</v>
          </cell>
        </row>
        <row r="3166">
          <cell r="O3166" t="str">
            <v>45UD</v>
          </cell>
          <cell r="P3166" t="str">
            <v>Chichester</v>
          </cell>
          <cell r="Q3166">
            <v>6</v>
          </cell>
          <cell r="R3166">
            <v>3</v>
          </cell>
          <cell r="S3166">
            <v>41</v>
          </cell>
          <cell r="U3166">
            <v>112</v>
          </cell>
          <cell r="V3166">
            <v>1</v>
          </cell>
          <cell r="W3166">
            <v>0</v>
          </cell>
          <cell r="AA3166" t="str">
            <v>45UD</v>
          </cell>
          <cell r="AB3166" t="str">
            <v>Chichester</v>
          </cell>
          <cell r="AC3166">
            <v>0</v>
          </cell>
          <cell r="AD3166">
            <v>0</v>
          </cell>
          <cell r="AE3166">
            <v>0</v>
          </cell>
          <cell r="AF3166">
            <v>0</v>
          </cell>
          <cell r="AG3166">
            <v>0</v>
          </cell>
          <cell r="AI3166" t="str">
            <v>45UD</v>
          </cell>
          <cell r="AJ3166" t="str">
            <v>Chichester</v>
          </cell>
        </row>
        <row r="3167">
          <cell r="O3167" t="str">
            <v>45UE</v>
          </cell>
          <cell r="P3167" t="str">
            <v>Crawley</v>
          </cell>
          <cell r="Q3167">
            <v>20</v>
          </cell>
          <cell r="R3167">
            <v>9</v>
          </cell>
          <cell r="S3167">
            <v>36</v>
          </cell>
          <cell r="U3167">
            <v>87</v>
          </cell>
          <cell r="W3167">
            <v>1</v>
          </cell>
          <cell r="AA3167" t="str">
            <v>45UE</v>
          </cell>
          <cell r="AB3167" t="str">
            <v>Crawley</v>
          </cell>
          <cell r="AC3167">
            <v>0</v>
          </cell>
          <cell r="AD3167">
            <v>0</v>
          </cell>
          <cell r="AE3167">
            <v>0</v>
          </cell>
          <cell r="AF3167">
            <v>0</v>
          </cell>
          <cell r="AG3167">
            <v>0</v>
          </cell>
          <cell r="AI3167" t="str">
            <v>45UE</v>
          </cell>
          <cell r="AJ3167" t="str">
            <v>Crawley</v>
          </cell>
        </row>
        <row r="3168">
          <cell r="O3168" t="str">
            <v>45UF</v>
          </cell>
          <cell r="P3168" t="str">
            <v>Horsham</v>
          </cell>
          <cell r="R3168">
            <v>1</v>
          </cell>
          <cell r="S3168">
            <v>10</v>
          </cell>
          <cell r="T3168">
            <v>1</v>
          </cell>
          <cell r="U3168">
            <v>55</v>
          </cell>
          <cell r="W3168">
            <v>1</v>
          </cell>
          <cell r="AA3168" t="str">
            <v>45UF</v>
          </cell>
          <cell r="AB3168" t="str">
            <v>Horsham</v>
          </cell>
          <cell r="AD3168">
            <v>0</v>
          </cell>
          <cell r="AE3168">
            <v>0</v>
          </cell>
          <cell r="AF3168">
            <v>0</v>
          </cell>
          <cell r="AG3168">
            <v>0</v>
          </cell>
          <cell r="AI3168" t="str">
            <v>45UF</v>
          </cell>
          <cell r="AJ3168" t="str">
            <v>Horsham</v>
          </cell>
        </row>
        <row r="3169">
          <cell r="O3169" t="str">
            <v>45UG</v>
          </cell>
          <cell r="P3169" t="str">
            <v>Mid Sussex</v>
          </cell>
          <cell r="R3169">
            <v>2</v>
          </cell>
          <cell r="S3169">
            <v>23</v>
          </cell>
          <cell r="T3169">
            <v>1</v>
          </cell>
          <cell r="U3169">
            <v>69</v>
          </cell>
          <cell r="W3169">
            <v>0</v>
          </cell>
          <cell r="AA3169" t="str">
            <v>45UG</v>
          </cell>
          <cell r="AB3169" t="str">
            <v>Mid Sussex</v>
          </cell>
          <cell r="AD3169">
            <v>0</v>
          </cell>
          <cell r="AE3169">
            <v>0</v>
          </cell>
          <cell r="AF3169">
            <v>0</v>
          </cell>
          <cell r="AG3169">
            <v>0</v>
          </cell>
          <cell r="AI3169" t="str">
            <v>45UG</v>
          </cell>
          <cell r="AJ3169" t="str">
            <v>Mid Sussex</v>
          </cell>
        </row>
        <row r="3170">
          <cell r="O3170" t="str">
            <v>45UH</v>
          </cell>
          <cell r="P3170" t="str">
            <v>Worthing</v>
          </cell>
          <cell r="R3170">
            <v>7</v>
          </cell>
          <cell r="S3170">
            <v>31</v>
          </cell>
          <cell r="U3170">
            <v>59</v>
          </cell>
          <cell r="W3170">
            <v>1</v>
          </cell>
          <cell r="AA3170" t="str">
            <v>45UH</v>
          </cell>
          <cell r="AB3170" t="str">
            <v>Worthing</v>
          </cell>
          <cell r="AD3170">
            <v>12</v>
          </cell>
          <cell r="AE3170">
            <v>0</v>
          </cell>
          <cell r="AF3170">
            <v>12</v>
          </cell>
          <cell r="AG3170">
            <v>12</v>
          </cell>
          <cell r="AI3170" t="str">
            <v>45UH</v>
          </cell>
          <cell r="AJ3170" t="str">
            <v>Worthing</v>
          </cell>
        </row>
        <row r="3171">
          <cell r="O3171" t="str">
            <v>47UB</v>
          </cell>
          <cell r="P3171" t="str">
            <v>Bromsgrove</v>
          </cell>
          <cell r="R3171">
            <v>1</v>
          </cell>
          <cell r="S3171">
            <v>7</v>
          </cell>
          <cell r="U3171">
            <v>48</v>
          </cell>
          <cell r="W3171">
            <v>0</v>
          </cell>
          <cell r="AA3171" t="str">
            <v>47UB</v>
          </cell>
          <cell r="AB3171" t="str">
            <v>Bromsgrove</v>
          </cell>
          <cell r="AD3171">
            <v>0</v>
          </cell>
          <cell r="AE3171">
            <v>0</v>
          </cell>
          <cell r="AF3171">
            <v>0</v>
          </cell>
          <cell r="AG3171">
            <v>0</v>
          </cell>
          <cell r="AI3171" t="str">
            <v>47UB</v>
          </cell>
          <cell r="AJ3171" t="str">
            <v>Bromsgrove</v>
          </cell>
        </row>
        <row r="3172">
          <cell r="O3172" t="str">
            <v>47UC</v>
          </cell>
          <cell r="P3172" t="str">
            <v>Malvern Hills</v>
          </cell>
          <cell r="R3172">
            <v>4</v>
          </cell>
          <cell r="S3172">
            <v>31</v>
          </cell>
          <cell r="U3172">
            <v>16</v>
          </cell>
          <cell r="W3172">
            <v>0</v>
          </cell>
          <cell r="AA3172" t="str">
            <v>47UC</v>
          </cell>
          <cell r="AB3172" t="str">
            <v>Malvern Hills</v>
          </cell>
          <cell r="AD3172">
            <v>10</v>
          </cell>
          <cell r="AE3172">
            <v>2</v>
          </cell>
          <cell r="AF3172">
            <v>10</v>
          </cell>
          <cell r="AG3172">
            <v>12</v>
          </cell>
          <cell r="AI3172" t="str">
            <v>47UC</v>
          </cell>
          <cell r="AJ3172" t="str">
            <v>Malvern Hills</v>
          </cell>
        </row>
        <row r="3173">
          <cell r="O3173" t="str">
            <v>47UD</v>
          </cell>
          <cell r="P3173" t="str">
            <v>Redditch</v>
          </cell>
          <cell r="Q3173">
            <v>21</v>
          </cell>
          <cell r="R3173">
            <v>10</v>
          </cell>
          <cell r="S3173">
            <v>56</v>
          </cell>
          <cell r="U3173">
            <v>13</v>
          </cell>
          <cell r="W3173">
            <v>0</v>
          </cell>
          <cell r="AA3173" t="str">
            <v>47UD</v>
          </cell>
          <cell r="AB3173" t="str">
            <v>Redditch</v>
          </cell>
          <cell r="AD3173">
            <v>0</v>
          </cell>
          <cell r="AE3173">
            <v>0</v>
          </cell>
          <cell r="AF3173">
            <v>0</v>
          </cell>
          <cell r="AG3173">
            <v>0</v>
          </cell>
          <cell r="AI3173" t="str">
            <v>47UD</v>
          </cell>
          <cell r="AJ3173" t="str">
            <v>Redditch</v>
          </cell>
        </row>
        <row r="3174">
          <cell r="O3174" t="str">
            <v>47UE</v>
          </cell>
          <cell r="P3174" t="str">
            <v>Worcester</v>
          </cell>
          <cell r="R3174">
            <v>10</v>
          </cell>
          <cell r="U3174">
            <v>13</v>
          </cell>
          <cell r="W3174">
            <v>1</v>
          </cell>
          <cell r="AA3174" t="str">
            <v>47UE</v>
          </cell>
          <cell r="AB3174" t="str">
            <v>Worcester</v>
          </cell>
          <cell r="AD3174">
            <v>0</v>
          </cell>
          <cell r="AE3174">
            <v>0</v>
          </cell>
          <cell r="AF3174">
            <v>0</v>
          </cell>
          <cell r="AG3174">
            <v>0</v>
          </cell>
          <cell r="AI3174" t="str">
            <v>47UE</v>
          </cell>
          <cell r="AJ3174" t="str">
            <v>Worcester</v>
          </cell>
        </row>
        <row r="3175">
          <cell r="O3175" t="str">
            <v>47UF</v>
          </cell>
          <cell r="P3175" t="str">
            <v>Wychavon</v>
          </cell>
          <cell r="R3175">
            <v>7</v>
          </cell>
          <cell r="S3175">
            <v>12</v>
          </cell>
          <cell r="U3175">
            <v>48</v>
          </cell>
          <cell r="V3175">
            <v>1</v>
          </cell>
          <cell r="W3175">
            <v>1</v>
          </cell>
          <cell r="AA3175" t="str">
            <v>47UF</v>
          </cell>
          <cell r="AB3175" t="str">
            <v>Wychavon</v>
          </cell>
          <cell r="AD3175">
            <v>3</v>
          </cell>
          <cell r="AE3175">
            <v>4</v>
          </cell>
          <cell r="AF3175">
            <v>3</v>
          </cell>
          <cell r="AG3175">
            <v>7</v>
          </cell>
          <cell r="AI3175" t="str">
            <v>47UF</v>
          </cell>
          <cell r="AJ3175" t="str">
            <v>Wychavon</v>
          </cell>
        </row>
        <row r="3176">
          <cell r="O3176" t="str">
            <v>47UG</v>
          </cell>
          <cell r="P3176" t="str">
            <v>Wyre Forest</v>
          </cell>
          <cell r="R3176">
            <v>2</v>
          </cell>
          <cell r="S3176">
            <v>14</v>
          </cell>
          <cell r="U3176">
            <v>49</v>
          </cell>
          <cell r="W3176">
            <v>1</v>
          </cell>
          <cell r="AA3176" t="str">
            <v>47UG</v>
          </cell>
          <cell r="AB3176" t="str">
            <v>Wyre Forest</v>
          </cell>
          <cell r="AD3176">
            <v>0</v>
          </cell>
          <cell r="AE3176">
            <v>0</v>
          </cell>
          <cell r="AF3176">
            <v>0</v>
          </cell>
          <cell r="AG3176">
            <v>0</v>
          </cell>
          <cell r="AI3176" t="str">
            <v>47UG</v>
          </cell>
          <cell r="AJ3176" t="str">
            <v>Wyre Forest</v>
          </cell>
        </row>
      </sheetData>
      <sheetData sheetId="7" refreshError="1"/>
      <sheetData sheetId="8" refreshError="1"/>
      <sheetData sheetId="9" refreshError="1">
        <row r="6">
          <cell r="A6" t="str">
            <v>00AH</v>
          </cell>
          <cell r="B6" t="str">
            <v>Croydon</v>
          </cell>
          <cell r="D6">
            <v>20</v>
          </cell>
        </row>
        <row r="7">
          <cell r="A7" t="str">
            <v>22UJ</v>
          </cell>
          <cell r="B7" t="str">
            <v>Harlow</v>
          </cell>
          <cell r="D7">
            <v>8</v>
          </cell>
        </row>
        <row r="8">
          <cell r="A8" t="str">
            <v>00DA</v>
          </cell>
          <cell r="B8" t="str">
            <v>Leeds</v>
          </cell>
          <cell r="D8">
            <v>8</v>
          </cell>
        </row>
        <row r="9">
          <cell r="A9" t="str">
            <v>00MG</v>
          </cell>
          <cell r="B9" t="str">
            <v>Milton Keynes</v>
          </cell>
          <cell r="C9">
            <v>1</v>
          </cell>
          <cell r="D9">
            <v>137</v>
          </cell>
        </row>
        <row r="10">
          <cell r="A10" t="str">
            <v>30UK</v>
          </cell>
          <cell r="B10" t="str">
            <v>Preston</v>
          </cell>
          <cell r="C10">
            <v>1</v>
          </cell>
        </row>
        <row r="11">
          <cell r="A11" t="str">
            <v>00GL</v>
          </cell>
          <cell r="B11" t="str">
            <v>Stoke-on-Trent</v>
          </cell>
          <cell r="D11">
            <v>3</v>
          </cell>
        </row>
        <row r="12">
          <cell r="A12" t="str">
            <v>00GF</v>
          </cell>
          <cell r="B12" t="str">
            <v>Telford and Wrekin</v>
          </cell>
          <cell r="D12">
            <v>6</v>
          </cell>
        </row>
        <row r="13">
          <cell r="A13" t="str">
            <v>00HY</v>
          </cell>
          <cell r="B13" t="str">
            <v>Wiltshire</v>
          </cell>
          <cell r="E13">
            <v>2</v>
          </cell>
        </row>
        <row r="18">
          <cell r="A18" t="str">
            <v>37UB</v>
          </cell>
          <cell r="B18" t="str">
            <v>Ashfield</v>
          </cell>
          <cell r="D18">
            <v>3</v>
          </cell>
          <cell r="E18">
            <v>3</v>
          </cell>
        </row>
        <row r="19">
          <cell r="A19" t="str">
            <v>22UB</v>
          </cell>
          <cell r="B19" t="str">
            <v>Basildon</v>
          </cell>
          <cell r="E19">
            <v>12</v>
          </cell>
        </row>
        <row r="20">
          <cell r="A20" t="str">
            <v>00CN</v>
          </cell>
          <cell r="B20" t="str">
            <v>Birmingham</v>
          </cell>
          <cell r="D20">
            <v>26</v>
          </cell>
          <cell r="E20">
            <v>10</v>
          </cell>
        </row>
        <row r="21">
          <cell r="A21" t="str">
            <v>41UB</v>
          </cell>
          <cell r="B21" t="str">
            <v>Cannock Chase</v>
          </cell>
          <cell r="E21">
            <v>11</v>
          </cell>
        </row>
        <row r="22">
          <cell r="A22" t="str">
            <v>00CQ</v>
          </cell>
          <cell r="B22" t="str">
            <v>Coventry</v>
          </cell>
          <cell r="E22">
            <v>21</v>
          </cell>
        </row>
        <row r="23">
          <cell r="A23" t="str">
            <v>29UD</v>
          </cell>
          <cell r="B23" t="str">
            <v>Dartford</v>
          </cell>
          <cell r="D23">
            <v>14</v>
          </cell>
        </row>
        <row r="24">
          <cell r="A24" t="str">
            <v>00CR</v>
          </cell>
          <cell r="B24" t="str">
            <v>Dudley</v>
          </cell>
          <cell r="D24">
            <v>9</v>
          </cell>
          <cell r="E24">
            <v>15</v>
          </cell>
        </row>
        <row r="25">
          <cell r="A25" t="str">
            <v>18UC</v>
          </cell>
          <cell r="B25" t="str">
            <v>Exeter</v>
          </cell>
          <cell r="E25">
            <v>23</v>
          </cell>
        </row>
        <row r="26">
          <cell r="A26" t="str">
            <v>00DA</v>
          </cell>
          <cell r="B26" t="str">
            <v>Leeds</v>
          </cell>
          <cell r="D26">
            <v>23</v>
          </cell>
        </row>
        <row r="27">
          <cell r="A27" t="str">
            <v>32UD</v>
          </cell>
          <cell r="B27" t="str">
            <v>Lincoln</v>
          </cell>
          <cell r="D27">
            <v>5</v>
          </cell>
          <cell r="E27">
            <v>8</v>
          </cell>
        </row>
        <row r="28">
          <cell r="A28" t="str">
            <v>00MG</v>
          </cell>
          <cell r="B28" t="str">
            <v>Milton Keynes</v>
          </cell>
          <cell r="D28">
            <v>47</v>
          </cell>
          <cell r="E28">
            <v>5</v>
          </cell>
        </row>
        <row r="29">
          <cell r="A29" t="str">
            <v>34UF</v>
          </cell>
          <cell r="B29" t="str">
            <v>Northampton</v>
          </cell>
          <cell r="E29">
            <v>2</v>
          </cell>
        </row>
        <row r="30">
          <cell r="A30" t="str">
            <v>00FY</v>
          </cell>
          <cell r="B30" t="str">
            <v>Nottingham</v>
          </cell>
          <cell r="D30">
            <v>8</v>
          </cell>
        </row>
        <row r="31">
          <cell r="A31" t="str">
            <v>36UF</v>
          </cell>
          <cell r="B31" t="str">
            <v>Ryedale</v>
          </cell>
          <cell r="E31">
            <v>5</v>
          </cell>
        </row>
        <row r="32">
          <cell r="A32" t="str">
            <v>00CS</v>
          </cell>
          <cell r="B32" t="str">
            <v>Sandwell</v>
          </cell>
          <cell r="E32">
            <v>10</v>
          </cell>
        </row>
        <row r="33">
          <cell r="A33" t="str">
            <v>00GG</v>
          </cell>
          <cell r="B33" t="str">
            <v>Shropshire</v>
          </cell>
          <cell r="E33">
            <v>8</v>
          </cell>
        </row>
        <row r="34">
          <cell r="A34" t="str">
            <v>00MS</v>
          </cell>
          <cell r="B34" t="str">
            <v>Southampton</v>
          </cell>
          <cell r="D34">
            <v>4</v>
          </cell>
        </row>
        <row r="35">
          <cell r="A35" t="str">
            <v>00GF</v>
          </cell>
          <cell r="B35" t="str">
            <v>Telford and Wrekin</v>
          </cell>
          <cell r="C35">
            <v>10</v>
          </cell>
          <cell r="E35">
            <v>40</v>
          </cell>
        </row>
        <row r="36">
          <cell r="A36" t="str">
            <v>23UG</v>
          </cell>
          <cell r="B36" t="str">
            <v>Tewkesbury</v>
          </cell>
          <cell r="C36">
            <v>4</v>
          </cell>
          <cell r="E36">
            <v>5</v>
          </cell>
        </row>
        <row r="37">
          <cell r="A37" t="str">
            <v>00HY</v>
          </cell>
          <cell r="B37" t="str">
            <v>Wiltshire</v>
          </cell>
          <cell r="E37">
            <v>34</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sheetData sheetId="31" refreshError="1"/>
      <sheetData sheetId="32" refreshError="1"/>
      <sheetData sheetId="33" refreshError="1"/>
      <sheetData sheetId="34" refreshError="1"/>
      <sheetData sheetId="35" refreshError="1"/>
      <sheetData sheetId="36" refreshError="1"/>
      <sheetData sheetId="37"/>
      <sheetData sheetId="38" refreshError="1"/>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refreshError="1"/>
      <sheetData sheetId="58"/>
      <sheetData sheetId="59" refreshError="1"/>
      <sheetData sheetId="60" refreshError="1"/>
      <sheetData sheetId="61" refreshError="1"/>
      <sheetData sheetId="62"/>
      <sheetData sheetId="63"/>
      <sheetData sheetId="64" refreshError="1">
        <row r="3">
          <cell r="W3" t="str">
            <v>2009-10</v>
          </cell>
        </row>
      </sheetData>
      <sheetData sheetId="65" refreshError="1"/>
      <sheetData sheetId="66" refreshError="1"/>
      <sheetData sheetId="67" refreshError="1"/>
      <sheetData sheetId="68" refreshError="1"/>
      <sheetData sheetId="69" refreshError="1"/>
      <sheetData sheetId="70" refreshError="1"/>
      <sheetData sheetId="71"/>
      <sheetData sheetId="72" refreshError="1"/>
      <sheetData sheetId="73" refreshError="1"/>
      <sheetData sheetId="74" refreshError="1"/>
      <sheetData sheetId="75"/>
      <sheetData sheetId="76" refreshError="1"/>
      <sheetData sheetId="77" refreshError="1">
        <row r="3">
          <cell r="W3" t="str">
            <v>2009-10</v>
          </cell>
        </row>
      </sheetData>
      <sheetData sheetId="78" refreshError="1"/>
      <sheetData sheetId="79" refreshError="1">
        <row r="3">
          <cell r="S3" t="str">
            <v>2008-09</v>
          </cell>
        </row>
      </sheetData>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row r="1">
          <cell r="A1" t="str">
            <v>Table 1000: Additional affordable homes provided by type of scheme, England and its Regions 1, 8, 9</v>
          </cell>
        </row>
      </sheetData>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213.144.6.110/lidl/lidl.gb/init.do;jsessionid=978F74E4F18ED5748CF9F648C09C5406?local=G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P598"/>
  <sheetViews>
    <sheetView topLeftCell="BE1" workbookViewId="0">
      <selection activeCell="BM25" sqref="BM25"/>
    </sheetView>
  </sheetViews>
  <sheetFormatPr defaultColWidth="9.42578125" defaultRowHeight="12.75" x14ac:dyDescent="0.2"/>
  <cols>
    <col min="1" max="1" width="26" style="16" customWidth="1"/>
    <col min="2" max="18" width="15" style="16" customWidth="1"/>
    <col min="19" max="20" width="9.42578125" style="16"/>
    <col min="21" max="21" width="11.140625" style="16" bestFit="1" customWidth="1"/>
    <col min="22" max="27" width="11.140625" style="16" customWidth="1"/>
    <col min="28" max="28" width="14.140625" style="16" bestFit="1" customWidth="1"/>
    <col min="29" max="29" width="11.85546875" style="16" bestFit="1" customWidth="1"/>
    <col min="30" max="30" width="13.7109375" style="16" bestFit="1" customWidth="1"/>
    <col min="31" max="32" width="9.42578125" style="16"/>
    <col min="33" max="33" width="33.140625" style="16" bestFit="1" customWidth="1"/>
    <col min="34" max="37" width="9.42578125" style="16"/>
    <col min="38" max="54" width="14.28515625" style="16" customWidth="1"/>
    <col min="55" max="56" width="9.42578125" style="16"/>
    <col min="57" max="57" width="11.140625" style="16" bestFit="1" customWidth="1"/>
    <col min="58" max="58" width="14.140625" style="16" bestFit="1" customWidth="1"/>
    <col min="59" max="59" width="11.85546875" style="16" bestFit="1" customWidth="1"/>
    <col min="60" max="60" width="13.7109375" style="16" bestFit="1" customWidth="1"/>
    <col min="61" max="64" width="9.42578125" style="16"/>
    <col min="65" max="65" width="11.140625" style="16" bestFit="1" customWidth="1"/>
    <col min="66" max="16384" width="9.42578125" style="16"/>
  </cols>
  <sheetData>
    <row r="1" spans="1:68" ht="15.75" x14ac:dyDescent="0.25">
      <c r="A1" s="15" t="s">
        <v>639</v>
      </c>
      <c r="B1"/>
      <c r="C1"/>
      <c r="D1"/>
      <c r="E1"/>
      <c r="F1"/>
      <c r="G1"/>
      <c r="H1"/>
      <c r="I1"/>
      <c r="J1"/>
      <c r="K1"/>
      <c r="L1"/>
      <c r="M1"/>
      <c r="N1"/>
      <c r="O1"/>
      <c r="P1"/>
      <c r="Q1"/>
      <c r="R1"/>
      <c r="S1"/>
      <c r="T1"/>
      <c r="U1"/>
      <c r="V1" s="37"/>
      <c r="W1" s="37"/>
      <c r="X1" s="37"/>
      <c r="Y1" s="37"/>
      <c r="Z1" s="37"/>
      <c r="AA1" s="37"/>
      <c r="AB1"/>
      <c r="AC1" s="15" t="s">
        <v>648</v>
      </c>
      <c r="AD1"/>
      <c r="AE1"/>
      <c r="AF1"/>
      <c r="AG1"/>
      <c r="AH1"/>
      <c r="AI1"/>
      <c r="AJ1"/>
      <c r="AK1"/>
      <c r="AL1"/>
      <c r="AM1"/>
      <c r="AN1"/>
      <c r="AO1"/>
      <c r="AP1"/>
      <c r="AQ1"/>
      <c r="AR1"/>
      <c r="AS1"/>
      <c r="AT1"/>
      <c r="AU1"/>
      <c r="AV1"/>
      <c r="AW1"/>
      <c r="AX1"/>
      <c r="AY1"/>
      <c r="AZ1"/>
      <c r="BA1"/>
      <c r="BB1"/>
      <c r="BC1"/>
      <c r="BD1"/>
      <c r="BE1"/>
      <c r="BF1"/>
      <c r="BG1"/>
      <c r="BH1"/>
      <c r="BI1"/>
      <c r="BJ1"/>
      <c r="BK1"/>
      <c r="BL1"/>
      <c r="BM1"/>
    </row>
    <row r="2" spans="1:68" ht="15" x14ac:dyDescent="0.25">
      <c r="A2" s="17" t="s">
        <v>649</v>
      </c>
      <c r="B2"/>
      <c r="C2"/>
      <c r="D2"/>
      <c r="E2"/>
      <c r="F2"/>
      <c r="G2"/>
      <c r="H2"/>
      <c r="I2"/>
      <c r="J2"/>
      <c r="K2"/>
      <c r="L2"/>
      <c r="M2"/>
      <c r="N2"/>
      <c r="O2"/>
      <c r="P2"/>
      <c r="Q2"/>
      <c r="R2"/>
      <c r="S2"/>
      <c r="T2"/>
      <c r="U2"/>
      <c r="V2" s="37"/>
      <c r="W2" s="37"/>
      <c r="X2" s="37"/>
      <c r="Y2" s="37"/>
      <c r="Z2" s="37"/>
      <c r="AA2" s="37"/>
      <c r="AB2"/>
      <c r="AC2" s="17" t="s">
        <v>649</v>
      </c>
      <c r="AD2"/>
      <c r="AE2"/>
      <c r="AF2"/>
      <c r="AG2"/>
      <c r="AH2"/>
      <c r="AI2"/>
      <c r="AJ2"/>
      <c r="AK2"/>
      <c r="AL2"/>
      <c r="AM2"/>
      <c r="AN2"/>
      <c r="AO2"/>
      <c r="AP2"/>
      <c r="AQ2"/>
      <c r="AR2"/>
      <c r="AS2"/>
      <c r="AT2"/>
      <c r="AU2"/>
      <c r="AV2"/>
      <c r="AW2"/>
      <c r="AX2"/>
      <c r="AY2"/>
      <c r="AZ2"/>
      <c r="BA2"/>
      <c r="BB2"/>
      <c r="BC2"/>
      <c r="BD2"/>
      <c r="BE2"/>
      <c r="BF2"/>
      <c r="BG2"/>
      <c r="BH2"/>
      <c r="BI2"/>
      <c r="BJ2"/>
      <c r="BK2"/>
      <c r="BL2"/>
      <c r="BM2"/>
    </row>
    <row r="3" spans="1:68" ht="15" x14ac:dyDescent="0.25">
      <c r="A3"/>
      <c r="B3"/>
      <c r="C3"/>
      <c r="D3"/>
      <c r="E3"/>
      <c r="F3"/>
      <c r="G3"/>
      <c r="H3"/>
      <c r="I3"/>
      <c r="J3"/>
      <c r="K3"/>
      <c r="L3"/>
      <c r="M3"/>
      <c r="N3"/>
      <c r="O3"/>
      <c r="P3"/>
      <c r="Q3"/>
      <c r="R3"/>
      <c r="S3"/>
      <c r="T3"/>
      <c r="U3"/>
      <c r="V3" s="37"/>
      <c r="W3" s="37"/>
      <c r="X3" s="37"/>
      <c r="Y3" s="37"/>
      <c r="Z3" s="37"/>
      <c r="AA3" s="37"/>
      <c r="AB3"/>
      <c r="AC3"/>
      <c r="AD3"/>
      <c r="AE3"/>
      <c r="AF3"/>
      <c r="AG3"/>
      <c r="AH3"/>
      <c r="AI3"/>
      <c r="AJ3"/>
      <c r="AK3"/>
      <c r="AL3"/>
      <c r="AM3"/>
      <c r="AN3"/>
      <c r="AO3"/>
      <c r="AP3"/>
      <c r="AQ3"/>
      <c r="AR3"/>
      <c r="AS3"/>
      <c r="AT3"/>
      <c r="AU3"/>
      <c r="AV3"/>
      <c r="AW3"/>
      <c r="AX3"/>
      <c r="AY3"/>
      <c r="AZ3"/>
      <c r="BA3"/>
      <c r="BB3"/>
      <c r="BC3"/>
      <c r="BD3"/>
      <c r="BE3"/>
      <c r="BF3"/>
      <c r="BG3"/>
      <c r="BH3"/>
      <c r="BI3"/>
      <c r="BJ3"/>
      <c r="BK3"/>
      <c r="BL3"/>
      <c r="BM3"/>
    </row>
    <row r="4" spans="1:68" ht="15" x14ac:dyDescent="0.25">
      <c r="A4" s="35" t="s">
        <v>638</v>
      </c>
      <c r="B4" s="35" t="s">
        <v>637</v>
      </c>
      <c r="C4"/>
      <c r="D4"/>
      <c r="E4"/>
      <c r="F4"/>
      <c r="G4"/>
      <c r="H4"/>
      <c r="I4"/>
      <c r="J4"/>
      <c r="K4"/>
      <c r="L4"/>
      <c r="M4"/>
      <c r="N4"/>
      <c r="O4"/>
      <c r="P4"/>
      <c r="Q4"/>
      <c r="R4"/>
      <c r="S4"/>
      <c r="T4"/>
      <c r="U4"/>
      <c r="V4" s="37"/>
      <c r="W4" s="37"/>
      <c r="X4" s="37"/>
      <c r="Y4" s="37"/>
      <c r="Z4" s="37"/>
      <c r="AA4" s="37"/>
      <c r="AB4"/>
      <c r="AC4" s="35" t="s">
        <v>650</v>
      </c>
      <c r="AD4" s="35" t="s">
        <v>651</v>
      </c>
      <c r="AE4"/>
      <c r="AF4"/>
      <c r="AG4"/>
      <c r="AH4"/>
      <c r="AI4"/>
      <c r="AJ4"/>
      <c r="AK4"/>
      <c r="AL4"/>
      <c r="AM4"/>
      <c r="AN4"/>
      <c r="AO4"/>
      <c r="AP4"/>
      <c r="AQ4"/>
      <c r="AR4"/>
      <c r="AS4"/>
      <c r="AT4"/>
      <c r="AU4"/>
      <c r="AV4"/>
      <c r="AW4"/>
      <c r="AX4"/>
      <c r="AY4"/>
      <c r="AZ4"/>
      <c r="BA4"/>
      <c r="BB4"/>
      <c r="BC4"/>
      <c r="BD4"/>
      <c r="BE4"/>
      <c r="BF4"/>
      <c r="BG4"/>
      <c r="BH4"/>
      <c r="BI4"/>
      <c r="BJ4"/>
      <c r="BK4"/>
      <c r="BL4"/>
      <c r="BM4"/>
    </row>
    <row r="5" spans="1:68" ht="15" x14ac:dyDescent="0.25">
      <c r="A5" s="35" t="s">
        <v>420</v>
      </c>
      <c r="B5" s="35" t="s">
        <v>636</v>
      </c>
      <c r="C5"/>
      <c r="D5"/>
      <c r="E5"/>
      <c r="F5"/>
      <c r="G5"/>
      <c r="H5"/>
      <c r="I5"/>
      <c r="J5"/>
      <c r="K5"/>
      <c r="L5"/>
      <c r="M5"/>
      <c r="N5"/>
      <c r="O5"/>
      <c r="P5"/>
      <c r="Q5"/>
      <c r="R5"/>
      <c r="S5"/>
      <c r="T5"/>
      <c r="U5"/>
      <c r="V5" s="37"/>
      <c r="W5" s="37"/>
      <c r="X5" s="37"/>
      <c r="Y5" s="37"/>
      <c r="Z5" s="37"/>
      <c r="AA5" s="37"/>
      <c r="AB5"/>
      <c r="AC5" s="35" t="s">
        <v>652</v>
      </c>
      <c r="AD5" s="35" t="s">
        <v>653</v>
      </c>
      <c r="AE5"/>
      <c r="AF5"/>
      <c r="AG5"/>
      <c r="AH5"/>
      <c r="AI5"/>
      <c r="AJ5"/>
      <c r="AK5"/>
      <c r="AL5"/>
      <c r="AM5"/>
      <c r="AN5"/>
      <c r="AO5"/>
      <c r="AP5"/>
      <c r="AQ5"/>
      <c r="AR5"/>
      <c r="AS5"/>
      <c r="AT5"/>
      <c r="AU5"/>
      <c r="AV5"/>
      <c r="AW5"/>
      <c r="AX5"/>
      <c r="AY5"/>
      <c r="AZ5"/>
      <c r="BA5"/>
      <c r="BB5"/>
      <c r="BC5"/>
      <c r="BD5"/>
      <c r="BE5"/>
      <c r="BF5"/>
      <c r="BG5"/>
      <c r="BH5"/>
      <c r="BI5"/>
      <c r="BJ5"/>
      <c r="BK5"/>
      <c r="BL5"/>
      <c r="BM5"/>
    </row>
    <row r="6" spans="1:68" ht="15" x14ac:dyDescent="0.25">
      <c r="A6" s="35" t="s">
        <v>635</v>
      </c>
      <c r="B6" s="35" t="s">
        <v>634</v>
      </c>
      <c r="C6"/>
      <c r="D6"/>
      <c r="E6"/>
      <c r="F6"/>
      <c r="G6"/>
      <c r="H6"/>
      <c r="I6"/>
      <c r="J6"/>
      <c r="K6"/>
      <c r="L6"/>
      <c r="M6"/>
      <c r="N6"/>
      <c r="O6"/>
      <c r="P6"/>
      <c r="Q6"/>
      <c r="R6"/>
      <c r="S6"/>
      <c r="T6"/>
      <c r="U6"/>
      <c r="V6" s="37"/>
      <c r="W6" s="37"/>
      <c r="X6" s="37"/>
      <c r="Y6" s="37"/>
      <c r="Z6" s="37"/>
      <c r="AA6" s="37"/>
      <c r="AB6"/>
      <c r="AC6"/>
      <c r="AD6"/>
      <c r="AE6"/>
      <c r="AF6"/>
      <c r="AG6"/>
      <c r="AH6"/>
      <c r="AI6"/>
      <c r="AJ6"/>
      <c r="AK6"/>
      <c r="AL6"/>
      <c r="AM6"/>
      <c r="AN6"/>
      <c r="AO6"/>
      <c r="AP6"/>
      <c r="AQ6"/>
      <c r="AR6"/>
      <c r="AS6"/>
      <c r="AT6"/>
      <c r="AU6"/>
      <c r="AV6"/>
      <c r="AW6"/>
      <c r="AX6"/>
      <c r="AY6"/>
      <c r="AZ6"/>
      <c r="BA6"/>
      <c r="BB6"/>
      <c r="BC6"/>
      <c r="BD6"/>
      <c r="BE6"/>
      <c r="BF6"/>
      <c r="BG6"/>
      <c r="BH6"/>
      <c r="BI6"/>
      <c r="BJ6"/>
      <c r="BK6"/>
      <c r="BL6"/>
      <c r="BM6"/>
    </row>
    <row r="7" spans="1:68" ht="15" x14ac:dyDescent="0.25">
      <c r="A7"/>
      <c r="B7"/>
      <c r="C7"/>
      <c r="D7"/>
      <c r="E7"/>
      <c r="F7"/>
      <c r="G7"/>
      <c r="H7"/>
      <c r="I7"/>
      <c r="J7"/>
      <c r="K7"/>
      <c r="L7"/>
      <c r="M7"/>
      <c r="N7"/>
      <c r="O7"/>
      <c r="P7"/>
      <c r="Q7"/>
      <c r="R7"/>
      <c r="S7"/>
      <c r="T7"/>
      <c r="U7"/>
      <c r="V7" s="37"/>
      <c r="W7" s="37"/>
      <c r="X7" s="37"/>
      <c r="Y7" s="37"/>
      <c r="Z7" s="37"/>
      <c r="AA7" s="37"/>
      <c r="AB7"/>
      <c r="AC7" s="18" t="s">
        <v>421</v>
      </c>
      <c r="AD7" s="41" t="s">
        <v>654</v>
      </c>
      <c r="AE7" s="42"/>
      <c r="AF7" s="42"/>
      <c r="AG7" s="42"/>
      <c r="AH7" s="41" t="s">
        <v>640</v>
      </c>
      <c r="AI7" s="42"/>
      <c r="AJ7" s="42"/>
      <c r="AK7" s="42"/>
      <c r="AL7" s="41" t="s">
        <v>655</v>
      </c>
      <c r="AM7" s="42"/>
      <c r="AN7" s="42"/>
      <c r="AO7" s="42"/>
      <c r="AP7"/>
      <c r="AQ7"/>
      <c r="AR7"/>
      <c r="AS7"/>
      <c r="AT7"/>
      <c r="AU7"/>
      <c r="AV7"/>
      <c r="AW7"/>
      <c r="AX7"/>
      <c r="AY7"/>
      <c r="AZ7"/>
      <c r="BA7"/>
      <c r="BB7"/>
      <c r="BC7"/>
      <c r="BD7"/>
      <c r="BE7"/>
      <c r="BF7"/>
      <c r="BG7"/>
      <c r="BH7"/>
      <c r="BI7"/>
      <c r="BJ7"/>
      <c r="BK7"/>
      <c r="BL7"/>
      <c r="BM7"/>
    </row>
    <row r="8" spans="1:68" ht="26.1" customHeight="1" x14ac:dyDescent="0.25">
      <c r="A8" s="27" t="s">
        <v>421</v>
      </c>
      <c r="B8" s="26">
        <v>40544</v>
      </c>
      <c r="C8" s="26">
        <v>40575</v>
      </c>
      <c r="D8" s="26">
        <v>40603</v>
      </c>
      <c r="E8" s="26">
        <v>40634</v>
      </c>
      <c r="F8" s="26">
        <v>40664</v>
      </c>
      <c r="G8" s="26">
        <v>40695</v>
      </c>
      <c r="H8" s="26">
        <v>40725</v>
      </c>
      <c r="I8" s="26">
        <v>40756</v>
      </c>
      <c r="J8" s="26">
        <v>40787</v>
      </c>
      <c r="K8" s="26">
        <v>40817</v>
      </c>
      <c r="L8" s="26">
        <v>40848</v>
      </c>
      <c r="M8" s="26">
        <v>40878</v>
      </c>
      <c r="N8" s="26">
        <v>40909</v>
      </c>
      <c r="O8" s="26">
        <v>40940</v>
      </c>
      <c r="P8" s="26">
        <v>40969</v>
      </c>
      <c r="Q8" s="26">
        <v>41000</v>
      </c>
      <c r="R8" s="26">
        <v>41030</v>
      </c>
      <c r="S8" s="26">
        <v>41061</v>
      </c>
      <c r="T8" s="26">
        <v>41091</v>
      </c>
      <c r="U8" s="26">
        <v>41122</v>
      </c>
      <c r="V8" s="26">
        <v>41153</v>
      </c>
      <c r="W8" s="26">
        <v>41183</v>
      </c>
      <c r="X8" s="26">
        <v>41214</v>
      </c>
      <c r="Y8" s="26"/>
      <c r="Z8" s="26"/>
      <c r="AA8" s="26"/>
      <c r="AB8"/>
      <c r="AC8"/>
      <c r="AD8" s="19" t="s">
        <v>641</v>
      </c>
      <c r="AE8" s="19" t="s">
        <v>656</v>
      </c>
      <c r="AF8" s="19" t="s">
        <v>657</v>
      </c>
      <c r="AG8" s="19" t="s">
        <v>658</v>
      </c>
      <c r="AH8" s="19" t="s">
        <v>641</v>
      </c>
      <c r="AI8" s="19" t="s">
        <v>656</v>
      </c>
      <c r="AJ8" s="19" t="s">
        <v>659</v>
      </c>
      <c r="AK8" s="19" t="s">
        <v>658</v>
      </c>
      <c r="AL8" s="19" t="s">
        <v>641</v>
      </c>
      <c r="AM8" s="19" t="s">
        <v>656</v>
      </c>
      <c r="AN8" s="19" t="s">
        <v>660</v>
      </c>
      <c r="AO8" s="19" t="s">
        <v>658</v>
      </c>
      <c r="AP8"/>
      <c r="AQ8"/>
      <c r="AR8"/>
      <c r="AS8"/>
      <c r="AT8" s="26">
        <v>40544</v>
      </c>
      <c r="AU8" s="26">
        <v>40575</v>
      </c>
      <c r="AV8" s="26">
        <v>40603</v>
      </c>
      <c r="AW8" s="26">
        <v>40634</v>
      </c>
      <c r="AX8" s="26">
        <v>40664</v>
      </c>
      <c r="AY8" s="26">
        <v>40695</v>
      </c>
      <c r="AZ8" s="26">
        <v>40725</v>
      </c>
      <c r="BA8" s="26">
        <v>40756</v>
      </c>
      <c r="BB8" s="26">
        <v>40787</v>
      </c>
      <c r="BC8" s="26">
        <v>40817</v>
      </c>
      <c r="BD8" s="26">
        <v>40848</v>
      </c>
      <c r="BE8" s="26">
        <v>40878</v>
      </c>
      <c r="BF8" s="26">
        <v>40909</v>
      </c>
      <c r="BG8" s="26">
        <v>40940</v>
      </c>
      <c r="BH8" s="26">
        <v>40969</v>
      </c>
      <c r="BI8" s="26">
        <v>41000</v>
      </c>
      <c r="BJ8" s="26">
        <v>41030</v>
      </c>
      <c r="BK8" s="26">
        <v>41061</v>
      </c>
      <c r="BL8" s="26">
        <v>41091</v>
      </c>
      <c r="BM8" s="26">
        <v>41122</v>
      </c>
      <c r="BN8" s="39">
        <v>41153</v>
      </c>
      <c r="BO8" s="16" t="s">
        <v>661</v>
      </c>
      <c r="BP8" s="39">
        <v>41214</v>
      </c>
    </row>
    <row r="9" spans="1:68" ht="15" x14ac:dyDescent="0.25">
      <c r="A9" s="20" t="s">
        <v>422</v>
      </c>
      <c r="B9" s="28">
        <v>536</v>
      </c>
      <c r="C9" s="28">
        <v>576</v>
      </c>
      <c r="D9" s="28">
        <v>707</v>
      </c>
      <c r="E9" s="28">
        <v>743</v>
      </c>
      <c r="F9" s="28">
        <v>602</v>
      </c>
      <c r="G9" s="28">
        <v>527</v>
      </c>
      <c r="H9" s="28">
        <v>655</v>
      </c>
      <c r="I9" s="28">
        <v>749</v>
      </c>
      <c r="J9" s="28">
        <v>808</v>
      </c>
      <c r="K9" s="28">
        <v>962</v>
      </c>
      <c r="L9" s="28">
        <v>739</v>
      </c>
      <c r="M9" s="28">
        <v>545</v>
      </c>
      <c r="N9" s="28">
        <v>567</v>
      </c>
      <c r="O9" s="28">
        <v>700</v>
      </c>
      <c r="P9" s="28">
        <v>713</v>
      </c>
      <c r="Q9" s="28">
        <v>867</v>
      </c>
      <c r="R9" s="28">
        <v>817</v>
      </c>
      <c r="S9" s="28">
        <v>744</v>
      </c>
      <c r="T9" s="28">
        <v>818</v>
      </c>
      <c r="U9" s="28">
        <v>809</v>
      </c>
      <c r="V9" s="28">
        <v>1081</v>
      </c>
      <c r="W9" s="28">
        <v>762</v>
      </c>
      <c r="X9" s="28">
        <v>1035</v>
      </c>
      <c r="Y9" s="28"/>
      <c r="Z9" s="20" t="s">
        <v>422</v>
      </c>
      <c r="AA9" s="28" t="b">
        <f>Z9=A9</f>
        <v>1</v>
      </c>
      <c r="AB9"/>
      <c r="AC9" s="20" t="s">
        <v>422</v>
      </c>
      <c r="AD9" s="28">
        <v>47500</v>
      </c>
      <c r="AE9" s="28">
        <v>62500</v>
      </c>
      <c r="AF9" s="36">
        <v>76</v>
      </c>
      <c r="AG9" s="36">
        <v>2.6</v>
      </c>
      <c r="AH9" s="28">
        <v>47800</v>
      </c>
      <c r="AI9" s="28">
        <v>63000</v>
      </c>
      <c r="AJ9" s="36">
        <v>75.900000000000006</v>
      </c>
      <c r="AK9" s="36">
        <v>2.7</v>
      </c>
      <c r="AL9" s="28">
        <v>47500</v>
      </c>
      <c r="AM9" s="28">
        <v>63300</v>
      </c>
      <c r="AN9" s="36">
        <v>75.099999999999994</v>
      </c>
      <c r="AO9" s="36">
        <v>2.7</v>
      </c>
      <c r="AP9"/>
      <c r="AQ9"/>
      <c r="AR9"/>
      <c r="AS9"/>
      <c r="AT9" s="34">
        <f t="shared" ref="AT9:AT72" si="0">B9/$AH9</f>
        <v>1.1213389121338912E-2</v>
      </c>
      <c r="AU9" s="34">
        <f t="shared" ref="AU9:AU72" si="1">C9/$AH9</f>
        <v>1.2050209205020921E-2</v>
      </c>
      <c r="AV9" s="34">
        <f t="shared" ref="AV9:AV72" si="2">D9/$AH9</f>
        <v>1.4790794979079498E-2</v>
      </c>
      <c r="AW9" s="34">
        <f t="shared" ref="AW9:AW40" si="3">E9/$AL9</f>
        <v>1.5642105263157895E-2</v>
      </c>
      <c r="AX9" s="34">
        <f t="shared" ref="AX9:AX24" si="4">F9/$AL9</f>
        <v>1.2673684210526316E-2</v>
      </c>
      <c r="AY9" s="34">
        <f t="shared" ref="AY9:AY24" si="5">G9/$AL9</f>
        <v>1.1094736842105263E-2</v>
      </c>
      <c r="AZ9" s="34">
        <f t="shared" ref="AZ9:AZ24" si="6">H9/$AL9</f>
        <v>1.3789473684210527E-2</v>
      </c>
      <c r="BA9" s="34">
        <f t="shared" ref="BA9:BA24" si="7">I9/$AL9</f>
        <v>1.5768421052631577E-2</v>
      </c>
      <c r="BB9" s="34">
        <f t="shared" ref="BB9:BB24" si="8">J9/$AL9</f>
        <v>1.7010526315789472E-2</v>
      </c>
      <c r="BC9" s="34">
        <f t="shared" ref="BC9:BC24" si="9">K9/$AL9</f>
        <v>2.0252631578947369E-2</v>
      </c>
      <c r="BD9" s="34">
        <f t="shared" ref="BD9:BD24" si="10">L9/$AL9</f>
        <v>1.5557894736842106E-2</v>
      </c>
      <c r="BE9" s="34">
        <f t="shared" ref="BE9:BE24" si="11">M9/$AL9</f>
        <v>1.1473684210526316E-2</v>
      </c>
      <c r="BF9" s="34">
        <f t="shared" ref="BF9:BF24" si="12">N9/$AL9</f>
        <v>1.1936842105263157E-2</v>
      </c>
      <c r="BG9" s="34">
        <f t="shared" ref="BG9:BG24" si="13">O9/$AL9</f>
        <v>1.4736842105263158E-2</v>
      </c>
      <c r="BH9" s="34">
        <f t="shared" ref="BH9:BH24" si="14">P9/$AL9</f>
        <v>1.5010526315789474E-2</v>
      </c>
      <c r="BI9" s="34">
        <f t="shared" ref="BI9:BP12" si="15">Q9/$AM9</f>
        <v>1.3696682464454976E-2</v>
      </c>
      <c r="BJ9" s="34">
        <f t="shared" si="15"/>
        <v>1.2906793048973143E-2</v>
      </c>
      <c r="BK9" s="34">
        <f t="shared" si="15"/>
        <v>1.1753554502369668E-2</v>
      </c>
      <c r="BL9" s="34">
        <f t="shared" si="15"/>
        <v>1.2922590837282781E-2</v>
      </c>
      <c r="BM9" s="34">
        <f t="shared" si="15"/>
        <v>1.278041074249605E-2</v>
      </c>
      <c r="BN9" s="34">
        <f t="shared" si="15"/>
        <v>1.707740916271722E-2</v>
      </c>
      <c r="BO9" s="34">
        <f t="shared" si="15"/>
        <v>1.2037914691943128E-2</v>
      </c>
      <c r="BP9" s="34">
        <f t="shared" si="15"/>
        <v>1.6350710900473932E-2</v>
      </c>
    </row>
    <row r="10" spans="1:68" ht="15" x14ac:dyDescent="0.25">
      <c r="A10" s="20" t="s">
        <v>423</v>
      </c>
      <c r="B10" s="28">
        <v>1318</v>
      </c>
      <c r="C10" s="28">
        <v>2474</v>
      </c>
      <c r="D10" s="28">
        <v>2643</v>
      </c>
      <c r="E10" s="28">
        <v>2565</v>
      </c>
      <c r="F10" s="28">
        <v>1998</v>
      </c>
      <c r="G10" s="28">
        <v>2754</v>
      </c>
      <c r="H10" s="28">
        <v>2673</v>
      </c>
      <c r="I10" s="28">
        <v>2458</v>
      </c>
      <c r="J10" s="28">
        <v>2771</v>
      </c>
      <c r="K10" s="28">
        <v>2657</v>
      </c>
      <c r="L10" s="28">
        <v>2796</v>
      </c>
      <c r="M10" s="28">
        <v>2409</v>
      </c>
      <c r="N10" s="28">
        <v>1674</v>
      </c>
      <c r="O10" s="28">
        <v>2290</v>
      </c>
      <c r="P10" s="28">
        <v>1943</v>
      </c>
      <c r="Q10" s="28">
        <v>2291</v>
      </c>
      <c r="R10" s="28">
        <v>2761</v>
      </c>
      <c r="S10" s="28">
        <v>2817</v>
      </c>
      <c r="T10" s="28">
        <v>2800</v>
      </c>
      <c r="U10" s="28">
        <v>3409</v>
      </c>
      <c r="V10" s="28">
        <v>3442</v>
      </c>
      <c r="W10" s="28">
        <v>3381</v>
      </c>
      <c r="X10" s="28">
        <v>2917</v>
      </c>
      <c r="Y10" s="28"/>
      <c r="Z10" s="20" t="s">
        <v>423</v>
      </c>
      <c r="AA10" s="28" t="b">
        <f t="shared" ref="AA10:AA73" si="16">Z10=A10</f>
        <v>1</v>
      </c>
      <c r="AB10"/>
      <c r="AC10" s="20" t="s">
        <v>423</v>
      </c>
      <c r="AD10" s="28">
        <v>230000</v>
      </c>
      <c r="AE10" s="28">
        <v>326800</v>
      </c>
      <c r="AF10" s="36">
        <v>70.400000000000006</v>
      </c>
      <c r="AG10" s="36">
        <v>2.9</v>
      </c>
      <c r="AH10" s="28">
        <v>240900</v>
      </c>
      <c r="AI10" s="28">
        <v>330100</v>
      </c>
      <c r="AJ10" s="36">
        <v>73</v>
      </c>
      <c r="AK10" s="36">
        <v>2.9</v>
      </c>
      <c r="AL10" s="28">
        <v>243300</v>
      </c>
      <c r="AM10" s="28">
        <v>328700</v>
      </c>
      <c r="AN10" s="36">
        <v>74</v>
      </c>
      <c r="AO10" s="36">
        <v>2.8</v>
      </c>
      <c r="AP10"/>
      <c r="AQ10"/>
      <c r="AR10"/>
      <c r="AS10"/>
      <c r="AT10" s="34">
        <f t="shared" si="0"/>
        <v>5.4711498547114984E-3</v>
      </c>
      <c r="AU10" s="34">
        <f t="shared" si="1"/>
        <v>1.0269821502698215E-2</v>
      </c>
      <c r="AV10" s="34">
        <f t="shared" si="2"/>
        <v>1.0971357409713575E-2</v>
      </c>
      <c r="AW10" s="34">
        <f t="shared" si="3"/>
        <v>1.0542540073982738E-2</v>
      </c>
      <c r="AX10" s="34">
        <f t="shared" si="4"/>
        <v>8.2120838471023434E-3</v>
      </c>
      <c r="AY10" s="34">
        <f t="shared" si="5"/>
        <v>1.1319358816276203E-2</v>
      </c>
      <c r="AZ10" s="34">
        <f t="shared" si="6"/>
        <v>1.0986436498150431E-2</v>
      </c>
      <c r="BA10" s="34">
        <f t="shared" si="7"/>
        <v>1.0102753801890669E-2</v>
      </c>
      <c r="BB10" s="34">
        <f t="shared" si="8"/>
        <v>1.1389231401561858E-2</v>
      </c>
      <c r="BC10" s="34">
        <f t="shared" si="9"/>
        <v>1.0920674064940402E-2</v>
      </c>
      <c r="BD10" s="34">
        <f t="shared" si="10"/>
        <v>1.1491985203452527E-2</v>
      </c>
      <c r="BE10" s="34">
        <f t="shared" si="11"/>
        <v>9.9013563501849575E-3</v>
      </c>
      <c r="BF10" s="34">
        <f t="shared" si="12"/>
        <v>6.8803945745992603E-3</v>
      </c>
      <c r="BG10" s="34">
        <f t="shared" si="13"/>
        <v>9.4122482531853683E-3</v>
      </c>
      <c r="BH10" s="34">
        <f t="shared" si="14"/>
        <v>7.9860254829428688E-3</v>
      </c>
      <c r="BI10" s="34">
        <f t="shared" si="15"/>
        <v>6.9698813507757832E-3</v>
      </c>
      <c r="BJ10" s="34">
        <f t="shared" si="15"/>
        <v>8.3997566169759664E-3</v>
      </c>
      <c r="BK10" s="34">
        <f t="shared" si="15"/>
        <v>8.5701247337998179E-3</v>
      </c>
      <c r="BL10" s="34">
        <f t="shared" si="15"/>
        <v>8.5184058411925771E-3</v>
      </c>
      <c r="BM10" s="34">
        <f t="shared" si="15"/>
        <v>1.0371159111651962E-2</v>
      </c>
      <c r="BN10" s="34">
        <f t="shared" si="15"/>
        <v>1.0471554609066017E-2</v>
      </c>
      <c r="BO10" s="34">
        <f t="shared" si="15"/>
        <v>1.0285975053240037E-2</v>
      </c>
      <c r="BP10" s="34">
        <f t="shared" si="15"/>
        <v>8.8743535138424093E-3</v>
      </c>
    </row>
    <row r="11" spans="1:68" ht="15" x14ac:dyDescent="0.25">
      <c r="A11" s="20" t="s">
        <v>424</v>
      </c>
      <c r="B11" s="28">
        <v>247</v>
      </c>
      <c r="C11" s="28">
        <v>338</v>
      </c>
      <c r="D11" s="28">
        <v>412</v>
      </c>
      <c r="E11" s="28">
        <v>309</v>
      </c>
      <c r="F11" s="28">
        <v>258</v>
      </c>
      <c r="G11" s="28">
        <v>647</v>
      </c>
      <c r="H11" s="28">
        <v>433</v>
      </c>
      <c r="I11" s="28">
        <v>472</v>
      </c>
      <c r="J11" s="28">
        <v>417</v>
      </c>
      <c r="K11" s="28">
        <v>472</v>
      </c>
      <c r="L11" s="28">
        <v>288</v>
      </c>
      <c r="M11" s="28">
        <v>291</v>
      </c>
      <c r="N11" s="28">
        <v>245</v>
      </c>
      <c r="O11" s="28">
        <v>509</v>
      </c>
      <c r="P11" s="28">
        <v>347</v>
      </c>
      <c r="Q11" s="28">
        <v>553</v>
      </c>
      <c r="R11" s="28">
        <v>468</v>
      </c>
      <c r="S11" s="28">
        <v>465</v>
      </c>
      <c r="T11" s="28">
        <v>507</v>
      </c>
      <c r="U11" s="28">
        <v>439</v>
      </c>
      <c r="V11" s="28">
        <v>561</v>
      </c>
      <c r="W11" s="28">
        <v>482</v>
      </c>
      <c r="X11" s="28">
        <v>412</v>
      </c>
      <c r="Y11" s="28"/>
      <c r="Z11" s="20" t="s">
        <v>424</v>
      </c>
      <c r="AA11" s="28" t="b">
        <f t="shared" si="16"/>
        <v>1</v>
      </c>
      <c r="AB11"/>
      <c r="AC11" s="20" t="s">
        <v>424</v>
      </c>
      <c r="AD11" s="28">
        <v>40400</v>
      </c>
      <c r="AE11" s="28">
        <v>57700</v>
      </c>
      <c r="AF11" s="36">
        <v>70</v>
      </c>
      <c r="AG11" s="36">
        <v>2.8</v>
      </c>
      <c r="AH11" s="28">
        <v>40300</v>
      </c>
      <c r="AI11" s="28">
        <v>58600</v>
      </c>
      <c r="AJ11" s="36">
        <v>68.8</v>
      </c>
      <c r="AK11" s="36">
        <v>2.8</v>
      </c>
      <c r="AL11" s="28">
        <v>40800</v>
      </c>
      <c r="AM11" s="28">
        <v>57800</v>
      </c>
      <c r="AN11" s="36">
        <v>70.5</v>
      </c>
      <c r="AO11" s="36">
        <v>2.7</v>
      </c>
      <c r="AP11"/>
      <c r="AQ11"/>
      <c r="AR11"/>
      <c r="AS11"/>
      <c r="AT11" s="34">
        <f t="shared" si="0"/>
        <v>6.1290322580645163E-3</v>
      </c>
      <c r="AU11" s="34">
        <f t="shared" si="1"/>
        <v>8.3870967741935479E-3</v>
      </c>
      <c r="AV11" s="34">
        <f t="shared" si="2"/>
        <v>1.022332506203474E-2</v>
      </c>
      <c r="AW11" s="34">
        <f t="shared" si="3"/>
        <v>7.5735294117647055E-3</v>
      </c>
      <c r="AX11" s="34">
        <f t="shared" si="4"/>
        <v>6.3235294117647061E-3</v>
      </c>
      <c r="AY11" s="34">
        <f t="shared" si="5"/>
        <v>1.5857843137254902E-2</v>
      </c>
      <c r="AZ11" s="34">
        <f t="shared" si="6"/>
        <v>1.0612745098039215E-2</v>
      </c>
      <c r="BA11" s="34">
        <f t="shared" si="7"/>
        <v>1.1568627450980392E-2</v>
      </c>
      <c r="BB11" s="34">
        <f t="shared" si="8"/>
        <v>1.0220588235294118E-2</v>
      </c>
      <c r="BC11" s="34">
        <f t="shared" si="9"/>
        <v>1.1568627450980392E-2</v>
      </c>
      <c r="BD11" s="34">
        <f t="shared" si="10"/>
        <v>7.058823529411765E-3</v>
      </c>
      <c r="BE11" s="34">
        <f t="shared" si="11"/>
        <v>7.1323529411764707E-3</v>
      </c>
      <c r="BF11" s="34">
        <f t="shared" si="12"/>
        <v>6.0049019607843141E-3</v>
      </c>
      <c r="BG11" s="34">
        <f t="shared" si="13"/>
        <v>1.2475490196078432E-2</v>
      </c>
      <c r="BH11" s="34">
        <f t="shared" si="14"/>
        <v>8.5049019607843137E-3</v>
      </c>
      <c r="BI11" s="34">
        <f t="shared" si="15"/>
        <v>9.5674740484429071E-3</v>
      </c>
      <c r="BJ11" s="34">
        <f t="shared" si="15"/>
        <v>8.0968858131487895E-3</v>
      </c>
      <c r="BK11" s="34">
        <f t="shared" si="15"/>
        <v>8.0449826989619378E-3</v>
      </c>
      <c r="BL11" s="34">
        <f t="shared" si="15"/>
        <v>8.7716262975778541E-3</v>
      </c>
      <c r="BM11" s="34">
        <f t="shared" si="15"/>
        <v>7.5951557093425605E-3</v>
      </c>
      <c r="BN11" s="34">
        <f t="shared" si="15"/>
        <v>9.705882352941177E-3</v>
      </c>
      <c r="BO11" s="34">
        <f t="shared" si="15"/>
        <v>8.339100346020761E-3</v>
      </c>
      <c r="BP11" s="34">
        <f t="shared" si="15"/>
        <v>7.1280276816608999E-3</v>
      </c>
    </row>
    <row r="12" spans="1:68" ht="15" x14ac:dyDescent="0.25">
      <c r="A12" s="20" t="s">
        <v>425</v>
      </c>
      <c r="B12" s="28">
        <v>425</v>
      </c>
      <c r="C12" s="28">
        <v>693</v>
      </c>
      <c r="D12" s="28">
        <v>651</v>
      </c>
      <c r="E12" s="28">
        <v>721</v>
      </c>
      <c r="F12" s="28">
        <v>480</v>
      </c>
      <c r="G12" s="28">
        <v>820</v>
      </c>
      <c r="H12" s="28">
        <v>700</v>
      </c>
      <c r="I12" s="28">
        <v>733</v>
      </c>
      <c r="J12" s="28">
        <v>758</v>
      </c>
      <c r="K12" s="28">
        <v>1037</v>
      </c>
      <c r="L12" s="28">
        <v>652</v>
      </c>
      <c r="M12" s="28">
        <v>520</v>
      </c>
      <c r="N12" s="28">
        <v>391</v>
      </c>
      <c r="O12" s="28">
        <v>642</v>
      </c>
      <c r="P12" s="28">
        <v>838</v>
      </c>
      <c r="Q12" s="28">
        <v>645</v>
      </c>
      <c r="R12" s="28">
        <v>1144</v>
      </c>
      <c r="S12" s="28">
        <v>812</v>
      </c>
      <c r="T12" s="28">
        <v>756</v>
      </c>
      <c r="U12" s="28">
        <v>766</v>
      </c>
      <c r="V12" s="28">
        <v>1063</v>
      </c>
      <c r="W12" s="28">
        <v>1078</v>
      </c>
      <c r="X12" s="28">
        <v>729</v>
      </c>
      <c r="Y12" s="28"/>
      <c r="Z12" s="20" t="s">
        <v>425</v>
      </c>
      <c r="AA12" s="28" t="b">
        <f t="shared" si="16"/>
        <v>1</v>
      </c>
      <c r="AB12"/>
      <c r="AC12" s="20" t="s">
        <v>425</v>
      </c>
      <c r="AD12" s="28">
        <v>62800</v>
      </c>
      <c r="AE12" s="28">
        <v>91400</v>
      </c>
      <c r="AF12" s="36">
        <v>68.599999999999994</v>
      </c>
      <c r="AG12" s="36">
        <v>2.7</v>
      </c>
      <c r="AH12" s="28">
        <v>65000</v>
      </c>
      <c r="AI12" s="28">
        <v>93500</v>
      </c>
      <c r="AJ12" s="36">
        <v>69.5</v>
      </c>
      <c r="AK12" s="36">
        <v>2.7</v>
      </c>
      <c r="AL12" s="28">
        <v>61200</v>
      </c>
      <c r="AM12" s="28">
        <v>91600</v>
      </c>
      <c r="AN12" s="36">
        <v>66.8</v>
      </c>
      <c r="AO12" s="36">
        <v>2.8</v>
      </c>
      <c r="AP12"/>
      <c r="AQ12"/>
      <c r="AR12"/>
      <c r="AS12"/>
      <c r="AT12" s="34">
        <f t="shared" si="0"/>
        <v>6.5384615384615381E-3</v>
      </c>
      <c r="AU12" s="34">
        <f t="shared" si="1"/>
        <v>1.0661538461538462E-2</v>
      </c>
      <c r="AV12" s="34">
        <f t="shared" si="2"/>
        <v>1.0015384615384615E-2</v>
      </c>
      <c r="AW12" s="34">
        <f t="shared" si="3"/>
        <v>1.1781045751633986E-2</v>
      </c>
      <c r="AX12" s="34">
        <f t="shared" si="4"/>
        <v>7.8431372549019607E-3</v>
      </c>
      <c r="AY12" s="34">
        <f t="shared" si="5"/>
        <v>1.3398692810457516E-2</v>
      </c>
      <c r="AZ12" s="34">
        <f t="shared" si="6"/>
        <v>1.1437908496732025E-2</v>
      </c>
      <c r="BA12" s="34">
        <f t="shared" si="7"/>
        <v>1.1977124183006536E-2</v>
      </c>
      <c r="BB12" s="34">
        <f t="shared" si="8"/>
        <v>1.238562091503268E-2</v>
      </c>
      <c r="BC12" s="34">
        <f t="shared" si="9"/>
        <v>1.6944444444444446E-2</v>
      </c>
      <c r="BD12" s="34">
        <f t="shared" si="10"/>
        <v>1.065359477124183E-2</v>
      </c>
      <c r="BE12" s="34">
        <f t="shared" si="11"/>
        <v>8.4967320261437902E-3</v>
      </c>
      <c r="BF12" s="34">
        <f t="shared" si="12"/>
        <v>6.3888888888888893E-3</v>
      </c>
      <c r="BG12" s="34">
        <f t="shared" si="13"/>
        <v>1.0490196078431373E-2</v>
      </c>
      <c r="BH12" s="34">
        <f t="shared" si="14"/>
        <v>1.369281045751634E-2</v>
      </c>
      <c r="BI12" s="34">
        <f t="shared" si="15"/>
        <v>7.0414847161572054E-3</v>
      </c>
      <c r="BJ12" s="34">
        <f t="shared" si="15"/>
        <v>1.2489082969432314E-2</v>
      </c>
      <c r="BK12" s="34">
        <f t="shared" si="15"/>
        <v>8.8646288209606981E-3</v>
      </c>
      <c r="BL12" s="34">
        <f t="shared" si="15"/>
        <v>8.2532751091703056E-3</v>
      </c>
      <c r="BM12" s="34">
        <f t="shared" si="15"/>
        <v>8.3624454148471614E-3</v>
      </c>
      <c r="BN12" s="34">
        <f t="shared" si="15"/>
        <v>1.1604803493449781E-2</v>
      </c>
      <c r="BO12" s="34">
        <f t="shared" si="15"/>
        <v>1.1768558951965066E-2</v>
      </c>
      <c r="BP12" s="34">
        <f t="shared" si="15"/>
        <v>7.9585152838427941E-3</v>
      </c>
    </row>
    <row r="13" spans="1:68" ht="15" x14ac:dyDescent="0.25">
      <c r="A13" s="20" t="s">
        <v>426</v>
      </c>
      <c r="B13" s="28">
        <v>932</v>
      </c>
      <c r="C13" s="28">
        <v>1718</v>
      </c>
      <c r="D13" s="28">
        <v>1393</v>
      </c>
      <c r="E13" s="28">
        <v>1420</v>
      </c>
      <c r="F13" s="28">
        <v>1159</v>
      </c>
      <c r="G13" s="28">
        <v>1543</v>
      </c>
      <c r="H13" s="28">
        <v>1551</v>
      </c>
      <c r="I13" s="28">
        <v>1281</v>
      </c>
      <c r="J13" s="28">
        <v>1972</v>
      </c>
      <c r="K13" s="28">
        <v>1572</v>
      </c>
      <c r="L13" s="28">
        <v>1325</v>
      </c>
      <c r="M13" s="28">
        <v>924</v>
      </c>
      <c r="N13" s="28">
        <v>917</v>
      </c>
      <c r="O13" s="28">
        <v>1277</v>
      </c>
      <c r="P13" s="28">
        <v>1290</v>
      </c>
      <c r="Q13" s="28">
        <v>1061</v>
      </c>
      <c r="R13" s="28">
        <v>1339</v>
      </c>
      <c r="S13" s="28">
        <v>1121</v>
      </c>
      <c r="T13" s="28">
        <v>1414</v>
      </c>
      <c r="U13" s="28">
        <v>1214</v>
      </c>
      <c r="V13" s="28">
        <v>1255</v>
      </c>
      <c r="W13" s="28">
        <v>1296</v>
      </c>
      <c r="X13" s="28">
        <v>1281</v>
      </c>
      <c r="Y13" s="28"/>
      <c r="Z13" s="20" t="s">
        <v>426</v>
      </c>
      <c r="AA13" s="28" t="b">
        <f t="shared" si="16"/>
        <v>1</v>
      </c>
      <c r="AB13"/>
      <c r="AC13" s="20" t="s">
        <v>426</v>
      </c>
      <c r="AD13" s="28">
        <v>145400</v>
      </c>
      <c r="AE13" s="28">
        <v>195400</v>
      </c>
      <c r="AF13" s="36">
        <v>74.400000000000006</v>
      </c>
      <c r="AG13" s="36">
        <v>2.8</v>
      </c>
      <c r="AH13" s="28">
        <v>139900</v>
      </c>
      <c r="AI13" s="28">
        <v>193400</v>
      </c>
      <c r="AJ13" s="36">
        <v>72.400000000000006</v>
      </c>
      <c r="AK13" s="36">
        <v>2.9</v>
      </c>
      <c r="AL13" s="28">
        <v>143400</v>
      </c>
      <c r="AM13" s="28">
        <v>192200</v>
      </c>
      <c r="AN13" s="36">
        <v>74.599999999999994</v>
      </c>
      <c r="AO13" s="36">
        <v>2.8</v>
      </c>
      <c r="AP13"/>
      <c r="AQ13"/>
      <c r="AR13"/>
      <c r="AS13"/>
      <c r="AT13" s="34">
        <f t="shared" si="0"/>
        <v>6.6619013581129382E-3</v>
      </c>
      <c r="AU13" s="34">
        <f t="shared" si="1"/>
        <v>1.2280200142959257E-2</v>
      </c>
      <c r="AV13" s="34">
        <f t="shared" si="2"/>
        <v>9.957112223016441E-3</v>
      </c>
      <c r="AW13" s="34">
        <f t="shared" si="3"/>
        <v>9.9023709902370995E-3</v>
      </c>
      <c r="AX13" s="34">
        <f t="shared" si="4"/>
        <v>8.0822873082287312E-3</v>
      </c>
      <c r="AY13" s="34">
        <f t="shared" si="5"/>
        <v>1.0760111576011158E-2</v>
      </c>
      <c r="AZ13" s="34">
        <f t="shared" si="6"/>
        <v>1.0815899581589959E-2</v>
      </c>
      <c r="BA13" s="34">
        <f t="shared" si="7"/>
        <v>8.9330543933054396E-3</v>
      </c>
      <c r="BB13" s="34">
        <f t="shared" si="8"/>
        <v>1.3751743375174338E-2</v>
      </c>
      <c r="BC13" s="34">
        <f t="shared" si="9"/>
        <v>1.096234309623431E-2</v>
      </c>
      <c r="BD13" s="34">
        <f t="shared" si="10"/>
        <v>9.2398884239888422E-3</v>
      </c>
      <c r="BE13" s="34">
        <f t="shared" si="11"/>
        <v>6.4435146443514646E-3</v>
      </c>
      <c r="BF13" s="34">
        <f t="shared" si="12"/>
        <v>6.3947001394700142E-3</v>
      </c>
      <c r="BG13" s="34">
        <f t="shared" si="13"/>
        <v>8.9051603905160384E-3</v>
      </c>
      <c r="BH13" s="34">
        <f t="shared" si="14"/>
        <v>8.9958158995815905E-3</v>
      </c>
      <c r="BI13" s="34">
        <f t="shared" ref="BI13:BI76" si="17">Q13/$AM13</f>
        <v>5.5202913631633719E-3</v>
      </c>
      <c r="BJ13" s="34">
        <f t="shared" ref="BJ13:BJ76" si="18">R13/$AM13</f>
        <v>6.9667013527575442E-3</v>
      </c>
      <c r="BK13" s="34">
        <f t="shared" ref="BK13:BK76" si="19">S13/$AM13</f>
        <v>5.8324661810613947E-3</v>
      </c>
      <c r="BL13" s="34">
        <f t="shared" ref="BL13:BL76" si="20">T13/$AM13</f>
        <v>7.3569198751300725E-3</v>
      </c>
      <c r="BM13" s="34">
        <f t="shared" ref="BM13:BM76" si="21">U13/$AM13</f>
        <v>6.3163371488033299E-3</v>
      </c>
      <c r="BN13" s="34">
        <f t="shared" ref="BN13:BN76" si="22">V13/$AM13</f>
        <v>6.5296566077003119E-3</v>
      </c>
      <c r="BO13" s="34">
        <f t="shared" ref="BO13:BO76" si="23">W13/$AM13</f>
        <v>6.7429760665972949E-3</v>
      </c>
      <c r="BP13" s="34">
        <f t="shared" ref="BP13:BP76" si="24">X13/$AM13</f>
        <v>6.6649323621227885E-3</v>
      </c>
    </row>
    <row r="14" spans="1:68" ht="15" x14ac:dyDescent="0.25">
      <c r="A14" s="20" t="s">
        <v>427</v>
      </c>
      <c r="B14" s="28">
        <v>417</v>
      </c>
      <c r="C14" s="28">
        <v>478</v>
      </c>
      <c r="D14" s="28">
        <v>367</v>
      </c>
      <c r="E14" s="28">
        <v>596</v>
      </c>
      <c r="F14" s="28">
        <v>557</v>
      </c>
      <c r="G14" s="28">
        <v>510</v>
      </c>
      <c r="H14" s="28">
        <v>720</v>
      </c>
      <c r="I14" s="28">
        <v>690</v>
      </c>
      <c r="J14" s="28">
        <v>546</v>
      </c>
      <c r="K14" s="28">
        <v>700</v>
      </c>
      <c r="L14" s="28">
        <v>692</v>
      </c>
      <c r="M14" s="28">
        <v>561</v>
      </c>
      <c r="N14" s="28">
        <v>315</v>
      </c>
      <c r="O14" s="28">
        <v>473</v>
      </c>
      <c r="P14" s="28">
        <v>579</v>
      </c>
      <c r="Q14" s="28">
        <v>666</v>
      </c>
      <c r="R14" s="28">
        <v>727</v>
      </c>
      <c r="S14" s="28">
        <v>552</v>
      </c>
      <c r="T14" s="28">
        <v>564</v>
      </c>
      <c r="U14" s="28">
        <v>615</v>
      </c>
      <c r="V14" s="28">
        <v>738</v>
      </c>
      <c r="W14" s="28">
        <v>594</v>
      </c>
      <c r="X14" s="28">
        <v>720</v>
      </c>
      <c r="Y14" s="28"/>
      <c r="Z14" s="20" t="s">
        <v>427</v>
      </c>
      <c r="AA14" s="28" t="b">
        <f t="shared" si="16"/>
        <v>1</v>
      </c>
      <c r="AB14"/>
      <c r="AC14" s="20" t="s">
        <v>427</v>
      </c>
      <c r="AD14" s="28">
        <v>61200</v>
      </c>
      <c r="AE14" s="28">
        <v>86700</v>
      </c>
      <c r="AF14" s="36">
        <v>70.599999999999994</v>
      </c>
      <c r="AG14" s="36">
        <v>2.7</v>
      </c>
      <c r="AH14" s="28">
        <v>61200</v>
      </c>
      <c r="AI14" s="28">
        <v>85800</v>
      </c>
      <c r="AJ14" s="36">
        <v>71.400000000000006</v>
      </c>
      <c r="AK14" s="36">
        <v>2.7</v>
      </c>
      <c r="AL14" s="28">
        <v>60500</v>
      </c>
      <c r="AM14" s="28">
        <v>85100</v>
      </c>
      <c r="AN14" s="36">
        <v>71</v>
      </c>
      <c r="AO14" s="36">
        <v>2.8</v>
      </c>
      <c r="AP14"/>
      <c r="AQ14"/>
      <c r="AR14"/>
      <c r="AS14"/>
      <c r="AT14" s="34">
        <f t="shared" si="0"/>
        <v>6.8137254901960787E-3</v>
      </c>
      <c r="AU14" s="34">
        <f t="shared" si="1"/>
        <v>7.8104575163398691E-3</v>
      </c>
      <c r="AV14" s="34">
        <f t="shared" si="2"/>
        <v>5.9967320261437905E-3</v>
      </c>
      <c r="AW14" s="34">
        <f t="shared" si="3"/>
        <v>9.8512396694214882E-3</v>
      </c>
      <c r="AX14" s="34">
        <f t="shared" si="4"/>
        <v>9.2066115702479339E-3</v>
      </c>
      <c r="AY14" s="34">
        <f t="shared" si="5"/>
        <v>8.4297520661157019E-3</v>
      </c>
      <c r="AZ14" s="34">
        <f t="shared" si="6"/>
        <v>1.1900826446280991E-2</v>
      </c>
      <c r="BA14" s="34">
        <f t="shared" si="7"/>
        <v>1.1404958677685951E-2</v>
      </c>
      <c r="BB14" s="34">
        <f t="shared" si="8"/>
        <v>9.0247933884297516E-3</v>
      </c>
      <c r="BC14" s="34">
        <f t="shared" si="9"/>
        <v>1.1570247933884297E-2</v>
      </c>
      <c r="BD14" s="34">
        <f t="shared" si="10"/>
        <v>1.1438016528925619E-2</v>
      </c>
      <c r="BE14" s="34">
        <f t="shared" si="11"/>
        <v>9.2727272727272728E-3</v>
      </c>
      <c r="BF14" s="34">
        <f t="shared" si="12"/>
        <v>5.2066115702479338E-3</v>
      </c>
      <c r="BG14" s="34">
        <f t="shared" si="13"/>
        <v>7.8181818181818179E-3</v>
      </c>
      <c r="BH14" s="34">
        <f t="shared" si="14"/>
        <v>9.5702479338842968E-3</v>
      </c>
      <c r="BI14" s="34">
        <f t="shared" si="17"/>
        <v>7.8260869565217397E-3</v>
      </c>
      <c r="BJ14" s="34">
        <f t="shared" si="18"/>
        <v>8.5428907168037596E-3</v>
      </c>
      <c r="BK14" s="34">
        <f t="shared" si="19"/>
        <v>6.4864864864864862E-3</v>
      </c>
      <c r="BL14" s="34">
        <f t="shared" si="20"/>
        <v>6.6274970622796706E-3</v>
      </c>
      <c r="BM14" s="34">
        <f t="shared" si="21"/>
        <v>7.2267920094007052E-3</v>
      </c>
      <c r="BN14" s="34">
        <f t="shared" si="22"/>
        <v>8.6721504112808462E-3</v>
      </c>
      <c r="BO14" s="34">
        <f t="shared" si="23"/>
        <v>6.9800235017626324E-3</v>
      </c>
      <c r="BP14" s="34">
        <f t="shared" si="24"/>
        <v>8.4606345475910696E-3</v>
      </c>
    </row>
    <row r="15" spans="1:68" ht="15" x14ac:dyDescent="0.25">
      <c r="A15" s="20" t="s">
        <v>428</v>
      </c>
      <c r="B15" s="28">
        <v>572</v>
      </c>
      <c r="C15" s="28">
        <v>948</v>
      </c>
      <c r="D15" s="28">
        <v>754</v>
      </c>
      <c r="E15" s="28">
        <v>1039</v>
      </c>
      <c r="F15" s="28">
        <v>827</v>
      </c>
      <c r="G15" s="28">
        <v>1212</v>
      </c>
      <c r="H15" s="28">
        <v>1129</v>
      </c>
      <c r="I15" s="28">
        <v>1138</v>
      </c>
      <c r="J15" s="28">
        <v>994</v>
      </c>
      <c r="K15" s="28">
        <v>1009</v>
      </c>
      <c r="L15" s="28">
        <v>1223</v>
      </c>
      <c r="M15" s="28">
        <v>1131</v>
      </c>
      <c r="N15" s="28">
        <v>800</v>
      </c>
      <c r="O15" s="28">
        <v>1366</v>
      </c>
      <c r="P15" s="28">
        <v>841</v>
      </c>
      <c r="Q15" s="28">
        <v>1067</v>
      </c>
      <c r="R15" s="28">
        <v>1229</v>
      </c>
      <c r="S15" s="28">
        <v>1440</v>
      </c>
      <c r="T15" s="28">
        <v>1312</v>
      </c>
      <c r="U15" s="28">
        <v>1169</v>
      </c>
      <c r="V15" s="28">
        <v>1342</v>
      </c>
      <c r="W15" s="28">
        <v>1512</v>
      </c>
      <c r="X15" s="28">
        <v>1213</v>
      </c>
      <c r="Y15" s="28"/>
      <c r="Z15" s="20" t="s">
        <v>428</v>
      </c>
      <c r="AA15" s="28" t="b">
        <f t="shared" si="16"/>
        <v>1</v>
      </c>
      <c r="AB15"/>
      <c r="AC15" s="20" t="s">
        <v>428</v>
      </c>
      <c r="AD15" s="28">
        <v>95100</v>
      </c>
      <c r="AE15" s="28">
        <v>123300</v>
      </c>
      <c r="AF15" s="36">
        <v>77.099999999999994</v>
      </c>
      <c r="AG15" s="36">
        <v>2.7</v>
      </c>
      <c r="AH15" s="28">
        <v>96300</v>
      </c>
      <c r="AI15" s="28">
        <v>122900</v>
      </c>
      <c r="AJ15" s="36">
        <v>78.400000000000006</v>
      </c>
      <c r="AK15" s="36">
        <v>2.6</v>
      </c>
      <c r="AL15" s="28">
        <v>94000</v>
      </c>
      <c r="AM15" s="28">
        <v>122800</v>
      </c>
      <c r="AN15" s="36">
        <v>76.599999999999994</v>
      </c>
      <c r="AO15" s="36">
        <v>2.6</v>
      </c>
      <c r="AP15"/>
      <c r="AQ15"/>
      <c r="AR15"/>
      <c r="AS15"/>
      <c r="AT15" s="34">
        <f t="shared" si="0"/>
        <v>5.9397715472481825E-3</v>
      </c>
      <c r="AU15" s="34">
        <f t="shared" si="1"/>
        <v>9.8442367601246101E-3</v>
      </c>
      <c r="AV15" s="34">
        <f t="shared" si="2"/>
        <v>7.8296988577362409E-3</v>
      </c>
      <c r="AW15" s="34">
        <f t="shared" si="3"/>
        <v>1.1053191489361703E-2</v>
      </c>
      <c r="AX15" s="34">
        <f t="shared" si="4"/>
        <v>8.7978723404255315E-3</v>
      </c>
      <c r="AY15" s="34">
        <f t="shared" si="5"/>
        <v>1.2893617021276596E-2</v>
      </c>
      <c r="AZ15" s="34">
        <f t="shared" si="6"/>
        <v>1.201063829787234E-2</v>
      </c>
      <c r="BA15" s="34">
        <f t="shared" si="7"/>
        <v>1.2106382978723405E-2</v>
      </c>
      <c r="BB15" s="34">
        <f t="shared" si="8"/>
        <v>1.0574468085106384E-2</v>
      </c>
      <c r="BC15" s="34">
        <f t="shared" si="9"/>
        <v>1.073404255319149E-2</v>
      </c>
      <c r="BD15" s="34">
        <f t="shared" si="10"/>
        <v>1.3010638297872341E-2</v>
      </c>
      <c r="BE15" s="34">
        <f t="shared" si="11"/>
        <v>1.2031914893617022E-2</v>
      </c>
      <c r="BF15" s="34">
        <f t="shared" si="12"/>
        <v>8.5106382978723406E-3</v>
      </c>
      <c r="BG15" s="34">
        <f t="shared" si="13"/>
        <v>1.4531914893617021E-2</v>
      </c>
      <c r="BH15" s="34">
        <f t="shared" si="14"/>
        <v>8.9468085106382978E-3</v>
      </c>
      <c r="BI15" s="34">
        <f t="shared" si="17"/>
        <v>8.6889250814332249E-3</v>
      </c>
      <c r="BJ15" s="34">
        <f t="shared" si="18"/>
        <v>1.0008143322475569E-2</v>
      </c>
      <c r="BK15" s="34">
        <f t="shared" si="19"/>
        <v>1.1726384364820847E-2</v>
      </c>
      <c r="BL15" s="34">
        <f t="shared" si="20"/>
        <v>1.0684039087947883E-2</v>
      </c>
      <c r="BM15" s="34">
        <f t="shared" si="21"/>
        <v>9.5195439739413686E-3</v>
      </c>
      <c r="BN15" s="34">
        <f t="shared" si="22"/>
        <v>1.0928338762214983E-2</v>
      </c>
      <c r="BO15" s="34">
        <f t="shared" si="23"/>
        <v>1.231270358306189E-2</v>
      </c>
      <c r="BP15" s="34">
        <f t="shared" si="24"/>
        <v>9.87785016286645E-3</v>
      </c>
    </row>
    <row r="16" spans="1:68" ht="15" x14ac:dyDescent="0.25">
      <c r="A16" s="20" t="s">
        <v>429</v>
      </c>
      <c r="B16" s="28">
        <v>738</v>
      </c>
      <c r="C16" s="28">
        <v>1692</v>
      </c>
      <c r="D16" s="28">
        <v>1230</v>
      </c>
      <c r="E16" s="28">
        <v>1018</v>
      </c>
      <c r="F16" s="28">
        <v>793</v>
      </c>
      <c r="G16" s="28">
        <v>1399</v>
      </c>
      <c r="H16" s="28">
        <v>1277</v>
      </c>
      <c r="I16" s="28">
        <v>1258</v>
      </c>
      <c r="J16" s="28">
        <v>1034</v>
      </c>
      <c r="K16" s="28">
        <v>1882</v>
      </c>
      <c r="L16" s="28">
        <v>1400</v>
      </c>
      <c r="M16" s="28">
        <v>1270</v>
      </c>
      <c r="N16" s="28">
        <v>657</v>
      </c>
      <c r="O16" s="28">
        <v>1158</v>
      </c>
      <c r="P16" s="28">
        <v>1017</v>
      </c>
      <c r="Q16" s="28">
        <v>1081</v>
      </c>
      <c r="R16" s="28">
        <v>1335</v>
      </c>
      <c r="S16" s="28">
        <v>1263</v>
      </c>
      <c r="T16" s="28">
        <v>1451</v>
      </c>
      <c r="U16" s="28">
        <v>1675</v>
      </c>
      <c r="V16" s="28">
        <v>2004</v>
      </c>
      <c r="W16" s="28">
        <v>1860</v>
      </c>
      <c r="X16" s="28">
        <v>1558</v>
      </c>
      <c r="Y16" s="28"/>
      <c r="Z16" s="20" t="s">
        <v>429</v>
      </c>
      <c r="AA16" s="28" t="b">
        <f t="shared" si="16"/>
        <v>1</v>
      </c>
      <c r="AB16"/>
      <c r="AC16" s="20" t="s">
        <v>429</v>
      </c>
      <c r="AD16" s="28">
        <v>92300</v>
      </c>
      <c r="AE16" s="28">
        <v>123800</v>
      </c>
      <c r="AF16" s="36">
        <v>74.5</v>
      </c>
      <c r="AG16" s="36">
        <v>2.6</v>
      </c>
      <c r="AH16" s="28">
        <v>94400</v>
      </c>
      <c r="AI16" s="28">
        <v>125000</v>
      </c>
      <c r="AJ16" s="36">
        <v>75.5</v>
      </c>
      <c r="AK16" s="36">
        <v>2.6</v>
      </c>
      <c r="AL16" s="28">
        <v>92700</v>
      </c>
      <c r="AM16" s="28">
        <v>123400</v>
      </c>
      <c r="AN16" s="36">
        <v>75.099999999999994</v>
      </c>
      <c r="AO16" s="36">
        <v>2.7</v>
      </c>
      <c r="AP16"/>
      <c r="AQ16"/>
      <c r="AR16"/>
      <c r="AS16"/>
      <c r="AT16" s="34">
        <f t="shared" si="0"/>
        <v>7.8177966101694914E-3</v>
      </c>
      <c r="AU16" s="34">
        <f t="shared" si="1"/>
        <v>1.792372881355932E-2</v>
      </c>
      <c r="AV16" s="34">
        <f t="shared" si="2"/>
        <v>1.3029661016949152E-2</v>
      </c>
      <c r="AW16" s="34">
        <f t="shared" si="3"/>
        <v>1.0981661272923408E-2</v>
      </c>
      <c r="AX16" s="34">
        <f t="shared" si="4"/>
        <v>8.5544768069039916E-3</v>
      </c>
      <c r="AY16" s="34">
        <f t="shared" si="5"/>
        <v>1.5091693635382956E-2</v>
      </c>
      <c r="AZ16" s="34">
        <f t="shared" si="6"/>
        <v>1.3775620280474649E-2</v>
      </c>
      <c r="BA16" s="34">
        <f t="shared" si="7"/>
        <v>1.3570658036677454E-2</v>
      </c>
      <c r="BB16" s="34">
        <f t="shared" si="8"/>
        <v>1.1154261057173679E-2</v>
      </c>
      <c r="BC16" s="34">
        <f t="shared" si="9"/>
        <v>2.0302049622437972E-2</v>
      </c>
      <c r="BD16" s="34">
        <f t="shared" si="10"/>
        <v>1.5102481121898598E-2</v>
      </c>
      <c r="BE16" s="34">
        <f t="shared" si="11"/>
        <v>1.3700107874865156E-2</v>
      </c>
      <c r="BF16" s="34">
        <f t="shared" si="12"/>
        <v>7.0873786407766991E-3</v>
      </c>
      <c r="BG16" s="34">
        <f t="shared" si="13"/>
        <v>1.2491909385113268E-2</v>
      </c>
      <c r="BH16" s="34">
        <f t="shared" si="14"/>
        <v>1.0970873786407768E-2</v>
      </c>
      <c r="BI16" s="34">
        <f t="shared" si="17"/>
        <v>8.7601296596434355E-3</v>
      </c>
      <c r="BJ16" s="34">
        <f t="shared" si="18"/>
        <v>1.0818476499189628E-2</v>
      </c>
      <c r="BK16" s="34">
        <f t="shared" si="19"/>
        <v>1.0235008103727714E-2</v>
      </c>
      <c r="BL16" s="34">
        <f t="shared" si="20"/>
        <v>1.1758508914100485E-2</v>
      </c>
      <c r="BM16" s="34">
        <f t="shared" si="21"/>
        <v>1.3573743922204213E-2</v>
      </c>
      <c r="BN16" s="34">
        <f t="shared" si="22"/>
        <v>1.6239870340356562E-2</v>
      </c>
      <c r="BO16" s="34">
        <f t="shared" si="23"/>
        <v>1.5072933549432739E-2</v>
      </c>
      <c r="BP16" s="34">
        <f t="shared" si="24"/>
        <v>1.2625607779578607E-2</v>
      </c>
    </row>
    <row r="17" spans="1:68" ht="15" x14ac:dyDescent="0.25">
      <c r="A17" s="20" t="s">
        <v>430</v>
      </c>
      <c r="B17" s="28">
        <v>1249</v>
      </c>
      <c r="C17" s="28">
        <v>2080</v>
      </c>
      <c r="D17" s="28">
        <v>1864</v>
      </c>
      <c r="E17" s="28">
        <v>1894</v>
      </c>
      <c r="F17" s="28">
        <v>1599</v>
      </c>
      <c r="G17" s="28">
        <v>2662</v>
      </c>
      <c r="H17" s="28">
        <v>2095</v>
      </c>
      <c r="I17" s="28">
        <v>2708</v>
      </c>
      <c r="J17" s="28">
        <v>1897</v>
      </c>
      <c r="K17" s="28">
        <v>2270</v>
      </c>
      <c r="L17" s="28">
        <v>2609</v>
      </c>
      <c r="M17" s="28">
        <v>2468</v>
      </c>
      <c r="N17" s="28">
        <v>1771</v>
      </c>
      <c r="O17" s="28">
        <v>1851</v>
      </c>
      <c r="P17" s="28">
        <v>2578</v>
      </c>
      <c r="Q17" s="28">
        <v>2146</v>
      </c>
      <c r="R17" s="28">
        <v>2062</v>
      </c>
      <c r="S17" s="28">
        <v>2264</v>
      </c>
      <c r="T17" s="28">
        <v>2534</v>
      </c>
      <c r="U17" s="28">
        <v>3262</v>
      </c>
      <c r="V17" s="28">
        <v>3190</v>
      </c>
      <c r="W17" s="28">
        <v>3313</v>
      </c>
      <c r="X17" s="28">
        <v>2740</v>
      </c>
      <c r="Y17" s="28"/>
      <c r="Z17" s="20" t="s">
        <v>430</v>
      </c>
      <c r="AA17" s="28" t="b">
        <f t="shared" si="16"/>
        <v>1</v>
      </c>
      <c r="AB17"/>
      <c r="AC17" s="20" t="s">
        <v>430</v>
      </c>
      <c r="AD17" s="28">
        <v>135500</v>
      </c>
      <c r="AE17" s="28">
        <v>195400</v>
      </c>
      <c r="AF17" s="36">
        <v>69.400000000000006</v>
      </c>
      <c r="AG17" s="36">
        <v>2.7</v>
      </c>
      <c r="AH17" s="28">
        <v>144100</v>
      </c>
      <c r="AI17" s="28">
        <v>201900</v>
      </c>
      <c r="AJ17" s="36">
        <v>71.400000000000006</v>
      </c>
      <c r="AK17" s="36">
        <v>2.8</v>
      </c>
      <c r="AL17" s="28">
        <v>140900</v>
      </c>
      <c r="AM17" s="28">
        <v>200900</v>
      </c>
      <c r="AN17" s="36">
        <v>70.099999999999994</v>
      </c>
      <c r="AO17" s="36">
        <v>2.9</v>
      </c>
      <c r="AP17"/>
      <c r="AQ17"/>
      <c r="AR17"/>
      <c r="AS17"/>
      <c r="AT17" s="34">
        <f t="shared" si="0"/>
        <v>8.6675919500346973E-3</v>
      </c>
      <c r="AU17" s="34">
        <f t="shared" si="1"/>
        <v>1.4434420541290771E-2</v>
      </c>
      <c r="AV17" s="34">
        <f t="shared" si="2"/>
        <v>1.2935461485079805E-2</v>
      </c>
      <c r="AW17" s="34">
        <f t="shared" si="3"/>
        <v>1.3442157558552164E-2</v>
      </c>
      <c r="AX17" s="34">
        <f t="shared" si="4"/>
        <v>1.1348474095102911E-2</v>
      </c>
      <c r="AY17" s="34">
        <f t="shared" si="5"/>
        <v>1.8892831795599717E-2</v>
      </c>
      <c r="AZ17" s="34">
        <f t="shared" si="6"/>
        <v>1.4868701206529453E-2</v>
      </c>
      <c r="BA17" s="34">
        <f t="shared" si="7"/>
        <v>1.9219304471256211E-2</v>
      </c>
      <c r="BB17" s="34">
        <f t="shared" si="8"/>
        <v>1.3463449254790632E-2</v>
      </c>
      <c r="BC17" s="34">
        <f t="shared" si="9"/>
        <v>1.6110716820440029E-2</v>
      </c>
      <c r="BD17" s="34">
        <f t="shared" si="10"/>
        <v>1.8516678495386799E-2</v>
      </c>
      <c r="BE17" s="34">
        <f t="shared" si="11"/>
        <v>1.7515968772178852E-2</v>
      </c>
      <c r="BF17" s="34">
        <f t="shared" si="12"/>
        <v>1.2569198012775017E-2</v>
      </c>
      <c r="BG17" s="34">
        <f t="shared" si="13"/>
        <v>1.3136976579134138E-2</v>
      </c>
      <c r="BH17" s="34">
        <f t="shared" si="14"/>
        <v>1.8296664300922642E-2</v>
      </c>
      <c r="BI17" s="34">
        <f t="shared" si="17"/>
        <v>1.068193130910901E-2</v>
      </c>
      <c r="BJ17" s="34">
        <f t="shared" si="18"/>
        <v>1.0263812842210054E-2</v>
      </c>
      <c r="BK17" s="34">
        <f t="shared" si="19"/>
        <v>1.1269288203086113E-2</v>
      </c>
      <c r="BL17" s="34">
        <f t="shared" si="20"/>
        <v>1.2613240418118466E-2</v>
      </c>
      <c r="BM17" s="34">
        <f t="shared" si="21"/>
        <v>1.6236933797909407E-2</v>
      </c>
      <c r="BN17" s="34">
        <f t="shared" si="22"/>
        <v>1.5878546540567445E-2</v>
      </c>
      <c r="BO17" s="34">
        <f t="shared" si="23"/>
        <v>1.6490791438526629E-2</v>
      </c>
      <c r="BP17" s="34">
        <f t="shared" si="24"/>
        <v>1.3638626182180189E-2</v>
      </c>
    </row>
    <row r="18" spans="1:68" ht="15" x14ac:dyDescent="0.25">
      <c r="A18" s="20" t="s">
        <v>431</v>
      </c>
      <c r="B18" s="28">
        <v>973</v>
      </c>
      <c r="C18" s="28">
        <v>1506</v>
      </c>
      <c r="D18" s="28">
        <v>1271</v>
      </c>
      <c r="E18" s="28">
        <v>1252</v>
      </c>
      <c r="F18" s="28">
        <v>921</v>
      </c>
      <c r="G18" s="28">
        <v>1204</v>
      </c>
      <c r="H18" s="28">
        <v>1332</v>
      </c>
      <c r="I18" s="28">
        <v>1193</v>
      </c>
      <c r="J18" s="28">
        <v>1313</v>
      </c>
      <c r="K18" s="28">
        <v>1344</v>
      </c>
      <c r="L18" s="28">
        <v>770</v>
      </c>
      <c r="M18" s="28">
        <v>855</v>
      </c>
      <c r="N18" s="28">
        <v>534</v>
      </c>
      <c r="O18" s="28">
        <v>1159</v>
      </c>
      <c r="P18" s="28">
        <v>985</v>
      </c>
      <c r="Q18" s="28">
        <v>950</v>
      </c>
      <c r="R18" s="28">
        <v>1003</v>
      </c>
      <c r="S18" s="28">
        <v>845</v>
      </c>
      <c r="T18" s="28">
        <v>919</v>
      </c>
      <c r="U18" s="28">
        <v>1405</v>
      </c>
      <c r="V18" s="28">
        <v>1324</v>
      </c>
      <c r="W18" s="28">
        <v>1100</v>
      </c>
      <c r="X18" s="28">
        <v>849</v>
      </c>
      <c r="Y18" s="28"/>
      <c r="Z18" s="20" t="s">
        <v>431</v>
      </c>
      <c r="AA18" s="28" t="b">
        <f t="shared" si="16"/>
        <v>1</v>
      </c>
      <c r="AB18"/>
      <c r="AC18" s="20" t="s">
        <v>431</v>
      </c>
      <c r="AD18" s="28">
        <v>100900</v>
      </c>
      <c r="AE18" s="28">
        <v>126900</v>
      </c>
      <c r="AF18" s="36">
        <v>79.599999999999994</v>
      </c>
      <c r="AG18" s="36">
        <v>2.5</v>
      </c>
      <c r="AH18" s="28">
        <v>102900</v>
      </c>
      <c r="AI18" s="28">
        <v>127100</v>
      </c>
      <c r="AJ18" s="36">
        <v>81</v>
      </c>
      <c r="AK18" s="36">
        <v>2.2999999999999998</v>
      </c>
      <c r="AL18" s="28">
        <v>100400</v>
      </c>
      <c r="AM18" s="28">
        <v>126900</v>
      </c>
      <c r="AN18" s="36">
        <v>79.2</v>
      </c>
      <c r="AO18" s="36">
        <v>2.5</v>
      </c>
      <c r="AP18"/>
      <c r="AQ18"/>
      <c r="AR18"/>
      <c r="AS18"/>
      <c r="AT18" s="34">
        <f t="shared" si="0"/>
        <v>9.4557823129251695E-3</v>
      </c>
      <c r="AU18" s="34">
        <f t="shared" si="1"/>
        <v>1.4635568513119533E-2</v>
      </c>
      <c r="AV18" s="34">
        <f t="shared" si="2"/>
        <v>1.2351797862001943E-2</v>
      </c>
      <c r="AW18" s="34">
        <f t="shared" si="3"/>
        <v>1.247011952191235E-2</v>
      </c>
      <c r="AX18" s="34">
        <f t="shared" si="4"/>
        <v>9.1733067729083666E-3</v>
      </c>
      <c r="AY18" s="34">
        <f t="shared" si="5"/>
        <v>1.199203187250996E-2</v>
      </c>
      <c r="AZ18" s="34">
        <f t="shared" si="6"/>
        <v>1.3266932270916335E-2</v>
      </c>
      <c r="BA18" s="34">
        <f t="shared" si="7"/>
        <v>1.1882470119521912E-2</v>
      </c>
      <c r="BB18" s="34">
        <f t="shared" si="8"/>
        <v>1.3077689243027888E-2</v>
      </c>
      <c r="BC18" s="34">
        <f t="shared" si="9"/>
        <v>1.3386454183266932E-2</v>
      </c>
      <c r="BD18" s="34">
        <f t="shared" si="10"/>
        <v>7.6693227091633462E-3</v>
      </c>
      <c r="BE18" s="34">
        <f t="shared" si="11"/>
        <v>8.5159362549800804E-3</v>
      </c>
      <c r="BF18" s="34">
        <f t="shared" si="12"/>
        <v>5.3187250996015933E-3</v>
      </c>
      <c r="BG18" s="34">
        <f t="shared" si="13"/>
        <v>1.1543824701195219E-2</v>
      </c>
      <c r="BH18" s="34">
        <f t="shared" si="14"/>
        <v>9.8107569721115531E-3</v>
      </c>
      <c r="BI18" s="34">
        <f t="shared" si="17"/>
        <v>7.4862096138691887E-3</v>
      </c>
      <c r="BJ18" s="34">
        <f t="shared" si="18"/>
        <v>7.9038613081166276E-3</v>
      </c>
      <c r="BK18" s="34">
        <f t="shared" si="19"/>
        <v>6.6587864460204886E-3</v>
      </c>
      <c r="BL18" s="34">
        <f t="shared" si="20"/>
        <v>7.2419227738376672E-3</v>
      </c>
      <c r="BM18" s="34">
        <f t="shared" si="21"/>
        <v>1.1071710007880221E-2</v>
      </c>
      <c r="BN18" s="34">
        <f t="shared" si="22"/>
        <v>1.0433412135539796E-2</v>
      </c>
      <c r="BO18" s="34">
        <f t="shared" si="23"/>
        <v>8.6682427107959027E-3</v>
      </c>
      <c r="BP18" s="34">
        <f t="shared" si="24"/>
        <v>6.6903073286052007E-3</v>
      </c>
    </row>
    <row r="19" spans="1:68" ht="15" x14ac:dyDescent="0.25">
      <c r="A19" s="20" t="s">
        <v>432</v>
      </c>
      <c r="B19" s="28">
        <v>454</v>
      </c>
      <c r="C19" s="28">
        <v>624</v>
      </c>
      <c r="D19" s="28">
        <v>654</v>
      </c>
      <c r="E19" s="28">
        <v>765</v>
      </c>
      <c r="F19" s="28">
        <v>560</v>
      </c>
      <c r="G19" s="28">
        <v>861</v>
      </c>
      <c r="H19" s="28">
        <v>691</v>
      </c>
      <c r="I19" s="28">
        <v>683</v>
      </c>
      <c r="J19" s="28">
        <v>742</v>
      </c>
      <c r="K19" s="28">
        <v>748</v>
      </c>
      <c r="L19" s="28">
        <v>678</v>
      </c>
      <c r="M19" s="28">
        <v>616</v>
      </c>
      <c r="N19" s="28">
        <v>555</v>
      </c>
      <c r="O19" s="28">
        <v>685</v>
      </c>
      <c r="P19" s="28">
        <v>602</v>
      </c>
      <c r="Q19" s="28">
        <v>727</v>
      </c>
      <c r="R19" s="28">
        <v>654</v>
      </c>
      <c r="S19" s="28">
        <v>907</v>
      </c>
      <c r="T19" s="28">
        <v>927</v>
      </c>
      <c r="U19" s="28">
        <v>958</v>
      </c>
      <c r="V19" s="28">
        <v>1014</v>
      </c>
      <c r="W19" s="28">
        <v>1037</v>
      </c>
      <c r="X19" s="28">
        <v>986</v>
      </c>
      <c r="Y19" s="28"/>
      <c r="Z19" s="20" t="s">
        <v>432</v>
      </c>
      <c r="AA19" s="28" t="b">
        <f t="shared" si="16"/>
        <v>1</v>
      </c>
      <c r="AB19"/>
      <c r="AC19" s="20" t="s">
        <v>432</v>
      </c>
      <c r="AD19" s="28">
        <v>72200</v>
      </c>
      <c r="AE19" s="28">
        <v>99500</v>
      </c>
      <c r="AF19" s="36">
        <v>72.599999999999994</v>
      </c>
      <c r="AG19" s="36">
        <v>2.7</v>
      </c>
      <c r="AH19" s="28">
        <v>73700</v>
      </c>
      <c r="AI19" s="28">
        <v>99500</v>
      </c>
      <c r="AJ19" s="36">
        <v>74</v>
      </c>
      <c r="AK19" s="36">
        <v>2.5</v>
      </c>
      <c r="AL19" s="28">
        <v>72700</v>
      </c>
      <c r="AM19" s="28">
        <v>98500</v>
      </c>
      <c r="AN19" s="36">
        <v>73.8</v>
      </c>
      <c r="AO19" s="36">
        <v>2.6</v>
      </c>
      <c r="AP19"/>
      <c r="AQ19"/>
      <c r="AR19"/>
      <c r="AS19"/>
      <c r="AT19" s="34">
        <f t="shared" si="0"/>
        <v>6.1601085481682496E-3</v>
      </c>
      <c r="AU19" s="34">
        <f t="shared" si="1"/>
        <v>8.4667571234735405E-3</v>
      </c>
      <c r="AV19" s="34">
        <f t="shared" si="2"/>
        <v>8.873812754409769E-3</v>
      </c>
      <c r="AW19" s="34">
        <f t="shared" si="3"/>
        <v>1.0522696011004126E-2</v>
      </c>
      <c r="AX19" s="34">
        <f t="shared" si="4"/>
        <v>7.7028885832187066E-3</v>
      </c>
      <c r="AY19" s="34">
        <f t="shared" si="5"/>
        <v>1.1843191196698763E-2</v>
      </c>
      <c r="AZ19" s="34">
        <f t="shared" si="6"/>
        <v>9.5048143053645118E-3</v>
      </c>
      <c r="BA19" s="34">
        <f t="shared" si="7"/>
        <v>9.394773039889958E-3</v>
      </c>
      <c r="BB19" s="34">
        <f t="shared" si="8"/>
        <v>1.0206327372764787E-2</v>
      </c>
      <c r="BC19" s="34">
        <f t="shared" si="9"/>
        <v>1.0288858321870702E-2</v>
      </c>
      <c r="BD19" s="34">
        <f t="shared" si="10"/>
        <v>9.3259972489683624E-3</v>
      </c>
      <c r="BE19" s="34">
        <f t="shared" si="11"/>
        <v>8.4731774415405785E-3</v>
      </c>
      <c r="BF19" s="34">
        <f t="shared" si="12"/>
        <v>7.6341127922971118E-3</v>
      </c>
      <c r="BG19" s="34">
        <f t="shared" si="13"/>
        <v>9.4222833562585973E-3</v>
      </c>
      <c r="BH19" s="34">
        <f t="shared" si="14"/>
        <v>8.2806052269601103E-3</v>
      </c>
      <c r="BI19" s="34">
        <f t="shared" si="17"/>
        <v>7.3807106598984774E-3</v>
      </c>
      <c r="BJ19" s="34">
        <f t="shared" si="18"/>
        <v>6.6395939086294417E-3</v>
      </c>
      <c r="BK19" s="34">
        <f t="shared" si="19"/>
        <v>9.208121827411167E-3</v>
      </c>
      <c r="BL19" s="34">
        <f t="shared" si="20"/>
        <v>9.4111675126903552E-3</v>
      </c>
      <c r="BM19" s="34">
        <f t="shared" si="21"/>
        <v>9.7258883248730957E-3</v>
      </c>
      <c r="BN19" s="34">
        <f t="shared" si="22"/>
        <v>1.0294416243654823E-2</v>
      </c>
      <c r="BO19" s="34">
        <f t="shared" si="23"/>
        <v>1.0527918781725888E-2</v>
      </c>
      <c r="BP19" s="34">
        <f t="shared" si="24"/>
        <v>1.0010152284263959E-2</v>
      </c>
    </row>
    <row r="20" spans="1:68" ht="15" x14ac:dyDescent="0.25">
      <c r="A20" s="20" t="s">
        <v>433</v>
      </c>
      <c r="B20" s="28">
        <v>1340</v>
      </c>
      <c r="C20" s="28">
        <v>2376</v>
      </c>
      <c r="D20" s="28">
        <v>2299</v>
      </c>
      <c r="E20" s="28">
        <v>2693</v>
      </c>
      <c r="F20" s="28">
        <v>1977</v>
      </c>
      <c r="G20" s="28">
        <v>2709</v>
      </c>
      <c r="H20" s="28">
        <v>2409</v>
      </c>
      <c r="I20" s="28">
        <v>2707</v>
      </c>
      <c r="J20" s="28">
        <v>2687</v>
      </c>
      <c r="K20" s="28">
        <v>2527</v>
      </c>
      <c r="L20" s="28">
        <v>2709</v>
      </c>
      <c r="M20" s="28">
        <v>1985</v>
      </c>
      <c r="N20" s="28">
        <v>1746</v>
      </c>
      <c r="O20" s="28">
        <v>1939</v>
      </c>
      <c r="P20" s="28">
        <v>1559</v>
      </c>
      <c r="Q20" s="28">
        <v>1781</v>
      </c>
      <c r="R20" s="28">
        <v>1692</v>
      </c>
      <c r="S20" s="28">
        <v>2226</v>
      </c>
      <c r="T20" s="28">
        <v>1803</v>
      </c>
      <c r="U20" s="28">
        <v>2276</v>
      </c>
      <c r="V20" s="28">
        <v>2546</v>
      </c>
      <c r="W20" s="28">
        <v>2469</v>
      </c>
      <c r="X20" s="28">
        <v>2103</v>
      </c>
      <c r="Y20" s="28"/>
      <c r="Z20" s="20" t="s">
        <v>433</v>
      </c>
      <c r="AA20" s="28" t="b">
        <f t="shared" si="16"/>
        <v>1</v>
      </c>
      <c r="AB20"/>
      <c r="AC20" s="20" t="s">
        <v>433</v>
      </c>
      <c r="AD20" s="28">
        <v>138700</v>
      </c>
      <c r="AE20" s="28">
        <v>185000</v>
      </c>
      <c r="AF20" s="36">
        <v>75</v>
      </c>
      <c r="AG20" s="36">
        <v>2.6</v>
      </c>
      <c r="AH20" s="28">
        <v>133900</v>
      </c>
      <c r="AI20" s="28">
        <v>187100</v>
      </c>
      <c r="AJ20" s="36">
        <v>71.599999999999994</v>
      </c>
      <c r="AK20" s="36">
        <v>2.6</v>
      </c>
      <c r="AL20" s="28">
        <v>131300</v>
      </c>
      <c r="AM20" s="28">
        <v>185200</v>
      </c>
      <c r="AN20" s="36">
        <v>70.900000000000006</v>
      </c>
      <c r="AO20" s="36">
        <v>2.7</v>
      </c>
      <c r="AP20"/>
      <c r="AQ20"/>
      <c r="AR20"/>
      <c r="AS20"/>
      <c r="AT20" s="34">
        <f t="shared" si="0"/>
        <v>1.0007468259895444E-2</v>
      </c>
      <c r="AU20" s="34">
        <f t="shared" si="1"/>
        <v>1.7744585511575803E-2</v>
      </c>
      <c r="AV20" s="34">
        <f t="shared" si="2"/>
        <v>1.7169529499626586E-2</v>
      </c>
      <c r="AW20" s="34">
        <f t="shared" si="3"/>
        <v>2.0510281797410511E-2</v>
      </c>
      <c r="AX20" s="34">
        <f t="shared" si="4"/>
        <v>1.5057121096725056E-2</v>
      </c>
      <c r="AY20" s="34">
        <f t="shared" si="5"/>
        <v>2.0632140137090631E-2</v>
      </c>
      <c r="AZ20" s="34">
        <f t="shared" si="6"/>
        <v>1.8347296268088346E-2</v>
      </c>
      <c r="BA20" s="34">
        <f t="shared" si="7"/>
        <v>2.0616907844630616E-2</v>
      </c>
      <c r="BB20" s="34">
        <f t="shared" si="8"/>
        <v>2.0464584920030466E-2</v>
      </c>
      <c r="BC20" s="34">
        <f t="shared" si="9"/>
        <v>1.9246001523229247E-2</v>
      </c>
      <c r="BD20" s="34">
        <f t="shared" si="10"/>
        <v>2.0632140137090631E-2</v>
      </c>
      <c r="BE20" s="34">
        <f t="shared" si="11"/>
        <v>1.5118050266565118E-2</v>
      </c>
      <c r="BF20" s="34">
        <f t="shared" si="12"/>
        <v>1.3297791317593297E-2</v>
      </c>
      <c r="BG20" s="34">
        <f t="shared" si="13"/>
        <v>1.4767707539984768E-2</v>
      </c>
      <c r="BH20" s="34">
        <f t="shared" si="14"/>
        <v>1.1873571972581874E-2</v>
      </c>
      <c r="BI20" s="34">
        <f t="shared" si="17"/>
        <v>9.6166306695464367E-3</v>
      </c>
      <c r="BJ20" s="34">
        <f t="shared" si="18"/>
        <v>9.1360691144708427E-3</v>
      </c>
      <c r="BK20" s="34">
        <f t="shared" si="19"/>
        <v>1.2019438444924407E-2</v>
      </c>
      <c r="BL20" s="34">
        <f t="shared" si="20"/>
        <v>9.7354211663066952E-3</v>
      </c>
      <c r="BM20" s="34">
        <f t="shared" si="21"/>
        <v>1.2289416846652268E-2</v>
      </c>
      <c r="BN20" s="34">
        <f t="shared" si="22"/>
        <v>1.3747300215982722E-2</v>
      </c>
      <c r="BO20" s="34">
        <f t="shared" si="23"/>
        <v>1.3331533477321814E-2</v>
      </c>
      <c r="BP20" s="34">
        <f t="shared" si="24"/>
        <v>1.1355291576673867E-2</v>
      </c>
    </row>
    <row r="21" spans="1:68" ht="15" x14ac:dyDescent="0.25">
      <c r="A21" s="20" t="s">
        <v>434</v>
      </c>
      <c r="B21" s="28">
        <v>462</v>
      </c>
      <c r="C21" s="28">
        <v>877</v>
      </c>
      <c r="D21" s="28">
        <v>879</v>
      </c>
      <c r="E21" s="28">
        <v>1066</v>
      </c>
      <c r="F21" s="28">
        <v>880</v>
      </c>
      <c r="G21" s="28">
        <v>939</v>
      </c>
      <c r="H21" s="28">
        <v>919</v>
      </c>
      <c r="I21" s="28">
        <v>1121</v>
      </c>
      <c r="J21" s="28">
        <v>1185</v>
      </c>
      <c r="K21" s="28">
        <v>1189</v>
      </c>
      <c r="L21" s="28">
        <v>1077</v>
      </c>
      <c r="M21" s="28">
        <v>1042</v>
      </c>
      <c r="N21" s="28">
        <v>718</v>
      </c>
      <c r="O21" s="28">
        <v>784</v>
      </c>
      <c r="P21" s="28">
        <v>1084</v>
      </c>
      <c r="Q21" s="28">
        <v>1123</v>
      </c>
      <c r="R21" s="28">
        <v>1078</v>
      </c>
      <c r="S21" s="28">
        <v>1076</v>
      </c>
      <c r="T21" s="28">
        <v>1203</v>
      </c>
      <c r="U21" s="28">
        <v>1494</v>
      </c>
      <c r="V21" s="28">
        <v>1380</v>
      </c>
      <c r="W21" s="28">
        <v>1269</v>
      </c>
      <c r="X21" s="28">
        <v>1308</v>
      </c>
      <c r="Y21" s="28"/>
      <c r="Z21" s="20" t="s">
        <v>434</v>
      </c>
      <c r="AA21" s="28" t="b">
        <f t="shared" si="16"/>
        <v>1</v>
      </c>
      <c r="AB21"/>
      <c r="AC21" s="20" t="s">
        <v>434</v>
      </c>
      <c r="AD21" s="28">
        <v>61500</v>
      </c>
      <c r="AE21" s="28">
        <v>87700</v>
      </c>
      <c r="AF21" s="36">
        <v>70.2</v>
      </c>
      <c r="AG21" s="36">
        <v>2.7</v>
      </c>
      <c r="AH21" s="28">
        <v>60100</v>
      </c>
      <c r="AI21" s="28">
        <v>87800</v>
      </c>
      <c r="AJ21" s="36">
        <v>68.5</v>
      </c>
      <c r="AK21" s="36">
        <v>2.8</v>
      </c>
      <c r="AL21" s="28">
        <v>58500</v>
      </c>
      <c r="AM21" s="28">
        <v>87500</v>
      </c>
      <c r="AN21" s="36">
        <v>66.900000000000006</v>
      </c>
      <c r="AO21" s="36">
        <v>2.8</v>
      </c>
      <c r="AP21"/>
      <c r="AQ21"/>
      <c r="AR21"/>
      <c r="AS21"/>
      <c r="AT21" s="34">
        <f t="shared" si="0"/>
        <v>7.687188019966722E-3</v>
      </c>
      <c r="AU21" s="34">
        <f t="shared" si="1"/>
        <v>1.459234608985025E-2</v>
      </c>
      <c r="AV21" s="34">
        <f t="shared" si="2"/>
        <v>1.4625623960066557E-2</v>
      </c>
      <c r="AW21" s="34">
        <f t="shared" si="3"/>
        <v>1.8222222222222223E-2</v>
      </c>
      <c r="AX21" s="34">
        <f t="shared" si="4"/>
        <v>1.5042735042735043E-2</v>
      </c>
      <c r="AY21" s="34">
        <f t="shared" si="5"/>
        <v>1.6051282051282052E-2</v>
      </c>
      <c r="AZ21" s="34">
        <f t="shared" si="6"/>
        <v>1.5709401709401709E-2</v>
      </c>
      <c r="BA21" s="34">
        <f t="shared" si="7"/>
        <v>1.9162393162393161E-2</v>
      </c>
      <c r="BB21" s="34">
        <f t="shared" si="8"/>
        <v>2.0256410256410257E-2</v>
      </c>
      <c r="BC21" s="34">
        <f t="shared" si="9"/>
        <v>2.0324786324786324E-2</v>
      </c>
      <c r="BD21" s="34">
        <f t="shared" si="10"/>
        <v>1.8410256410256409E-2</v>
      </c>
      <c r="BE21" s="34">
        <f t="shared" si="11"/>
        <v>1.7811965811965813E-2</v>
      </c>
      <c r="BF21" s="34">
        <f t="shared" si="12"/>
        <v>1.2273504273504274E-2</v>
      </c>
      <c r="BG21" s="34">
        <f t="shared" si="13"/>
        <v>1.3401709401709401E-2</v>
      </c>
      <c r="BH21" s="34">
        <f t="shared" si="14"/>
        <v>1.852991452991453E-2</v>
      </c>
      <c r="BI21" s="34">
        <f t="shared" si="17"/>
        <v>1.2834285714285715E-2</v>
      </c>
      <c r="BJ21" s="34">
        <f t="shared" si="18"/>
        <v>1.2319999999999999E-2</v>
      </c>
      <c r="BK21" s="34">
        <f t="shared" si="19"/>
        <v>1.2297142857142857E-2</v>
      </c>
      <c r="BL21" s="34">
        <f t="shared" si="20"/>
        <v>1.3748571428571428E-2</v>
      </c>
      <c r="BM21" s="34">
        <f t="shared" si="21"/>
        <v>1.7074285714285715E-2</v>
      </c>
      <c r="BN21" s="34">
        <f t="shared" si="22"/>
        <v>1.5771428571428572E-2</v>
      </c>
      <c r="BO21" s="34">
        <f t="shared" si="23"/>
        <v>1.4502857142857144E-2</v>
      </c>
      <c r="BP21" s="34">
        <f t="shared" si="24"/>
        <v>1.4948571428571429E-2</v>
      </c>
    </row>
    <row r="22" spans="1:68" ht="15" x14ac:dyDescent="0.25">
      <c r="A22" s="20" t="s">
        <v>435</v>
      </c>
      <c r="B22" s="28">
        <v>497</v>
      </c>
      <c r="C22" s="28">
        <v>887</v>
      </c>
      <c r="D22" s="28">
        <v>780</v>
      </c>
      <c r="E22" s="28">
        <v>1046</v>
      </c>
      <c r="F22" s="28">
        <v>1337</v>
      </c>
      <c r="G22" s="28">
        <v>800</v>
      </c>
      <c r="H22" s="28">
        <v>785</v>
      </c>
      <c r="I22" s="28">
        <v>1028</v>
      </c>
      <c r="J22" s="28">
        <v>822</v>
      </c>
      <c r="K22" s="28">
        <v>881</v>
      </c>
      <c r="L22" s="28">
        <v>835</v>
      </c>
      <c r="M22" s="28">
        <v>748</v>
      </c>
      <c r="N22" s="28">
        <v>605</v>
      </c>
      <c r="O22" s="28">
        <v>902</v>
      </c>
      <c r="P22" s="28">
        <v>1147</v>
      </c>
      <c r="Q22" s="28">
        <v>1061</v>
      </c>
      <c r="R22" s="28">
        <v>1291</v>
      </c>
      <c r="S22" s="28">
        <v>1086</v>
      </c>
      <c r="T22" s="28">
        <v>1069</v>
      </c>
      <c r="U22" s="28">
        <v>1006</v>
      </c>
      <c r="V22" s="28">
        <v>1342</v>
      </c>
      <c r="W22" s="28">
        <v>1256</v>
      </c>
      <c r="X22" s="28">
        <v>856</v>
      </c>
      <c r="Y22" s="28"/>
      <c r="Z22" s="20" t="s">
        <v>435</v>
      </c>
      <c r="AA22" s="28" t="b">
        <f t="shared" si="16"/>
        <v>1</v>
      </c>
      <c r="AB22"/>
      <c r="AC22" s="20" t="s">
        <v>435</v>
      </c>
      <c r="AD22" s="28">
        <v>63100</v>
      </c>
      <c r="AE22" s="28">
        <v>84900</v>
      </c>
      <c r="AF22" s="36">
        <v>74.400000000000006</v>
      </c>
      <c r="AG22" s="36">
        <v>2.4</v>
      </c>
      <c r="AH22" s="28">
        <v>62300</v>
      </c>
      <c r="AI22" s="28">
        <v>84300</v>
      </c>
      <c r="AJ22" s="36">
        <v>73.900000000000006</v>
      </c>
      <c r="AK22" s="36">
        <v>2.5</v>
      </c>
      <c r="AL22" s="28">
        <v>61300</v>
      </c>
      <c r="AM22" s="28">
        <v>83000</v>
      </c>
      <c r="AN22" s="36">
        <v>73.900000000000006</v>
      </c>
      <c r="AO22" s="36">
        <v>2.6</v>
      </c>
      <c r="AP22"/>
      <c r="AQ22"/>
      <c r="AR22"/>
      <c r="AS22"/>
      <c r="AT22" s="34">
        <f t="shared" si="0"/>
        <v>7.9775280898876401E-3</v>
      </c>
      <c r="AU22" s="34">
        <f t="shared" si="1"/>
        <v>1.4237560192616372E-2</v>
      </c>
      <c r="AV22" s="34">
        <f t="shared" si="2"/>
        <v>1.2520064205457464E-2</v>
      </c>
      <c r="AW22" s="34">
        <f t="shared" si="3"/>
        <v>1.7063621533442087E-2</v>
      </c>
      <c r="AX22" s="34">
        <f t="shared" si="4"/>
        <v>2.1810766721044046E-2</v>
      </c>
      <c r="AY22" s="34">
        <f t="shared" si="5"/>
        <v>1.3050570962479609E-2</v>
      </c>
      <c r="AZ22" s="34">
        <f t="shared" si="6"/>
        <v>1.2805872756933116E-2</v>
      </c>
      <c r="BA22" s="34">
        <f t="shared" si="7"/>
        <v>1.6769983686786297E-2</v>
      </c>
      <c r="BB22" s="34">
        <f t="shared" si="8"/>
        <v>1.3409461663947797E-2</v>
      </c>
      <c r="BC22" s="34">
        <f t="shared" si="9"/>
        <v>1.4371941272430669E-2</v>
      </c>
      <c r="BD22" s="34">
        <f t="shared" si="10"/>
        <v>1.3621533442088092E-2</v>
      </c>
      <c r="BE22" s="34">
        <f t="shared" si="11"/>
        <v>1.2202283849918434E-2</v>
      </c>
      <c r="BF22" s="34">
        <f t="shared" si="12"/>
        <v>9.8694942903752043E-3</v>
      </c>
      <c r="BG22" s="34">
        <f t="shared" si="13"/>
        <v>1.4714518760195758E-2</v>
      </c>
      <c r="BH22" s="34">
        <f t="shared" si="14"/>
        <v>1.8711256117455138E-2</v>
      </c>
      <c r="BI22" s="34">
        <f t="shared" si="17"/>
        <v>1.2783132530120481E-2</v>
      </c>
      <c r="BJ22" s="34">
        <f t="shared" si="18"/>
        <v>1.555421686746988E-2</v>
      </c>
      <c r="BK22" s="34">
        <f t="shared" si="19"/>
        <v>1.308433734939759E-2</v>
      </c>
      <c r="BL22" s="34">
        <f t="shared" si="20"/>
        <v>1.2879518072289157E-2</v>
      </c>
      <c r="BM22" s="34">
        <f t="shared" si="21"/>
        <v>1.2120481927710843E-2</v>
      </c>
      <c r="BN22" s="34">
        <f t="shared" si="22"/>
        <v>1.6168674698795182E-2</v>
      </c>
      <c r="BO22" s="34">
        <f t="shared" si="23"/>
        <v>1.5132530120481928E-2</v>
      </c>
      <c r="BP22" s="34">
        <f t="shared" si="24"/>
        <v>1.0313253012048192E-2</v>
      </c>
    </row>
    <row r="23" spans="1:68" ht="15" x14ac:dyDescent="0.25">
      <c r="A23" s="20" t="s">
        <v>436</v>
      </c>
      <c r="B23" s="28">
        <v>1882</v>
      </c>
      <c r="C23" s="28">
        <v>2330</v>
      </c>
      <c r="D23" s="28">
        <v>2498</v>
      </c>
      <c r="E23" s="28">
        <v>2749</v>
      </c>
      <c r="F23" s="28">
        <v>2090</v>
      </c>
      <c r="G23" s="28">
        <v>3149</v>
      </c>
      <c r="H23" s="28">
        <v>3297</v>
      </c>
      <c r="I23" s="28">
        <v>2728</v>
      </c>
      <c r="J23" s="28">
        <v>3196</v>
      </c>
      <c r="K23" s="28">
        <v>3022</v>
      </c>
      <c r="L23" s="28">
        <v>3090</v>
      </c>
      <c r="M23" s="28">
        <v>3350</v>
      </c>
      <c r="N23" s="28">
        <v>1926</v>
      </c>
      <c r="O23" s="28">
        <v>3312</v>
      </c>
      <c r="P23" s="28">
        <v>3123</v>
      </c>
      <c r="Q23" s="28">
        <v>3390</v>
      </c>
      <c r="R23" s="28">
        <v>3108</v>
      </c>
      <c r="S23" s="28">
        <v>3427</v>
      </c>
      <c r="T23" s="28">
        <v>3472</v>
      </c>
      <c r="U23" s="28">
        <v>4626</v>
      </c>
      <c r="V23" s="28">
        <v>4933</v>
      </c>
      <c r="W23" s="28">
        <v>5304</v>
      </c>
      <c r="X23" s="28">
        <v>5837</v>
      </c>
      <c r="Y23" s="28"/>
      <c r="Z23" s="20" t="s">
        <v>436</v>
      </c>
      <c r="AA23" s="28" t="b">
        <f t="shared" si="16"/>
        <v>1</v>
      </c>
      <c r="AB23"/>
      <c r="AC23" s="20" t="s">
        <v>436</v>
      </c>
      <c r="AD23" s="28">
        <v>175200</v>
      </c>
      <c r="AE23" s="28">
        <v>227300</v>
      </c>
      <c r="AF23" s="36">
        <v>77.099999999999994</v>
      </c>
      <c r="AG23" s="36">
        <v>3.1</v>
      </c>
      <c r="AH23" s="28">
        <v>176300</v>
      </c>
      <c r="AI23" s="28">
        <v>225500</v>
      </c>
      <c r="AJ23" s="36">
        <v>78.2</v>
      </c>
      <c r="AK23" s="36">
        <v>3</v>
      </c>
      <c r="AL23" s="28">
        <v>180700</v>
      </c>
      <c r="AM23" s="28">
        <v>226500</v>
      </c>
      <c r="AN23" s="36">
        <v>79.8</v>
      </c>
      <c r="AO23" s="36">
        <v>3.1</v>
      </c>
      <c r="AP23"/>
      <c r="AQ23"/>
      <c r="AR23"/>
      <c r="AS23"/>
      <c r="AT23" s="34">
        <f t="shared" si="0"/>
        <v>1.0674985819625638E-2</v>
      </c>
      <c r="AU23" s="34">
        <f t="shared" si="1"/>
        <v>1.3216108905275099E-2</v>
      </c>
      <c r="AV23" s="34">
        <f t="shared" si="2"/>
        <v>1.4169030062393647E-2</v>
      </c>
      <c r="AW23" s="34">
        <f t="shared" si="3"/>
        <v>1.5213060320973989E-2</v>
      </c>
      <c r="AX23" s="34">
        <f t="shared" si="4"/>
        <v>1.1566131710016601E-2</v>
      </c>
      <c r="AY23" s="34">
        <f t="shared" si="5"/>
        <v>1.7426674045379082E-2</v>
      </c>
      <c r="AZ23" s="34">
        <f t="shared" si="6"/>
        <v>1.8245711123408965E-2</v>
      </c>
      <c r="BA23" s="34">
        <f t="shared" si="7"/>
        <v>1.5096845600442723E-2</v>
      </c>
      <c r="BB23" s="34">
        <f t="shared" si="8"/>
        <v>1.7686773657996681E-2</v>
      </c>
      <c r="BC23" s="34">
        <f t="shared" si="9"/>
        <v>1.6723851687880466E-2</v>
      </c>
      <c r="BD23" s="34">
        <f t="shared" si="10"/>
        <v>1.7100166021029331E-2</v>
      </c>
      <c r="BE23" s="34">
        <f t="shared" si="11"/>
        <v>1.853901494189264E-2</v>
      </c>
      <c r="BF23" s="34">
        <f t="shared" si="12"/>
        <v>1.0658550083010514E-2</v>
      </c>
      <c r="BG23" s="34">
        <f t="shared" si="13"/>
        <v>1.8328721638074155E-2</v>
      </c>
      <c r="BH23" s="34">
        <f t="shared" si="14"/>
        <v>1.728278915329275E-2</v>
      </c>
      <c r="BI23" s="34">
        <f t="shared" si="17"/>
        <v>1.4966887417218543E-2</v>
      </c>
      <c r="BJ23" s="34">
        <f t="shared" si="18"/>
        <v>1.3721854304635761E-2</v>
      </c>
      <c r="BK23" s="34">
        <f t="shared" si="19"/>
        <v>1.5130242825607064E-2</v>
      </c>
      <c r="BL23" s="34">
        <f t="shared" si="20"/>
        <v>1.5328918322295805E-2</v>
      </c>
      <c r="BM23" s="34">
        <f t="shared" si="21"/>
        <v>2.0423841059602647E-2</v>
      </c>
      <c r="BN23" s="34">
        <f t="shared" si="22"/>
        <v>2.1779249448123619E-2</v>
      </c>
      <c r="BO23" s="34">
        <f t="shared" si="23"/>
        <v>2.3417218543046358E-2</v>
      </c>
      <c r="BP23" s="34">
        <f t="shared" si="24"/>
        <v>2.5770419426048564E-2</v>
      </c>
    </row>
    <row r="24" spans="1:68" ht="15" x14ac:dyDescent="0.25">
      <c r="A24" s="20" t="s">
        <v>437</v>
      </c>
      <c r="B24" s="28">
        <v>1140</v>
      </c>
      <c r="C24" s="28">
        <v>2435</v>
      </c>
      <c r="D24" s="28">
        <v>2458</v>
      </c>
      <c r="E24" s="28">
        <v>2563</v>
      </c>
      <c r="F24" s="28">
        <v>2158</v>
      </c>
      <c r="G24" s="28">
        <v>3494</v>
      </c>
      <c r="H24" s="28">
        <v>2906</v>
      </c>
      <c r="I24" s="28">
        <v>3010</v>
      </c>
      <c r="J24" s="28">
        <v>3002</v>
      </c>
      <c r="K24" s="28">
        <v>2902</v>
      </c>
      <c r="L24" s="28">
        <v>3145</v>
      </c>
      <c r="M24" s="28">
        <v>2809</v>
      </c>
      <c r="N24" s="28">
        <v>1908</v>
      </c>
      <c r="O24" s="28">
        <v>3075</v>
      </c>
      <c r="P24" s="28">
        <v>2469</v>
      </c>
      <c r="Q24" s="28">
        <v>3588</v>
      </c>
      <c r="R24" s="28">
        <v>3287</v>
      </c>
      <c r="S24" s="28">
        <v>3434</v>
      </c>
      <c r="T24" s="28">
        <v>4459</v>
      </c>
      <c r="U24" s="28">
        <v>3817</v>
      </c>
      <c r="V24" s="28">
        <v>5094</v>
      </c>
      <c r="W24" s="28">
        <v>4687</v>
      </c>
      <c r="X24" s="28">
        <v>3635</v>
      </c>
      <c r="Y24" s="28"/>
      <c r="Z24" s="20" t="s">
        <v>437</v>
      </c>
      <c r="AA24" s="28" t="b">
        <f t="shared" si="16"/>
        <v>1</v>
      </c>
      <c r="AB24"/>
      <c r="AC24" s="20" t="s">
        <v>437</v>
      </c>
      <c r="AD24" s="28">
        <v>161600</v>
      </c>
      <c r="AE24" s="28">
        <v>206500</v>
      </c>
      <c r="AF24" s="36">
        <v>78.3</v>
      </c>
      <c r="AG24" s="36">
        <v>3.2</v>
      </c>
      <c r="AH24" s="28">
        <v>163700</v>
      </c>
      <c r="AI24" s="28">
        <v>207100</v>
      </c>
      <c r="AJ24" s="36">
        <v>79</v>
      </c>
      <c r="AK24" s="36">
        <v>3.3</v>
      </c>
      <c r="AL24" s="28">
        <v>156900</v>
      </c>
      <c r="AM24" s="28">
        <v>205700</v>
      </c>
      <c r="AN24" s="36">
        <v>76.3</v>
      </c>
      <c r="AO24" s="36">
        <v>3.6</v>
      </c>
      <c r="AP24"/>
      <c r="AQ24"/>
      <c r="AR24"/>
      <c r="AS24"/>
      <c r="AT24" s="34">
        <f t="shared" si="0"/>
        <v>6.9639584605986557E-3</v>
      </c>
      <c r="AU24" s="34">
        <f t="shared" si="1"/>
        <v>1.4874770922419059E-2</v>
      </c>
      <c r="AV24" s="34">
        <f t="shared" si="2"/>
        <v>1.5015271838729383E-2</v>
      </c>
      <c r="AW24" s="34">
        <f t="shared" si="3"/>
        <v>1.6335245379222433E-2</v>
      </c>
      <c r="AX24" s="34">
        <f t="shared" si="4"/>
        <v>1.3753983428935627E-2</v>
      </c>
      <c r="AY24" s="34">
        <f t="shared" si="5"/>
        <v>2.2268961121733589E-2</v>
      </c>
      <c r="AZ24" s="34">
        <f t="shared" si="6"/>
        <v>1.8521351179094966E-2</v>
      </c>
      <c r="BA24" s="34">
        <f t="shared" si="7"/>
        <v>1.918419375398343E-2</v>
      </c>
      <c r="BB24" s="34">
        <f t="shared" si="8"/>
        <v>1.9133205863607394E-2</v>
      </c>
      <c r="BC24" s="34">
        <f t="shared" si="9"/>
        <v>1.8495857233906947E-2</v>
      </c>
      <c r="BD24" s="34">
        <f t="shared" si="10"/>
        <v>2.0044614404079033E-2</v>
      </c>
      <c r="BE24" s="34">
        <f t="shared" si="11"/>
        <v>1.7903123008285532E-2</v>
      </c>
      <c r="BF24" s="34">
        <f t="shared" si="12"/>
        <v>1.2160611854684512E-2</v>
      </c>
      <c r="BG24" s="34">
        <f t="shared" si="13"/>
        <v>1.9598470363288718E-2</v>
      </c>
      <c r="BH24" s="34">
        <f t="shared" si="14"/>
        <v>1.5736137667304015E-2</v>
      </c>
      <c r="BI24" s="34">
        <f t="shared" si="17"/>
        <v>1.7442877977637335E-2</v>
      </c>
      <c r="BJ24" s="34">
        <f t="shared" si="18"/>
        <v>1.5979581915410792E-2</v>
      </c>
      <c r="BK24" s="34">
        <f t="shared" si="19"/>
        <v>1.6694214876033057E-2</v>
      </c>
      <c r="BL24" s="34">
        <f t="shared" si="20"/>
        <v>2.1677199805542051E-2</v>
      </c>
      <c r="BM24" s="34">
        <f t="shared" si="21"/>
        <v>1.855614973262032E-2</v>
      </c>
      <c r="BN24" s="34">
        <f t="shared" si="22"/>
        <v>2.4764219737481771E-2</v>
      </c>
      <c r="BO24" s="34">
        <f t="shared" si="23"/>
        <v>2.278561011181332E-2</v>
      </c>
      <c r="BP24" s="34">
        <f t="shared" si="24"/>
        <v>1.7671366067087992E-2</v>
      </c>
    </row>
    <row r="25" spans="1:68" ht="15" x14ac:dyDescent="0.25">
      <c r="A25" s="20" t="s">
        <v>438</v>
      </c>
      <c r="B25" s="28">
        <v>519</v>
      </c>
      <c r="C25" s="28">
        <v>959</v>
      </c>
      <c r="D25" s="28">
        <v>967</v>
      </c>
      <c r="E25" s="28">
        <v>1056</v>
      </c>
      <c r="F25" s="28">
        <v>775</v>
      </c>
      <c r="G25" s="28">
        <v>1086</v>
      </c>
      <c r="H25" s="28">
        <v>1029</v>
      </c>
      <c r="I25" s="28">
        <v>1270</v>
      </c>
      <c r="J25" s="28">
        <v>1554</v>
      </c>
      <c r="K25" s="28">
        <v>1430</v>
      </c>
      <c r="L25" s="28">
        <v>2271</v>
      </c>
      <c r="M25" s="28">
        <v>1013</v>
      </c>
      <c r="N25" s="28">
        <v>686</v>
      </c>
      <c r="O25" s="28">
        <v>798</v>
      </c>
      <c r="P25" s="28">
        <v>1049</v>
      </c>
      <c r="Q25" s="28">
        <v>1284</v>
      </c>
      <c r="R25" s="28">
        <v>1083</v>
      </c>
      <c r="S25" s="28">
        <v>1282</v>
      </c>
      <c r="T25" s="28">
        <v>1355</v>
      </c>
      <c r="U25" s="28">
        <v>1443</v>
      </c>
      <c r="V25" s="28">
        <v>1633</v>
      </c>
      <c r="W25" s="28">
        <v>2130</v>
      </c>
      <c r="X25" s="28">
        <v>1633</v>
      </c>
      <c r="Y25" s="28"/>
      <c r="Z25" s="20" t="s">
        <v>438</v>
      </c>
      <c r="AA25" s="28" t="b">
        <f t="shared" si="16"/>
        <v>1</v>
      </c>
      <c r="AB25"/>
      <c r="AC25" s="20" t="s">
        <v>438</v>
      </c>
      <c r="AD25" s="28">
        <v>57400</v>
      </c>
      <c r="AE25" s="28">
        <v>77400</v>
      </c>
      <c r="AF25" s="36">
        <v>74.2</v>
      </c>
      <c r="AG25" s="36">
        <v>2.6</v>
      </c>
      <c r="AH25" s="28">
        <v>57400</v>
      </c>
      <c r="AI25" s="28">
        <v>77400</v>
      </c>
      <c r="AJ25" s="36">
        <v>74.099999999999994</v>
      </c>
      <c r="AK25" s="36">
        <v>2.7</v>
      </c>
      <c r="AL25" s="28">
        <v>58000</v>
      </c>
      <c r="AM25" s="28">
        <v>77200</v>
      </c>
      <c r="AN25" s="36">
        <v>75.2</v>
      </c>
      <c r="AO25" s="36">
        <v>2.7</v>
      </c>
      <c r="AP25"/>
      <c r="AQ25"/>
      <c r="AR25"/>
      <c r="AS25"/>
      <c r="AT25" s="34">
        <f t="shared" si="0"/>
        <v>9.0418118466898956E-3</v>
      </c>
      <c r="AU25" s="34">
        <f t="shared" si="1"/>
        <v>1.6707317073170733E-2</v>
      </c>
      <c r="AV25" s="34">
        <f t="shared" si="2"/>
        <v>1.6846689895470383E-2</v>
      </c>
      <c r="AW25" s="34">
        <f t="shared" si="3"/>
        <v>1.8206896551724139E-2</v>
      </c>
      <c r="AX25" s="34">
        <f t="shared" ref="AX25:AX66" si="25">F25/$AL25</f>
        <v>1.3362068965517242E-2</v>
      </c>
      <c r="AY25" s="34">
        <f t="shared" ref="AY25:AY66" si="26">G25/$AL25</f>
        <v>1.8724137931034484E-2</v>
      </c>
      <c r="AZ25" s="34">
        <f t="shared" ref="AZ25:AZ66" si="27">H25/$AL25</f>
        <v>1.7741379310344828E-2</v>
      </c>
      <c r="BA25" s="34">
        <f t="shared" ref="BA25:BA66" si="28">I25/$AL25</f>
        <v>2.189655172413793E-2</v>
      </c>
      <c r="BB25" s="34">
        <f t="shared" ref="BB25:BB66" si="29">J25/$AL25</f>
        <v>2.6793103448275863E-2</v>
      </c>
      <c r="BC25" s="34">
        <f t="shared" ref="BC25:BC66" si="30">K25/$AL25</f>
        <v>2.4655172413793103E-2</v>
      </c>
      <c r="BD25" s="34">
        <f t="shared" ref="BD25:BD66" si="31">L25/$AL25</f>
        <v>3.9155172413793106E-2</v>
      </c>
      <c r="BE25" s="34">
        <f t="shared" ref="BE25:BE66" si="32">M25/$AL25</f>
        <v>1.7465517241379309E-2</v>
      </c>
      <c r="BF25" s="34">
        <f t="shared" ref="BF25:BF66" si="33">N25/$AL25</f>
        <v>1.1827586206896551E-2</v>
      </c>
      <c r="BG25" s="34">
        <f t="shared" ref="BG25:BG66" si="34">O25/$AL25</f>
        <v>1.3758620689655172E-2</v>
      </c>
      <c r="BH25" s="34">
        <f t="shared" ref="BH25:BH66" si="35">P25/$AL25</f>
        <v>1.8086206896551726E-2</v>
      </c>
      <c r="BI25" s="34">
        <f t="shared" si="17"/>
        <v>1.6632124352331606E-2</v>
      </c>
      <c r="BJ25" s="34">
        <f t="shared" si="18"/>
        <v>1.4028497409326424E-2</v>
      </c>
      <c r="BK25" s="34">
        <f t="shared" si="19"/>
        <v>1.6606217616580311E-2</v>
      </c>
      <c r="BL25" s="34">
        <f t="shared" si="20"/>
        <v>1.755181347150259E-2</v>
      </c>
      <c r="BM25" s="34">
        <f t="shared" si="21"/>
        <v>1.8691709844559586E-2</v>
      </c>
      <c r="BN25" s="34">
        <f t="shared" si="22"/>
        <v>2.1152849740932643E-2</v>
      </c>
      <c r="BO25" s="34">
        <f t="shared" si="23"/>
        <v>2.7590673575129534E-2</v>
      </c>
      <c r="BP25" s="34">
        <f t="shared" si="24"/>
        <v>2.1152849740932643E-2</v>
      </c>
    </row>
    <row r="26" spans="1:68" ht="15" x14ac:dyDescent="0.25">
      <c r="A26" s="20" t="s">
        <v>439</v>
      </c>
      <c r="B26" s="28">
        <v>1407</v>
      </c>
      <c r="C26" s="28">
        <v>2046</v>
      </c>
      <c r="D26" s="28">
        <v>2050</v>
      </c>
      <c r="E26" s="28">
        <v>1841</v>
      </c>
      <c r="F26" s="28">
        <v>1932</v>
      </c>
      <c r="G26" s="28">
        <v>2141</v>
      </c>
      <c r="H26" s="28">
        <v>1769</v>
      </c>
      <c r="I26" s="28">
        <v>2209</v>
      </c>
      <c r="J26" s="28">
        <v>2374</v>
      </c>
      <c r="K26" s="28">
        <v>3520</v>
      </c>
      <c r="L26" s="28">
        <v>3280</v>
      </c>
      <c r="M26" s="28">
        <v>2601</v>
      </c>
      <c r="N26" s="28">
        <v>1600</v>
      </c>
      <c r="O26" s="28">
        <v>2111</v>
      </c>
      <c r="P26" s="28">
        <v>1770</v>
      </c>
      <c r="Q26" s="28">
        <v>2221</v>
      </c>
      <c r="R26" s="28">
        <v>1945</v>
      </c>
      <c r="S26" s="28">
        <v>1850</v>
      </c>
      <c r="T26" s="28">
        <v>2178</v>
      </c>
      <c r="U26" s="28">
        <v>2404</v>
      </c>
      <c r="V26" s="28">
        <v>4028</v>
      </c>
      <c r="W26" s="28">
        <v>4150</v>
      </c>
      <c r="X26" s="28">
        <v>4365</v>
      </c>
      <c r="Y26" s="28"/>
      <c r="Z26" s="20" t="s">
        <v>439</v>
      </c>
      <c r="AA26" s="28" t="b">
        <f t="shared" si="16"/>
        <v>1</v>
      </c>
      <c r="AB26"/>
      <c r="AC26" s="20" t="s">
        <v>439</v>
      </c>
      <c r="AD26" s="28">
        <v>98200</v>
      </c>
      <c r="AE26" s="28">
        <v>127100</v>
      </c>
      <c r="AF26" s="36">
        <v>77.2</v>
      </c>
      <c r="AG26" s="36">
        <v>2.6</v>
      </c>
      <c r="AH26" s="28">
        <v>102600</v>
      </c>
      <c r="AI26" s="28">
        <v>127500</v>
      </c>
      <c r="AJ26" s="36">
        <v>80.5</v>
      </c>
      <c r="AK26" s="36">
        <v>2.5</v>
      </c>
      <c r="AL26" s="28">
        <v>102800</v>
      </c>
      <c r="AM26" s="28">
        <v>128000</v>
      </c>
      <c r="AN26" s="36">
        <v>80.400000000000006</v>
      </c>
      <c r="AO26" s="36">
        <v>2.6</v>
      </c>
      <c r="AP26"/>
      <c r="AQ26"/>
      <c r="AR26"/>
      <c r="AS26"/>
      <c r="AT26" s="34">
        <f t="shared" si="0"/>
        <v>1.371345029239766E-2</v>
      </c>
      <c r="AU26" s="34">
        <f t="shared" si="1"/>
        <v>1.9941520467836257E-2</v>
      </c>
      <c r="AV26" s="34">
        <f t="shared" si="2"/>
        <v>1.9980506822612085E-2</v>
      </c>
      <c r="AW26" s="34">
        <f t="shared" si="3"/>
        <v>1.7908560311284048E-2</v>
      </c>
      <c r="AX26" s="34">
        <f t="shared" si="25"/>
        <v>1.8793774319066148E-2</v>
      </c>
      <c r="AY26" s="34">
        <f t="shared" si="26"/>
        <v>2.0826848249027238E-2</v>
      </c>
      <c r="AZ26" s="34">
        <f t="shared" si="27"/>
        <v>1.720817120622568E-2</v>
      </c>
      <c r="BA26" s="34">
        <f t="shared" si="28"/>
        <v>2.1488326848249029E-2</v>
      </c>
      <c r="BB26" s="34">
        <f t="shared" si="29"/>
        <v>2.3093385214007781E-2</v>
      </c>
      <c r="BC26" s="34">
        <f t="shared" si="30"/>
        <v>3.4241245136186774E-2</v>
      </c>
      <c r="BD26" s="34">
        <f t="shared" si="31"/>
        <v>3.1906614785992216E-2</v>
      </c>
      <c r="BE26" s="34">
        <f t="shared" si="32"/>
        <v>2.5301556420233462E-2</v>
      </c>
      <c r="BF26" s="34">
        <f t="shared" si="33"/>
        <v>1.556420233463035E-2</v>
      </c>
      <c r="BG26" s="34">
        <f t="shared" si="34"/>
        <v>2.0535019455252917E-2</v>
      </c>
      <c r="BH26" s="34">
        <f t="shared" si="35"/>
        <v>1.7217898832684826E-2</v>
      </c>
      <c r="BI26" s="34">
        <f t="shared" si="17"/>
        <v>1.7351562500000001E-2</v>
      </c>
      <c r="BJ26" s="34">
        <f t="shared" si="18"/>
        <v>1.51953125E-2</v>
      </c>
      <c r="BK26" s="34">
        <f t="shared" si="19"/>
        <v>1.4453125000000001E-2</v>
      </c>
      <c r="BL26" s="34">
        <f t="shared" si="20"/>
        <v>1.7015625E-2</v>
      </c>
      <c r="BM26" s="34">
        <f t="shared" si="21"/>
        <v>1.8781249999999999E-2</v>
      </c>
      <c r="BN26" s="34">
        <f t="shared" si="22"/>
        <v>3.1468749999999997E-2</v>
      </c>
      <c r="BO26" s="34">
        <f t="shared" si="23"/>
        <v>3.2421875000000003E-2</v>
      </c>
      <c r="BP26" s="34">
        <f t="shared" si="24"/>
        <v>3.4101562500000002E-2</v>
      </c>
    </row>
    <row r="27" spans="1:68" ht="15" x14ac:dyDescent="0.25">
      <c r="A27" s="20" t="s">
        <v>440</v>
      </c>
      <c r="B27" s="28">
        <v>1090</v>
      </c>
      <c r="C27" s="28">
        <v>1955</v>
      </c>
      <c r="D27" s="28">
        <v>2432</v>
      </c>
      <c r="E27" s="28">
        <v>2580</v>
      </c>
      <c r="F27" s="28">
        <v>1844</v>
      </c>
      <c r="G27" s="28">
        <v>2247</v>
      </c>
      <c r="H27" s="28">
        <v>2309</v>
      </c>
      <c r="I27" s="28">
        <v>2344</v>
      </c>
      <c r="J27" s="28">
        <v>2331</v>
      </c>
      <c r="K27" s="28">
        <v>2554</v>
      </c>
      <c r="L27" s="28">
        <v>2355</v>
      </c>
      <c r="M27" s="28">
        <v>1915</v>
      </c>
      <c r="N27" s="28">
        <v>1262</v>
      </c>
      <c r="O27" s="28">
        <v>2258</v>
      </c>
      <c r="P27" s="28">
        <v>2052</v>
      </c>
      <c r="Q27" s="28">
        <v>2971</v>
      </c>
      <c r="R27" s="28">
        <v>2256</v>
      </c>
      <c r="S27" s="28">
        <v>2122</v>
      </c>
      <c r="T27" s="28">
        <v>2485</v>
      </c>
      <c r="U27" s="28">
        <v>2552</v>
      </c>
      <c r="V27" s="28">
        <v>2675</v>
      </c>
      <c r="W27" s="28">
        <v>2677</v>
      </c>
      <c r="X27" s="28">
        <v>3089</v>
      </c>
      <c r="Y27" s="28"/>
      <c r="Z27" s="20" t="s">
        <v>440</v>
      </c>
      <c r="AA27" s="28" t="b">
        <f t="shared" si="16"/>
        <v>1</v>
      </c>
      <c r="AB27"/>
      <c r="AC27" s="20" t="s">
        <v>440</v>
      </c>
      <c r="AD27" s="28">
        <v>240900</v>
      </c>
      <c r="AE27" s="28">
        <v>307200</v>
      </c>
      <c r="AF27" s="36">
        <v>78.400000000000006</v>
      </c>
      <c r="AG27" s="36">
        <v>2.5</v>
      </c>
      <c r="AH27" s="28">
        <v>236500</v>
      </c>
      <c r="AI27" s="28">
        <v>305700</v>
      </c>
      <c r="AJ27" s="36">
        <v>77.400000000000006</v>
      </c>
      <c r="AK27" s="36">
        <v>2.6</v>
      </c>
      <c r="AL27" s="28">
        <v>241200</v>
      </c>
      <c r="AM27" s="28">
        <v>304400</v>
      </c>
      <c r="AN27" s="36">
        <v>79.2</v>
      </c>
      <c r="AO27" s="36">
        <v>2.4</v>
      </c>
      <c r="AP27"/>
      <c r="AQ27"/>
      <c r="AR27"/>
      <c r="AS27"/>
      <c r="AT27" s="34">
        <f t="shared" si="0"/>
        <v>4.6088794926004229E-3</v>
      </c>
      <c r="AU27" s="34">
        <f t="shared" si="1"/>
        <v>8.2663847780126854E-3</v>
      </c>
      <c r="AV27" s="34">
        <f t="shared" si="2"/>
        <v>1.0283298097251585E-2</v>
      </c>
      <c r="AW27" s="34">
        <f t="shared" si="3"/>
        <v>1.0696517412935324E-2</v>
      </c>
      <c r="AX27" s="34">
        <f t="shared" si="25"/>
        <v>7.6451077943615253E-3</v>
      </c>
      <c r="AY27" s="34">
        <f t="shared" si="26"/>
        <v>9.3159203980099498E-3</v>
      </c>
      <c r="AZ27" s="34">
        <f t="shared" si="27"/>
        <v>9.5729684908789393E-3</v>
      </c>
      <c r="BA27" s="34">
        <f t="shared" si="28"/>
        <v>9.718076285240464E-3</v>
      </c>
      <c r="BB27" s="34">
        <f t="shared" si="29"/>
        <v>9.6641791044776125E-3</v>
      </c>
      <c r="BC27" s="34">
        <f t="shared" si="30"/>
        <v>1.0588723051409619E-2</v>
      </c>
      <c r="BD27" s="34">
        <f t="shared" si="31"/>
        <v>9.7636815920398006E-3</v>
      </c>
      <c r="BE27" s="34">
        <f t="shared" si="32"/>
        <v>7.9394693200663356E-3</v>
      </c>
      <c r="BF27" s="34">
        <f t="shared" si="33"/>
        <v>5.2321724709784414E-3</v>
      </c>
      <c r="BG27" s="34">
        <f t="shared" si="34"/>
        <v>9.3615257048092863E-3</v>
      </c>
      <c r="BH27" s="34">
        <f t="shared" si="35"/>
        <v>8.5074626865671646E-3</v>
      </c>
      <c r="BI27" s="34">
        <f t="shared" si="17"/>
        <v>9.7601839684625501E-3</v>
      </c>
      <c r="BJ27" s="34">
        <f t="shared" si="18"/>
        <v>7.4113009198423126E-3</v>
      </c>
      <c r="BK27" s="34">
        <f t="shared" si="19"/>
        <v>6.9710906701708278E-3</v>
      </c>
      <c r="BL27" s="34">
        <f t="shared" si="20"/>
        <v>8.1636005256241779E-3</v>
      </c>
      <c r="BM27" s="34">
        <f t="shared" si="21"/>
        <v>8.383705650459922E-3</v>
      </c>
      <c r="BN27" s="34">
        <f t="shared" si="22"/>
        <v>8.7877792378449407E-3</v>
      </c>
      <c r="BO27" s="34">
        <f t="shared" si="23"/>
        <v>8.7943495400788444E-3</v>
      </c>
      <c r="BP27" s="34">
        <f t="shared" si="24"/>
        <v>1.0147831800262812E-2</v>
      </c>
    </row>
    <row r="28" spans="1:68" ht="15" x14ac:dyDescent="0.25">
      <c r="A28" s="20" t="s">
        <v>441</v>
      </c>
      <c r="B28" s="28">
        <v>838</v>
      </c>
      <c r="C28" s="28">
        <v>1313</v>
      </c>
      <c r="D28" s="28">
        <v>1405</v>
      </c>
      <c r="E28" s="28">
        <v>1342</v>
      </c>
      <c r="F28" s="28">
        <v>1015</v>
      </c>
      <c r="G28" s="28">
        <v>1074</v>
      </c>
      <c r="H28" s="28">
        <v>1333</v>
      </c>
      <c r="I28" s="28">
        <v>1595</v>
      </c>
      <c r="J28" s="28">
        <v>1656</v>
      </c>
      <c r="K28" s="28">
        <v>2103</v>
      </c>
      <c r="L28" s="28">
        <v>2037</v>
      </c>
      <c r="M28" s="28">
        <v>1523</v>
      </c>
      <c r="N28" s="28">
        <v>1113</v>
      </c>
      <c r="O28" s="28">
        <v>1534</v>
      </c>
      <c r="P28" s="28">
        <v>1528</v>
      </c>
      <c r="Q28" s="28">
        <v>1740</v>
      </c>
      <c r="R28" s="28">
        <v>1316</v>
      </c>
      <c r="S28" s="28">
        <v>1563</v>
      </c>
      <c r="T28" s="28">
        <v>1897</v>
      </c>
      <c r="U28" s="28">
        <v>2145</v>
      </c>
      <c r="V28" s="28">
        <v>1713</v>
      </c>
      <c r="W28" s="28">
        <v>2527</v>
      </c>
      <c r="X28" s="28">
        <v>1868</v>
      </c>
      <c r="Y28" s="28"/>
      <c r="Z28" s="20" t="s">
        <v>441</v>
      </c>
      <c r="AA28" s="28" t="b">
        <f t="shared" si="16"/>
        <v>1</v>
      </c>
      <c r="AB28"/>
      <c r="AC28" s="20" t="s">
        <v>441</v>
      </c>
      <c r="AD28" s="28">
        <v>125000</v>
      </c>
      <c r="AE28" s="28">
        <v>169200</v>
      </c>
      <c r="AF28" s="36">
        <v>73.900000000000006</v>
      </c>
      <c r="AG28" s="36">
        <v>2.8</v>
      </c>
      <c r="AH28" s="28">
        <v>118400</v>
      </c>
      <c r="AI28" s="28">
        <v>167900</v>
      </c>
      <c r="AJ28" s="36">
        <v>70.5</v>
      </c>
      <c r="AK28" s="36">
        <v>2.9</v>
      </c>
      <c r="AL28" s="28">
        <v>125300</v>
      </c>
      <c r="AM28" s="28">
        <v>169300</v>
      </c>
      <c r="AN28" s="36">
        <v>74</v>
      </c>
      <c r="AO28" s="36">
        <v>2.8</v>
      </c>
      <c r="AP28"/>
      <c r="AQ28"/>
      <c r="AR28"/>
      <c r="AS28"/>
      <c r="AT28" s="34">
        <f t="shared" si="0"/>
        <v>7.0777027027027024E-3</v>
      </c>
      <c r="AU28" s="34">
        <f t="shared" si="1"/>
        <v>1.1089527027027027E-2</v>
      </c>
      <c r="AV28" s="34">
        <f t="shared" si="2"/>
        <v>1.1866554054054054E-2</v>
      </c>
      <c r="AW28" s="34">
        <f t="shared" si="3"/>
        <v>1.0710295291300877E-2</v>
      </c>
      <c r="AX28" s="34">
        <f t="shared" si="25"/>
        <v>8.1005586592178772E-3</v>
      </c>
      <c r="AY28" s="34">
        <f t="shared" si="26"/>
        <v>8.5714285714285719E-3</v>
      </c>
      <c r="AZ28" s="34">
        <f t="shared" si="27"/>
        <v>1.0638467677573822E-2</v>
      </c>
      <c r="BA28" s="34">
        <f t="shared" si="28"/>
        <v>1.2729449321628093E-2</v>
      </c>
      <c r="BB28" s="34">
        <f t="shared" si="29"/>
        <v>1.3216280925778132E-2</v>
      </c>
      <c r="BC28" s="34">
        <f t="shared" si="30"/>
        <v>1.6783719074221867E-2</v>
      </c>
      <c r="BD28" s="34">
        <f t="shared" si="31"/>
        <v>1.6256983240223465E-2</v>
      </c>
      <c r="BE28" s="34">
        <f t="shared" si="32"/>
        <v>1.2154828411811652E-2</v>
      </c>
      <c r="BF28" s="34">
        <f t="shared" si="33"/>
        <v>8.8826815642458097E-3</v>
      </c>
      <c r="BG28" s="34">
        <f t="shared" si="34"/>
        <v>1.2242617717478053E-2</v>
      </c>
      <c r="BH28" s="34">
        <f t="shared" si="35"/>
        <v>1.2194732641660017E-2</v>
      </c>
      <c r="BI28" s="34">
        <f t="shared" si="17"/>
        <v>1.0277613703484938E-2</v>
      </c>
      <c r="BJ28" s="34">
        <f t="shared" si="18"/>
        <v>7.7731836975782637E-3</v>
      </c>
      <c r="BK28" s="34">
        <f t="shared" si="19"/>
        <v>9.2321323095097465E-3</v>
      </c>
      <c r="BL28" s="34">
        <f t="shared" si="20"/>
        <v>1.1204961606615476E-2</v>
      </c>
      <c r="BM28" s="34">
        <f t="shared" si="21"/>
        <v>1.2669816893089192E-2</v>
      </c>
      <c r="BN28" s="34">
        <f t="shared" si="22"/>
        <v>1.0118133490844654E-2</v>
      </c>
      <c r="BO28" s="34">
        <f t="shared" si="23"/>
        <v>1.492616656822209E-2</v>
      </c>
      <c r="BP28" s="34">
        <f t="shared" si="24"/>
        <v>1.1033668044890727E-2</v>
      </c>
    </row>
    <row r="29" spans="1:68" ht="15" x14ac:dyDescent="0.25">
      <c r="A29" s="20" t="s">
        <v>442</v>
      </c>
      <c r="B29" s="28">
        <v>622</v>
      </c>
      <c r="C29" s="28">
        <v>888</v>
      </c>
      <c r="D29" s="28">
        <v>1088</v>
      </c>
      <c r="E29" s="28">
        <v>818</v>
      </c>
      <c r="F29" s="28">
        <v>750</v>
      </c>
      <c r="G29" s="28">
        <v>791</v>
      </c>
      <c r="H29" s="28">
        <v>626</v>
      </c>
      <c r="I29" s="28">
        <v>605</v>
      </c>
      <c r="J29" s="28">
        <v>966</v>
      </c>
      <c r="K29" s="28">
        <v>939</v>
      </c>
      <c r="L29" s="28">
        <v>953</v>
      </c>
      <c r="M29" s="28">
        <v>699</v>
      </c>
      <c r="N29" s="28">
        <v>450</v>
      </c>
      <c r="O29" s="28">
        <v>861</v>
      </c>
      <c r="P29" s="28">
        <v>843</v>
      </c>
      <c r="Q29" s="28">
        <v>744</v>
      </c>
      <c r="R29" s="28">
        <v>711</v>
      </c>
      <c r="S29" s="28">
        <v>687</v>
      </c>
      <c r="T29" s="28">
        <v>795</v>
      </c>
      <c r="U29" s="28">
        <v>873</v>
      </c>
      <c r="V29" s="28">
        <v>1055</v>
      </c>
      <c r="W29" s="28">
        <v>829</v>
      </c>
      <c r="X29" s="28">
        <v>1112</v>
      </c>
      <c r="Y29" s="28"/>
      <c r="Z29" s="20" t="s">
        <v>442</v>
      </c>
      <c r="AA29" s="28" t="b">
        <f t="shared" si="16"/>
        <v>1</v>
      </c>
      <c r="AB29"/>
      <c r="AC29" s="20" t="s">
        <v>442</v>
      </c>
      <c r="AD29" s="28">
        <v>88500</v>
      </c>
      <c r="AE29" s="28">
        <v>115900</v>
      </c>
      <c r="AF29" s="36">
        <v>76.3</v>
      </c>
      <c r="AG29" s="36">
        <v>2.6</v>
      </c>
      <c r="AH29" s="28">
        <v>90300</v>
      </c>
      <c r="AI29" s="28">
        <v>117800</v>
      </c>
      <c r="AJ29" s="36">
        <v>76.599999999999994</v>
      </c>
      <c r="AK29" s="36">
        <v>2.7</v>
      </c>
      <c r="AL29" s="28">
        <v>91600</v>
      </c>
      <c r="AM29" s="28">
        <v>116300</v>
      </c>
      <c r="AN29" s="36">
        <v>78.8</v>
      </c>
      <c r="AO29" s="36">
        <v>2.6</v>
      </c>
      <c r="AP29"/>
      <c r="AQ29"/>
      <c r="AR29"/>
      <c r="AS29"/>
      <c r="AT29" s="34">
        <f t="shared" si="0"/>
        <v>6.8881506090808413E-3</v>
      </c>
      <c r="AU29" s="34">
        <f t="shared" si="1"/>
        <v>9.8338870431893682E-3</v>
      </c>
      <c r="AV29" s="34">
        <f t="shared" si="2"/>
        <v>1.2048726467331119E-2</v>
      </c>
      <c r="AW29" s="34">
        <f t="shared" si="3"/>
        <v>8.9301310043668116E-3</v>
      </c>
      <c r="AX29" s="34">
        <f t="shared" si="25"/>
        <v>8.1877729257641921E-3</v>
      </c>
      <c r="AY29" s="34">
        <f t="shared" si="26"/>
        <v>8.6353711790393018E-3</v>
      </c>
      <c r="AZ29" s="34">
        <f t="shared" si="27"/>
        <v>6.8340611353711793E-3</v>
      </c>
      <c r="BA29" s="34">
        <f t="shared" si="28"/>
        <v>6.6048034934497813E-3</v>
      </c>
      <c r="BB29" s="34">
        <f t="shared" si="29"/>
        <v>1.0545851528384279E-2</v>
      </c>
      <c r="BC29" s="34">
        <f t="shared" si="30"/>
        <v>1.0251091703056769E-2</v>
      </c>
      <c r="BD29" s="34">
        <f t="shared" si="31"/>
        <v>1.0403930131004368E-2</v>
      </c>
      <c r="BE29" s="34">
        <f t="shared" si="32"/>
        <v>7.6310043668122267E-3</v>
      </c>
      <c r="BF29" s="34">
        <f t="shared" si="33"/>
        <v>4.9126637554585155E-3</v>
      </c>
      <c r="BG29" s="34">
        <f t="shared" si="34"/>
        <v>9.3995633187772924E-3</v>
      </c>
      <c r="BH29" s="34">
        <f t="shared" si="35"/>
        <v>9.203056768558952E-3</v>
      </c>
      <c r="BI29" s="34">
        <f t="shared" si="17"/>
        <v>6.3972484952708516E-3</v>
      </c>
      <c r="BJ29" s="34">
        <f t="shared" si="18"/>
        <v>6.113499570077386E-3</v>
      </c>
      <c r="BK29" s="34">
        <f t="shared" si="19"/>
        <v>5.9071367153912292E-3</v>
      </c>
      <c r="BL29" s="34">
        <f t="shared" si="20"/>
        <v>6.8357695614789339E-3</v>
      </c>
      <c r="BM29" s="34">
        <f t="shared" si="21"/>
        <v>7.5064488392089426E-3</v>
      </c>
      <c r="BN29" s="34">
        <f t="shared" si="22"/>
        <v>9.0713671539122964E-3</v>
      </c>
      <c r="BO29" s="34">
        <f t="shared" si="23"/>
        <v>7.1281169389509885E-3</v>
      </c>
      <c r="BP29" s="34">
        <f t="shared" si="24"/>
        <v>9.561478933791917E-3</v>
      </c>
    </row>
    <row r="30" spans="1:68" ht="15" x14ac:dyDescent="0.25">
      <c r="A30" s="20" t="s">
        <v>443</v>
      </c>
      <c r="B30" s="28">
        <v>2884</v>
      </c>
      <c r="C30" s="28">
        <v>4410</v>
      </c>
      <c r="D30" s="28">
        <v>4757</v>
      </c>
      <c r="E30" s="28">
        <v>4316</v>
      </c>
      <c r="F30" s="28">
        <v>3700</v>
      </c>
      <c r="G30" s="28">
        <v>4234</v>
      </c>
      <c r="H30" s="28">
        <v>4372</v>
      </c>
      <c r="I30" s="28">
        <v>4083</v>
      </c>
      <c r="J30" s="28">
        <v>4566</v>
      </c>
      <c r="K30" s="28">
        <v>5340</v>
      </c>
      <c r="L30" s="28">
        <v>5139</v>
      </c>
      <c r="M30" s="28">
        <v>5186</v>
      </c>
      <c r="N30" s="28">
        <v>3545</v>
      </c>
      <c r="O30" s="28">
        <v>5629</v>
      </c>
      <c r="P30" s="28">
        <v>5484</v>
      </c>
      <c r="Q30" s="28">
        <v>5145</v>
      </c>
      <c r="R30" s="28">
        <v>5774</v>
      </c>
      <c r="S30" s="28">
        <v>6893</v>
      </c>
      <c r="T30" s="28">
        <v>6114</v>
      </c>
      <c r="U30" s="28">
        <v>7779</v>
      </c>
      <c r="V30" s="28">
        <v>7283</v>
      </c>
      <c r="W30" s="28">
        <v>6823</v>
      </c>
      <c r="X30" s="28">
        <v>5958</v>
      </c>
      <c r="Y30" s="28"/>
      <c r="Z30" s="20" t="s">
        <v>443</v>
      </c>
      <c r="AA30" s="28" t="b">
        <f t="shared" si="16"/>
        <v>1</v>
      </c>
      <c r="AB30"/>
      <c r="AC30" s="20" t="s">
        <v>443</v>
      </c>
      <c r="AD30" s="28">
        <v>232100</v>
      </c>
      <c r="AE30" s="28">
        <v>344800</v>
      </c>
      <c r="AF30" s="36">
        <v>67.3</v>
      </c>
      <c r="AG30" s="36">
        <v>2.5</v>
      </c>
      <c r="AH30" s="28">
        <v>237100</v>
      </c>
      <c r="AI30" s="28">
        <v>357700</v>
      </c>
      <c r="AJ30" s="36">
        <v>66.3</v>
      </c>
      <c r="AK30" s="36">
        <v>2.5</v>
      </c>
      <c r="AL30" s="28">
        <v>243800</v>
      </c>
      <c r="AM30" s="28">
        <v>362900</v>
      </c>
      <c r="AN30" s="36">
        <v>67.2</v>
      </c>
      <c r="AO30" s="36">
        <v>2.5</v>
      </c>
      <c r="AP30"/>
      <c r="AQ30"/>
      <c r="AR30"/>
      <c r="AS30"/>
      <c r="AT30" s="34">
        <f t="shared" si="0"/>
        <v>1.2163644032053986E-2</v>
      </c>
      <c r="AU30" s="34">
        <f t="shared" si="1"/>
        <v>1.8599746942218474E-2</v>
      </c>
      <c r="AV30" s="34">
        <f t="shared" si="2"/>
        <v>2.0063264445381694E-2</v>
      </c>
      <c r="AW30" s="34">
        <f t="shared" si="3"/>
        <v>1.7703035274815423E-2</v>
      </c>
      <c r="AX30" s="34">
        <f t="shared" si="25"/>
        <v>1.5176374077112387E-2</v>
      </c>
      <c r="AY30" s="34">
        <f t="shared" si="26"/>
        <v>1.7366694011484822E-2</v>
      </c>
      <c r="AZ30" s="34">
        <f t="shared" si="27"/>
        <v>1.7932731747333879E-2</v>
      </c>
      <c r="BA30" s="34">
        <f t="shared" si="28"/>
        <v>1.6747333880229698E-2</v>
      </c>
      <c r="BB30" s="34">
        <f t="shared" si="29"/>
        <v>1.8728465955701396E-2</v>
      </c>
      <c r="BC30" s="34">
        <f t="shared" si="30"/>
        <v>2.1903199343724363E-2</v>
      </c>
      <c r="BD30" s="34">
        <f t="shared" si="31"/>
        <v>2.1078753076292044E-2</v>
      </c>
      <c r="BE30" s="34">
        <f t="shared" si="32"/>
        <v>2.1271534044298605E-2</v>
      </c>
      <c r="BF30" s="34">
        <f t="shared" si="33"/>
        <v>1.4540607054963085E-2</v>
      </c>
      <c r="BG30" s="34">
        <f t="shared" si="34"/>
        <v>2.3088597210828548E-2</v>
      </c>
      <c r="BH30" s="34">
        <f t="shared" si="35"/>
        <v>2.2493847415914685E-2</v>
      </c>
      <c r="BI30" s="34">
        <f t="shared" si="17"/>
        <v>1.4177459355194268E-2</v>
      </c>
      <c r="BJ30" s="34">
        <f t="shared" si="18"/>
        <v>1.5910719206392945E-2</v>
      </c>
      <c r="BK30" s="34">
        <f t="shared" si="19"/>
        <v>1.8994213281895839E-2</v>
      </c>
      <c r="BL30" s="34">
        <f t="shared" si="20"/>
        <v>1.6847616423257095E-2</v>
      </c>
      <c r="BM30" s="34">
        <f t="shared" si="21"/>
        <v>2.143565720584183E-2</v>
      </c>
      <c r="BN30" s="34">
        <f t="shared" si="22"/>
        <v>2.0068889501240011E-2</v>
      </c>
      <c r="BO30" s="34">
        <f t="shared" si="23"/>
        <v>1.8801322678423809E-2</v>
      </c>
      <c r="BP30" s="34">
        <f t="shared" si="24"/>
        <v>1.6417745935519427E-2</v>
      </c>
    </row>
    <row r="31" spans="1:68" ht="15" x14ac:dyDescent="0.25">
      <c r="A31" s="20" t="s">
        <v>444</v>
      </c>
      <c r="B31" s="28">
        <v>552</v>
      </c>
      <c r="C31" s="28">
        <v>835</v>
      </c>
      <c r="D31" s="28">
        <v>1039</v>
      </c>
      <c r="E31" s="28">
        <v>1293</v>
      </c>
      <c r="F31" s="28">
        <v>900</v>
      </c>
      <c r="G31" s="28">
        <v>1381</v>
      </c>
      <c r="H31" s="28">
        <v>1050</v>
      </c>
      <c r="I31" s="28">
        <v>1139</v>
      </c>
      <c r="J31" s="28">
        <v>1308</v>
      </c>
      <c r="K31" s="28">
        <v>1905</v>
      </c>
      <c r="L31" s="28">
        <v>1322</v>
      </c>
      <c r="M31" s="28">
        <v>1075</v>
      </c>
      <c r="N31" s="28">
        <v>872</v>
      </c>
      <c r="O31" s="28">
        <v>899</v>
      </c>
      <c r="P31" s="28">
        <v>946</v>
      </c>
      <c r="Q31" s="28">
        <v>1164</v>
      </c>
      <c r="R31" s="28">
        <v>1411</v>
      </c>
      <c r="S31" s="28">
        <v>1507</v>
      </c>
      <c r="T31" s="28">
        <v>1289</v>
      </c>
      <c r="U31" s="28">
        <v>1724</v>
      </c>
      <c r="V31" s="28">
        <v>1595</v>
      </c>
      <c r="W31" s="28">
        <v>2105</v>
      </c>
      <c r="X31" s="28">
        <v>2506</v>
      </c>
      <c r="Y31" s="28"/>
      <c r="Z31" s="20" t="s">
        <v>444</v>
      </c>
      <c r="AA31" s="28" t="b">
        <f t="shared" si="16"/>
        <v>1</v>
      </c>
      <c r="AB31"/>
      <c r="AC31" s="20" t="s">
        <v>444</v>
      </c>
      <c r="AD31" s="28">
        <v>102100</v>
      </c>
      <c r="AE31" s="28">
        <v>137900</v>
      </c>
      <c r="AF31" s="36">
        <v>74</v>
      </c>
      <c r="AG31" s="36">
        <v>2.6</v>
      </c>
      <c r="AH31" s="28">
        <v>102400</v>
      </c>
      <c r="AI31" s="28">
        <v>138800</v>
      </c>
      <c r="AJ31" s="36">
        <v>73.8</v>
      </c>
      <c r="AK31" s="36">
        <v>2.6</v>
      </c>
      <c r="AL31" s="28">
        <v>98200</v>
      </c>
      <c r="AM31" s="28">
        <v>137300</v>
      </c>
      <c r="AN31" s="36">
        <v>71.5</v>
      </c>
      <c r="AO31" s="36">
        <v>2.6</v>
      </c>
      <c r="AP31"/>
      <c r="AQ31"/>
      <c r="AR31"/>
      <c r="AS31"/>
      <c r="AT31" s="34">
        <f t="shared" si="0"/>
        <v>5.3906249999999996E-3</v>
      </c>
      <c r="AU31" s="34">
        <f t="shared" si="1"/>
        <v>8.1542968749999997E-3</v>
      </c>
      <c r="AV31" s="34">
        <f t="shared" si="2"/>
        <v>1.0146484375000001E-2</v>
      </c>
      <c r="AW31" s="34">
        <f t="shared" si="3"/>
        <v>1.3167006109979633E-2</v>
      </c>
      <c r="AX31" s="34">
        <f t="shared" si="25"/>
        <v>9.1649694501018328E-3</v>
      </c>
      <c r="AY31" s="34">
        <f t="shared" si="26"/>
        <v>1.4063136456211812E-2</v>
      </c>
      <c r="AZ31" s="34">
        <f t="shared" si="27"/>
        <v>1.0692464358452138E-2</v>
      </c>
      <c r="BA31" s="34">
        <f t="shared" si="28"/>
        <v>1.159877800407332E-2</v>
      </c>
      <c r="BB31" s="34">
        <f t="shared" si="29"/>
        <v>1.3319755600814664E-2</v>
      </c>
      <c r="BC31" s="34">
        <f t="shared" si="30"/>
        <v>1.9399185336048879E-2</v>
      </c>
      <c r="BD31" s="34">
        <f t="shared" si="31"/>
        <v>1.3462321792260692E-2</v>
      </c>
      <c r="BE31" s="34">
        <f t="shared" si="32"/>
        <v>1.094704684317719E-2</v>
      </c>
      <c r="BF31" s="34">
        <f t="shared" si="33"/>
        <v>8.8798370672097757E-3</v>
      </c>
      <c r="BG31" s="34">
        <f t="shared" si="34"/>
        <v>9.1547861507128309E-3</v>
      </c>
      <c r="BH31" s="34">
        <f t="shared" si="35"/>
        <v>9.6334012219959266E-3</v>
      </c>
      <c r="BI31" s="34">
        <f t="shared" si="17"/>
        <v>8.4777858703568819E-3</v>
      </c>
      <c r="BJ31" s="34">
        <f t="shared" si="18"/>
        <v>1.0276766205389658E-2</v>
      </c>
      <c r="BK31" s="34">
        <f t="shared" si="19"/>
        <v>1.0975965040058266E-2</v>
      </c>
      <c r="BL31" s="34">
        <f t="shared" si="20"/>
        <v>9.3882010196649664E-3</v>
      </c>
      <c r="BM31" s="34">
        <f t="shared" si="21"/>
        <v>1.2556445739257101E-2</v>
      </c>
      <c r="BN31" s="34">
        <f t="shared" si="22"/>
        <v>1.1616897305171158E-2</v>
      </c>
      <c r="BO31" s="34">
        <f t="shared" si="23"/>
        <v>1.5331391114348144E-2</v>
      </c>
      <c r="BP31" s="34">
        <f t="shared" si="24"/>
        <v>1.8252002913328479E-2</v>
      </c>
    </row>
    <row r="32" spans="1:68" ht="15" x14ac:dyDescent="0.25">
      <c r="A32" s="20" t="s">
        <v>445</v>
      </c>
      <c r="B32" s="28">
        <v>867</v>
      </c>
      <c r="C32" s="28">
        <v>772</v>
      </c>
      <c r="D32" s="28">
        <v>1253</v>
      </c>
      <c r="E32" s="28">
        <v>1297</v>
      </c>
      <c r="F32" s="28">
        <v>1134</v>
      </c>
      <c r="G32" s="28">
        <v>1006</v>
      </c>
      <c r="H32" s="28">
        <v>1335</v>
      </c>
      <c r="I32" s="28">
        <v>1191</v>
      </c>
      <c r="J32" s="28">
        <v>1309</v>
      </c>
      <c r="K32" s="28">
        <v>1958</v>
      </c>
      <c r="L32" s="28">
        <v>1750</v>
      </c>
      <c r="M32" s="28">
        <v>1209</v>
      </c>
      <c r="N32" s="28">
        <v>751</v>
      </c>
      <c r="O32" s="28">
        <v>1205</v>
      </c>
      <c r="P32" s="28">
        <v>1521</v>
      </c>
      <c r="Q32" s="28">
        <v>1705</v>
      </c>
      <c r="R32" s="28">
        <v>1617</v>
      </c>
      <c r="S32" s="28">
        <v>2401</v>
      </c>
      <c r="T32" s="28">
        <v>2270</v>
      </c>
      <c r="U32" s="28">
        <v>2429</v>
      </c>
      <c r="V32" s="28">
        <v>2598</v>
      </c>
      <c r="W32" s="28">
        <v>2959</v>
      </c>
      <c r="X32" s="28">
        <v>2466</v>
      </c>
      <c r="Y32" s="28"/>
      <c r="Z32" s="20" t="s">
        <v>445</v>
      </c>
      <c r="AA32" s="28" t="b">
        <f t="shared" si="16"/>
        <v>1</v>
      </c>
      <c r="AB32"/>
      <c r="AC32" s="20" t="s">
        <v>445</v>
      </c>
      <c r="AD32" s="28">
        <v>97200</v>
      </c>
      <c r="AE32" s="28">
        <v>130400</v>
      </c>
      <c r="AF32" s="36">
        <v>74.5</v>
      </c>
      <c r="AG32" s="36">
        <v>2.5</v>
      </c>
      <c r="AH32" s="28">
        <v>94000</v>
      </c>
      <c r="AI32" s="28">
        <v>131600</v>
      </c>
      <c r="AJ32" s="36">
        <v>71.400000000000006</v>
      </c>
      <c r="AK32" s="36">
        <v>2.6</v>
      </c>
      <c r="AL32" s="28">
        <v>92900</v>
      </c>
      <c r="AM32" s="28">
        <v>130200</v>
      </c>
      <c r="AN32" s="36">
        <v>71.3</v>
      </c>
      <c r="AO32" s="36">
        <v>2.6</v>
      </c>
      <c r="AP32"/>
      <c r="AQ32"/>
      <c r="AR32"/>
      <c r="AS32"/>
      <c r="AT32" s="34">
        <f t="shared" si="0"/>
        <v>9.2234042553191488E-3</v>
      </c>
      <c r="AU32" s="34">
        <f t="shared" si="1"/>
        <v>8.2127659574468079E-3</v>
      </c>
      <c r="AV32" s="34">
        <f t="shared" si="2"/>
        <v>1.3329787234042554E-2</v>
      </c>
      <c r="AW32" s="34">
        <f t="shared" si="3"/>
        <v>1.3961248654467169E-2</v>
      </c>
      <c r="AX32" s="34">
        <f t="shared" si="25"/>
        <v>1.2206673842841765E-2</v>
      </c>
      <c r="AY32" s="34">
        <f t="shared" si="26"/>
        <v>1.0828848223896664E-2</v>
      </c>
      <c r="AZ32" s="34">
        <f t="shared" si="27"/>
        <v>1.4370290635091496E-2</v>
      </c>
      <c r="BA32" s="34">
        <f t="shared" si="28"/>
        <v>1.2820236813778255E-2</v>
      </c>
      <c r="BB32" s="34">
        <f t="shared" si="29"/>
        <v>1.4090419806243272E-2</v>
      </c>
      <c r="BC32" s="34">
        <f t="shared" si="30"/>
        <v>2.1076426264800861E-2</v>
      </c>
      <c r="BD32" s="34">
        <f t="shared" si="31"/>
        <v>1.883745963401507E-2</v>
      </c>
      <c r="BE32" s="34">
        <f t="shared" si="32"/>
        <v>1.3013993541442411E-2</v>
      </c>
      <c r="BF32" s="34">
        <f t="shared" si="33"/>
        <v>8.0839612486544674E-3</v>
      </c>
      <c r="BG32" s="34">
        <f t="shared" si="34"/>
        <v>1.2970936490850377E-2</v>
      </c>
      <c r="BH32" s="34">
        <f t="shared" si="35"/>
        <v>1.6372443487621097E-2</v>
      </c>
      <c r="BI32" s="34">
        <f t="shared" si="17"/>
        <v>1.3095238095238096E-2</v>
      </c>
      <c r="BJ32" s="34">
        <f t="shared" si="18"/>
        <v>1.2419354838709677E-2</v>
      </c>
      <c r="BK32" s="34">
        <f t="shared" si="19"/>
        <v>1.8440860215053763E-2</v>
      </c>
      <c r="BL32" s="34">
        <f t="shared" si="20"/>
        <v>1.7434715821812597E-2</v>
      </c>
      <c r="BM32" s="34">
        <f t="shared" si="21"/>
        <v>1.8655913978494625E-2</v>
      </c>
      <c r="BN32" s="34">
        <f t="shared" si="22"/>
        <v>1.9953917050691244E-2</v>
      </c>
      <c r="BO32" s="34">
        <f t="shared" si="23"/>
        <v>2.2726574500768048E-2</v>
      </c>
      <c r="BP32" s="34">
        <f t="shared" si="24"/>
        <v>1.8940092165898616E-2</v>
      </c>
    </row>
    <row r="33" spans="1:68" ht="15" x14ac:dyDescent="0.25">
      <c r="A33" s="20" t="s">
        <v>446</v>
      </c>
      <c r="B33" s="28">
        <v>991</v>
      </c>
      <c r="C33" s="28">
        <v>1661</v>
      </c>
      <c r="D33" s="28">
        <v>1582</v>
      </c>
      <c r="E33" s="28">
        <v>1742</v>
      </c>
      <c r="F33" s="28">
        <v>1763</v>
      </c>
      <c r="G33" s="28">
        <v>1572</v>
      </c>
      <c r="H33" s="28">
        <v>1409</v>
      </c>
      <c r="I33" s="28">
        <v>1776</v>
      </c>
      <c r="J33" s="28">
        <v>1665</v>
      </c>
      <c r="K33" s="28">
        <v>1554</v>
      </c>
      <c r="L33" s="28">
        <v>1476</v>
      </c>
      <c r="M33" s="28">
        <v>1526</v>
      </c>
      <c r="N33" s="28">
        <v>1445</v>
      </c>
      <c r="O33" s="28">
        <v>1548</v>
      </c>
      <c r="P33" s="28">
        <v>1542</v>
      </c>
      <c r="Q33" s="28">
        <v>2181</v>
      </c>
      <c r="R33" s="28">
        <v>1625</v>
      </c>
      <c r="S33" s="28">
        <v>2124</v>
      </c>
      <c r="T33" s="28">
        <v>1965</v>
      </c>
      <c r="U33" s="28">
        <v>2019</v>
      </c>
      <c r="V33" s="28">
        <v>2794</v>
      </c>
      <c r="W33" s="28">
        <v>2399</v>
      </c>
      <c r="X33" s="28">
        <v>2290</v>
      </c>
      <c r="Y33" s="28"/>
      <c r="Z33" s="20" t="s">
        <v>446</v>
      </c>
      <c r="AA33" s="28" t="b">
        <f t="shared" si="16"/>
        <v>1</v>
      </c>
      <c r="AB33"/>
      <c r="AC33" s="20" t="s">
        <v>446</v>
      </c>
      <c r="AD33" s="28">
        <v>108900</v>
      </c>
      <c r="AE33" s="28">
        <v>150000</v>
      </c>
      <c r="AF33" s="36">
        <v>72.599999999999994</v>
      </c>
      <c r="AG33" s="36">
        <v>2.5</v>
      </c>
      <c r="AH33" s="28">
        <v>111300</v>
      </c>
      <c r="AI33" s="28">
        <v>152300</v>
      </c>
      <c r="AJ33" s="36">
        <v>73.099999999999994</v>
      </c>
      <c r="AK33" s="36">
        <v>2.5</v>
      </c>
      <c r="AL33" s="28">
        <v>112400</v>
      </c>
      <c r="AM33" s="28">
        <v>151000</v>
      </c>
      <c r="AN33" s="36">
        <v>74.400000000000006</v>
      </c>
      <c r="AO33" s="36">
        <v>2.6</v>
      </c>
      <c r="AP33"/>
      <c r="AQ33"/>
      <c r="AR33"/>
      <c r="AS33"/>
      <c r="AT33" s="34">
        <f t="shared" si="0"/>
        <v>8.9038634321653189E-3</v>
      </c>
      <c r="AU33" s="34">
        <f t="shared" si="1"/>
        <v>1.4923629829290207E-2</v>
      </c>
      <c r="AV33" s="34">
        <f t="shared" si="2"/>
        <v>1.4213836477987421E-2</v>
      </c>
      <c r="AW33" s="34">
        <f t="shared" si="3"/>
        <v>1.5498220640569394E-2</v>
      </c>
      <c r="AX33" s="34">
        <f t="shared" si="25"/>
        <v>1.5685053380782916E-2</v>
      </c>
      <c r="AY33" s="34">
        <f t="shared" si="26"/>
        <v>1.398576512455516E-2</v>
      </c>
      <c r="AZ33" s="34">
        <f t="shared" si="27"/>
        <v>1.2535587188612099E-2</v>
      </c>
      <c r="BA33" s="34">
        <f t="shared" si="28"/>
        <v>1.5800711743772244E-2</v>
      </c>
      <c r="BB33" s="34">
        <f t="shared" si="29"/>
        <v>1.4813167259786477E-2</v>
      </c>
      <c r="BC33" s="34">
        <f t="shared" si="30"/>
        <v>1.3825622775800711E-2</v>
      </c>
      <c r="BD33" s="34">
        <f t="shared" si="31"/>
        <v>1.3131672597864769E-2</v>
      </c>
      <c r="BE33" s="34">
        <f t="shared" si="32"/>
        <v>1.3576512455516014E-2</v>
      </c>
      <c r="BF33" s="34">
        <f t="shared" si="33"/>
        <v>1.2855871886120996E-2</v>
      </c>
      <c r="BG33" s="34">
        <f t="shared" si="34"/>
        <v>1.3772241992882562E-2</v>
      </c>
      <c r="BH33" s="34">
        <f t="shared" si="35"/>
        <v>1.3718861209964413E-2</v>
      </c>
      <c r="BI33" s="34">
        <f t="shared" si="17"/>
        <v>1.4443708609271523E-2</v>
      </c>
      <c r="BJ33" s="34">
        <f t="shared" si="18"/>
        <v>1.0761589403973509E-2</v>
      </c>
      <c r="BK33" s="34">
        <f t="shared" si="19"/>
        <v>1.4066225165562914E-2</v>
      </c>
      <c r="BL33" s="34">
        <f t="shared" si="20"/>
        <v>1.3013245033112584E-2</v>
      </c>
      <c r="BM33" s="34">
        <f t="shared" si="21"/>
        <v>1.3370860927152318E-2</v>
      </c>
      <c r="BN33" s="34">
        <f t="shared" si="22"/>
        <v>1.8503311258278147E-2</v>
      </c>
      <c r="BO33" s="34">
        <f t="shared" si="23"/>
        <v>1.5887417218543046E-2</v>
      </c>
      <c r="BP33" s="34">
        <f t="shared" si="24"/>
        <v>1.5165562913907285E-2</v>
      </c>
    </row>
    <row r="34" spans="1:68" ht="15" x14ac:dyDescent="0.25">
      <c r="A34" s="20" t="s">
        <v>447</v>
      </c>
      <c r="B34" s="28">
        <v>1723</v>
      </c>
      <c r="C34" s="28">
        <v>1897</v>
      </c>
      <c r="D34" s="28">
        <v>2085</v>
      </c>
      <c r="E34" s="28">
        <v>2016</v>
      </c>
      <c r="F34" s="28">
        <v>1367</v>
      </c>
      <c r="G34" s="28">
        <v>1901</v>
      </c>
      <c r="H34" s="28">
        <v>1758</v>
      </c>
      <c r="I34" s="28">
        <v>1843</v>
      </c>
      <c r="J34" s="28">
        <v>1894</v>
      </c>
      <c r="K34" s="28">
        <v>2083</v>
      </c>
      <c r="L34" s="28">
        <v>2206</v>
      </c>
      <c r="M34" s="28">
        <v>1859</v>
      </c>
      <c r="N34" s="28">
        <v>1590</v>
      </c>
      <c r="O34" s="28">
        <v>1969</v>
      </c>
      <c r="P34" s="28">
        <v>1965</v>
      </c>
      <c r="Q34" s="28">
        <v>2227</v>
      </c>
      <c r="R34" s="28">
        <v>2889</v>
      </c>
      <c r="S34" s="28">
        <v>2940</v>
      </c>
      <c r="T34" s="28">
        <v>2462</v>
      </c>
      <c r="U34" s="28">
        <v>2823</v>
      </c>
      <c r="V34" s="28">
        <v>2682</v>
      </c>
      <c r="W34" s="28">
        <v>3107</v>
      </c>
      <c r="X34" s="28">
        <v>2597</v>
      </c>
      <c r="Y34" s="28"/>
      <c r="Z34" s="20" t="s">
        <v>447</v>
      </c>
      <c r="AA34" s="28" t="b">
        <f t="shared" si="16"/>
        <v>1</v>
      </c>
      <c r="AB34"/>
      <c r="AC34" s="20" t="s">
        <v>447</v>
      </c>
      <c r="AD34" s="28">
        <v>142500</v>
      </c>
      <c r="AE34" s="28">
        <v>179100</v>
      </c>
      <c r="AF34" s="36">
        <v>79.599999999999994</v>
      </c>
      <c r="AG34" s="36">
        <v>2.6</v>
      </c>
      <c r="AH34" s="28">
        <v>143900</v>
      </c>
      <c r="AI34" s="28">
        <v>179600</v>
      </c>
      <c r="AJ34" s="36">
        <v>80.099999999999994</v>
      </c>
      <c r="AK34" s="36">
        <v>2.5</v>
      </c>
      <c r="AL34" s="28">
        <v>138400</v>
      </c>
      <c r="AM34" s="28">
        <v>179200</v>
      </c>
      <c r="AN34" s="36">
        <v>77.2</v>
      </c>
      <c r="AO34" s="36">
        <v>2.6</v>
      </c>
      <c r="AP34"/>
      <c r="AQ34"/>
      <c r="AR34"/>
      <c r="AS34"/>
      <c r="AT34" s="34">
        <f t="shared" si="0"/>
        <v>1.197359277275886E-2</v>
      </c>
      <c r="AU34" s="34">
        <f t="shared" si="1"/>
        <v>1.3182765809589993E-2</v>
      </c>
      <c r="AV34" s="34">
        <f t="shared" si="2"/>
        <v>1.4489228630993745E-2</v>
      </c>
      <c r="AW34" s="34">
        <f t="shared" si="3"/>
        <v>1.4566473988439306E-2</v>
      </c>
      <c r="AX34" s="34">
        <f t="shared" si="25"/>
        <v>9.8771676300578037E-3</v>
      </c>
      <c r="AY34" s="34">
        <f t="shared" si="26"/>
        <v>1.3735549132947977E-2</v>
      </c>
      <c r="AZ34" s="34">
        <f t="shared" si="27"/>
        <v>1.2702312138728324E-2</v>
      </c>
      <c r="BA34" s="34">
        <f t="shared" si="28"/>
        <v>1.3316473988439307E-2</v>
      </c>
      <c r="BB34" s="34">
        <f t="shared" si="29"/>
        <v>1.3684971098265896E-2</v>
      </c>
      <c r="BC34" s="34">
        <f t="shared" si="30"/>
        <v>1.505057803468208E-2</v>
      </c>
      <c r="BD34" s="34">
        <f t="shared" si="31"/>
        <v>1.5939306358381502E-2</v>
      </c>
      <c r="BE34" s="34">
        <f t="shared" si="32"/>
        <v>1.3432080924855492E-2</v>
      </c>
      <c r="BF34" s="34">
        <f t="shared" si="33"/>
        <v>1.1488439306358381E-2</v>
      </c>
      <c r="BG34" s="34">
        <f t="shared" si="34"/>
        <v>1.4226878612716763E-2</v>
      </c>
      <c r="BH34" s="34">
        <f t="shared" si="35"/>
        <v>1.4197976878612717E-2</v>
      </c>
      <c r="BI34" s="34">
        <f t="shared" si="17"/>
        <v>1.2427455357142857E-2</v>
      </c>
      <c r="BJ34" s="34">
        <f t="shared" si="18"/>
        <v>1.6121651785714286E-2</v>
      </c>
      <c r="BK34" s="34">
        <f t="shared" si="19"/>
        <v>1.6406250000000001E-2</v>
      </c>
      <c r="BL34" s="34">
        <f t="shared" si="20"/>
        <v>1.3738839285714287E-2</v>
      </c>
      <c r="BM34" s="34">
        <f t="shared" si="21"/>
        <v>1.5753348214285715E-2</v>
      </c>
      <c r="BN34" s="34">
        <f t="shared" si="22"/>
        <v>1.4966517857142857E-2</v>
      </c>
      <c r="BO34" s="34">
        <f t="shared" si="23"/>
        <v>1.7338169642857143E-2</v>
      </c>
      <c r="BP34" s="34">
        <f t="shared" si="24"/>
        <v>1.44921875E-2</v>
      </c>
    </row>
    <row r="35" spans="1:68" ht="15" x14ac:dyDescent="0.25">
      <c r="A35" s="20" t="s">
        <v>448</v>
      </c>
      <c r="B35" s="28">
        <v>546</v>
      </c>
      <c r="C35" s="28">
        <v>847</v>
      </c>
      <c r="D35" s="28">
        <v>1054</v>
      </c>
      <c r="E35" s="28">
        <v>942</v>
      </c>
      <c r="F35" s="28">
        <v>585</v>
      </c>
      <c r="G35" s="28">
        <v>913</v>
      </c>
      <c r="H35" s="28">
        <v>839</v>
      </c>
      <c r="I35" s="28">
        <v>769</v>
      </c>
      <c r="J35" s="28">
        <v>922</v>
      </c>
      <c r="K35" s="28">
        <v>798</v>
      </c>
      <c r="L35" s="28">
        <v>1004</v>
      </c>
      <c r="M35" s="28">
        <v>883</v>
      </c>
      <c r="N35" s="28">
        <v>563</v>
      </c>
      <c r="O35" s="28">
        <v>897</v>
      </c>
      <c r="P35" s="28">
        <v>757</v>
      </c>
      <c r="Q35" s="28">
        <v>1050</v>
      </c>
      <c r="R35" s="28">
        <v>796</v>
      </c>
      <c r="S35" s="28">
        <v>744</v>
      </c>
      <c r="T35" s="28">
        <v>910</v>
      </c>
      <c r="U35" s="28">
        <v>889</v>
      </c>
      <c r="V35" s="28">
        <v>968</v>
      </c>
      <c r="W35" s="28">
        <v>1200</v>
      </c>
      <c r="X35" s="28">
        <v>1152</v>
      </c>
      <c r="Y35" s="28"/>
      <c r="Z35" s="20" t="s">
        <v>448</v>
      </c>
      <c r="AA35" s="28" t="b">
        <f t="shared" si="16"/>
        <v>1</v>
      </c>
      <c r="AB35"/>
      <c r="AC35" s="20" t="s">
        <v>448</v>
      </c>
      <c r="AD35" s="28">
        <v>106000</v>
      </c>
      <c r="AE35" s="28">
        <v>139600</v>
      </c>
      <c r="AF35" s="36">
        <v>75.900000000000006</v>
      </c>
      <c r="AG35" s="36">
        <v>2.5</v>
      </c>
      <c r="AH35" s="28">
        <v>102100</v>
      </c>
      <c r="AI35" s="28">
        <v>139600</v>
      </c>
      <c r="AJ35" s="36">
        <v>73.099999999999994</v>
      </c>
      <c r="AK35" s="36">
        <v>2.8</v>
      </c>
      <c r="AL35" s="28">
        <v>102100</v>
      </c>
      <c r="AM35" s="28">
        <v>139500</v>
      </c>
      <c r="AN35" s="36">
        <v>73.2</v>
      </c>
      <c r="AO35" s="36">
        <v>3</v>
      </c>
      <c r="AP35"/>
      <c r="AQ35"/>
      <c r="AR35"/>
      <c r="AS35"/>
      <c r="AT35" s="34">
        <f t="shared" si="0"/>
        <v>5.3476983349657198E-3</v>
      </c>
      <c r="AU35" s="34">
        <f t="shared" si="1"/>
        <v>8.2957884427032318E-3</v>
      </c>
      <c r="AV35" s="34">
        <f t="shared" si="2"/>
        <v>1.0323212536728698E-2</v>
      </c>
      <c r="AW35" s="34">
        <f t="shared" si="3"/>
        <v>9.2262487757100876E-3</v>
      </c>
      <c r="AX35" s="34">
        <f t="shared" si="25"/>
        <v>5.7296767874632712E-3</v>
      </c>
      <c r="AY35" s="34">
        <f t="shared" si="26"/>
        <v>8.9422135161606273E-3</v>
      </c>
      <c r="AZ35" s="34">
        <f t="shared" si="27"/>
        <v>8.2174338883447603E-3</v>
      </c>
      <c r="BA35" s="34">
        <f t="shared" si="28"/>
        <v>7.531831537708129E-3</v>
      </c>
      <c r="BB35" s="34">
        <f t="shared" si="29"/>
        <v>9.0303623898139087E-3</v>
      </c>
      <c r="BC35" s="34">
        <f t="shared" si="30"/>
        <v>7.815866797257591E-3</v>
      </c>
      <c r="BD35" s="34">
        <f t="shared" si="31"/>
        <v>9.8334965719882473E-3</v>
      </c>
      <c r="BE35" s="34">
        <f t="shared" si="32"/>
        <v>8.6483839373163573E-3</v>
      </c>
      <c r="BF35" s="34">
        <f t="shared" si="33"/>
        <v>5.5142017629774727E-3</v>
      </c>
      <c r="BG35" s="34">
        <f t="shared" si="34"/>
        <v>8.7855044074436825E-3</v>
      </c>
      <c r="BH35" s="34">
        <f t="shared" si="35"/>
        <v>7.4142997061704208E-3</v>
      </c>
      <c r="BI35" s="34">
        <f t="shared" si="17"/>
        <v>7.526881720430108E-3</v>
      </c>
      <c r="BJ35" s="34">
        <f t="shared" si="18"/>
        <v>5.7060931899641579E-3</v>
      </c>
      <c r="BK35" s="34">
        <f t="shared" si="19"/>
        <v>5.3333333333333332E-3</v>
      </c>
      <c r="BL35" s="34">
        <f t="shared" si="20"/>
        <v>6.523297491039427E-3</v>
      </c>
      <c r="BM35" s="34">
        <f t="shared" si="21"/>
        <v>6.372759856630824E-3</v>
      </c>
      <c r="BN35" s="34">
        <f t="shared" si="22"/>
        <v>6.9390681003584226E-3</v>
      </c>
      <c r="BO35" s="34">
        <f t="shared" si="23"/>
        <v>8.6021505376344086E-3</v>
      </c>
      <c r="BP35" s="34">
        <f t="shared" si="24"/>
        <v>8.2580645161290326E-3</v>
      </c>
    </row>
    <row r="36" spans="1:68" ht="15" x14ac:dyDescent="0.25">
      <c r="A36" s="20" t="s">
        <v>449</v>
      </c>
      <c r="B36" s="28">
        <v>2090</v>
      </c>
      <c r="C36" s="28">
        <v>1914</v>
      </c>
      <c r="D36" s="28">
        <v>2659</v>
      </c>
      <c r="E36" s="28">
        <v>2082</v>
      </c>
      <c r="F36" s="28">
        <v>2267</v>
      </c>
      <c r="G36" s="28">
        <v>2145</v>
      </c>
      <c r="H36" s="28">
        <v>2293</v>
      </c>
      <c r="I36" s="28">
        <v>2136</v>
      </c>
      <c r="J36" s="28">
        <v>2776</v>
      </c>
      <c r="K36" s="28">
        <v>2502</v>
      </c>
      <c r="L36" s="28">
        <v>2954</v>
      </c>
      <c r="M36" s="28">
        <v>2551</v>
      </c>
      <c r="N36" s="28">
        <v>1799</v>
      </c>
      <c r="O36" s="28">
        <v>2376</v>
      </c>
      <c r="P36" s="28">
        <v>2544</v>
      </c>
      <c r="Q36" s="28">
        <v>3529</v>
      </c>
      <c r="R36" s="28">
        <v>2579</v>
      </c>
      <c r="S36" s="28">
        <v>4013</v>
      </c>
      <c r="T36" s="28">
        <v>2501</v>
      </c>
      <c r="U36" s="28">
        <v>3323</v>
      </c>
      <c r="V36" s="28">
        <v>3108</v>
      </c>
      <c r="W36" s="28">
        <v>3041</v>
      </c>
      <c r="X36" s="28">
        <v>3408</v>
      </c>
      <c r="Y36" s="28"/>
      <c r="Z36" s="20" t="s">
        <v>449</v>
      </c>
      <c r="AA36" s="28" t="b">
        <f t="shared" si="16"/>
        <v>1</v>
      </c>
      <c r="AB36"/>
      <c r="AC36" s="20" t="s">
        <v>449</v>
      </c>
      <c r="AD36" s="28">
        <v>106200</v>
      </c>
      <c r="AE36" s="28">
        <v>137600</v>
      </c>
      <c r="AF36" s="36">
        <v>77.2</v>
      </c>
      <c r="AG36" s="36">
        <v>2.4</v>
      </c>
      <c r="AH36" s="28">
        <v>108100</v>
      </c>
      <c r="AI36" s="28">
        <v>138900</v>
      </c>
      <c r="AJ36" s="36">
        <v>77.8</v>
      </c>
      <c r="AK36" s="36">
        <v>2.6</v>
      </c>
      <c r="AL36" s="28">
        <v>107400</v>
      </c>
      <c r="AM36" s="28">
        <v>137700</v>
      </c>
      <c r="AN36" s="36">
        <v>78</v>
      </c>
      <c r="AO36" s="36">
        <v>2.6</v>
      </c>
      <c r="AP36"/>
      <c r="AQ36"/>
      <c r="AR36"/>
      <c r="AS36"/>
      <c r="AT36" s="34">
        <f t="shared" si="0"/>
        <v>1.9333950046253469E-2</v>
      </c>
      <c r="AU36" s="34">
        <f t="shared" si="1"/>
        <v>1.7705827937095284E-2</v>
      </c>
      <c r="AV36" s="34">
        <f t="shared" si="2"/>
        <v>2.4597594819611469E-2</v>
      </c>
      <c r="AW36" s="34">
        <f t="shared" si="3"/>
        <v>1.9385474860335195E-2</v>
      </c>
      <c r="AX36" s="34">
        <f t="shared" si="25"/>
        <v>2.1108007448789573E-2</v>
      </c>
      <c r="AY36" s="34">
        <f t="shared" si="26"/>
        <v>1.9972067039106145E-2</v>
      </c>
      <c r="AZ36" s="34">
        <f t="shared" si="27"/>
        <v>2.1350093109869645E-2</v>
      </c>
      <c r="BA36" s="34">
        <f t="shared" si="28"/>
        <v>1.9888268156424582E-2</v>
      </c>
      <c r="BB36" s="34">
        <f t="shared" si="29"/>
        <v>2.5847299813780259E-2</v>
      </c>
      <c r="BC36" s="34">
        <f t="shared" si="30"/>
        <v>2.3296089385474859E-2</v>
      </c>
      <c r="BD36" s="34">
        <f t="shared" si="31"/>
        <v>2.750465549348231E-2</v>
      </c>
      <c r="BE36" s="34">
        <f t="shared" si="32"/>
        <v>2.3752327746741155E-2</v>
      </c>
      <c r="BF36" s="34">
        <f t="shared" si="33"/>
        <v>1.6750465549348229E-2</v>
      </c>
      <c r="BG36" s="34">
        <f t="shared" si="34"/>
        <v>2.212290502793296E-2</v>
      </c>
      <c r="BH36" s="34">
        <f t="shared" si="35"/>
        <v>2.3687150837988828E-2</v>
      </c>
      <c r="BI36" s="34">
        <f t="shared" si="17"/>
        <v>2.5628177196804647E-2</v>
      </c>
      <c r="BJ36" s="34">
        <f t="shared" si="18"/>
        <v>1.8729121278140887E-2</v>
      </c>
      <c r="BK36" s="34">
        <f t="shared" si="19"/>
        <v>2.9143064633260711E-2</v>
      </c>
      <c r="BL36" s="34">
        <f t="shared" si="20"/>
        <v>1.8162672476397967E-2</v>
      </c>
      <c r="BM36" s="34">
        <f t="shared" si="21"/>
        <v>2.4132171387073346E-2</v>
      </c>
      <c r="BN36" s="34">
        <f t="shared" si="22"/>
        <v>2.2570806100217864E-2</v>
      </c>
      <c r="BO36" s="34">
        <f t="shared" si="23"/>
        <v>2.2084241103848948E-2</v>
      </c>
      <c r="BP36" s="34">
        <f t="shared" si="24"/>
        <v>2.4749455337690632E-2</v>
      </c>
    </row>
    <row r="37" spans="1:68" ht="15" x14ac:dyDescent="0.25">
      <c r="A37" s="20" t="s">
        <v>450</v>
      </c>
      <c r="B37" s="28">
        <v>946</v>
      </c>
      <c r="C37" s="28">
        <v>1464</v>
      </c>
      <c r="D37" s="28">
        <v>1180</v>
      </c>
      <c r="E37" s="28">
        <v>1253</v>
      </c>
      <c r="F37" s="28">
        <v>1186</v>
      </c>
      <c r="G37" s="28">
        <v>1378</v>
      </c>
      <c r="H37" s="28">
        <v>1436</v>
      </c>
      <c r="I37" s="28">
        <v>1768</v>
      </c>
      <c r="J37" s="28">
        <v>1769</v>
      </c>
      <c r="K37" s="28">
        <v>1789</v>
      </c>
      <c r="L37" s="28">
        <v>1999</v>
      </c>
      <c r="M37" s="28">
        <v>1656</v>
      </c>
      <c r="N37" s="28">
        <v>1147</v>
      </c>
      <c r="O37" s="28">
        <v>1379</v>
      </c>
      <c r="P37" s="28">
        <v>1835</v>
      </c>
      <c r="Q37" s="28">
        <v>2107</v>
      </c>
      <c r="R37" s="28">
        <v>1698</v>
      </c>
      <c r="S37" s="28">
        <v>1779</v>
      </c>
      <c r="T37" s="28">
        <v>1998</v>
      </c>
      <c r="U37" s="28">
        <v>2445</v>
      </c>
      <c r="V37" s="28">
        <v>2347</v>
      </c>
      <c r="W37" s="28">
        <v>3377</v>
      </c>
      <c r="X37" s="28">
        <v>1886</v>
      </c>
      <c r="Y37" s="28"/>
      <c r="Z37" s="20" t="s">
        <v>450</v>
      </c>
      <c r="AA37" s="28" t="b">
        <f t="shared" si="16"/>
        <v>1</v>
      </c>
      <c r="AB37"/>
      <c r="AC37" s="20" t="s">
        <v>450</v>
      </c>
      <c r="AD37" s="28">
        <v>154800</v>
      </c>
      <c r="AE37" s="28">
        <v>201200</v>
      </c>
      <c r="AF37" s="36">
        <v>76.900000000000006</v>
      </c>
      <c r="AG37" s="36">
        <v>2.4</v>
      </c>
      <c r="AH37" s="28">
        <v>150600</v>
      </c>
      <c r="AI37" s="28">
        <v>198600</v>
      </c>
      <c r="AJ37" s="36">
        <v>75.8</v>
      </c>
      <c r="AK37" s="36">
        <v>2.6</v>
      </c>
      <c r="AL37" s="28">
        <v>152300</v>
      </c>
      <c r="AM37" s="28">
        <v>197800</v>
      </c>
      <c r="AN37" s="36">
        <v>77</v>
      </c>
      <c r="AO37" s="36">
        <v>2.6</v>
      </c>
      <c r="AP37"/>
      <c r="AQ37"/>
      <c r="AR37"/>
      <c r="AS37"/>
      <c r="AT37" s="34">
        <f t="shared" si="0"/>
        <v>6.2815405046480746E-3</v>
      </c>
      <c r="AU37" s="34">
        <f t="shared" si="1"/>
        <v>9.7211155378486049E-3</v>
      </c>
      <c r="AV37" s="34">
        <f t="shared" si="2"/>
        <v>7.8353253652058436E-3</v>
      </c>
      <c r="AW37" s="34">
        <f t="shared" si="3"/>
        <v>8.2271831910702559E-3</v>
      </c>
      <c r="AX37" s="34">
        <f t="shared" si="25"/>
        <v>7.7872619829284307E-3</v>
      </c>
      <c r="AY37" s="34">
        <f t="shared" si="26"/>
        <v>9.0479317137229145E-3</v>
      </c>
      <c r="AZ37" s="34">
        <f t="shared" si="27"/>
        <v>9.4287590282337488E-3</v>
      </c>
      <c r="BA37" s="34">
        <f t="shared" si="28"/>
        <v>1.1608667104399213E-2</v>
      </c>
      <c r="BB37" s="34">
        <f t="shared" si="29"/>
        <v>1.1615233092580434E-2</v>
      </c>
      <c r="BC37" s="34">
        <f t="shared" si="30"/>
        <v>1.1746552856204859E-2</v>
      </c>
      <c r="BD37" s="34">
        <f t="shared" si="31"/>
        <v>1.3125410374261326E-2</v>
      </c>
      <c r="BE37" s="34">
        <f t="shared" si="32"/>
        <v>1.087327642810243E-2</v>
      </c>
      <c r="BF37" s="34">
        <f t="shared" si="33"/>
        <v>7.5311884438608008E-3</v>
      </c>
      <c r="BG37" s="34">
        <f t="shared" si="34"/>
        <v>9.0544977019041371E-3</v>
      </c>
      <c r="BH37" s="34">
        <f t="shared" si="35"/>
        <v>1.2048588312541037E-2</v>
      </c>
      <c r="BI37" s="34">
        <f t="shared" si="17"/>
        <v>1.0652173913043479E-2</v>
      </c>
      <c r="BJ37" s="34">
        <f t="shared" si="18"/>
        <v>8.5844287158746216E-3</v>
      </c>
      <c r="BK37" s="34">
        <f t="shared" si="19"/>
        <v>8.9939332659251768E-3</v>
      </c>
      <c r="BL37" s="34">
        <f t="shared" si="20"/>
        <v>1.0101112234580384E-2</v>
      </c>
      <c r="BM37" s="34">
        <f t="shared" si="21"/>
        <v>1.2360970677451972E-2</v>
      </c>
      <c r="BN37" s="34">
        <f t="shared" si="22"/>
        <v>1.1865520728008089E-2</v>
      </c>
      <c r="BO37" s="34">
        <f t="shared" si="23"/>
        <v>1.7072800808897878E-2</v>
      </c>
      <c r="BP37" s="34">
        <f t="shared" si="24"/>
        <v>9.5348837209302331E-3</v>
      </c>
    </row>
    <row r="38" spans="1:68" ht="15" x14ac:dyDescent="0.25">
      <c r="A38" s="20" t="s">
        <v>451</v>
      </c>
      <c r="B38" s="28">
        <v>4059</v>
      </c>
      <c r="C38" s="28">
        <v>6600</v>
      </c>
      <c r="D38" s="28">
        <v>5746</v>
      </c>
      <c r="E38" s="28">
        <v>6148</v>
      </c>
      <c r="F38" s="28">
        <v>5814</v>
      </c>
      <c r="G38" s="28">
        <v>5549</v>
      </c>
      <c r="H38" s="28">
        <v>6126</v>
      </c>
      <c r="I38" s="28">
        <v>7481</v>
      </c>
      <c r="J38" s="28">
        <v>7396</v>
      </c>
      <c r="K38" s="28">
        <v>8476</v>
      </c>
      <c r="L38" s="28">
        <v>7631</v>
      </c>
      <c r="M38" s="28">
        <v>6612</v>
      </c>
      <c r="N38" s="28">
        <v>4423</v>
      </c>
      <c r="O38" s="28">
        <v>7506</v>
      </c>
      <c r="P38" s="28">
        <v>7162</v>
      </c>
      <c r="Q38" s="28">
        <v>7001</v>
      </c>
      <c r="R38" s="28">
        <v>6989</v>
      </c>
      <c r="S38" s="28">
        <v>7289</v>
      </c>
      <c r="T38" s="28">
        <v>8574</v>
      </c>
      <c r="U38" s="28">
        <v>8397</v>
      </c>
      <c r="V38" s="28">
        <v>8479</v>
      </c>
      <c r="W38" s="28">
        <v>9606</v>
      </c>
      <c r="X38" s="28">
        <v>9373</v>
      </c>
      <c r="Y38" s="28"/>
      <c r="Z38" s="20" t="s">
        <v>451</v>
      </c>
      <c r="AA38" s="28" t="b">
        <f t="shared" si="16"/>
        <v>1</v>
      </c>
      <c r="AB38"/>
      <c r="AC38" s="20" t="s">
        <v>451</v>
      </c>
      <c r="AD38" s="28">
        <v>549800</v>
      </c>
      <c r="AE38" s="28">
        <v>737400</v>
      </c>
      <c r="AF38" s="36">
        <v>74.599999999999994</v>
      </c>
      <c r="AG38" s="36">
        <v>1.9</v>
      </c>
      <c r="AH38" s="28">
        <v>569100</v>
      </c>
      <c r="AI38" s="28">
        <v>737400</v>
      </c>
      <c r="AJ38" s="36">
        <v>77.2</v>
      </c>
      <c r="AK38" s="36">
        <v>1.8</v>
      </c>
      <c r="AL38" s="28">
        <v>572100</v>
      </c>
      <c r="AM38" s="28">
        <v>733800</v>
      </c>
      <c r="AN38" s="36">
        <v>78</v>
      </c>
      <c r="AO38" s="36">
        <v>1.9</v>
      </c>
      <c r="AP38"/>
      <c r="AQ38"/>
      <c r="AR38"/>
      <c r="AS38"/>
      <c r="AT38" s="34">
        <f t="shared" si="0"/>
        <v>7.1323141802846603E-3</v>
      </c>
      <c r="AU38" s="34">
        <f t="shared" si="1"/>
        <v>1.1597258829731154E-2</v>
      </c>
      <c r="AV38" s="34">
        <f t="shared" si="2"/>
        <v>1.0096643823581093E-2</v>
      </c>
      <c r="AW38" s="34">
        <f t="shared" si="3"/>
        <v>1.074637301171124E-2</v>
      </c>
      <c r="AX38" s="34">
        <f t="shared" si="25"/>
        <v>1.016255899318301E-2</v>
      </c>
      <c r="AY38" s="34">
        <f t="shared" si="26"/>
        <v>9.6993532599195936E-3</v>
      </c>
      <c r="AZ38" s="34">
        <f t="shared" si="27"/>
        <v>1.070791819611956E-2</v>
      </c>
      <c r="BA38" s="34">
        <f t="shared" si="28"/>
        <v>1.3076385247334382E-2</v>
      </c>
      <c r="BB38" s="34">
        <f t="shared" si="29"/>
        <v>1.2927809823457438E-2</v>
      </c>
      <c r="BC38" s="34">
        <f t="shared" si="30"/>
        <v>1.4815591679776263E-2</v>
      </c>
      <c r="BD38" s="34">
        <f t="shared" si="31"/>
        <v>1.3338577171823109E-2</v>
      </c>
      <c r="BE38" s="34">
        <f t="shared" si="32"/>
        <v>1.1557420031463031E-2</v>
      </c>
      <c r="BF38" s="34">
        <f t="shared" si="33"/>
        <v>7.7311658800908933E-3</v>
      </c>
      <c r="BG38" s="34">
        <f t="shared" si="34"/>
        <v>1.3120083901415837E-2</v>
      </c>
      <c r="BH38" s="34">
        <f t="shared" si="35"/>
        <v>1.2518790421255026E-2</v>
      </c>
      <c r="BI38" s="34">
        <f t="shared" si="17"/>
        <v>9.5407467974925053E-3</v>
      </c>
      <c r="BJ38" s="34">
        <f t="shared" si="18"/>
        <v>9.5243935677296263E-3</v>
      </c>
      <c r="BK38" s="34">
        <f t="shared" si="19"/>
        <v>9.9332243118015803E-3</v>
      </c>
      <c r="BL38" s="34">
        <f t="shared" si="20"/>
        <v>1.1684382665576452E-2</v>
      </c>
      <c r="BM38" s="34">
        <f t="shared" si="21"/>
        <v>1.1443172526573998E-2</v>
      </c>
      <c r="BN38" s="34">
        <f t="shared" si="22"/>
        <v>1.1554919596620333E-2</v>
      </c>
      <c r="BO38" s="34">
        <f t="shared" si="23"/>
        <v>1.3090760425183973E-2</v>
      </c>
      <c r="BP38" s="34">
        <f t="shared" si="24"/>
        <v>1.2773235213954756E-2</v>
      </c>
    </row>
    <row r="39" spans="1:68" ht="15" x14ac:dyDescent="0.25">
      <c r="A39" s="20" t="s">
        <v>452</v>
      </c>
      <c r="B39" s="28">
        <v>393</v>
      </c>
      <c r="C39" s="28">
        <v>661</v>
      </c>
      <c r="D39" s="28">
        <v>574</v>
      </c>
      <c r="E39" s="28">
        <v>651</v>
      </c>
      <c r="F39" s="28">
        <v>622</v>
      </c>
      <c r="G39" s="28">
        <v>971</v>
      </c>
      <c r="H39" s="28">
        <v>959</v>
      </c>
      <c r="I39" s="28">
        <v>1492</v>
      </c>
      <c r="J39" s="28">
        <v>1573</v>
      </c>
      <c r="K39" s="28">
        <v>1013</v>
      </c>
      <c r="L39" s="28">
        <v>1238</v>
      </c>
      <c r="M39" s="28">
        <v>737</v>
      </c>
      <c r="N39" s="28">
        <v>445</v>
      </c>
      <c r="O39" s="28">
        <v>854</v>
      </c>
      <c r="P39" s="28">
        <v>983</v>
      </c>
      <c r="Q39" s="28">
        <v>2215</v>
      </c>
      <c r="R39" s="28">
        <v>987</v>
      </c>
      <c r="S39" s="28">
        <v>963</v>
      </c>
      <c r="T39" s="28">
        <v>1214</v>
      </c>
      <c r="U39" s="28">
        <v>1269</v>
      </c>
      <c r="V39" s="28">
        <v>931</v>
      </c>
      <c r="W39" s="28">
        <v>1117</v>
      </c>
      <c r="X39" s="28">
        <v>1022</v>
      </c>
      <c r="Y39" s="28"/>
      <c r="Z39" s="20" t="s">
        <v>452</v>
      </c>
      <c r="AA39" s="28" t="b">
        <f t="shared" si="16"/>
        <v>1</v>
      </c>
      <c r="AB39"/>
      <c r="AC39" s="20" t="s">
        <v>452</v>
      </c>
      <c r="AD39" s="28">
        <v>66300</v>
      </c>
      <c r="AE39" s="28">
        <v>95800</v>
      </c>
      <c r="AF39" s="36">
        <v>69.2</v>
      </c>
      <c r="AG39" s="36">
        <v>2.7</v>
      </c>
      <c r="AH39" s="28">
        <v>67300</v>
      </c>
      <c r="AI39" s="28">
        <v>95100</v>
      </c>
      <c r="AJ39" s="36">
        <v>70.8</v>
      </c>
      <c r="AK39" s="36">
        <v>2.7</v>
      </c>
      <c r="AL39" s="28">
        <v>70300</v>
      </c>
      <c r="AM39" s="28">
        <v>95000</v>
      </c>
      <c r="AN39" s="36">
        <v>74</v>
      </c>
      <c r="AO39" s="36">
        <v>2.6</v>
      </c>
      <c r="AP39"/>
      <c r="AQ39"/>
      <c r="AR39"/>
      <c r="AS39"/>
      <c r="AT39" s="34">
        <f t="shared" si="0"/>
        <v>5.8395245170876674E-3</v>
      </c>
      <c r="AU39" s="34">
        <f t="shared" si="1"/>
        <v>9.8216939078751859E-3</v>
      </c>
      <c r="AV39" s="34">
        <f t="shared" si="2"/>
        <v>8.5289747399702829E-3</v>
      </c>
      <c r="AW39" s="34">
        <f t="shared" si="3"/>
        <v>9.2603129445234713E-3</v>
      </c>
      <c r="AX39" s="34">
        <f t="shared" si="25"/>
        <v>8.8477951635846375E-3</v>
      </c>
      <c r="AY39" s="34">
        <f t="shared" si="26"/>
        <v>1.3812233285917496E-2</v>
      </c>
      <c r="AZ39" s="34">
        <f t="shared" si="27"/>
        <v>1.3641536273115221E-2</v>
      </c>
      <c r="BA39" s="34">
        <f t="shared" si="28"/>
        <v>2.1223328591749645E-2</v>
      </c>
      <c r="BB39" s="34">
        <f t="shared" si="29"/>
        <v>2.2375533428165006E-2</v>
      </c>
      <c r="BC39" s="34">
        <f t="shared" si="30"/>
        <v>1.4409672830725462E-2</v>
      </c>
      <c r="BD39" s="34">
        <f t="shared" si="31"/>
        <v>1.7610241820768136E-2</v>
      </c>
      <c r="BE39" s="34">
        <f t="shared" si="32"/>
        <v>1.0483641536273115E-2</v>
      </c>
      <c r="BF39" s="34">
        <f t="shared" si="33"/>
        <v>6.3300142247510668E-3</v>
      </c>
      <c r="BG39" s="34">
        <f t="shared" si="34"/>
        <v>1.2147937411095306E-2</v>
      </c>
      <c r="BH39" s="34">
        <f t="shared" si="35"/>
        <v>1.3982930298719772E-2</v>
      </c>
      <c r="BI39" s="34">
        <f t="shared" si="17"/>
        <v>2.331578947368421E-2</v>
      </c>
      <c r="BJ39" s="34">
        <f t="shared" si="18"/>
        <v>1.0389473684210527E-2</v>
      </c>
      <c r="BK39" s="34">
        <f t="shared" si="19"/>
        <v>1.0136842105263158E-2</v>
      </c>
      <c r="BL39" s="34">
        <f t="shared" si="20"/>
        <v>1.2778947368421053E-2</v>
      </c>
      <c r="BM39" s="34">
        <f t="shared" si="21"/>
        <v>1.3357894736842105E-2</v>
      </c>
      <c r="BN39" s="34">
        <f t="shared" si="22"/>
        <v>9.7999999999999997E-3</v>
      </c>
      <c r="BO39" s="34">
        <f t="shared" si="23"/>
        <v>1.1757894736842106E-2</v>
      </c>
      <c r="BP39" s="34">
        <f t="shared" si="24"/>
        <v>1.0757894736842105E-2</v>
      </c>
    </row>
    <row r="40" spans="1:68" ht="15" x14ac:dyDescent="0.25">
      <c r="A40" s="20" t="s">
        <v>453</v>
      </c>
      <c r="B40" s="28">
        <v>2807</v>
      </c>
      <c r="C40" s="28">
        <v>2622</v>
      </c>
      <c r="D40" s="28">
        <v>3157</v>
      </c>
      <c r="E40" s="28">
        <v>3092</v>
      </c>
      <c r="F40" s="28">
        <v>2643</v>
      </c>
      <c r="G40" s="28">
        <v>3195</v>
      </c>
      <c r="H40" s="28">
        <v>3801</v>
      </c>
      <c r="I40" s="28">
        <v>2883</v>
      </c>
      <c r="J40" s="28">
        <v>3709</v>
      </c>
      <c r="K40" s="28">
        <v>3658</v>
      </c>
      <c r="L40" s="28">
        <v>3513</v>
      </c>
      <c r="M40" s="28">
        <v>2770</v>
      </c>
      <c r="N40" s="28">
        <v>5031</v>
      </c>
      <c r="O40" s="28">
        <v>3221</v>
      </c>
      <c r="P40" s="28">
        <v>3324</v>
      </c>
      <c r="Q40" s="28">
        <v>5000</v>
      </c>
      <c r="R40" s="28">
        <v>3182</v>
      </c>
      <c r="S40" s="28">
        <v>3645</v>
      </c>
      <c r="T40" s="28">
        <v>4144</v>
      </c>
      <c r="U40" s="28">
        <v>4654</v>
      </c>
      <c r="V40" s="28">
        <v>4333</v>
      </c>
      <c r="W40" s="28">
        <v>4327</v>
      </c>
      <c r="X40" s="28">
        <v>3765</v>
      </c>
      <c r="Y40" s="28"/>
      <c r="Z40" s="20" t="s">
        <v>453</v>
      </c>
      <c r="AA40" s="28" t="b">
        <f t="shared" si="16"/>
        <v>1</v>
      </c>
      <c r="AB40"/>
      <c r="AC40" s="20" t="s">
        <v>453</v>
      </c>
      <c r="AD40" s="28">
        <v>207600</v>
      </c>
      <c r="AE40" s="28">
        <v>300800</v>
      </c>
      <c r="AF40" s="36">
        <v>69</v>
      </c>
      <c r="AG40" s="36">
        <v>2.6</v>
      </c>
      <c r="AH40" s="28">
        <v>207200</v>
      </c>
      <c r="AI40" s="28">
        <v>304000</v>
      </c>
      <c r="AJ40" s="36">
        <v>68.2</v>
      </c>
      <c r="AK40" s="36">
        <v>2.6</v>
      </c>
      <c r="AL40" s="28">
        <v>203100</v>
      </c>
      <c r="AM40" s="28">
        <v>301400</v>
      </c>
      <c r="AN40" s="36">
        <v>67.400000000000006</v>
      </c>
      <c r="AO40" s="36">
        <v>2.8</v>
      </c>
      <c r="AP40"/>
      <c r="AQ40"/>
      <c r="AR40"/>
      <c r="AS40"/>
      <c r="AT40" s="34">
        <f t="shared" si="0"/>
        <v>1.3547297297297298E-2</v>
      </c>
      <c r="AU40" s="34">
        <f t="shared" si="1"/>
        <v>1.2654440154440155E-2</v>
      </c>
      <c r="AV40" s="34">
        <f t="shared" si="2"/>
        <v>1.5236486486486487E-2</v>
      </c>
      <c r="AW40" s="34">
        <f t="shared" si="3"/>
        <v>1.5224027572624322E-2</v>
      </c>
      <c r="AX40" s="34">
        <f t="shared" si="25"/>
        <v>1.3013293943870016E-2</v>
      </c>
      <c r="AY40" s="34">
        <f t="shared" si="26"/>
        <v>1.5731166912850814E-2</v>
      </c>
      <c r="AZ40" s="34">
        <f t="shared" si="27"/>
        <v>1.8714918759231907E-2</v>
      </c>
      <c r="BA40" s="34">
        <f t="shared" si="28"/>
        <v>1.4194977843426883E-2</v>
      </c>
      <c r="BB40" s="34">
        <f t="shared" si="29"/>
        <v>1.8261939931068439E-2</v>
      </c>
      <c r="BC40" s="34">
        <f t="shared" si="30"/>
        <v>1.8010832102412604E-2</v>
      </c>
      <c r="BD40" s="34">
        <f t="shared" si="31"/>
        <v>1.7296898079763662E-2</v>
      </c>
      <c r="BE40" s="34">
        <f t="shared" si="32"/>
        <v>1.3638601674052191E-2</v>
      </c>
      <c r="BF40" s="34">
        <f t="shared" si="33"/>
        <v>2.4771048744460858E-2</v>
      </c>
      <c r="BG40" s="34">
        <f t="shared" si="34"/>
        <v>1.5859182668636139E-2</v>
      </c>
      <c r="BH40" s="34">
        <f t="shared" si="35"/>
        <v>1.6366322008862629E-2</v>
      </c>
      <c r="BI40" s="34">
        <f t="shared" si="17"/>
        <v>1.6589250165892501E-2</v>
      </c>
      <c r="BJ40" s="34">
        <f t="shared" si="18"/>
        <v>1.0557398805573989E-2</v>
      </c>
      <c r="BK40" s="34">
        <f t="shared" si="19"/>
        <v>1.2093563370935635E-2</v>
      </c>
      <c r="BL40" s="34">
        <f t="shared" si="20"/>
        <v>1.3749170537491705E-2</v>
      </c>
      <c r="BM40" s="34">
        <f t="shared" si="21"/>
        <v>1.5441274054412741E-2</v>
      </c>
      <c r="BN40" s="34">
        <f t="shared" si="22"/>
        <v>1.4376244193762442E-2</v>
      </c>
      <c r="BO40" s="34">
        <f t="shared" si="23"/>
        <v>1.4356337093563371E-2</v>
      </c>
      <c r="BP40" s="34">
        <f t="shared" si="24"/>
        <v>1.2491705374917055E-2</v>
      </c>
    </row>
    <row r="41" spans="1:68" ht="15" x14ac:dyDescent="0.25">
      <c r="A41" s="20" t="s">
        <v>454</v>
      </c>
      <c r="B41" s="28">
        <v>578</v>
      </c>
      <c r="C41" s="28">
        <v>836</v>
      </c>
      <c r="D41" s="28">
        <v>1000</v>
      </c>
      <c r="E41" s="28">
        <v>1040</v>
      </c>
      <c r="F41" s="28">
        <v>939</v>
      </c>
      <c r="G41" s="28">
        <v>619</v>
      </c>
      <c r="H41" s="28">
        <v>919</v>
      </c>
      <c r="I41" s="28">
        <v>919</v>
      </c>
      <c r="J41" s="28">
        <v>981</v>
      </c>
      <c r="K41" s="28">
        <v>1000</v>
      </c>
      <c r="L41" s="28">
        <v>1011</v>
      </c>
      <c r="M41" s="28">
        <v>866</v>
      </c>
      <c r="N41" s="28">
        <v>950</v>
      </c>
      <c r="O41" s="28">
        <v>966</v>
      </c>
      <c r="P41" s="28">
        <v>1055</v>
      </c>
      <c r="Q41" s="28">
        <v>1302</v>
      </c>
      <c r="R41" s="28">
        <v>1179</v>
      </c>
      <c r="S41" s="28">
        <v>1229</v>
      </c>
      <c r="T41" s="28">
        <v>1348</v>
      </c>
      <c r="U41" s="28">
        <v>1664</v>
      </c>
      <c r="V41" s="28">
        <v>1527</v>
      </c>
      <c r="W41" s="28">
        <v>1942</v>
      </c>
      <c r="X41" s="28">
        <v>1545</v>
      </c>
      <c r="Y41" s="28"/>
      <c r="Z41" s="20" t="s">
        <v>454</v>
      </c>
      <c r="AA41" s="28" t="b">
        <f t="shared" si="16"/>
        <v>1</v>
      </c>
      <c r="AB41"/>
      <c r="AC41" s="20" t="s">
        <v>454</v>
      </c>
      <c r="AD41" s="28">
        <v>125700</v>
      </c>
      <c r="AE41" s="28">
        <v>168200</v>
      </c>
      <c r="AF41" s="36">
        <v>74.8</v>
      </c>
      <c r="AG41" s="36">
        <v>2.7</v>
      </c>
      <c r="AH41" s="28">
        <v>131600</v>
      </c>
      <c r="AI41" s="28">
        <v>168300</v>
      </c>
      <c r="AJ41" s="36">
        <v>78.2</v>
      </c>
      <c r="AK41" s="36">
        <v>2.6</v>
      </c>
      <c r="AL41" s="28">
        <v>126900</v>
      </c>
      <c r="AM41" s="28">
        <v>166900</v>
      </c>
      <c r="AN41" s="36">
        <v>76</v>
      </c>
      <c r="AO41" s="36">
        <v>2.8</v>
      </c>
      <c r="AP41"/>
      <c r="AQ41"/>
      <c r="AR41"/>
      <c r="AS41"/>
      <c r="AT41" s="34">
        <f t="shared" si="0"/>
        <v>4.3920972644376898E-3</v>
      </c>
      <c r="AU41" s="34">
        <f t="shared" si="1"/>
        <v>6.3525835866261402E-3</v>
      </c>
      <c r="AV41" s="34">
        <f t="shared" si="2"/>
        <v>7.5987841945288756E-3</v>
      </c>
      <c r="AW41" s="34">
        <f t="shared" ref="AW41:AW66" si="36">E41/$AL41</f>
        <v>8.1954294720252164E-3</v>
      </c>
      <c r="AX41" s="34">
        <f t="shared" si="25"/>
        <v>7.3995271867612292E-3</v>
      </c>
      <c r="AY41" s="34">
        <f t="shared" si="26"/>
        <v>4.8778565799842393E-3</v>
      </c>
      <c r="AZ41" s="34">
        <f t="shared" si="27"/>
        <v>7.2419227738376672E-3</v>
      </c>
      <c r="BA41" s="34">
        <f t="shared" si="28"/>
        <v>7.2419227738376672E-3</v>
      </c>
      <c r="BB41" s="34">
        <f t="shared" si="29"/>
        <v>7.7304964539007094E-3</v>
      </c>
      <c r="BC41" s="34">
        <f t="shared" si="30"/>
        <v>7.8802206461780922E-3</v>
      </c>
      <c r="BD41" s="34">
        <f t="shared" si="31"/>
        <v>7.9669030732860517E-3</v>
      </c>
      <c r="BE41" s="34">
        <f t="shared" si="32"/>
        <v>6.8242710795902283E-3</v>
      </c>
      <c r="BF41" s="34">
        <f t="shared" si="33"/>
        <v>7.4862096138691887E-3</v>
      </c>
      <c r="BG41" s="34">
        <f t="shared" si="34"/>
        <v>7.6122931442080379E-3</v>
      </c>
      <c r="BH41" s="34">
        <f t="shared" si="35"/>
        <v>8.313632781717888E-3</v>
      </c>
      <c r="BI41" s="34">
        <f t="shared" si="17"/>
        <v>7.8010784901138405E-3</v>
      </c>
      <c r="BJ41" s="34">
        <f t="shared" si="18"/>
        <v>7.0641102456560816E-3</v>
      </c>
      <c r="BK41" s="34">
        <f t="shared" si="19"/>
        <v>7.3636908328340326E-3</v>
      </c>
      <c r="BL41" s="34">
        <f t="shared" si="20"/>
        <v>8.076692630317555E-3</v>
      </c>
      <c r="BM41" s="34">
        <f t="shared" si="21"/>
        <v>9.9700419412822056E-3</v>
      </c>
      <c r="BN41" s="34">
        <f t="shared" si="22"/>
        <v>9.1491911324146202E-3</v>
      </c>
      <c r="BO41" s="34">
        <f t="shared" si="23"/>
        <v>1.1635710005991612E-2</v>
      </c>
      <c r="BP41" s="34">
        <f t="shared" si="24"/>
        <v>9.2570401437986824E-3</v>
      </c>
    </row>
    <row r="42" spans="1:68" ht="15" x14ac:dyDescent="0.25">
      <c r="A42" s="20" t="s">
        <v>455</v>
      </c>
      <c r="B42" s="28">
        <v>560</v>
      </c>
      <c r="C42" s="28">
        <v>1229</v>
      </c>
      <c r="D42" s="28">
        <v>872</v>
      </c>
      <c r="E42" s="28">
        <v>1026</v>
      </c>
      <c r="F42" s="28">
        <v>701</v>
      </c>
      <c r="G42" s="28">
        <v>1328</v>
      </c>
      <c r="H42" s="28">
        <v>1190</v>
      </c>
      <c r="I42" s="28">
        <v>1226</v>
      </c>
      <c r="J42" s="28">
        <v>1426</v>
      </c>
      <c r="K42" s="28">
        <v>1293</v>
      </c>
      <c r="L42" s="28">
        <v>1206</v>
      </c>
      <c r="M42" s="28">
        <v>1013</v>
      </c>
      <c r="N42" s="28">
        <v>662</v>
      </c>
      <c r="O42" s="28">
        <v>972</v>
      </c>
      <c r="P42" s="28">
        <v>971</v>
      </c>
      <c r="Q42" s="28">
        <v>1679</v>
      </c>
      <c r="R42" s="28">
        <v>1354</v>
      </c>
      <c r="S42" s="28">
        <v>1140</v>
      </c>
      <c r="T42" s="28">
        <v>1252</v>
      </c>
      <c r="U42" s="28">
        <v>1450</v>
      </c>
      <c r="V42" s="28">
        <v>1472</v>
      </c>
      <c r="W42" s="28">
        <v>2013</v>
      </c>
      <c r="X42" s="28">
        <v>1569</v>
      </c>
      <c r="Y42" s="28"/>
      <c r="Z42" s="20" t="s">
        <v>455</v>
      </c>
      <c r="AA42" s="28" t="b">
        <f t="shared" si="16"/>
        <v>1</v>
      </c>
      <c r="AB42"/>
      <c r="AC42" s="20" t="s">
        <v>455</v>
      </c>
      <c r="AD42" s="28">
        <v>83800</v>
      </c>
      <c r="AE42" s="28">
        <v>113600</v>
      </c>
      <c r="AF42" s="36">
        <v>73.8</v>
      </c>
      <c r="AG42" s="36">
        <v>2.6</v>
      </c>
      <c r="AH42" s="28">
        <v>84800</v>
      </c>
      <c r="AI42" s="28">
        <v>113500</v>
      </c>
      <c r="AJ42" s="36">
        <v>74.7</v>
      </c>
      <c r="AK42" s="36">
        <v>2.7</v>
      </c>
      <c r="AL42" s="28">
        <v>82400</v>
      </c>
      <c r="AM42" s="28">
        <v>113000</v>
      </c>
      <c r="AN42" s="36">
        <v>72.900000000000006</v>
      </c>
      <c r="AO42" s="36">
        <v>2.8</v>
      </c>
      <c r="AP42"/>
      <c r="AQ42"/>
      <c r="AR42"/>
      <c r="AS42"/>
      <c r="AT42" s="34">
        <f t="shared" si="0"/>
        <v>6.6037735849056606E-3</v>
      </c>
      <c r="AU42" s="34">
        <f t="shared" si="1"/>
        <v>1.4492924528301887E-2</v>
      </c>
      <c r="AV42" s="34">
        <f t="shared" si="2"/>
        <v>1.0283018867924529E-2</v>
      </c>
      <c r="AW42" s="34">
        <f t="shared" si="36"/>
        <v>1.2451456310679612E-2</v>
      </c>
      <c r="AX42" s="34">
        <f t="shared" si="25"/>
        <v>8.5072815533980585E-3</v>
      </c>
      <c r="AY42" s="34">
        <f t="shared" si="26"/>
        <v>1.6116504854368933E-2</v>
      </c>
      <c r="AZ42" s="34">
        <f t="shared" si="27"/>
        <v>1.4441747572815534E-2</v>
      </c>
      <c r="BA42" s="34">
        <f t="shared" si="28"/>
        <v>1.4878640776699028E-2</v>
      </c>
      <c r="BB42" s="34">
        <f t="shared" si="29"/>
        <v>1.7305825242718446E-2</v>
      </c>
      <c r="BC42" s="34">
        <f t="shared" si="30"/>
        <v>1.5691747572815534E-2</v>
      </c>
      <c r="BD42" s="34">
        <f t="shared" si="31"/>
        <v>1.4635922330097088E-2</v>
      </c>
      <c r="BE42" s="34">
        <f t="shared" si="32"/>
        <v>1.229368932038835E-2</v>
      </c>
      <c r="BF42" s="34">
        <f t="shared" si="33"/>
        <v>8.0339805825242715E-3</v>
      </c>
      <c r="BG42" s="34">
        <f t="shared" si="34"/>
        <v>1.1796116504854369E-2</v>
      </c>
      <c r="BH42" s="34">
        <f t="shared" si="35"/>
        <v>1.1783980582524271E-2</v>
      </c>
      <c r="BI42" s="34">
        <f t="shared" si="17"/>
        <v>1.4858407079646018E-2</v>
      </c>
      <c r="BJ42" s="34">
        <f t="shared" si="18"/>
        <v>1.1982300884955752E-2</v>
      </c>
      <c r="BK42" s="34">
        <f t="shared" si="19"/>
        <v>1.0088495575221238E-2</v>
      </c>
      <c r="BL42" s="34">
        <f t="shared" si="20"/>
        <v>1.1079646017699115E-2</v>
      </c>
      <c r="BM42" s="34">
        <f t="shared" si="21"/>
        <v>1.2831858407079646E-2</v>
      </c>
      <c r="BN42" s="34">
        <f t="shared" si="22"/>
        <v>1.3026548672566371E-2</v>
      </c>
      <c r="BO42" s="34">
        <f t="shared" si="23"/>
        <v>1.7814159292035399E-2</v>
      </c>
      <c r="BP42" s="34">
        <f t="shared" si="24"/>
        <v>1.3884955752212389E-2</v>
      </c>
    </row>
    <row r="43" spans="1:68" ht="15" x14ac:dyDescent="0.25">
      <c r="A43" s="20" t="s">
        <v>456</v>
      </c>
      <c r="B43" s="28">
        <v>613</v>
      </c>
      <c r="C43" s="28">
        <v>942</v>
      </c>
      <c r="D43" s="28">
        <v>948</v>
      </c>
      <c r="E43" s="28">
        <v>1167</v>
      </c>
      <c r="F43" s="28">
        <v>996</v>
      </c>
      <c r="G43" s="28">
        <v>1573</v>
      </c>
      <c r="H43" s="28">
        <v>1674</v>
      </c>
      <c r="I43" s="28">
        <v>1389</v>
      </c>
      <c r="J43" s="28">
        <v>1269</v>
      </c>
      <c r="K43" s="28">
        <v>1314</v>
      </c>
      <c r="L43" s="28">
        <v>1313</v>
      </c>
      <c r="M43" s="28">
        <v>1260</v>
      </c>
      <c r="N43" s="28">
        <v>777</v>
      </c>
      <c r="O43" s="28">
        <v>1350</v>
      </c>
      <c r="P43" s="28">
        <v>1419</v>
      </c>
      <c r="Q43" s="28">
        <v>1531</v>
      </c>
      <c r="R43" s="28">
        <v>1284</v>
      </c>
      <c r="S43" s="28">
        <v>1386</v>
      </c>
      <c r="T43" s="28">
        <v>1521</v>
      </c>
      <c r="U43" s="28">
        <v>1543</v>
      </c>
      <c r="V43" s="28">
        <v>1726</v>
      </c>
      <c r="W43" s="28">
        <v>1828</v>
      </c>
      <c r="X43" s="28">
        <v>1360</v>
      </c>
      <c r="Y43" s="28"/>
      <c r="Z43" s="20" t="s">
        <v>456</v>
      </c>
      <c r="AA43" s="28" t="b">
        <f t="shared" si="16"/>
        <v>1</v>
      </c>
      <c r="AB43"/>
      <c r="AC43" s="20" t="s">
        <v>456</v>
      </c>
      <c r="AD43" s="28">
        <v>138000</v>
      </c>
      <c r="AE43" s="28">
        <v>190300</v>
      </c>
      <c r="AF43" s="36">
        <v>72.5</v>
      </c>
      <c r="AG43" s="36">
        <v>2.7</v>
      </c>
      <c r="AH43" s="28">
        <v>136000</v>
      </c>
      <c r="AI43" s="28">
        <v>189200</v>
      </c>
      <c r="AJ43" s="36">
        <v>71.900000000000006</v>
      </c>
      <c r="AK43" s="36">
        <v>2.6</v>
      </c>
      <c r="AL43" s="28">
        <v>139900</v>
      </c>
      <c r="AM43" s="28">
        <v>186800</v>
      </c>
      <c r="AN43" s="36">
        <v>74.900000000000006</v>
      </c>
      <c r="AO43" s="36">
        <v>2.6</v>
      </c>
      <c r="AP43"/>
      <c r="AQ43"/>
      <c r="AR43"/>
      <c r="AS43"/>
      <c r="AT43" s="34">
        <f t="shared" si="0"/>
        <v>4.507352941176471E-3</v>
      </c>
      <c r="AU43" s="34">
        <f t="shared" si="1"/>
        <v>6.9264705882352944E-3</v>
      </c>
      <c r="AV43" s="34">
        <f t="shared" si="2"/>
        <v>6.9705882352941173E-3</v>
      </c>
      <c r="AW43" s="34">
        <f t="shared" si="36"/>
        <v>8.341672623302359E-3</v>
      </c>
      <c r="AX43" s="34">
        <f t="shared" si="25"/>
        <v>7.1193709792709082E-3</v>
      </c>
      <c r="AY43" s="34">
        <f t="shared" si="26"/>
        <v>1.1243745532523232E-2</v>
      </c>
      <c r="AZ43" s="34">
        <f t="shared" si="27"/>
        <v>1.1965689778413151E-2</v>
      </c>
      <c r="BA43" s="34">
        <f t="shared" si="28"/>
        <v>9.9285203716940676E-3</v>
      </c>
      <c r="BB43" s="34">
        <f t="shared" si="29"/>
        <v>9.0707648320228727E-3</v>
      </c>
      <c r="BC43" s="34">
        <f t="shared" si="30"/>
        <v>9.3924231593995704E-3</v>
      </c>
      <c r="BD43" s="34">
        <f t="shared" si="31"/>
        <v>9.3852751965689783E-3</v>
      </c>
      <c r="BE43" s="34">
        <f t="shared" si="32"/>
        <v>9.0064331665475339E-3</v>
      </c>
      <c r="BF43" s="34">
        <f t="shared" si="33"/>
        <v>5.5539671193709792E-3</v>
      </c>
      <c r="BG43" s="34">
        <f t="shared" si="34"/>
        <v>9.6497498213009292E-3</v>
      </c>
      <c r="BH43" s="34">
        <f t="shared" si="35"/>
        <v>1.0142959256611865E-2</v>
      </c>
      <c r="BI43" s="34">
        <f t="shared" si="17"/>
        <v>8.1959314775160597E-3</v>
      </c>
      <c r="BJ43" s="34">
        <f t="shared" si="18"/>
        <v>6.8736616702355464E-3</v>
      </c>
      <c r="BK43" s="34">
        <f t="shared" si="19"/>
        <v>7.4197002141327623E-3</v>
      </c>
      <c r="BL43" s="34">
        <f t="shared" si="20"/>
        <v>8.1423982869379009E-3</v>
      </c>
      <c r="BM43" s="34">
        <f t="shared" si="21"/>
        <v>8.2601713062098493E-3</v>
      </c>
      <c r="BN43" s="34">
        <f t="shared" si="22"/>
        <v>9.2398286937901506E-3</v>
      </c>
      <c r="BO43" s="34">
        <f t="shared" si="23"/>
        <v>9.7858672376873665E-3</v>
      </c>
      <c r="BP43" s="34">
        <f t="shared" si="24"/>
        <v>7.2805139186295506E-3</v>
      </c>
    </row>
    <row r="44" spans="1:68" ht="15" x14ac:dyDescent="0.25">
      <c r="A44" s="20" t="s">
        <v>457</v>
      </c>
      <c r="B44" s="28">
        <v>685</v>
      </c>
      <c r="C44" s="28">
        <v>1582</v>
      </c>
      <c r="D44" s="28">
        <v>966</v>
      </c>
      <c r="E44" s="28">
        <v>1218</v>
      </c>
      <c r="F44" s="28">
        <v>915</v>
      </c>
      <c r="G44" s="28">
        <v>1331</v>
      </c>
      <c r="H44" s="28">
        <v>1119</v>
      </c>
      <c r="I44" s="28">
        <v>1297</v>
      </c>
      <c r="J44" s="28">
        <v>1433</v>
      </c>
      <c r="K44" s="28">
        <v>1322</v>
      </c>
      <c r="L44" s="28">
        <v>1336</v>
      </c>
      <c r="M44" s="28">
        <v>1114</v>
      </c>
      <c r="N44" s="28">
        <v>978</v>
      </c>
      <c r="O44" s="28">
        <v>1203</v>
      </c>
      <c r="P44" s="28">
        <v>1129</v>
      </c>
      <c r="Q44" s="28">
        <v>1404</v>
      </c>
      <c r="R44" s="28">
        <v>1157</v>
      </c>
      <c r="S44" s="28">
        <v>1226</v>
      </c>
      <c r="T44" s="28">
        <v>1574</v>
      </c>
      <c r="U44" s="28">
        <v>1509</v>
      </c>
      <c r="V44" s="28">
        <v>1741</v>
      </c>
      <c r="W44" s="28">
        <v>1650</v>
      </c>
      <c r="X44" s="28">
        <v>1406</v>
      </c>
      <c r="Y44" s="28"/>
      <c r="Z44" s="20" t="s">
        <v>457</v>
      </c>
      <c r="AA44" s="28" t="b">
        <f t="shared" si="16"/>
        <v>1</v>
      </c>
      <c r="AB44"/>
      <c r="AC44" s="20" t="s">
        <v>457</v>
      </c>
      <c r="AD44" s="28">
        <v>161800</v>
      </c>
      <c r="AE44" s="28">
        <v>207900</v>
      </c>
      <c r="AF44" s="36">
        <v>77.8</v>
      </c>
      <c r="AG44" s="36">
        <v>2.6</v>
      </c>
      <c r="AH44" s="28">
        <v>166400</v>
      </c>
      <c r="AI44" s="28">
        <v>208500</v>
      </c>
      <c r="AJ44" s="36">
        <v>79.8</v>
      </c>
      <c r="AK44" s="36">
        <v>2.5</v>
      </c>
      <c r="AL44" s="28">
        <v>164100</v>
      </c>
      <c r="AM44" s="28">
        <v>207100</v>
      </c>
      <c r="AN44" s="36">
        <v>79.2</v>
      </c>
      <c r="AO44" s="36">
        <v>2.7</v>
      </c>
      <c r="AP44"/>
      <c r="AQ44"/>
      <c r="AR44"/>
      <c r="AS44"/>
      <c r="AT44" s="34">
        <f t="shared" si="0"/>
        <v>4.1165865384615386E-3</v>
      </c>
      <c r="AU44" s="34">
        <f t="shared" si="1"/>
        <v>9.507211538461539E-3</v>
      </c>
      <c r="AV44" s="34">
        <f t="shared" si="2"/>
        <v>5.8052884615384616E-3</v>
      </c>
      <c r="AW44" s="34">
        <f t="shared" si="36"/>
        <v>7.4223034734917735E-3</v>
      </c>
      <c r="AX44" s="34">
        <f t="shared" si="25"/>
        <v>5.5758683729433276E-3</v>
      </c>
      <c r="AY44" s="34">
        <f t="shared" si="26"/>
        <v>8.1109079829372339E-3</v>
      </c>
      <c r="AZ44" s="34">
        <f t="shared" si="27"/>
        <v>6.8190127970749539E-3</v>
      </c>
      <c r="BA44" s="34">
        <f t="shared" si="28"/>
        <v>7.9037172455819621E-3</v>
      </c>
      <c r="BB44" s="34">
        <f t="shared" si="29"/>
        <v>8.7324801950030475E-3</v>
      </c>
      <c r="BC44" s="34">
        <f t="shared" si="30"/>
        <v>8.0560633759902498E-3</v>
      </c>
      <c r="BD44" s="34">
        <f t="shared" si="31"/>
        <v>8.1413772090188907E-3</v>
      </c>
      <c r="BE44" s="34">
        <f t="shared" si="32"/>
        <v>6.7885435709932971E-3</v>
      </c>
      <c r="BF44" s="34">
        <f t="shared" si="33"/>
        <v>5.9597806215722117E-3</v>
      </c>
      <c r="BG44" s="34">
        <f t="shared" si="34"/>
        <v>7.3308957952468003E-3</v>
      </c>
      <c r="BH44" s="34">
        <f t="shared" si="35"/>
        <v>6.8799512492382694E-3</v>
      </c>
      <c r="BI44" s="34">
        <f t="shared" si="17"/>
        <v>6.7793336552390152E-3</v>
      </c>
      <c r="BJ44" s="34">
        <f t="shared" si="18"/>
        <v>5.5866731047802994E-3</v>
      </c>
      <c r="BK44" s="34">
        <f t="shared" si="19"/>
        <v>5.919845485272815E-3</v>
      </c>
      <c r="BL44" s="34">
        <f t="shared" si="20"/>
        <v>7.6001931434089808E-3</v>
      </c>
      <c r="BM44" s="34">
        <f t="shared" si="21"/>
        <v>7.2863351038145825E-3</v>
      </c>
      <c r="BN44" s="34">
        <f t="shared" si="22"/>
        <v>8.4065668759053594E-3</v>
      </c>
      <c r="BO44" s="34">
        <f t="shared" si="23"/>
        <v>7.9671656204732006E-3</v>
      </c>
      <c r="BP44" s="34">
        <f t="shared" si="24"/>
        <v>6.7889908256880734E-3</v>
      </c>
    </row>
    <row r="45" spans="1:68" ht="15" x14ac:dyDescent="0.25">
      <c r="A45" s="20" t="s">
        <v>458</v>
      </c>
      <c r="B45" s="28">
        <v>792</v>
      </c>
      <c r="C45" s="28">
        <v>1118</v>
      </c>
      <c r="D45" s="28">
        <v>890</v>
      </c>
      <c r="E45" s="28">
        <v>1222</v>
      </c>
      <c r="F45" s="28">
        <v>968</v>
      </c>
      <c r="G45" s="28">
        <v>1199</v>
      </c>
      <c r="H45" s="28">
        <v>1818</v>
      </c>
      <c r="I45" s="28">
        <v>1326</v>
      </c>
      <c r="J45" s="28">
        <v>1413</v>
      </c>
      <c r="K45" s="28">
        <v>1570</v>
      </c>
      <c r="L45" s="28">
        <v>1512</v>
      </c>
      <c r="M45" s="28">
        <v>1154</v>
      </c>
      <c r="N45" s="28">
        <v>936</v>
      </c>
      <c r="O45" s="28">
        <v>1227</v>
      </c>
      <c r="P45" s="28">
        <v>1128</v>
      </c>
      <c r="Q45" s="28">
        <v>1565</v>
      </c>
      <c r="R45" s="28">
        <v>1108</v>
      </c>
      <c r="S45" s="28">
        <v>1170</v>
      </c>
      <c r="T45" s="28">
        <v>1369</v>
      </c>
      <c r="U45" s="28">
        <v>1431</v>
      </c>
      <c r="V45" s="28">
        <v>1721</v>
      </c>
      <c r="W45" s="28">
        <v>1750</v>
      </c>
      <c r="X45" s="28">
        <v>1465</v>
      </c>
      <c r="Y45" s="28"/>
      <c r="Z45" s="20" t="s">
        <v>458</v>
      </c>
      <c r="AA45" s="28" t="b">
        <f t="shared" si="16"/>
        <v>1</v>
      </c>
      <c r="AB45"/>
      <c r="AC45" s="20" t="s">
        <v>458</v>
      </c>
      <c r="AD45" s="28">
        <v>127000</v>
      </c>
      <c r="AE45" s="28">
        <v>178600</v>
      </c>
      <c r="AF45" s="36">
        <v>71.099999999999994</v>
      </c>
      <c r="AG45" s="36">
        <v>2.5</v>
      </c>
      <c r="AH45" s="28">
        <v>130800</v>
      </c>
      <c r="AI45" s="28">
        <v>179900</v>
      </c>
      <c r="AJ45" s="36">
        <v>72.7</v>
      </c>
      <c r="AK45" s="36">
        <v>2.4</v>
      </c>
      <c r="AL45" s="28">
        <v>128800</v>
      </c>
      <c r="AM45" s="28">
        <v>180300</v>
      </c>
      <c r="AN45" s="36">
        <v>71.400000000000006</v>
      </c>
      <c r="AO45" s="36">
        <v>2.6</v>
      </c>
      <c r="AP45"/>
      <c r="AQ45"/>
      <c r="AR45"/>
      <c r="AS45"/>
      <c r="AT45" s="34">
        <f t="shared" si="0"/>
        <v>6.0550458715596328E-3</v>
      </c>
      <c r="AU45" s="34">
        <f t="shared" si="1"/>
        <v>8.5474006116207958E-3</v>
      </c>
      <c r="AV45" s="34">
        <f t="shared" si="2"/>
        <v>6.8042813455657493E-3</v>
      </c>
      <c r="AW45" s="34">
        <f t="shared" si="36"/>
        <v>9.4875776397515526E-3</v>
      </c>
      <c r="AX45" s="34">
        <f t="shared" si="25"/>
        <v>7.5155279503105587E-3</v>
      </c>
      <c r="AY45" s="34">
        <f t="shared" si="26"/>
        <v>9.3090062111801236E-3</v>
      </c>
      <c r="AZ45" s="34">
        <f t="shared" si="27"/>
        <v>1.4114906832298137E-2</v>
      </c>
      <c r="BA45" s="34">
        <f t="shared" si="28"/>
        <v>1.0295031055900621E-2</v>
      </c>
      <c r="BB45" s="34">
        <f t="shared" si="29"/>
        <v>1.0970496894409938E-2</v>
      </c>
      <c r="BC45" s="34">
        <f t="shared" si="30"/>
        <v>1.218944099378882E-2</v>
      </c>
      <c r="BD45" s="34">
        <f t="shared" si="31"/>
        <v>1.1739130434782608E-2</v>
      </c>
      <c r="BE45" s="34">
        <f t="shared" si="32"/>
        <v>8.959627329192546E-3</v>
      </c>
      <c r="BF45" s="34">
        <f t="shared" si="33"/>
        <v>7.2670807453416152E-3</v>
      </c>
      <c r="BG45" s="34">
        <f t="shared" si="34"/>
        <v>9.5263975155279509E-3</v>
      </c>
      <c r="BH45" s="34">
        <f t="shared" si="35"/>
        <v>8.7577639751552794E-3</v>
      </c>
      <c r="BI45" s="34">
        <f t="shared" si="17"/>
        <v>8.6799778147531887E-3</v>
      </c>
      <c r="BJ45" s="34">
        <f t="shared" si="18"/>
        <v>6.1453133666112035E-3</v>
      </c>
      <c r="BK45" s="34">
        <f t="shared" si="19"/>
        <v>6.4891846921797001E-3</v>
      </c>
      <c r="BL45" s="34">
        <f t="shared" si="20"/>
        <v>7.5929007210205216E-3</v>
      </c>
      <c r="BM45" s="34">
        <f t="shared" si="21"/>
        <v>7.936772046589019E-3</v>
      </c>
      <c r="BN45" s="34">
        <f t="shared" si="22"/>
        <v>9.5452024403771488E-3</v>
      </c>
      <c r="BO45" s="34">
        <f t="shared" si="23"/>
        <v>9.7060454797559623E-3</v>
      </c>
      <c r="BP45" s="34">
        <f t="shared" si="24"/>
        <v>8.1253466444814199E-3</v>
      </c>
    </row>
    <row r="46" spans="1:68" ht="15" x14ac:dyDescent="0.25">
      <c r="A46" s="20" t="s">
        <v>459</v>
      </c>
      <c r="B46" s="28">
        <v>519</v>
      </c>
      <c r="C46" s="28">
        <v>911</v>
      </c>
      <c r="D46" s="28">
        <v>589</v>
      </c>
      <c r="E46" s="28">
        <v>739</v>
      </c>
      <c r="F46" s="28">
        <v>716</v>
      </c>
      <c r="G46" s="28">
        <v>461</v>
      </c>
      <c r="H46" s="28">
        <v>705</v>
      </c>
      <c r="I46" s="28">
        <v>914</v>
      </c>
      <c r="J46" s="28">
        <v>846</v>
      </c>
      <c r="K46" s="28">
        <v>794</v>
      </c>
      <c r="L46" s="28">
        <v>718</v>
      </c>
      <c r="M46" s="28">
        <v>677</v>
      </c>
      <c r="N46" s="28">
        <v>496</v>
      </c>
      <c r="O46" s="28">
        <v>1133</v>
      </c>
      <c r="P46" s="28">
        <v>788</v>
      </c>
      <c r="Q46" s="28">
        <v>724</v>
      </c>
      <c r="R46" s="28">
        <v>781</v>
      </c>
      <c r="S46" s="28">
        <v>504</v>
      </c>
      <c r="T46" s="28">
        <v>936</v>
      </c>
      <c r="U46" s="28">
        <v>848</v>
      </c>
      <c r="V46" s="28">
        <v>1074</v>
      </c>
      <c r="W46" s="28">
        <v>846</v>
      </c>
      <c r="X46" s="28">
        <v>651</v>
      </c>
      <c r="Y46" s="28"/>
      <c r="Z46" s="20" t="s">
        <v>459</v>
      </c>
      <c r="AA46" s="28" t="b">
        <f t="shared" si="16"/>
        <v>1</v>
      </c>
      <c r="AB46"/>
      <c r="AC46" s="20" t="s">
        <v>459</v>
      </c>
      <c r="AD46" s="28">
        <v>77600</v>
      </c>
      <c r="AE46" s="28">
        <v>98800</v>
      </c>
      <c r="AF46" s="36">
        <v>78.5</v>
      </c>
      <c r="AG46" s="36">
        <v>2.5</v>
      </c>
      <c r="AH46" s="28">
        <v>77500</v>
      </c>
      <c r="AI46" s="28">
        <v>98200</v>
      </c>
      <c r="AJ46" s="36">
        <v>78.900000000000006</v>
      </c>
      <c r="AK46" s="36">
        <v>2.6</v>
      </c>
      <c r="AL46" s="28">
        <v>73600</v>
      </c>
      <c r="AM46" s="28">
        <v>97300</v>
      </c>
      <c r="AN46" s="36">
        <v>75.7</v>
      </c>
      <c r="AO46" s="36">
        <v>2.7</v>
      </c>
      <c r="AP46"/>
      <c r="AQ46"/>
      <c r="AR46"/>
      <c r="AS46"/>
      <c r="AT46" s="34">
        <f t="shared" si="0"/>
        <v>6.6967741935483873E-3</v>
      </c>
      <c r="AU46" s="34">
        <f t="shared" si="1"/>
        <v>1.1754838709677419E-2</v>
      </c>
      <c r="AV46" s="34">
        <f t="shared" si="2"/>
        <v>7.6E-3</v>
      </c>
      <c r="AW46" s="34">
        <f t="shared" si="36"/>
        <v>1.0040760869565218E-2</v>
      </c>
      <c r="AX46" s="34">
        <f t="shared" si="25"/>
        <v>9.7282608695652174E-3</v>
      </c>
      <c r="AY46" s="34">
        <f t="shared" si="26"/>
        <v>6.2635869565217392E-3</v>
      </c>
      <c r="AZ46" s="34">
        <f t="shared" si="27"/>
        <v>9.5788043478260872E-3</v>
      </c>
      <c r="BA46" s="34">
        <f t="shared" si="28"/>
        <v>1.2418478260869566E-2</v>
      </c>
      <c r="BB46" s="34">
        <f t="shared" si="29"/>
        <v>1.1494565217391305E-2</v>
      </c>
      <c r="BC46" s="34">
        <f t="shared" si="30"/>
        <v>1.0788043478260869E-2</v>
      </c>
      <c r="BD46" s="34">
        <f t="shared" si="31"/>
        <v>9.7554347826086952E-3</v>
      </c>
      <c r="BE46" s="34">
        <f t="shared" si="32"/>
        <v>9.1983695652173916E-3</v>
      </c>
      <c r="BF46" s="34">
        <f t="shared" si="33"/>
        <v>6.7391304347826086E-3</v>
      </c>
      <c r="BG46" s="34">
        <f t="shared" si="34"/>
        <v>1.5394021739130435E-2</v>
      </c>
      <c r="BH46" s="34">
        <f t="shared" si="35"/>
        <v>1.0706521739130434E-2</v>
      </c>
      <c r="BI46" s="34">
        <f t="shared" si="17"/>
        <v>7.4409044193216858E-3</v>
      </c>
      <c r="BJ46" s="34">
        <f t="shared" si="18"/>
        <v>8.0267214799588909E-3</v>
      </c>
      <c r="BK46" s="34">
        <f t="shared" si="19"/>
        <v>5.1798561151079137E-3</v>
      </c>
      <c r="BL46" s="34">
        <f t="shared" si="20"/>
        <v>9.6197327852004105E-3</v>
      </c>
      <c r="BM46" s="34">
        <f t="shared" si="21"/>
        <v>8.7153134635149024E-3</v>
      </c>
      <c r="BN46" s="34">
        <f t="shared" si="22"/>
        <v>1.1038026721479959E-2</v>
      </c>
      <c r="BO46" s="34">
        <f t="shared" si="23"/>
        <v>8.6947584789311416E-3</v>
      </c>
      <c r="BP46" s="34">
        <f t="shared" si="24"/>
        <v>6.6906474820143886E-3</v>
      </c>
    </row>
    <row r="47" spans="1:68" ht="15" x14ac:dyDescent="0.25">
      <c r="A47" s="20" t="s">
        <v>460</v>
      </c>
      <c r="B47" s="28">
        <v>703</v>
      </c>
      <c r="C47" s="28">
        <v>906</v>
      </c>
      <c r="D47" s="28">
        <v>881</v>
      </c>
      <c r="E47" s="28">
        <v>761</v>
      </c>
      <c r="F47" s="28">
        <v>746</v>
      </c>
      <c r="G47" s="28">
        <v>879</v>
      </c>
      <c r="H47" s="28">
        <v>953</v>
      </c>
      <c r="I47" s="28">
        <v>1369</v>
      </c>
      <c r="J47" s="28">
        <v>1227</v>
      </c>
      <c r="K47" s="28">
        <v>1178</v>
      </c>
      <c r="L47" s="28">
        <v>1153</v>
      </c>
      <c r="M47" s="28">
        <v>745</v>
      </c>
      <c r="N47" s="28">
        <v>579</v>
      </c>
      <c r="O47" s="28">
        <v>809</v>
      </c>
      <c r="P47" s="28">
        <v>872</v>
      </c>
      <c r="Q47" s="28">
        <v>1559</v>
      </c>
      <c r="R47" s="28">
        <v>877</v>
      </c>
      <c r="S47" s="28">
        <v>789</v>
      </c>
      <c r="T47" s="28">
        <v>1168</v>
      </c>
      <c r="U47" s="28">
        <v>1022</v>
      </c>
      <c r="V47" s="28">
        <v>1024</v>
      </c>
      <c r="W47" s="28">
        <v>933</v>
      </c>
      <c r="X47" s="28">
        <v>1047</v>
      </c>
      <c r="Y47" s="28"/>
      <c r="Z47" s="20" t="s">
        <v>460</v>
      </c>
      <c r="AA47" s="28" t="b">
        <f t="shared" si="16"/>
        <v>1</v>
      </c>
      <c r="AB47"/>
      <c r="AC47" s="20" t="s">
        <v>460</v>
      </c>
      <c r="AD47" s="28">
        <v>78100</v>
      </c>
      <c r="AE47" s="28">
        <v>101100</v>
      </c>
      <c r="AF47" s="36">
        <v>77.3</v>
      </c>
      <c r="AG47" s="36">
        <v>2.6</v>
      </c>
      <c r="AH47" s="28">
        <v>78300</v>
      </c>
      <c r="AI47" s="28">
        <v>101200</v>
      </c>
      <c r="AJ47" s="36">
        <v>77.400000000000006</v>
      </c>
      <c r="AK47" s="36">
        <v>2.6</v>
      </c>
      <c r="AL47" s="28">
        <v>77700</v>
      </c>
      <c r="AM47" s="28">
        <v>100600</v>
      </c>
      <c r="AN47" s="36">
        <v>77.2</v>
      </c>
      <c r="AO47" s="36">
        <v>2.6</v>
      </c>
      <c r="AP47"/>
      <c r="AQ47"/>
      <c r="AR47"/>
      <c r="AS47"/>
      <c r="AT47" s="34">
        <f t="shared" si="0"/>
        <v>8.9782886334610467E-3</v>
      </c>
      <c r="AU47" s="34">
        <f t="shared" si="1"/>
        <v>1.1570881226053639E-2</v>
      </c>
      <c r="AV47" s="34">
        <f t="shared" si="2"/>
        <v>1.1251596424010217E-2</v>
      </c>
      <c r="AW47" s="34">
        <f t="shared" si="36"/>
        <v>9.7940797940797939E-3</v>
      </c>
      <c r="AX47" s="34">
        <f t="shared" si="25"/>
        <v>9.6010296010296016E-3</v>
      </c>
      <c r="AY47" s="34">
        <f t="shared" si="26"/>
        <v>1.1312741312741313E-2</v>
      </c>
      <c r="AZ47" s="34">
        <f t="shared" si="27"/>
        <v>1.2265122265122266E-2</v>
      </c>
      <c r="BA47" s="34">
        <f t="shared" si="28"/>
        <v>1.7619047619047618E-2</v>
      </c>
      <c r="BB47" s="34">
        <f t="shared" si="29"/>
        <v>1.5791505791505792E-2</v>
      </c>
      <c r="BC47" s="34">
        <f t="shared" si="30"/>
        <v>1.5160875160875161E-2</v>
      </c>
      <c r="BD47" s="34">
        <f t="shared" si="31"/>
        <v>1.4839124839124839E-2</v>
      </c>
      <c r="BE47" s="34">
        <f t="shared" si="32"/>
        <v>9.5881595881595876E-3</v>
      </c>
      <c r="BF47" s="34">
        <f t="shared" si="33"/>
        <v>7.4517374517374521E-3</v>
      </c>
      <c r="BG47" s="34">
        <f t="shared" si="34"/>
        <v>1.0411840411840411E-2</v>
      </c>
      <c r="BH47" s="34">
        <f t="shared" si="35"/>
        <v>1.1222651222651222E-2</v>
      </c>
      <c r="BI47" s="34">
        <f t="shared" si="17"/>
        <v>1.5497017892644136E-2</v>
      </c>
      <c r="BJ47" s="34">
        <f t="shared" si="18"/>
        <v>8.7176938369781312E-3</v>
      </c>
      <c r="BK47" s="34">
        <f t="shared" si="19"/>
        <v>7.8429423459244526E-3</v>
      </c>
      <c r="BL47" s="34">
        <f t="shared" si="20"/>
        <v>1.1610337972166998E-2</v>
      </c>
      <c r="BM47" s="34">
        <f t="shared" si="21"/>
        <v>1.0159045725646123E-2</v>
      </c>
      <c r="BN47" s="34">
        <f t="shared" si="22"/>
        <v>1.0178926441351889E-2</v>
      </c>
      <c r="BO47" s="34">
        <f t="shared" si="23"/>
        <v>9.274353876739562E-3</v>
      </c>
      <c r="BP47" s="34">
        <f t="shared" si="24"/>
        <v>1.0407554671968191E-2</v>
      </c>
    </row>
    <row r="48" spans="1:68" ht="15" x14ac:dyDescent="0.25">
      <c r="A48" s="20" t="s">
        <v>461</v>
      </c>
      <c r="B48" s="28">
        <v>943</v>
      </c>
      <c r="C48" s="28">
        <v>1711</v>
      </c>
      <c r="D48" s="28">
        <v>1572</v>
      </c>
      <c r="E48" s="28">
        <v>1619</v>
      </c>
      <c r="F48" s="28">
        <v>1201</v>
      </c>
      <c r="G48" s="28">
        <v>1173</v>
      </c>
      <c r="H48" s="28">
        <v>1692</v>
      </c>
      <c r="I48" s="28">
        <v>1832</v>
      </c>
      <c r="J48" s="28">
        <v>1872</v>
      </c>
      <c r="K48" s="28">
        <v>2038</v>
      </c>
      <c r="L48" s="28">
        <v>1747</v>
      </c>
      <c r="M48" s="28">
        <v>1236</v>
      </c>
      <c r="N48" s="28">
        <v>1209</v>
      </c>
      <c r="O48" s="28">
        <v>1897</v>
      </c>
      <c r="P48" s="28">
        <v>1559</v>
      </c>
      <c r="Q48" s="28">
        <v>1703</v>
      </c>
      <c r="R48" s="28">
        <v>1685</v>
      </c>
      <c r="S48" s="28">
        <v>1884</v>
      </c>
      <c r="T48" s="28">
        <v>2019</v>
      </c>
      <c r="U48" s="28">
        <v>1651</v>
      </c>
      <c r="V48" s="28">
        <v>2424</v>
      </c>
      <c r="W48" s="28">
        <v>2162</v>
      </c>
      <c r="X48" s="28">
        <v>2400</v>
      </c>
      <c r="Y48" s="28"/>
      <c r="Z48" s="20" t="s">
        <v>461</v>
      </c>
      <c r="AA48" s="28" t="b">
        <f t="shared" si="16"/>
        <v>1</v>
      </c>
      <c r="AB48"/>
      <c r="AC48" s="20" t="s">
        <v>461</v>
      </c>
      <c r="AD48" s="28">
        <v>104600</v>
      </c>
      <c r="AE48" s="28">
        <v>136800</v>
      </c>
      <c r="AF48" s="36">
        <v>76.5</v>
      </c>
      <c r="AG48" s="36">
        <v>2.6</v>
      </c>
      <c r="AH48" s="28">
        <v>106300</v>
      </c>
      <c r="AI48" s="28">
        <v>138100</v>
      </c>
      <c r="AJ48" s="36">
        <v>76.900000000000006</v>
      </c>
      <c r="AK48" s="36">
        <v>2.7</v>
      </c>
      <c r="AL48" s="28">
        <v>110400</v>
      </c>
      <c r="AM48" s="28">
        <v>138000</v>
      </c>
      <c r="AN48" s="36">
        <v>80</v>
      </c>
      <c r="AO48" s="36">
        <v>2.6</v>
      </c>
      <c r="AP48"/>
      <c r="AQ48"/>
      <c r="AR48"/>
      <c r="AS48"/>
      <c r="AT48" s="34">
        <f t="shared" si="0"/>
        <v>8.8711194731890871E-3</v>
      </c>
      <c r="AU48" s="34">
        <f t="shared" si="1"/>
        <v>1.6095954844778926E-2</v>
      </c>
      <c r="AV48" s="34">
        <f t="shared" si="2"/>
        <v>1.4788334901222954E-2</v>
      </c>
      <c r="AW48" s="34">
        <f t="shared" si="36"/>
        <v>1.4664855072463769E-2</v>
      </c>
      <c r="AX48" s="34">
        <f t="shared" si="25"/>
        <v>1.0878623188405797E-2</v>
      </c>
      <c r="AY48" s="34">
        <f t="shared" si="26"/>
        <v>1.0625000000000001E-2</v>
      </c>
      <c r="AZ48" s="34">
        <f t="shared" si="27"/>
        <v>1.5326086956521739E-2</v>
      </c>
      <c r="BA48" s="34">
        <f t="shared" si="28"/>
        <v>1.6594202898550726E-2</v>
      </c>
      <c r="BB48" s="34">
        <f t="shared" si="29"/>
        <v>1.6956521739130436E-2</v>
      </c>
      <c r="BC48" s="34">
        <f t="shared" si="30"/>
        <v>1.8460144927536233E-2</v>
      </c>
      <c r="BD48" s="34">
        <f t="shared" si="31"/>
        <v>1.582427536231884E-2</v>
      </c>
      <c r="BE48" s="34">
        <f t="shared" si="32"/>
        <v>1.1195652173913044E-2</v>
      </c>
      <c r="BF48" s="34">
        <f t="shared" si="33"/>
        <v>1.0951086956521739E-2</v>
      </c>
      <c r="BG48" s="34">
        <f t="shared" si="34"/>
        <v>1.7182971014492752E-2</v>
      </c>
      <c r="BH48" s="34">
        <f t="shared" si="35"/>
        <v>1.4121376811594203E-2</v>
      </c>
      <c r="BI48" s="34">
        <f t="shared" si="17"/>
        <v>1.2340579710144928E-2</v>
      </c>
      <c r="BJ48" s="34">
        <f t="shared" si="18"/>
        <v>1.2210144927536233E-2</v>
      </c>
      <c r="BK48" s="34">
        <f t="shared" si="19"/>
        <v>1.3652173913043478E-2</v>
      </c>
      <c r="BL48" s="34">
        <f t="shared" si="20"/>
        <v>1.4630434782608696E-2</v>
      </c>
      <c r="BM48" s="34">
        <f t="shared" si="21"/>
        <v>1.1963768115942028E-2</v>
      </c>
      <c r="BN48" s="34">
        <f t="shared" si="22"/>
        <v>1.7565217391304348E-2</v>
      </c>
      <c r="BO48" s="34">
        <f t="shared" si="23"/>
        <v>1.5666666666666666E-2</v>
      </c>
      <c r="BP48" s="34">
        <f t="shared" si="24"/>
        <v>1.7391304347826087E-2</v>
      </c>
    </row>
    <row r="49" spans="1:68" ht="15" x14ac:dyDescent="0.25">
      <c r="A49" s="20" t="s">
        <v>462</v>
      </c>
      <c r="B49" s="28">
        <v>1964</v>
      </c>
      <c r="C49" s="28">
        <v>4203</v>
      </c>
      <c r="D49" s="28">
        <v>3762</v>
      </c>
      <c r="E49" s="28">
        <v>4038</v>
      </c>
      <c r="F49" s="28">
        <v>3244</v>
      </c>
      <c r="G49" s="28">
        <v>3445</v>
      </c>
      <c r="H49" s="28">
        <v>3922</v>
      </c>
      <c r="I49" s="28">
        <v>3616</v>
      </c>
      <c r="J49" s="28">
        <v>4299</v>
      </c>
      <c r="K49" s="28">
        <v>4644</v>
      </c>
      <c r="L49" s="28">
        <v>4466</v>
      </c>
      <c r="M49" s="28">
        <v>3136</v>
      </c>
      <c r="N49" s="28">
        <v>2398</v>
      </c>
      <c r="O49" s="28">
        <v>4353</v>
      </c>
      <c r="P49" s="28">
        <v>3765</v>
      </c>
      <c r="Q49" s="28">
        <v>3942</v>
      </c>
      <c r="R49" s="28">
        <v>4585</v>
      </c>
      <c r="S49" s="28">
        <v>4348</v>
      </c>
      <c r="T49" s="28">
        <v>4601</v>
      </c>
      <c r="U49" s="28">
        <v>4752</v>
      </c>
      <c r="V49" s="28">
        <v>4839</v>
      </c>
      <c r="W49" s="28">
        <v>4768</v>
      </c>
      <c r="X49" s="28">
        <v>4792</v>
      </c>
      <c r="Y49" s="28"/>
      <c r="Z49" s="20" t="s">
        <v>462</v>
      </c>
      <c r="AA49" s="28" t="b">
        <f t="shared" si="16"/>
        <v>1</v>
      </c>
      <c r="AB49"/>
      <c r="AC49" s="20" t="s">
        <v>462</v>
      </c>
      <c r="AD49" s="28">
        <v>287300</v>
      </c>
      <c r="AE49" s="28">
        <v>363700</v>
      </c>
      <c r="AF49" s="36">
        <v>79</v>
      </c>
      <c r="AG49" s="36">
        <v>2.5</v>
      </c>
      <c r="AH49" s="28">
        <v>284100</v>
      </c>
      <c r="AI49" s="28">
        <v>365000</v>
      </c>
      <c r="AJ49" s="36">
        <v>77.8</v>
      </c>
      <c r="AK49" s="36">
        <v>2.5</v>
      </c>
      <c r="AL49" s="28">
        <v>293400</v>
      </c>
      <c r="AM49" s="28">
        <v>366800</v>
      </c>
      <c r="AN49" s="36">
        <v>80</v>
      </c>
      <c r="AO49" s="36">
        <v>2.5</v>
      </c>
      <c r="AP49"/>
      <c r="AQ49"/>
      <c r="AR49"/>
      <c r="AS49"/>
      <c r="AT49" s="34">
        <f t="shared" si="0"/>
        <v>6.9130587821189726E-3</v>
      </c>
      <c r="AU49" s="34">
        <f t="shared" si="1"/>
        <v>1.4794086589229144E-2</v>
      </c>
      <c r="AV49" s="34">
        <f t="shared" si="2"/>
        <v>1.324181626187962E-2</v>
      </c>
      <c r="AW49" s="34">
        <f t="shared" si="36"/>
        <v>1.3762781186094069E-2</v>
      </c>
      <c r="AX49" s="34">
        <f t="shared" si="25"/>
        <v>1.1056578050443081E-2</v>
      </c>
      <c r="AY49" s="34">
        <f t="shared" si="26"/>
        <v>1.1741649625085207E-2</v>
      </c>
      <c r="AZ49" s="34">
        <f t="shared" si="27"/>
        <v>1.3367416496250853E-2</v>
      </c>
      <c r="BA49" s="34">
        <f t="shared" si="28"/>
        <v>1.2324471710974779E-2</v>
      </c>
      <c r="BB49" s="34">
        <f t="shared" si="29"/>
        <v>1.4652351738241309E-2</v>
      </c>
      <c r="BC49" s="34">
        <f t="shared" si="30"/>
        <v>1.5828220858895705E-2</v>
      </c>
      <c r="BD49" s="34">
        <f t="shared" si="31"/>
        <v>1.5221540558963872E-2</v>
      </c>
      <c r="BE49" s="34">
        <f t="shared" si="32"/>
        <v>1.0688479890933879E-2</v>
      </c>
      <c r="BF49" s="34">
        <f t="shared" si="33"/>
        <v>8.1731424676209953E-3</v>
      </c>
      <c r="BG49" s="34">
        <f t="shared" si="34"/>
        <v>1.483640081799591E-2</v>
      </c>
      <c r="BH49" s="34">
        <f t="shared" si="35"/>
        <v>1.2832310838445807E-2</v>
      </c>
      <c r="BI49" s="34">
        <f t="shared" si="17"/>
        <v>1.0747001090512541E-2</v>
      </c>
      <c r="BJ49" s="34">
        <f t="shared" si="18"/>
        <v>1.2500000000000001E-2</v>
      </c>
      <c r="BK49" s="34">
        <f t="shared" si="19"/>
        <v>1.1853871319520174E-2</v>
      </c>
      <c r="BL49" s="34">
        <f t="shared" si="20"/>
        <v>1.2543620501635769E-2</v>
      </c>
      <c r="BM49" s="34">
        <f t="shared" si="21"/>
        <v>1.2955288985823337E-2</v>
      </c>
      <c r="BN49" s="34">
        <f t="shared" si="22"/>
        <v>1.319247546346783E-2</v>
      </c>
      <c r="BO49" s="34">
        <f t="shared" si="23"/>
        <v>1.2998909487459106E-2</v>
      </c>
      <c r="BP49" s="34">
        <f t="shared" si="24"/>
        <v>1.3064340239912759E-2</v>
      </c>
    </row>
    <row r="50" spans="1:68" ht="15" x14ac:dyDescent="0.25">
      <c r="A50" s="20" t="s">
        <v>463</v>
      </c>
      <c r="B50" s="28">
        <v>1495</v>
      </c>
      <c r="C50" s="28">
        <v>1248</v>
      </c>
      <c r="D50" s="28">
        <v>2219</v>
      </c>
      <c r="E50" s="28">
        <v>1747</v>
      </c>
      <c r="F50" s="28">
        <v>893</v>
      </c>
      <c r="G50" s="28">
        <v>1037</v>
      </c>
      <c r="H50" s="28">
        <v>1371</v>
      </c>
      <c r="I50" s="28">
        <v>1156</v>
      </c>
      <c r="J50" s="28">
        <v>1266</v>
      </c>
      <c r="K50" s="28">
        <v>2096</v>
      </c>
      <c r="L50" s="28">
        <v>1381</v>
      </c>
      <c r="M50" s="28">
        <v>997</v>
      </c>
      <c r="N50" s="28">
        <v>783</v>
      </c>
      <c r="O50" s="28">
        <v>871</v>
      </c>
      <c r="P50" s="28">
        <v>1005</v>
      </c>
      <c r="Q50" s="28">
        <v>1101</v>
      </c>
      <c r="R50" s="28">
        <v>866</v>
      </c>
      <c r="S50" s="28">
        <v>1240</v>
      </c>
      <c r="T50" s="28">
        <v>1372</v>
      </c>
      <c r="U50" s="28">
        <v>1365</v>
      </c>
      <c r="V50" s="28">
        <v>1820</v>
      </c>
      <c r="W50" s="28">
        <v>1639</v>
      </c>
      <c r="X50" s="28">
        <v>1772</v>
      </c>
      <c r="Y50" s="28"/>
      <c r="Z50" s="20" t="s">
        <v>463</v>
      </c>
      <c r="AA50" s="28" t="b">
        <f t="shared" si="16"/>
        <v>1</v>
      </c>
      <c r="AB50"/>
      <c r="AC50" s="20" t="s">
        <v>463</v>
      </c>
      <c r="AD50" s="28">
        <v>107800</v>
      </c>
      <c r="AE50" s="28">
        <v>145500</v>
      </c>
      <c r="AF50" s="36">
        <v>74</v>
      </c>
      <c r="AG50" s="36">
        <v>2.5</v>
      </c>
      <c r="AH50" s="28">
        <v>105000</v>
      </c>
      <c r="AI50" s="28">
        <v>145100</v>
      </c>
      <c r="AJ50" s="36">
        <v>72.400000000000006</v>
      </c>
      <c r="AK50" s="36">
        <v>2.6</v>
      </c>
      <c r="AL50" s="28">
        <v>108200</v>
      </c>
      <c r="AM50" s="28">
        <v>145400</v>
      </c>
      <c r="AN50" s="36">
        <v>74.400000000000006</v>
      </c>
      <c r="AO50" s="36">
        <v>2.6</v>
      </c>
      <c r="AP50"/>
      <c r="AQ50"/>
      <c r="AR50"/>
      <c r="AS50"/>
      <c r="AT50" s="34">
        <f t="shared" si="0"/>
        <v>1.4238095238095239E-2</v>
      </c>
      <c r="AU50" s="34">
        <f t="shared" si="1"/>
        <v>1.1885714285714286E-2</v>
      </c>
      <c r="AV50" s="34">
        <f t="shared" si="2"/>
        <v>2.1133333333333334E-2</v>
      </c>
      <c r="AW50" s="34">
        <f t="shared" si="36"/>
        <v>1.6146025878003695E-2</v>
      </c>
      <c r="AX50" s="34">
        <f t="shared" si="25"/>
        <v>8.2532347504621073E-3</v>
      </c>
      <c r="AY50" s="34">
        <f t="shared" si="26"/>
        <v>9.5841035120147883E-3</v>
      </c>
      <c r="AZ50" s="34">
        <f t="shared" si="27"/>
        <v>1.2670979667282809E-2</v>
      </c>
      <c r="BA50" s="34">
        <f t="shared" si="28"/>
        <v>1.0683918669131239E-2</v>
      </c>
      <c r="BB50" s="34">
        <f t="shared" si="29"/>
        <v>1.1700554528650648E-2</v>
      </c>
      <c r="BC50" s="34">
        <f t="shared" si="30"/>
        <v>1.9371534195933456E-2</v>
      </c>
      <c r="BD50" s="34">
        <f t="shared" si="31"/>
        <v>1.2763401109057302E-2</v>
      </c>
      <c r="BE50" s="34">
        <f t="shared" si="32"/>
        <v>9.21441774491682E-3</v>
      </c>
      <c r="BF50" s="34">
        <f t="shared" si="33"/>
        <v>7.2365988909426984E-3</v>
      </c>
      <c r="BG50" s="34">
        <f t="shared" si="34"/>
        <v>8.0499075785582259E-3</v>
      </c>
      <c r="BH50" s="34">
        <f t="shared" si="35"/>
        <v>9.2883548983364143E-3</v>
      </c>
      <c r="BI50" s="34">
        <f t="shared" si="17"/>
        <v>7.5722145804676755E-3</v>
      </c>
      <c r="BJ50" s="34">
        <f t="shared" si="18"/>
        <v>5.9559834938101791E-3</v>
      </c>
      <c r="BK50" s="34">
        <f t="shared" si="19"/>
        <v>8.5281980742778537E-3</v>
      </c>
      <c r="BL50" s="34">
        <f t="shared" si="20"/>
        <v>9.4360385144429161E-3</v>
      </c>
      <c r="BM50" s="34">
        <f t="shared" si="21"/>
        <v>9.3878954607977995E-3</v>
      </c>
      <c r="BN50" s="34">
        <f t="shared" si="22"/>
        <v>1.2517193947730399E-2</v>
      </c>
      <c r="BO50" s="34">
        <f t="shared" si="23"/>
        <v>1.1272352132049518E-2</v>
      </c>
      <c r="BP50" s="34">
        <f t="shared" si="24"/>
        <v>1.2187070151306739E-2</v>
      </c>
    </row>
    <row r="51" spans="1:68" ht="15" x14ac:dyDescent="0.25">
      <c r="A51" s="20" t="s">
        <v>464</v>
      </c>
      <c r="B51" s="28">
        <v>1315</v>
      </c>
      <c r="C51" s="28">
        <v>2006</v>
      </c>
      <c r="D51" s="28">
        <v>3070</v>
      </c>
      <c r="E51" s="28">
        <v>1909</v>
      </c>
      <c r="F51" s="28">
        <v>1526</v>
      </c>
      <c r="G51" s="28">
        <v>1875</v>
      </c>
      <c r="H51" s="28">
        <v>2202</v>
      </c>
      <c r="I51" s="28">
        <v>2038</v>
      </c>
      <c r="J51" s="28">
        <v>1821</v>
      </c>
      <c r="K51" s="28">
        <v>2247</v>
      </c>
      <c r="L51" s="28">
        <v>4293</v>
      </c>
      <c r="M51" s="28">
        <v>2469</v>
      </c>
      <c r="N51" s="28">
        <v>1113</v>
      </c>
      <c r="O51" s="28">
        <v>1817</v>
      </c>
      <c r="P51" s="28">
        <v>1399</v>
      </c>
      <c r="Q51" s="28">
        <v>2741</v>
      </c>
      <c r="R51" s="28">
        <v>1511</v>
      </c>
      <c r="S51" s="28">
        <v>1731</v>
      </c>
      <c r="T51" s="28">
        <v>2308</v>
      </c>
      <c r="U51" s="28">
        <v>2452</v>
      </c>
      <c r="V51" s="28">
        <v>2876</v>
      </c>
      <c r="W51" s="28">
        <v>3310</v>
      </c>
      <c r="X51" s="28">
        <v>2881</v>
      </c>
      <c r="Y51" s="28"/>
      <c r="Z51" s="20" t="s">
        <v>464</v>
      </c>
      <c r="AA51" s="28" t="b">
        <f t="shared" si="16"/>
        <v>1</v>
      </c>
      <c r="AB51"/>
      <c r="AC51" s="20" t="s">
        <v>464</v>
      </c>
      <c r="AD51" s="28">
        <v>134100</v>
      </c>
      <c r="AE51" s="28">
        <v>183400</v>
      </c>
      <c r="AF51" s="36">
        <v>73.099999999999994</v>
      </c>
      <c r="AG51" s="36">
        <v>2.6</v>
      </c>
      <c r="AH51" s="28">
        <v>139000</v>
      </c>
      <c r="AI51" s="28">
        <v>183700</v>
      </c>
      <c r="AJ51" s="36">
        <v>75.7</v>
      </c>
      <c r="AK51" s="36">
        <v>2.5</v>
      </c>
      <c r="AL51" s="28">
        <v>131800</v>
      </c>
      <c r="AM51" s="28">
        <v>180500</v>
      </c>
      <c r="AN51" s="36">
        <v>73</v>
      </c>
      <c r="AO51" s="36">
        <v>2.7</v>
      </c>
      <c r="AP51"/>
      <c r="AQ51"/>
      <c r="AR51"/>
      <c r="AS51"/>
      <c r="AT51" s="34">
        <f t="shared" si="0"/>
        <v>9.4604316546762594E-3</v>
      </c>
      <c r="AU51" s="34">
        <f t="shared" si="1"/>
        <v>1.4431654676258994E-2</v>
      </c>
      <c r="AV51" s="34">
        <f t="shared" si="2"/>
        <v>2.2086330935251797E-2</v>
      </c>
      <c r="AW51" s="34">
        <f t="shared" si="36"/>
        <v>1.4484066767830046E-2</v>
      </c>
      <c r="AX51" s="34">
        <f t="shared" si="25"/>
        <v>1.157814871016692E-2</v>
      </c>
      <c r="AY51" s="34">
        <f t="shared" si="26"/>
        <v>1.4226100151745068E-2</v>
      </c>
      <c r="AZ51" s="34">
        <f t="shared" si="27"/>
        <v>1.6707132018209409E-2</v>
      </c>
      <c r="BA51" s="34">
        <f t="shared" si="28"/>
        <v>1.5462822458270107E-2</v>
      </c>
      <c r="BB51" s="34">
        <f t="shared" si="29"/>
        <v>1.381638846737481E-2</v>
      </c>
      <c r="BC51" s="34">
        <f t="shared" si="30"/>
        <v>1.7048558421851288E-2</v>
      </c>
      <c r="BD51" s="34">
        <f t="shared" si="31"/>
        <v>3.2572078907435506E-2</v>
      </c>
      <c r="BE51" s="34">
        <f t="shared" si="32"/>
        <v>1.8732928679817906E-2</v>
      </c>
      <c r="BF51" s="34">
        <f t="shared" si="33"/>
        <v>8.4446130500758724E-3</v>
      </c>
      <c r="BG51" s="34">
        <f t="shared" si="34"/>
        <v>1.3786039453717754E-2</v>
      </c>
      <c r="BH51" s="34">
        <f t="shared" si="35"/>
        <v>1.0614567526555386E-2</v>
      </c>
      <c r="BI51" s="34">
        <f t="shared" si="17"/>
        <v>1.5185595567867036E-2</v>
      </c>
      <c r="BJ51" s="34">
        <f t="shared" si="18"/>
        <v>8.3711911357340716E-3</v>
      </c>
      <c r="BK51" s="34">
        <f t="shared" si="19"/>
        <v>9.5900277008310244E-3</v>
      </c>
      <c r="BL51" s="34">
        <f t="shared" si="20"/>
        <v>1.2786703601108033E-2</v>
      </c>
      <c r="BM51" s="34">
        <f t="shared" si="21"/>
        <v>1.3584487534626039E-2</v>
      </c>
      <c r="BN51" s="34">
        <f t="shared" si="22"/>
        <v>1.5933518005540166E-2</v>
      </c>
      <c r="BO51" s="34">
        <f t="shared" si="23"/>
        <v>1.8337950138504155E-2</v>
      </c>
      <c r="BP51" s="34">
        <f t="shared" si="24"/>
        <v>1.5961218836565098E-2</v>
      </c>
    </row>
    <row r="52" spans="1:68" ht="15" x14ac:dyDescent="0.25">
      <c r="A52" s="20" t="s">
        <v>465</v>
      </c>
      <c r="B52" s="28">
        <v>852</v>
      </c>
      <c r="C52" s="28">
        <v>1161</v>
      </c>
      <c r="D52" s="28">
        <v>900</v>
      </c>
      <c r="E52" s="28">
        <v>1245</v>
      </c>
      <c r="F52" s="28">
        <v>751</v>
      </c>
      <c r="G52" s="28">
        <v>963</v>
      </c>
      <c r="H52" s="28">
        <v>1269</v>
      </c>
      <c r="I52" s="28">
        <v>1547</v>
      </c>
      <c r="J52" s="28">
        <v>1263</v>
      </c>
      <c r="K52" s="28">
        <v>1587</v>
      </c>
      <c r="L52" s="28">
        <v>1483</v>
      </c>
      <c r="M52" s="28">
        <v>993</v>
      </c>
      <c r="N52" s="28">
        <v>998</v>
      </c>
      <c r="O52" s="28">
        <v>1391</v>
      </c>
      <c r="P52" s="28">
        <v>1489</v>
      </c>
      <c r="Q52" s="28">
        <v>1459</v>
      </c>
      <c r="R52" s="28">
        <v>1288</v>
      </c>
      <c r="S52" s="28">
        <v>1726</v>
      </c>
      <c r="T52" s="28">
        <v>1953</v>
      </c>
      <c r="U52" s="28">
        <v>1806</v>
      </c>
      <c r="V52" s="28">
        <v>2143</v>
      </c>
      <c r="W52" s="28">
        <v>2153</v>
      </c>
      <c r="X52" s="28">
        <v>2025</v>
      </c>
      <c r="Y52" s="28"/>
      <c r="Z52" s="20" t="s">
        <v>465</v>
      </c>
      <c r="AA52" s="28" t="b">
        <f t="shared" si="16"/>
        <v>1</v>
      </c>
      <c r="AB52"/>
      <c r="AC52" s="20" t="s">
        <v>465</v>
      </c>
      <c r="AD52" s="28">
        <v>121200</v>
      </c>
      <c r="AE52" s="28">
        <v>160900</v>
      </c>
      <c r="AF52" s="36">
        <v>75.400000000000006</v>
      </c>
      <c r="AG52" s="36">
        <v>2.5</v>
      </c>
      <c r="AH52" s="28">
        <v>121400</v>
      </c>
      <c r="AI52" s="28">
        <v>162300</v>
      </c>
      <c r="AJ52" s="36">
        <v>74.8</v>
      </c>
      <c r="AK52" s="36">
        <v>2.5</v>
      </c>
      <c r="AL52" s="28">
        <v>119700</v>
      </c>
      <c r="AM52" s="28">
        <v>161300</v>
      </c>
      <c r="AN52" s="36">
        <v>74.2</v>
      </c>
      <c r="AO52" s="36">
        <v>2.5</v>
      </c>
      <c r="AP52"/>
      <c r="AQ52"/>
      <c r="AR52"/>
      <c r="AS52"/>
      <c r="AT52" s="34">
        <f t="shared" si="0"/>
        <v>7.0181219110378914E-3</v>
      </c>
      <c r="AU52" s="34">
        <f t="shared" si="1"/>
        <v>9.5634266886326195E-3</v>
      </c>
      <c r="AV52" s="34">
        <f t="shared" si="2"/>
        <v>7.4135090609555188E-3</v>
      </c>
      <c r="AW52" s="34">
        <f t="shared" si="36"/>
        <v>1.0401002506265664E-2</v>
      </c>
      <c r="AX52" s="34">
        <f t="shared" si="25"/>
        <v>6.2740183792815369E-3</v>
      </c>
      <c r="AY52" s="34">
        <f t="shared" si="26"/>
        <v>8.0451127819548864E-3</v>
      </c>
      <c r="AZ52" s="34">
        <f t="shared" si="27"/>
        <v>1.0601503759398495E-2</v>
      </c>
      <c r="BA52" s="34">
        <f t="shared" si="28"/>
        <v>1.2923976608187135E-2</v>
      </c>
      <c r="BB52" s="34">
        <f t="shared" si="29"/>
        <v>1.0551378446115289E-2</v>
      </c>
      <c r="BC52" s="34">
        <f t="shared" si="30"/>
        <v>1.3258145363408521E-2</v>
      </c>
      <c r="BD52" s="34">
        <f t="shared" si="31"/>
        <v>1.2389306599832915E-2</v>
      </c>
      <c r="BE52" s="34">
        <f t="shared" si="32"/>
        <v>8.2957393483709275E-3</v>
      </c>
      <c r="BF52" s="34">
        <f t="shared" si="33"/>
        <v>8.3375104427736001E-3</v>
      </c>
      <c r="BG52" s="34">
        <f t="shared" si="34"/>
        <v>1.1620718462823726E-2</v>
      </c>
      <c r="BH52" s="34">
        <f t="shared" si="35"/>
        <v>1.2439431913116123E-2</v>
      </c>
      <c r="BI52" s="34">
        <f t="shared" si="17"/>
        <v>9.0452572845629263E-3</v>
      </c>
      <c r="BJ52" s="34">
        <f t="shared" si="18"/>
        <v>7.9851208927464359E-3</v>
      </c>
      <c r="BK52" s="34">
        <f t="shared" si="19"/>
        <v>1.0700557966522009E-2</v>
      </c>
      <c r="BL52" s="34">
        <f t="shared" si="20"/>
        <v>1.2107873527588344E-2</v>
      </c>
      <c r="BM52" s="34">
        <f t="shared" si="21"/>
        <v>1.1196528208307502E-2</v>
      </c>
      <c r="BN52" s="34">
        <f t="shared" si="22"/>
        <v>1.328580285182889E-2</v>
      </c>
      <c r="BO52" s="34">
        <f t="shared" si="23"/>
        <v>1.3347799132052076E-2</v>
      </c>
      <c r="BP52" s="34">
        <f t="shared" si="24"/>
        <v>1.2554246745195289E-2</v>
      </c>
    </row>
    <row r="53" spans="1:68" ht="15" x14ac:dyDescent="0.25">
      <c r="A53" s="20" t="s">
        <v>466</v>
      </c>
      <c r="B53" s="28">
        <v>1823</v>
      </c>
      <c r="C53" s="28">
        <v>2459</v>
      </c>
      <c r="D53" s="28">
        <v>3059</v>
      </c>
      <c r="E53" s="28">
        <v>2459</v>
      </c>
      <c r="F53" s="28">
        <v>1945</v>
      </c>
      <c r="G53" s="28">
        <v>2495</v>
      </c>
      <c r="H53" s="28">
        <v>2490</v>
      </c>
      <c r="I53" s="28">
        <v>2966</v>
      </c>
      <c r="J53" s="28">
        <v>3222</v>
      </c>
      <c r="K53" s="28">
        <v>3995</v>
      </c>
      <c r="L53" s="28">
        <v>3246</v>
      </c>
      <c r="M53" s="28">
        <v>2633</v>
      </c>
      <c r="N53" s="28">
        <v>2073</v>
      </c>
      <c r="O53" s="28">
        <v>3080</v>
      </c>
      <c r="P53" s="28">
        <v>3534</v>
      </c>
      <c r="Q53" s="28">
        <v>3475</v>
      </c>
      <c r="R53" s="28">
        <v>2881</v>
      </c>
      <c r="S53" s="28">
        <v>3347</v>
      </c>
      <c r="T53" s="28">
        <v>4267</v>
      </c>
      <c r="U53" s="28">
        <v>4507</v>
      </c>
      <c r="V53" s="28">
        <v>5093</v>
      </c>
      <c r="W53" s="28">
        <v>5192</v>
      </c>
      <c r="X53" s="28">
        <v>3789</v>
      </c>
      <c r="Y53" s="28"/>
      <c r="Z53" s="20" t="s">
        <v>466</v>
      </c>
      <c r="AA53" s="28" t="b">
        <f t="shared" si="16"/>
        <v>1</v>
      </c>
      <c r="AB53"/>
      <c r="AC53" s="20" t="s">
        <v>466</v>
      </c>
      <c r="AD53" s="28">
        <v>267500</v>
      </c>
      <c r="AE53" s="28">
        <v>369600</v>
      </c>
      <c r="AF53" s="36">
        <v>72.400000000000006</v>
      </c>
      <c r="AG53" s="36">
        <v>2.7</v>
      </c>
      <c r="AH53" s="28">
        <v>272200</v>
      </c>
      <c r="AI53" s="28">
        <v>375400</v>
      </c>
      <c r="AJ53" s="36">
        <v>72.5</v>
      </c>
      <c r="AK53" s="36">
        <v>2.7</v>
      </c>
      <c r="AL53" s="28">
        <v>269300</v>
      </c>
      <c r="AM53" s="28">
        <v>376800</v>
      </c>
      <c r="AN53" s="36">
        <v>71.5</v>
      </c>
      <c r="AO53" s="36">
        <v>2.8</v>
      </c>
      <c r="AP53"/>
      <c r="AQ53"/>
      <c r="AR53"/>
      <c r="AS53"/>
      <c r="AT53" s="34">
        <f t="shared" si="0"/>
        <v>6.6972814107274063E-3</v>
      </c>
      <c r="AU53" s="34">
        <f t="shared" si="1"/>
        <v>9.0337986774430574E-3</v>
      </c>
      <c r="AV53" s="34">
        <f t="shared" si="2"/>
        <v>1.1238060249816311E-2</v>
      </c>
      <c r="AW53" s="34">
        <f t="shared" si="36"/>
        <v>9.1310805792796136E-3</v>
      </c>
      <c r="AX53" s="34">
        <f t="shared" si="25"/>
        <v>7.2224285183809878E-3</v>
      </c>
      <c r="AY53" s="34">
        <f t="shared" si="26"/>
        <v>9.2647604901596736E-3</v>
      </c>
      <c r="AZ53" s="34">
        <f t="shared" si="27"/>
        <v>9.2461938358707769E-3</v>
      </c>
      <c r="BA53" s="34">
        <f t="shared" si="28"/>
        <v>1.1013739324173783E-2</v>
      </c>
      <c r="BB53" s="34">
        <f t="shared" si="29"/>
        <v>1.1964352023765317E-2</v>
      </c>
      <c r="BC53" s="34">
        <f t="shared" si="30"/>
        <v>1.4834756776828816E-2</v>
      </c>
      <c r="BD53" s="34">
        <f t="shared" si="31"/>
        <v>1.2053471964352023E-2</v>
      </c>
      <c r="BE53" s="34">
        <f t="shared" si="32"/>
        <v>9.7772001485332341E-3</v>
      </c>
      <c r="BF53" s="34">
        <f t="shared" si="33"/>
        <v>7.6977348681767548E-3</v>
      </c>
      <c r="BG53" s="34">
        <f t="shared" si="34"/>
        <v>1.1437059041960639E-2</v>
      </c>
      <c r="BH53" s="34">
        <f t="shared" si="35"/>
        <v>1.31229112513925E-2</v>
      </c>
      <c r="BI53" s="34">
        <f t="shared" si="17"/>
        <v>9.2223991507430995E-3</v>
      </c>
      <c r="BJ53" s="34">
        <f t="shared" si="18"/>
        <v>7.6459660297239912E-3</v>
      </c>
      <c r="BK53" s="34">
        <f t="shared" si="19"/>
        <v>8.8826963906581749E-3</v>
      </c>
      <c r="BL53" s="34">
        <f t="shared" si="20"/>
        <v>1.1324309978768578E-2</v>
      </c>
      <c r="BM53" s="34">
        <f t="shared" si="21"/>
        <v>1.1961252653927813E-2</v>
      </c>
      <c r="BN53" s="34">
        <f t="shared" si="22"/>
        <v>1.3516454352441613E-2</v>
      </c>
      <c r="BO53" s="34">
        <f t="shared" si="23"/>
        <v>1.3779193205944798E-2</v>
      </c>
      <c r="BP53" s="34">
        <f t="shared" si="24"/>
        <v>1.0055732484076433E-2</v>
      </c>
    </row>
    <row r="54" spans="1:68" ht="15" x14ac:dyDescent="0.25">
      <c r="A54" s="20" t="s">
        <v>467</v>
      </c>
      <c r="B54" s="28">
        <v>1895</v>
      </c>
      <c r="C54" s="28">
        <v>3423</v>
      </c>
      <c r="D54" s="28">
        <v>2223</v>
      </c>
      <c r="E54" s="28">
        <v>2152</v>
      </c>
      <c r="F54" s="28">
        <v>2168</v>
      </c>
      <c r="G54" s="28">
        <v>2329</v>
      </c>
      <c r="H54" s="28">
        <v>2534</v>
      </c>
      <c r="I54" s="28">
        <v>4170</v>
      </c>
      <c r="J54" s="28">
        <v>2383</v>
      </c>
      <c r="K54" s="28">
        <v>2716</v>
      </c>
      <c r="L54" s="28">
        <v>2625</v>
      </c>
      <c r="M54" s="28">
        <v>2327</v>
      </c>
      <c r="N54" s="28">
        <v>1731</v>
      </c>
      <c r="O54" s="28">
        <v>2500</v>
      </c>
      <c r="P54" s="28">
        <v>2652</v>
      </c>
      <c r="Q54" s="28">
        <v>2571</v>
      </c>
      <c r="R54" s="28">
        <v>3040</v>
      </c>
      <c r="S54" s="28">
        <v>2940</v>
      </c>
      <c r="T54" s="28">
        <v>3094</v>
      </c>
      <c r="U54" s="28">
        <v>2841</v>
      </c>
      <c r="V54" s="28">
        <v>3965</v>
      </c>
      <c r="W54" s="28">
        <v>3133</v>
      </c>
      <c r="X54" s="28">
        <v>3215</v>
      </c>
      <c r="Y54" s="28"/>
      <c r="Z54" s="20" t="s">
        <v>467</v>
      </c>
      <c r="AA54" s="28" t="b">
        <f t="shared" si="16"/>
        <v>1</v>
      </c>
      <c r="AB54"/>
      <c r="AC54" s="20" t="s">
        <v>467</v>
      </c>
      <c r="AD54" s="28">
        <v>233900</v>
      </c>
      <c r="AE54" s="28">
        <v>323500</v>
      </c>
      <c r="AF54" s="36">
        <v>72.3</v>
      </c>
      <c r="AG54" s="36">
        <v>2.8</v>
      </c>
      <c r="AH54" s="28">
        <v>225600</v>
      </c>
      <c r="AI54" s="28">
        <v>327500</v>
      </c>
      <c r="AJ54" s="36">
        <v>68.900000000000006</v>
      </c>
      <c r="AK54" s="36">
        <v>2.8</v>
      </c>
      <c r="AL54" s="28">
        <v>232500</v>
      </c>
      <c r="AM54" s="28">
        <v>327700</v>
      </c>
      <c r="AN54" s="36">
        <v>71</v>
      </c>
      <c r="AO54" s="36">
        <v>2.7</v>
      </c>
      <c r="AP54"/>
      <c r="AQ54"/>
      <c r="AR54"/>
      <c r="AS54"/>
      <c r="AT54" s="34">
        <f t="shared" si="0"/>
        <v>8.399822695035461E-3</v>
      </c>
      <c r="AU54" s="34">
        <f t="shared" si="1"/>
        <v>1.5172872340425532E-2</v>
      </c>
      <c r="AV54" s="34">
        <f t="shared" si="2"/>
        <v>9.8537234042553185E-3</v>
      </c>
      <c r="AW54" s="34">
        <f t="shared" si="36"/>
        <v>9.2559139784946232E-3</v>
      </c>
      <c r="AX54" s="34">
        <f t="shared" si="25"/>
        <v>9.3247311827956997E-3</v>
      </c>
      <c r="AY54" s="34">
        <f t="shared" si="26"/>
        <v>1.0017204301075269E-2</v>
      </c>
      <c r="AZ54" s="34">
        <f t="shared" si="27"/>
        <v>1.0898924731182796E-2</v>
      </c>
      <c r="BA54" s="34">
        <f t="shared" si="28"/>
        <v>1.7935483870967741E-2</v>
      </c>
      <c r="BB54" s="34">
        <f t="shared" si="29"/>
        <v>1.0249462365591398E-2</v>
      </c>
      <c r="BC54" s="34">
        <f t="shared" si="30"/>
        <v>1.1681720430107527E-2</v>
      </c>
      <c r="BD54" s="34">
        <f t="shared" si="31"/>
        <v>1.1290322580645161E-2</v>
      </c>
      <c r="BE54" s="34">
        <f t="shared" si="32"/>
        <v>1.0008602150537635E-2</v>
      </c>
      <c r="BF54" s="34">
        <f t="shared" si="33"/>
        <v>7.4451612903225807E-3</v>
      </c>
      <c r="BG54" s="34">
        <f t="shared" si="34"/>
        <v>1.0752688172043012E-2</v>
      </c>
      <c r="BH54" s="34">
        <f t="shared" si="35"/>
        <v>1.1406451612903226E-2</v>
      </c>
      <c r="BI54" s="34">
        <f t="shared" si="17"/>
        <v>7.845590479096734E-3</v>
      </c>
      <c r="BJ54" s="34">
        <f t="shared" si="18"/>
        <v>9.276777540433323E-3</v>
      </c>
      <c r="BK54" s="34">
        <f t="shared" si="19"/>
        <v>8.9716203844980164E-3</v>
      </c>
      <c r="BL54" s="34">
        <f t="shared" si="20"/>
        <v>9.4415624046383893E-3</v>
      </c>
      <c r="BM54" s="34">
        <f t="shared" si="21"/>
        <v>8.669514800122062E-3</v>
      </c>
      <c r="BN54" s="34">
        <f t="shared" si="22"/>
        <v>1.209948123283491E-2</v>
      </c>
      <c r="BO54" s="34">
        <f t="shared" si="23"/>
        <v>9.5605736954531579E-3</v>
      </c>
      <c r="BP54" s="34">
        <f t="shared" si="24"/>
        <v>9.8108025633201097E-3</v>
      </c>
    </row>
    <row r="55" spans="1:68" ht="15" x14ac:dyDescent="0.25">
      <c r="A55" s="20" t="s">
        <v>468</v>
      </c>
      <c r="B55" s="28">
        <v>627</v>
      </c>
      <c r="C55" s="28">
        <v>1180</v>
      </c>
      <c r="D55" s="28">
        <v>1167</v>
      </c>
      <c r="E55" s="28">
        <v>1073</v>
      </c>
      <c r="F55" s="28">
        <v>859</v>
      </c>
      <c r="G55" s="28">
        <v>1170</v>
      </c>
      <c r="H55" s="28">
        <v>1108</v>
      </c>
      <c r="I55" s="28">
        <v>1126</v>
      </c>
      <c r="J55" s="28">
        <v>1325</v>
      </c>
      <c r="K55" s="28">
        <v>1337</v>
      </c>
      <c r="L55" s="28">
        <v>1414</v>
      </c>
      <c r="M55" s="28">
        <v>1086</v>
      </c>
      <c r="N55" s="28">
        <v>873</v>
      </c>
      <c r="O55" s="28">
        <v>1329</v>
      </c>
      <c r="P55" s="28">
        <v>1049</v>
      </c>
      <c r="Q55" s="28">
        <v>1728</v>
      </c>
      <c r="R55" s="28">
        <v>1735</v>
      </c>
      <c r="S55" s="28">
        <v>1827</v>
      </c>
      <c r="T55" s="28">
        <v>1585</v>
      </c>
      <c r="U55" s="28">
        <v>1643</v>
      </c>
      <c r="V55" s="28">
        <v>2073</v>
      </c>
      <c r="W55" s="28">
        <v>2015</v>
      </c>
      <c r="X55" s="28">
        <v>2171</v>
      </c>
      <c r="Y55" s="28"/>
      <c r="Z55" s="20" t="s">
        <v>468</v>
      </c>
      <c r="AA55" s="28" t="b">
        <f t="shared" si="16"/>
        <v>1</v>
      </c>
      <c r="AB55"/>
      <c r="AC55" s="20" t="s">
        <v>468</v>
      </c>
      <c r="AD55" s="28">
        <v>97700</v>
      </c>
      <c r="AE55" s="28">
        <v>129100</v>
      </c>
      <c r="AF55" s="36">
        <v>75.7</v>
      </c>
      <c r="AG55" s="36">
        <v>2.7</v>
      </c>
      <c r="AH55" s="28">
        <v>97500</v>
      </c>
      <c r="AI55" s="28">
        <v>130300</v>
      </c>
      <c r="AJ55" s="36">
        <v>74.8</v>
      </c>
      <c r="AK55" s="36">
        <v>2.7</v>
      </c>
      <c r="AL55" s="28">
        <v>99200</v>
      </c>
      <c r="AM55" s="28">
        <v>129800</v>
      </c>
      <c r="AN55" s="36">
        <v>76.400000000000006</v>
      </c>
      <c r="AO55" s="36">
        <v>2.6</v>
      </c>
      <c r="AP55"/>
      <c r="AQ55"/>
      <c r="AR55"/>
      <c r="AS55"/>
      <c r="AT55" s="34">
        <f t="shared" si="0"/>
        <v>6.4307692307692304E-3</v>
      </c>
      <c r="AU55" s="34">
        <f t="shared" si="1"/>
        <v>1.2102564102564103E-2</v>
      </c>
      <c r="AV55" s="34">
        <f t="shared" si="2"/>
        <v>1.1969230769230768E-2</v>
      </c>
      <c r="AW55" s="34">
        <f t="shared" si="36"/>
        <v>1.0816532258064516E-2</v>
      </c>
      <c r="AX55" s="34">
        <f t="shared" si="25"/>
        <v>8.6592741935483872E-3</v>
      </c>
      <c r="AY55" s="34">
        <f t="shared" si="26"/>
        <v>1.1794354838709678E-2</v>
      </c>
      <c r="AZ55" s="34">
        <f t="shared" si="27"/>
        <v>1.1169354838709677E-2</v>
      </c>
      <c r="BA55" s="34">
        <f t="shared" si="28"/>
        <v>1.1350806451612903E-2</v>
      </c>
      <c r="BB55" s="34">
        <f t="shared" si="29"/>
        <v>1.3356854838709678E-2</v>
      </c>
      <c r="BC55" s="34">
        <f t="shared" si="30"/>
        <v>1.3477822580645161E-2</v>
      </c>
      <c r="BD55" s="34">
        <f t="shared" si="31"/>
        <v>1.4254032258064516E-2</v>
      </c>
      <c r="BE55" s="34">
        <f t="shared" si="32"/>
        <v>1.0947580645161291E-2</v>
      </c>
      <c r="BF55" s="34">
        <f t="shared" si="33"/>
        <v>8.8004032258064517E-3</v>
      </c>
      <c r="BG55" s="34">
        <f t="shared" si="34"/>
        <v>1.3397177419354839E-2</v>
      </c>
      <c r="BH55" s="34">
        <f t="shared" si="35"/>
        <v>1.0574596774193548E-2</v>
      </c>
      <c r="BI55" s="34">
        <f t="shared" si="17"/>
        <v>1.3312788906009246E-2</v>
      </c>
      <c r="BJ55" s="34">
        <f t="shared" si="18"/>
        <v>1.3366718027734977E-2</v>
      </c>
      <c r="BK55" s="34">
        <f t="shared" si="19"/>
        <v>1.4075500770416024E-2</v>
      </c>
      <c r="BL55" s="34">
        <f t="shared" si="20"/>
        <v>1.2211093990755009E-2</v>
      </c>
      <c r="BM55" s="34">
        <f t="shared" si="21"/>
        <v>1.2657935285053929E-2</v>
      </c>
      <c r="BN55" s="34">
        <f t="shared" si="22"/>
        <v>1.5970724191063174E-2</v>
      </c>
      <c r="BO55" s="34">
        <f t="shared" si="23"/>
        <v>1.5523882896764252E-2</v>
      </c>
      <c r="BP55" s="34">
        <f t="shared" si="24"/>
        <v>1.672573189522342E-2</v>
      </c>
    </row>
    <row r="56" spans="1:68" ht="15" x14ac:dyDescent="0.25">
      <c r="A56" s="20" t="s">
        <v>469</v>
      </c>
      <c r="B56" s="28">
        <v>1108</v>
      </c>
      <c r="C56" s="28">
        <v>1732</v>
      </c>
      <c r="D56" s="28">
        <v>1522</v>
      </c>
      <c r="E56" s="28">
        <v>1729</v>
      </c>
      <c r="F56" s="28">
        <v>1515</v>
      </c>
      <c r="G56" s="28">
        <v>1760</v>
      </c>
      <c r="H56" s="28">
        <v>1761</v>
      </c>
      <c r="I56" s="28">
        <v>1687</v>
      </c>
      <c r="J56" s="28">
        <v>2176</v>
      </c>
      <c r="K56" s="28">
        <v>2259</v>
      </c>
      <c r="L56" s="28">
        <v>2620</v>
      </c>
      <c r="M56" s="28">
        <v>1816</v>
      </c>
      <c r="N56" s="28">
        <v>1490</v>
      </c>
      <c r="O56" s="28">
        <v>1908</v>
      </c>
      <c r="P56" s="28">
        <v>1741</v>
      </c>
      <c r="Q56" s="28">
        <v>2090</v>
      </c>
      <c r="R56" s="28">
        <v>2187</v>
      </c>
      <c r="S56" s="28">
        <v>2265</v>
      </c>
      <c r="T56" s="28">
        <v>2095</v>
      </c>
      <c r="U56" s="28">
        <v>2730</v>
      </c>
      <c r="V56" s="28">
        <v>3308</v>
      </c>
      <c r="W56" s="28">
        <v>2497</v>
      </c>
      <c r="X56" s="28">
        <v>2673</v>
      </c>
      <c r="Y56" s="28"/>
      <c r="Z56" s="20" t="s">
        <v>469</v>
      </c>
      <c r="AA56" s="28" t="b">
        <f t="shared" si="16"/>
        <v>1</v>
      </c>
      <c r="AB56"/>
      <c r="AC56" s="20" t="s">
        <v>469</v>
      </c>
      <c r="AD56" s="28">
        <v>199000</v>
      </c>
      <c r="AE56" s="28">
        <v>263900</v>
      </c>
      <c r="AF56" s="36">
        <v>75.400000000000006</v>
      </c>
      <c r="AG56" s="36">
        <v>2.7</v>
      </c>
      <c r="AH56" s="28">
        <v>200700</v>
      </c>
      <c r="AI56" s="28">
        <v>265400</v>
      </c>
      <c r="AJ56" s="36">
        <v>75.599999999999994</v>
      </c>
      <c r="AK56" s="36">
        <v>2.7</v>
      </c>
      <c r="AL56" s="28">
        <v>194000</v>
      </c>
      <c r="AM56" s="28">
        <v>263600</v>
      </c>
      <c r="AN56" s="36">
        <v>73.599999999999994</v>
      </c>
      <c r="AO56" s="36">
        <v>2.7</v>
      </c>
      <c r="AP56"/>
      <c r="AQ56"/>
      <c r="AR56"/>
      <c r="AS56"/>
      <c r="AT56" s="34">
        <f t="shared" si="0"/>
        <v>5.5206776283009467E-3</v>
      </c>
      <c r="AU56" s="34">
        <f t="shared" si="1"/>
        <v>8.6297957149975082E-3</v>
      </c>
      <c r="AV56" s="34">
        <f t="shared" si="2"/>
        <v>7.5834578973592425E-3</v>
      </c>
      <c r="AW56" s="34">
        <f t="shared" si="36"/>
        <v>8.912371134020618E-3</v>
      </c>
      <c r="AX56" s="34">
        <f t="shared" si="25"/>
        <v>7.8092783505154641E-3</v>
      </c>
      <c r="AY56" s="34">
        <f t="shared" si="26"/>
        <v>9.0721649484536079E-3</v>
      </c>
      <c r="AZ56" s="34">
        <f t="shared" si="27"/>
        <v>9.0773195876288661E-3</v>
      </c>
      <c r="BA56" s="34">
        <f t="shared" si="28"/>
        <v>8.6958762886597939E-3</v>
      </c>
      <c r="BB56" s="34">
        <f t="shared" si="29"/>
        <v>1.1216494845360825E-2</v>
      </c>
      <c r="BC56" s="34">
        <f t="shared" si="30"/>
        <v>1.1644329896907217E-2</v>
      </c>
      <c r="BD56" s="34">
        <f t="shared" si="31"/>
        <v>1.3505154639175258E-2</v>
      </c>
      <c r="BE56" s="34">
        <f t="shared" si="32"/>
        <v>9.3608247422680407E-3</v>
      </c>
      <c r="BF56" s="34">
        <f t="shared" si="33"/>
        <v>7.6804123711340204E-3</v>
      </c>
      <c r="BG56" s="34">
        <f t="shared" si="34"/>
        <v>9.8350515463917522E-3</v>
      </c>
      <c r="BH56" s="34">
        <f t="shared" si="35"/>
        <v>8.9742268041237121E-3</v>
      </c>
      <c r="BI56" s="34">
        <f t="shared" si="17"/>
        <v>7.9286798179059176E-3</v>
      </c>
      <c r="BJ56" s="34">
        <f t="shared" si="18"/>
        <v>8.296661608497723E-3</v>
      </c>
      <c r="BK56" s="34">
        <f t="shared" si="19"/>
        <v>8.5925644916540218E-3</v>
      </c>
      <c r="BL56" s="34">
        <f t="shared" si="20"/>
        <v>7.9476479514415787E-3</v>
      </c>
      <c r="BM56" s="34">
        <f t="shared" si="21"/>
        <v>1.035660091047041E-2</v>
      </c>
      <c r="BN56" s="34">
        <f t="shared" si="22"/>
        <v>1.2549317147192715E-2</v>
      </c>
      <c r="BO56" s="34">
        <f t="shared" si="23"/>
        <v>9.4726858877086494E-3</v>
      </c>
      <c r="BP56" s="34">
        <f t="shared" si="24"/>
        <v>1.0140364188163884E-2</v>
      </c>
    </row>
    <row r="57" spans="1:68" ht="15" x14ac:dyDescent="0.25">
      <c r="A57" s="20" t="s">
        <v>470</v>
      </c>
      <c r="B57" s="28">
        <v>4053</v>
      </c>
      <c r="C57" s="28">
        <v>6539</v>
      </c>
      <c r="D57" s="28">
        <v>5358</v>
      </c>
      <c r="E57" s="28">
        <v>5180</v>
      </c>
      <c r="F57" s="28">
        <v>3806</v>
      </c>
      <c r="G57" s="28">
        <v>5326</v>
      </c>
      <c r="H57" s="28">
        <v>5296</v>
      </c>
      <c r="I57" s="28">
        <v>5543</v>
      </c>
      <c r="J57" s="28">
        <v>5478</v>
      </c>
      <c r="K57" s="28">
        <v>6199</v>
      </c>
      <c r="L57" s="28">
        <v>6361</v>
      </c>
      <c r="M57" s="28">
        <v>5124</v>
      </c>
      <c r="N57" s="28">
        <v>4742</v>
      </c>
      <c r="O57" s="28">
        <v>5796</v>
      </c>
      <c r="P57" s="28">
        <v>4806</v>
      </c>
      <c r="Q57" s="28">
        <v>5865</v>
      </c>
      <c r="R57" s="28">
        <v>6232</v>
      </c>
      <c r="S57" s="28">
        <v>6288</v>
      </c>
      <c r="T57" s="28">
        <v>7148</v>
      </c>
      <c r="U57" s="28">
        <v>6969</v>
      </c>
      <c r="V57" s="28">
        <v>7013</v>
      </c>
      <c r="W57" s="28">
        <v>7005</v>
      </c>
      <c r="X57" s="28">
        <v>6984</v>
      </c>
      <c r="Y57" s="28"/>
      <c r="Z57" s="20" t="s">
        <v>470</v>
      </c>
      <c r="AA57" s="28" t="b">
        <f t="shared" si="16"/>
        <v>1</v>
      </c>
      <c r="AB57"/>
      <c r="AC57" s="20" t="s">
        <v>470</v>
      </c>
      <c r="AD57" s="28">
        <v>413800</v>
      </c>
      <c r="AE57" s="28">
        <v>542100</v>
      </c>
      <c r="AF57" s="36">
        <v>76.3</v>
      </c>
      <c r="AG57" s="36">
        <v>2.1</v>
      </c>
      <c r="AH57" s="28">
        <v>412500</v>
      </c>
      <c r="AI57" s="28">
        <v>547100</v>
      </c>
      <c r="AJ57" s="36">
        <v>75.400000000000006</v>
      </c>
      <c r="AK57" s="36">
        <v>2.2000000000000002</v>
      </c>
      <c r="AL57" s="28">
        <v>414300</v>
      </c>
      <c r="AM57" s="28">
        <v>552100</v>
      </c>
      <c r="AN57" s="36">
        <v>75</v>
      </c>
      <c r="AO57" s="36">
        <v>2.2999999999999998</v>
      </c>
      <c r="AP57"/>
      <c r="AQ57"/>
      <c r="AR57"/>
      <c r="AS57"/>
      <c r="AT57" s="34">
        <f t="shared" si="0"/>
        <v>9.8254545454545452E-3</v>
      </c>
      <c r="AU57" s="34">
        <f t="shared" si="1"/>
        <v>1.5852121212121213E-2</v>
      </c>
      <c r="AV57" s="34">
        <f t="shared" si="2"/>
        <v>1.2989090909090908E-2</v>
      </c>
      <c r="AW57" s="34">
        <f t="shared" si="36"/>
        <v>1.2503017137340092E-2</v>
      </c>
      <c r="AX57" s="34">
        <f t="shared" si="25"/>
        <v>9.1865797731112715E-3</v>
      </c>
      <c r="AY57" s="34">
        <f t="shared" si="26"/>
        <v>1.2855418778662805E-2</v>
      </c>
      <c r="AZ57" s="34">
        <f t="shared" si="27"/>
        <v>1.2783007482500603E-2</v>
      </c>
      <c r="BA57" s="34">
        <f t="shared" si="28"/>
        <v>1.3379193820902727E-2</v>
      </c>
      <c r="BB57" s="34">
        <f t="shared" si="29"/>
        <v>1.3222302679217958E-2</v>
      </c>
      <c r="BC57" s="34">
        <f t="shared" si="30"/>
        <v>1.4962587496982862E-2</v>
      </c>
      <c r="BD57" s="34">
        <f t="shared" si="31"/>
        <v>1.5353608496258749E-2</v>
      </c>
      <c r="BE57" s="34">
        <f t="shared" si="32"/>
        <v>1.2367849384503983E-2</v>
      </c>
      <c r="BF57" s="34">
        <f t="shared" si="33"/>
        <v>1.1445812213371953E-2</v>
      </c>
      <c r="BG57" s="34">
        <f t="shared" si="34"/>
        <v>1.3989862418537292E-2</v>
      </c>
      <c r="BH57" s="34">
        <f t="shared" si="35"/>
        <v>1.1600289645184649E-2</v>
      </c>
      <c r="BI57" s="34">
        <f t="shared" si="17"/>
        <v>1.0623075529795327E-2</v>
      </c>
      <c r="BJ57" s="34">
        <f t="shared" si="18"/>
        <v>1.1287810179315341E-2</v>
      </c>
      <c r="BK57" s="34">
        <f t="shared" si="19"/>
        <v>1.138924107951458E-2</v>
      </c>
      <c r="BL57" s="34">
        <f t="shared" si="20"/>
        <v>1.2946929904002898E-2</v>
      </c>
      <c r="BM57" s="34">
        <f t="shared" si="21"/>
        <v>1.2622713276580331E-2</v>
      </c>
      <c r="BN57" s="34">
        <f t="shared" si="22"/>
        <v>1.2702408983879731E-2</v>
      </c>
      <c r="BO57" s="34">
        <f t="shared" si="23"/>
        <v>1.2687918855279841E-2</v>
      </c>
      <c r="BP57" s="34">
        <f t="shared" si="24"/>
        <v>1.2649882267705127E-2</v>
      </c>
    </row>
    <row r="58" spans="1:68" ht="15" x14ac:dyDescent="0.25">
      <c r="A58" s="20" t="s">
        <v>471</v>
      </c>
      <c r="B58" s="28">
        <v>1701</v>
      </c>
      <c r="C58" s="28">
        <v>2617</v>
      </c>
      <c r="D58" s="28">
        <v>2641</v>
      </c>
      <c r="E58" s="28">
        <v>2402</v>
      </c>
      <c r="F58" s="28">
        <v>2326</v>
      </c>
      <c r="G58" s="28">
        <v>2683</v>
      </c>
      <c r="H58" s="28">
        <v>2337</v>
      </c>
      <c r="I58" s="28">
        <v>2443</v>
      </c>
      <c r="J58" s="28">
        <v>2917</v>
      </c>
      <c r="K58" s="28">
        <v>2853</v>
      </c>
      <c r="L58" s="28">
        <v>2891</v>
      </c>
      <c r="M58" s="28">
        <v>2041</v>
      </c>
      <c r="N58" s="28">
        <v>1542</v>
      </c>
      <c r="O58" s="28">
        <v>2267</v>
      </c>
      <c r="P58" s="28">
        <v>1929</v>
      </c>
      <c r="Q58" s="28">
        <v>2841</v>
      </c>
      <c r="R58" s="28">
        <v>2420</v>
      </c>
      <c r="S58" s="28">
        <v>2877</v>
      </c>
      <c r="T58" s="28">
        <v>3285</v>
      </c>
      <c r="U58" s="28">
        <v>3296</v>
      </c>
      <c r="V58" s="28">
        <v>3827</v>
      </c>
      <c r="W58" s="28">
        <v>4520</v>
      </c>
      <c r="X58" s="28">
        <v>3520</v>
      </c>
      <c r="Y58" s="28"/>
      <c r="Z58" s="20" t="s">
        <v>471</v>
      </c>
      <c r="AA58" s="28" t="b">
        <f t="shared" si="16"/>
        <v>1</v>
      </c>
      <c r="AB58"/>
      <c r="AC58" s="20" t="s">
        <v>471</v>
      </c>
      <c r="AD58" s="28">
        <v>160500</v>
      </c>
      <c r="AE58" s="28">
        <v>206600</v>
      </c>
      <c r="AF58" s="36">
        <v>77.7</v>
      </c>
      <c r="AG58" s="36">
        <v>2.4</v>
      </c>
      <c r="AH58" s="28">
        <v>158700</v>
      </c>
      <c r="AI58" s="28">
        <v>209000</v>
      </c>
      <c r="AJ58" s="36">
        <v>75.900000000000006</v>
      </c>
      <c r="AK58" s="36">
        <v>2.6</v>
      </c>
      <c r="AL58" s="28">
        <v>159700</v>
      </c>
      <c r="AM58" s="28">
        <v>207800</v>
      </c>
      <c r="AN58" s="36">
        <v>76.900000000000006</v>
      </c>
      <c r="AO58" s="36">
        <v>2.5</v>
      </c>
      <c r="AP58"/>
      <c r="AQ58"/>
      <c r="AR58"/>
      <c r="AS58"/>
      <c r="AT58" s="34">
        <f t="shared" si="0"/>
        <v>1.0718336483931947E-2</v>
      </c>
      <c r="AU58" s="34">
        <f t="shared" si="1"/>
        <v>1.6490233144297418E-2</v>
      </c>
      <c r="AV58" s="34">
        <f t="shared" si="2"/>
        <v>1.6641461877756773E-2</v>
      </c>
      <c r="AW58" s="34">
        <f t="shared" si="36"/>
        <v>1.5040701314965561E-2</v>
      </c>
      <c r="AX58" s="34">
        <f t="shared" si="25"/>
        <v>1.45648090169067E-2</v>
      </c>
      <c r="AY58" s="34">
        <f t="shared" si="26"/>
        <v>1.6800250469630556E-2</v>
      </c>
      <c r="AZ58" s="34">
        <f t="shared" si="27"/>
        <v>1.4633688165309956E-2</v>
      </c>
      <c r="BA58" s="34">
        <f t="shared" si="28"/>
        <v>1.5297432686286788E-2</v>
      </c>
      <c r="BB58" s="34">
        <f t="shared" si="29"/>
        <v>1.8265497808390731E-2</v>
      </c>
      <c r="BC58" s="34">
        <f t="shared" si="30"/>
        <v>1.786474639949906E-2</v>
      </c>
      <c r="BD58" s="34">
        <f t="shared" si="31"/>
        <v>1.810269254852849E-2</v>
      </c>
      <c r="BE58" s="34">
        <f t="shared" si="32"/>
        <v>1.2780212899185973E-2</v>
      </c>
      <c r="BF58" s="34">
        <f t="shared" si="33"/>
        <v>9.6556042579837194E-3</v>
      </c>
      <c r="BG58" s="34">
        <f t="shared" si="34"/>
        <v>1.4195366311834689E-2</v>
      </c>
      <c r="BH58" s="34">
        <f t="shared" si="35"/>
        <v>1.2078897933625548E-2</v>
      </c>
      <c r="BI58" s="34">
        <f t="shared" si="17"/>
        <v>1.3671799807507219E-2</v>
      </c>
      <c r="BJ58" s="34">
        <f t="shared" si="18"/>
        <v>1.1645813282001925E-2</v>
      </c>
      <c r="BK58" s="34">
        <f t="shared" si="19"/>
        <v>1.3845043310875842E-2</v>
      </c>
      <c r="BL58" s="34">
        <f t="shared" si="20"/>
        <v>1.5808469682386909E-2</v>
      </c>
      <c r="BM58" s="34">
        <f t="shared" si="21"/>
        <v>1.5861405197305101E-2</v>
      </c>
      <c r="BN58" s="34">
        <f t="shared" si="22"/>
        <v>1.8416746871992299E-2</v>
      </c>
      <c r="BO58" s="34">
        <f t="shared" si="23"/>
        <v>2.1751684311838305E-2</v>
      </c>
      <c r="BP58" s="34">
        <f t="shared" si="24"/>
        <v>1.6939364773820981E-2</v>
      </c>
    </row>
    <row r="59" spans="1:68" ht="15" x14ac:dyDescent="0.25">
      <c r="A59" s="20" t="s">
        <v>472</v>
      </c>
      <c r="B59" s="28">
        <v>1024</v>
      </c>
      <c r="C59" s="28">
        <v>1747</v>
      </c>
      <c r="D59" s="28">
        <v>1401</v>
      </c>
      <c r="E59" s="28">
        <v>1727</v>
      </c>
      <c r="F59" s="28">
        <v>1153</v>
      </c>
      <c r="G59" s="28">
        <v>1399</v>
      </c>
      <c r="H59" s="28">
        <v>1459</v>
      </c>
      <c r="I59" s="28">
        <v>1336</v>
      </c>
      <c r="J59" s="28">
        <v>1717</v>
      </c>
      <c r="K59" s="28">
        <v>2115</v>
      </c>
      <c r="L59" s="28">
        <v>1992</v>
      </c>
      <c r="M59" s="28">
        <v>1463</v>
      </c>
      <c r="N59" s="28">
        <v>1812</v>
      </c>
      <c r="O59" s="28">
        <v>1934</v>
      </c>
      <c r="P59" s="28">
        <v>2031</v>
      </c>
      <c r="Q59" s="28">
        <v>2181</v>
      </c>
      <c r="R59" s="28">
        <v>2174</v>
      </c>
      <c r="S59" s="28">
        <v>2062</v>
      </c>
      <c r="T59" s="28">
        <v>2186</v>
      </c>
      <c r="U59" s="28">
        <v>2513</v>
      </c>
      <c r="V59" s="28">
        <v>2882</v>
      </c>
      <c r="W59" s="28">
        <v>2021</v>
      </c>
      <c r="X59" s="28">
        <v>2247</v>
      </c>
      <c r="Y59" s="28"/>
      <c r="Z59" s="20" t="s">
        <v>472</v>
      </c>
      <c r="AA59" s="28" t="b">
        <f t="shared" si="16"/>
        <v>1</v>
      </c>
      <c r="AB59"/>
      <c r="AC59" s="20" t="s">
        <v>472</v>
      </c>
      <c r="AD59" s="28">
        <v>121500</v>
      </c>
      <c r="AE59" s="28">
        <v>157800</v>
      </c>
      <c r="AF59" s="36">
        <v>77</v>
      </c>
      <c r="AG59" s="36">
        <v>2.5</v>
      </c>
      <c r="AH59" s="28">
        <v>121500</v>
      </c>
      <c r="AI59" s="28">
        <v>158500</v>
      </c>
      <c r="AJ59" s="36">
        <v>76.599999999999994</v>
      </c>
      <c r="AK59" s="36">
        <v>2.5</v>
      </c>
      <c r="AL59" s="28">
        <v>120800</v>
      </c>
      <c r="AM59" s="28">
        <v>156600</v>
      </c>
      <c r="AN59" s="36">
        <v>77.2</v>
      </c>
      <c r="AO59" s="36">
        <v>2.5</v>
      </c>
      <c r="AP59"/>
      <c r="AQ59"/>
      <c r="AR59"/>
      <c r="AS59"/>
      <c r="AT59" s="34">
        <f t="shared" si="0"/>
        <v>8.4279835390946509E-3</v>
      </c>
      <c r="AU59" s="34">
        <f t="shared" si="1"/>
        <v>1.4378600823045267E-2</v>
      </c>
      <c r="AV59" s="34">
        <f t="shared" si="2"/>
        <v>1.1530864197530865E-2</v>
      </c>
      <c r="AW59" s="34">
        <f t="shared" si="36"/>
        <v>1.429635761589404E-2</v>
      </c>
      <c r="AX59" s="34">
        <f t="shared" si="25"/>
        <v>9.5447019867549669E-3</v>
      </c>
      <c r="AY59" s="34">
        <f t="shared" si="26"/>
        <v>1.158112582781457E-2</v>
      </c>
      <c r="AZ59" s="34">
        <f t="shared" si="27"/>
        <v>1.2077814569536424E-2</v>
      </c>
      <c r="BA59" s="34">
        <f t="shared" si="28"/>
        <v>1.1059602649006623E-2</v>
      </c>
      <c r="BB59" s="34">
        <f t="shared" si="29"/>
        <v>1.4213576158940398E-2</v>
      </c>
      <c r="BC59" s="34">
        <f t="shared" si="30"/>
        <v>1.7508278145695364E-2</v>
      </c>
      <c r="BD59" s="34">
        <f t="shared" si="31"/>
        <v>1.6490066225165564E-2</v>
      </c>
      <c r="BE59" s="34">
        <f t="shared" si="32"/>
        <v>1.2110927152317881E-2</v>
      </c>
      <c r="BF59" s="34">
        <f t="shared" si="33"/>
        <v>1.4999999999999999E-2</v>
      </c>
      <c r="BG59" s="34">
        <f t="shared" si="34"/>
        <v>1.6009933774834437E-2</v>
      </c>
      <c r="BH59" s="34">
        <f t="shared" si="35"/>
        <v>1.6812913907284767E-2</v>
      </c>
      <c r="BI59" s="34">
        <f t="shared" si="17"/>
        <v>1.39272030651341E-2</v>
      </c>
      <c r="BJ59" s="34">
        <f t="shared" si="18"/>
        <v>1.388250319284802E-2</v>
      </c>
      <c r="BK59" s="34">
        <f t="shared" si="19"/>
        <v>1.3167305236270754E-2</v>
      </c>
      <c r="BL59" s="34">
        <f t="shared" si="20"/>
        <v>1.3959131545338442E-2</v>
      </c>
      <c r="BM59" s="34">
        <f t="shared" si="21"/>
        <v>1.6047254150702427E-2</v>
      </c>
      <c r="BN59" s="34">
        <f t="shared" si="22"/>
        <v>1.8403575989782886E-2</v>
      </c>
      <c r="BO59" s="34">
        <f t="shared" si="23"/>
        <v>1.2905491698595147E-2</v>
      </c>
      <c r="BP59" s="34">
        <f t="shared" si="24"/>
        <v>1.4348659003831418E-2</v>
      </c>
    </row>
    <row r="60" spans="1:68" ht="15" x14ac:dyDescent="0.25">
      <c r="A60" s="20" t="s">
        <v>473</v>
      </c>
      <c r="B60" s="28">
        <v>1490</v>
      </c>
      <c r="C60" s="28">
        <v>2036</v>
      </c>
      <c r="D60" s="28">
        <v>1878</v>
      </c>
      <c r="E60" s="28">
        <v>3042</v>
      </c>
      <c r="F60" s="28">
        <v>1421</v>
      </c>
      <c r="G60" s="28">
        <v>1854</v>
      </c>
      <c r="H60" s="28">
        <v>1728</v>
      </c>
      <c r="I60" s="28">
        <v>2231</v>
      </c>
      <c r="J60" s="28">
        <v>2425</v>
      </c>
      <c r="K60" s="28">
        <v>1924</v>
      </c>
      <c r="L60" s="28">
        <v>2421</v>
      </c>
      <c r="M60" s="28">
        <v>1973</v>
      </c>
      <c r="N60" s="28">
        <v>1492</v>
      </c>
      <c r="O60" s="28">
        <v>2076</v>
      </c>
      <c r="P60" s="28">
        <v>2712</v>
      </c>
      <c r="Q60" s="28">
        <v>2534</v>
      </c>
      <c r="R60" s="28">
        <v>3005</v>
      </c>
      <c r="S60" s="28">
        <v>2525</v>
      </c>
      <c r="T60" s="28">
        <v>2391</v>
      </c>
      <c r="U60" s="28">
        <v>3391</v>
      </c>
      <c r="V60" s="28">
        <v>2825</v>
      </c>
      <c r="W60" s="28">
        <v>3123</v>
      </c>
      <c r="X60" s="28">
        <v>2578</v>
      </c>
      <c r="Y60" s="28"/>
      <c r="Z60" s="20" t="s">
        <v>473</v>
      </c>
      <c r="AA60" s="28" t="b">
        <f t="shared" si="16"/>
        <v>1</v>
      </c>
      <c r="AB60"/>
      <c r="AC60" s="20" t="s">
        <v>473</v>
      </c>
      <c r="AD60" s="28">
        <v>142700</v>
      </c>
      <c r="AE60" s="28">
        <v>205300</v>
      </c>
      <c r="AF60" s="36">
        <v>69.5</v>
      </c>
      <c r="AG60" s="36">
        <v>2.6</v>
      </c>
      <c r="AH60" s="28">
        <v>145000</v>
      </c>
      <c r="AI60" s="28">
        <v>206500</v>
      </c>
      <c r="AJ60" s="36">
        <v>70.2</v>
      </c>
      <c r="AK60" s="36">
        <v>2.6</v>
      </c>
      <c r="AL60" s="28">
        <v>148400</v>
      </c>
      <c r="AM60" s="28">
        <v>208000</v>
      </c>
      <c r="AN60" s="36">
        <v>71.3</v>
      </c>
      <c r="AO60" s="36">
        <v>2.6</v>
      </c>
      <c r="AP60"/>
      <c r="AQ60"/>
      <c r="AR60"/>
      <c r="AS60"/>
      <c r="AT60" s="34">
        <f t="shared" si="0"/>
        <v>1.0275862068965518E-2</v>
      </c>
      <c r="AU60" s="34">
        <f t="shared" si="1"/>
        <v>1.4041379310344828E-2</v>
      </c>
      <c r="AV60" s="34">
        <f t="shared" si="2"/>
        <v>1.2951724137931034E-2</v>
      </c>
      <c r="AW60" s="34">
        <f t="shared" si="36"/>
        <v>2.0498652291105122E-2</v>
      </c>
      <c r="AX60" s="34">
        <f t="shared" si="25"/>
        <v>9.5754716981132082E-3</v>
      </c>
      <c r="AY60" s="34">
        <f t="shared" si="26"/>
        <v>1.2493261455525607E-2</v>
      </c>
      <c r="AZ60" s="34">
        <f t="shared" si="27"/>
        <v>1.1644204851752021E-2</v>
      </c>
      <c r="BA60" s="34">
        <f t="shared" si="28"/>
        <v>1.5033692722371967E-2</v>
      </c>
      <c r="BB60" s="34">
        <f t="shared" si="29"/>
        <v>1.6340970350404313E-2</v>
      </c>
      <c r="BC60" s="34">
        <f t="shared" si="30"/>
        <v>1.2964959568733154E-2</v>
      </c>
      <c r="BD60" s="34">
        <f t="shared" si="31"/>
        <v>1.6314016172506739E-2</v>
      </c>
      <c r="BE60" s="34">
        <f t="shared" si="32"/>
        <v>1.3295148247978436E-2</v>
      </c>
      <c r="BF60" s="34">
        <f t="shared" si="33"/>
        <v>1.0053908355795149E-2</v>
      </c>
      <c r="BG60" s="34">
        <f t="shared" si="34"/>
        <v>1.398921832884097E-2</v>
      </c>
      <c r="BH60" s="34">
        <f t="shared" si="35"/>
        <v>1.8274932614555255E-2</v>
      </c>
      <c r="BI60" s="34">
        <f t="shared" si="17"/>
        <v>1.2182692307692308E-2</v>
      </c>
      <c r="BJ60" s="34">
        <f t="shared" si="18"/>
        <v>1.4447115384615385E-2</v>
      </c>
      <c r="BK60" s="34">
        <f t="shared" si="19"/>
        <v>1.2139423076923077E-2</v>
      </c>
      <c r="BL60" s="34">
        <f t="shared" si="20"/>
        <v>1.1495192307692307E-2</v>
      </c>
      <c r="BM60" s="34">
        <f t="shared" si="21"/>
        <v>1.6302884615384615E-2</v>
      </c>
      <c r="BN60" s="34">
        <f t="shared" si="22"/>
        <v>1.358173076923077E-2</v>
      </c>
      <c r="BO60" s="34">
        <f t="shared" si="23"/>
        <v>1.5014423076923076E-2</v>
      </c>
      <c r="BP60" s="34">
        <f t="shared" si="24"/>
        <v>1.2394230769230768E-2</v>
      </c>
    </row>
    <row r="61" spans="1:68" ht="15" x14ac:dyDescent="0.25">
      <c r="A61" s="20" t="s">
        <v>474</v>
      </c>
      <c r="B61" s="28">
        <v>1403</v>
      </c>
      <c r="C61" s="28">
        <v>1950</v>
      </c>
      <c r="D61" s="28">
        <v>2071</v>
      </c>
      <c r="E61" s="28">
        <v>2462</v>
      </c>
      <c r="F61" s="28">
        <v>1664</v>
      </c>
      <c r="G61" s="28">
        <v>2179</v>
      </c>
      <c r="H61" s="28">
        <v>2101</v>
      </c>
      <c r="I61" s="28">
        <v>2651</v>
      </c>
      <c r="J61" s="28">
        <v>2756</v>
      </c>
      <c r="K61" s="28">
        <v>3529</v>
      </c>
      <c r="L61" s="28">
        <v>2998</v>
      </c>
      <c r="M61" s="28">
        <v>2724</v>
      </c>
      <c r="N61" s="28">
        <v>2299</v>
      </c>
      <c r="O61" s="28">
        <v>2804</v>
      </c>
      <c r="P61" s="28">
        <v>2598</v>
      </c>
      <c r="Q61" s="28">
        <v>3216</v>
      </c>
      <c r="R61" s="28">
        <v>3255</v>
      </c>
      <c r="S61" s="28">
        <v>3780</v>
      </c>
      <c r="T61" s="28">
        <v>4282</v>
      </c>
      <c r="U61" s="28">
        <v>4120</v>
      </c>
      <c r="V61" s="28">
        <v>3625</v>
      </c>
      <c r="W61" s="28">
        <v>3779</v>
      </c>
      <c r="X61" s="28">
        <v>3974</v>
      </c>
      <c r="Y61" s="28"/>
      <c r="Z61" s="20" t="s">
        <v>474</v>
      </c>
      <c r="AA61" s="28" t="b">
        <f t="shared" si="16"/>
        <v>1</v>
      </c>
      <c r="AB61"/>
      <c r="AC61" s="20" t="s">
        <v>474</v>
      </c>
      <c r="AD61" s="28">
        <v>140000</v>
      </c>
      <c r="AE61" s="28">
        <v>215100</v>
      </c>
      <c r="AF61" s="36">
        <v>65.099999999999994</v>
      </c>
      <c r="AG61" s="36">
        <v>2.7</v>
      </c>
      <c r="AH61" s="28">
        <v>137500</v>
      </c>
      <c r="AI61" s="28">
        <v>220100</v>
      </c>
      <c r="AJ61" s="36">
        <v>62.5</v>
      </c>
      <c r="AK61" s="36">
        <v>2.8</v>
      </c>
      <c r="AL61" s="28">
        <v>152100</v>
      </c>
      <c r="AM61" s="28">
        <v>220000</v>
      </c>
      <c r="AN61" s="36">
        <v>69.099999999999994</v>
      </c>
      <c r="AO61" s="36">
        <v>2.6</v>
      </c>
      <c r="AP61"/>
      <c r="AQ61"/>
      <c r="AR61"/>
      <c r="AS61"/>
      <c r="AT61" s="34">
        <f t="shared" si="0"/>
        <v>1.0203636363636364E-2</v>
      </c>
      <c r="AU61" s="34">
        <f t="shared" si="1"/>
        <v>1.4181818181818183E-2</v>
      </c>
      <c r="AV61" s="34">
        <f t="shared" si="2"/>
        <v>1.5061818181818181E-2</v>
      </c>
      <c r="AW61" s="34">
        <f t="shared" si="36"/>
        <v>1.6186719263642339E-2</v>
      </c>
      <c r="AX61" s="34">
        <f t="shared" si="25"/>
        <v>1.094017094017094E-2</v>
      </c>
      <c r="AY61" s="34">
        <f t="shared" si="26"/>
        <v>1.4326101249178172E-2</v>
      </c>
      <c r="AZ61" s="34">
        <f t="shared" si="27"/>
        <v>1.381328073635766E-2</v>
      </c>
      <c r="BA61" s="34">
        <f t="shared" si="28"/>
        <v>1.7429322813938199E-2</v>
      </c>
      <c r="BB61" s="34">
        <f t="shared" si="29"/>
        <v>1.8119658119658121E-2</v>
      </c>
      <c r="BC61" s="34">
        <f t="shared" si="30"/>
        <v>2.3201840894148586E-2</v>
      </c>
      <c r="BD61" s="34">
        <f t="shared" si="31"/>
        <v>1.9710716633793555E-2</v>
      </c>
      <c r="BE61" s="34">
        <f t="shared" si="32"/>
        <v>1.7909270216962526E-2</v>
      </c>
      <c r="BF61" s="34">
        <f t="shared" si="33"/>
        <v>1.5115055884286653E-2</v>
      </c>
      <c r="BG61" s="34">
        <f t="shared" si="34"/>
        <v>1.8435239973701511E-2</v>
      </c>
      <c r="BH61" s="34">
        <f t="shared" si="35"/>
        <v>1.708086785009862E-2</v>
      </c>
      <c r="BI61" s="34">
        <f t="shared" si="17"/>
        <v>1.4618181818181818E-2</v>
      </c>
      <c r="BJ61" s="34">
        <f t="shared" si="18"/>
        <v>1.4795454545454546E-2</v>
      </c>
      <c r="BK61" s="34">
        <f t="shared" si="19"/>
        <v>1.7181818181818184E-2</v>
      </c>
      <c r="BL61" s="34">
        <f t="shared" si="20"/>
        <v>1.9463636363636364E-2</v>
      </c>
      <c r="BM61" s="34">
        <f t="shared" si="21"/>
        <v>1.8727272727272728E-2</v>
      </c>
      <c r="BN61" s="34">
        <f t="shared" si="22"/>
        <v>1.6477272727272726E-2</v>
      </c>
      <c r="BO61" s="34">
        <f t="shared" si="23"/>
        <v>1.7177272727272729E-2</v>
      </c>
      <c r="BP61" s="34">
        <f t="shared" si="24"/>
        <v>1.8063636363636365E-2</v>
      </c>
    </row>
    <row r="62" spans="1:68" ht="15" x14ac:dyDescent="0.25">
      <c r="A62" s="20" t="s">
        <v>475</v>
      </c>
      <c r="B62" s="28">
        <v>60</v>
      </c>
      <c r="C62" s="28">
        <v>204</v>
      </c>
      <c r="D62" s="28">
        <v>178</v>
      </c>
      <c r="E62" s="28">
        <v>123</v>
      </c>
      <c r="F62" s="28">
        <v>114</v>
      </c>
      <c r="G62" s="28">
        <v>159</v>
      </c>
      <c r="H62" s="28">
        <v>197</v>
      </c>
      <c r="I62" s="28">
        <v>110</v>
      </c>
      <c r="J62" s="28">
        <v>174</v>
      </c>
      <c r="K62" s="28">
        <v>152</v>
      </c>
      <c r="L62" s="28">
        <v>130</v>
      </c>
      <c r="M62" s="28">
        <v>141</v>
      </c>
      <c r="N62" s="28">
        <v>100</v>
      </c>
      <c r="O62" s="28">
        <v>180</v>
      </c>
      <c r="P62" s="28">
        <v>178</v>
      </c>
      <c r="Q62" s="28">
        <v>199</v>
      </c>
      <c r="R62" s="28">
        <v>193</v>
      </c>
      <c r="S62" s="28">
        <v>266</v>
      </c>
      <c r="T62" s="28">
        <v>137</v>
      </c>
      <c r="U62" s="28">
        <v>152</v>
      </c>
      <c r="V62" s="28">
        <v>198</v>
      </c>
      <c r="W62" s="28">
        <v>260</v>
      </c>
      <c r="X62" s="28">
        <v>235</v>
      </c>
      <c r="Y62" s="28"/>
      <c r="Z62" s="20" t="s">
        <v>475</v>
      </c>
      <c r="AA62" s="28" t="b">
        <f t="shared" si="16"/>
        <v>1</v>
      </c>
      <c r="AB62"/>
      <c r="AC62" s="20" t="s">
        <v>475</v>
      </c>
      <c r="AD62" s="28">
        <v>17200</v>
      </c>
      <c r="AE62" s="28">
        <v>21800</v>
      </c>
      <c r="AF62" s="36">
        <v>79.2</v>
      </c>
      <c r="AG62" s="36">
        <v>4.4000000000000004</v>
      </c>
      <c r="AH62" s="28">
        <v>17400</v>
      </c>
      <c r="AI62" s="28">
        <v>21300</v>
      </c>
      <c r="AJ62" s="36">
        <v>81.8</v>
      </c>
      <c r="AK62" s="36">
        <v>4.2</v>
      </c>
      <c r="AL62" s="28">
        <v>17400</v>
      </c>
      <c r="AM62" s="28">
        <v>21200</v>
      </c>
      <c r="AN62" s="36">
        <v>82</v>
      </c>
      <c r="AO62" s="36">
        <v>4.5</v>
      </c>
      <c r="AP62"/>
      <c r="AQ62"/>
      <c r="AR62"/>
      <c r="AS62"/>
      <c r="AT62" s="34">
        <f t="shared" si="0"/>
        <v>3.4482758620689655E-3</v>
      </c>
      <c r="AU62" s="34">
        <f t="shared" si="1"/>
        <v>1.1724137931034483E-2</v>
      </c>
      <c r="AV62" s="34">
        <f t="shared" si="2"/>
        <v>1.0229885057471265E-2</v>
      </c>
      <c r="AW62" s="34">
        <f t="shared" si="36"/>
        <v>7.068965517241379E-3</v>
      </c>
      <c r="AX62" s="34">
        <f t="shared" si="25"/>
        <v>6.5517241379310347E-3</v>
      </c>
      <c r="AY62" s="34">
        <f t="shared" si="26"/>
        <v>9.1379310344827588E-3</v>
      </c>
      <c r="AZ62" s="34">
        <f t="shared" si="27"/>
        <v>1.1321839080459769E-2</v>
      </c>
      <c r="BA62" s="34">
        <f t="shared" si="28"/>
        <v>6.32183908045977E-3</v>
      </c>
      <c r="BB62" s="34">
        <f t="shared" si="29"/>
        <v>0.01</v>
      </c>
      <c r="BC62" s="34">
        <f t="shared" si="30"/>
        <v>8.7356321839080452E-3</v>
      </c>
      <c r="BD62" s="34">
        <f t="shared" si="31"/>
        <v>7.4712643678160919E-3</v>
      </c>
      <c r="BE62" s="34">
        <f t="shared" si="32"/>
        <v>8.1034482758620685E-3</v>
      </c>
      <c r="BF62" s="34">
        <f t="shared" si="33"/>
        <v>5.7471264367816091E-3</v>
      </c>
      <c r="BG62" s="34">
        <f t="shared" si="34"/>
        <v>1.0344827586206896E-2</v>
      </c>
      <c r="BH62" s="34">
        <f t="shared" si="35"/>
        <v>1.0229885057471265E-2</v>
      </c>
      <c r="BI62" s="34">
        <f t="shared" si="17"/>
        <v>9.386792452830188E-3</v>
      </c>
      <c r="BJ62" s="34">
        <f t="shared" si="18"/>
        <v>9.1037735849056611E-3</v>
      </c>
      <c r="BK62" s="34">
        <f t="shared" si="19"/>
        <v>1.2547169811320754E-2</v>
      </c>
      <c r="BL62" s="34">
        <f t="shared" si="20"/>
        <v>6.4622641509433964E-3</v>
      </c>
      <c r="BM62" s="34">
        <f t="shared" si="21"/>
        <v>7.169811320754717E-3</v>
      </c>
      <c r="BN62" s="34">
        <f t="shared" si="22"/>
        <v>9.3396226415094347E-3</v>
      </c>
      <c r="BO62" s="34">
        <f t="shared" si="23"/>
        <v>1.2264150943396227E-2</v>
      </c>
      <c r="BP62" s="34">
        <f t="shared" si="24"/>
        <v>1.1084905660377358E-2</v>
      </c>
    </row>
    <row r="63" spans="1:68" ht="15" x14ac:dyDescent="0.25">
      <c r="A63" s="20" t="s">
        <v>476</v>
      </c>
      <c r="B63" s="28">
        <v>2977</v>
      </c>
      <c r="C63" s="28">
        <v>3818</v>
      </c>
      <c r="D63" s="28">
        <v>4216</v>
      </c>
      <c r="E63" s="28">
        <v>4896</v>
      </c>
      <c r="F63" s="28">
        <v>3690</v>
      </c>
      <c r="G63" s="28">
        <v>4112</v>
      </c>
      <c r="H63" s="28">
        <v>4757</v>
      </c>
      <c r="I63" s="28">
        <v>4524</v>
      </c>
      <c r="J63" s="28">
        <v>4340</v>
      </c>
      <c r="K63" s="28">
        <v>5216</v>
      </c>
      <c r="L63" s="28">
        <v>4302</v>
      </c>
      <c r="M63" s="28">
        <v>4164</v>
      </c>
      <c r="N63" s="28">
        <v>3401</v>
      </c>
      <c r="O63" s="28">
        <v>4448</v>
      </c>
      <c r="P63" s="28">
        <v>4509</v>
      </c>
      <c r="Q63" s="28">
        <v>5236</v>
      </c>
      <c r="R63" s="28">
        <v>5431</v>
      </c>
      <c r="S63" s="28">
        <v>6129</v>
      </c>
      <c r="T63" s="28">
        <v>5839</v>
      </c>
      <c r="U63" s="28">
        <v>6186</v>
      </c>
      <c r="V63" s="28">
        <v>6560</v>
      </c>
      <c r="W63" s="28">
        <v>7197</v>
      </c>
      <c r="X63" s="28">
        <v>6802</v>
      </c>
      <c r="Y63" s="28"/>
      <c r="Z63" s="20" t="s">
        <v>476</v>
      </c>
      <c r="AA63" s="28" t="b">
        <f t="shared" si="16"/>
        <v>1</v>
      </c>
      <c r="AB63"/>
      <c r="AC63" s="20" t="s">
        <v>476</v>
      </c>
      <c r="AD63" s="28">
        <v>387000</v>
      </c>
      <c r="AE63" s="28">
        <v>483100</v>
      </c>
      <c r="AF63" s="36">
        <v>80.099999999999994</v>
      </c>
      <c r="AG63" s="36">
        <v>2.1</v>
      </c>
      <c r="AH63" s="28">
        <v>382200</v>
      </c>
      <c r="AI63" s="28">
        <v>484200</v>
      </c>
      <c r="AJ63" s="36">
        <v>78.900000000000006</v>
      </c>
      <c r="AK63" s="36">
        <v>2.2999999999999998</v>
      </c>
      <c r="AL63" s="28">
        <v>379100</v>
      </c>
      <c r="AM63" s="28">
        <v>483100</v>
      </c>
      <c r="AN63" s="36">
        <v>78.5</v>
      </c>
      <c r="AO63" s="36">
        <v>2.2999999999999998</v>
      </c>
      <c r="AP63"/>
      <c r="AQ63"/>
      <c r="AR63"/>
      <c r="AS63"/>
      <c r="AT63" s="34">
        <f t="shared" si="0"/>
        <v>7.7891156462585034E-3</v>
      </c>
      <c r="AU63" s="34">
        <f t="shared" si="1"/>
        <v>9.9895342752485614E-3</v>
      </c>
      <c r="AV63" s="34">
        <f t="shared" si="2"/>
        <v>1.1030873888016745E-2</v>
      </c>
      <c r="AW63" s="34">
        <f t="shared" si="36"/>
        <v>1.2914798206278028E-2</v>
      </c>
      <c r="AX63" s="34">
        <f t="shared" si="25"/>
        <v>9.7335795304668953E-3</v>
      </c>
      <c r="AY63" s="34">
        <f t="shared" si="26"/>
        <v>1.084674228435769E-2</v>
      </c>
      <c r="AZ63" s="34">
        <f t="shared" si="27"/>
        <v>1.254814033236613E-2</v>
      </c>
      <c r="BA63" s="34">
        <f t="shared" si="28"/>
        <v>1.1933526773938274E-2</v>
      </c>
      <c r="BB63" s="34">
        <f t="shared" si="29"/>
        <v>1.1448166710630441E-2</v>
      </c>
      <c r="BC63" s="34">
        <f t="shared" si="30"/>
        <v>1.3758902664204695E-2</v>
      </c>
      <c r="BD63" s="34">
        <f t="shared" si="31"/>
        <v>1.1347929306251649E-2</v>
      </c>
      <c r="BE63" s="34">
        <f t="shared" si="32"/>
        <v>1.0983909258770772E-2</v>
      </c>
      <c r="BF63" s="34">
        <f t="shared" si="33"/>
        <v>8.9712476919018725E-3</v>
      </c>
      <c r="BG63" s="34">
        <f t="shared" si="34"/>
        <v>1.1733051965180692E-2</v>
      </c>
      <c r="BH63" s="34">
        <f t="shared" si="35"/>
        <v>1.1893959377472962E-2</v>
      </c>
      <c r="BI63" s="34">
        <f t="shared" si="17"/>
        <v>1.083833574829228E-2</v>
      </c>
      <c r="BJ63" s="34">
        <f t="shared" si="18"/>
        <v>1.1241978886358932E-2</v>
      </c>
      <c r="BK63" s="34">
        <f t="shared" si="19"/>
        <v>1.2686814324156489E-2</v>
      </c>
      <c r="BL63" s="34">
        <f t="shared" si="20"/>
        <v>1.2086524529083006E-2</v>
      </c>
      <c r="BM63" s="34">
        <f t="shared" si="21"/>
        <v>1.2804802318360588E-2</v>
      </c>
      <c r="BN63" s="34">
        <f t="shared" si="22"/>
        <v>1.3578969157524321E-2</v>
      </c>
      <c r="BO63" s="34">
        <f t="shared" si="23"/>
        <v>1.4897536741875389E-2</v>
      </c>
      <c r="BP63" s="34">
        <f t="shared" si="24"/>
        <v>1.4079900641689092E-2</v>
      </c>
    </row>
    <row r="64" spans="1:68" ht="15" x14ac:dyDescent="0.25">
      <c r="A64" s="20" t="s">
        <v>477</v>
      </c>
      <c r="B64" s="28">
        <v>2096</v>
      </c>
      <c r="C64" s="28">
        <v>3679</v>
      </c>
      <c r="D64" s="28">
        <v>3677</v>
      </c>
      <c r="E64" s="28">
        <v>3822</v>
      </c>
      <c r="F64" s="28">
        <v>3347</v>
      </c>
      <c r="G64" s="28">
        <v>4036</v>
      </c>
      <c r="H64" s="28">
        <v>3672</v>
      </c>
      <c r="I64" s="28">
        <v>4698</v>
      </c>
      <c r="J64" s="28">
        <v>4568</v>
      </c>
      <c r="K64" s="28">
        <v>4737</v>
      </c>
      <c r="L64" s="28">
        <v>5067</v>
      </c>
      <c r="M64" s="28">
        <v>3708</v>
      </c>
      <c r="N64" s="28">
        <v>2598</v>
      </c>
      <c r="O64" s="28">
        <v>3658</v>
      </c>
      <c r="P64" s="28">
        <v>3727</v>
      </c>
      <c r="Q64" s="28">
        <v>4041</v>
      </c>
      <c r="R64" s="28">
        <v>4579</v>
      </c>
      <c r="S64" s="28">
        <v>4628</v>
      </c>
      <c r="T64" s="28">
        <v>5716</v>
      </c>
      <c r="U64" s="28">
        <v>6156</v>
      </c>
      <c r="V64" s="28">
        <v>6647</v>
      </c>
      <c r="W64" s="28">
        <v>7597</v>
      </c>
      <c r="X64" s="28">
        <v>6633</v>
      </c>
      <c r="Y64" s="28"/>
      <c r="Z64" s="20" t="s">
        <v>477</v>
      </c>
      <c r="AA64" s="28" t="b">
        <f t="shared" si="16"/>
        <v>1</v>
      </c>
      <c r="AB64"/>
      <c r="AC64" s="20" t="s">
        <v>477</v>
      </c>
      <c r="AD64" s="28">
        <v>329100</v>
      </c>
      <c r="AE64" s="28">
        <v>414500</v>
      </c>
      <c r="AF64" s="36">
        <v>79.400000000000006</v>
      </c>
      <c r="AG64" s="36">
        <v>2.2000000000000002</v>
      </c>
      <c r="AH64" s="28">
        <v>323600</v>
      </c>
      <c r="AI64" s="28">
        <v>417700</v>
      </c>
      <c r="AJ64" s="36">
        <v>77.5</v>
      </c>
      <c r="AK64" s="36">
        <v>2.4</v>
      </c>
      <c r="AL64" s="28">
        <v>332800</v>
      </c>
      <c r="AM64" s="28">
        <v>415900</v>
      </c>
      <c r="AN64" s="36">
        <v>80</v>
      </c>
      <c r="AO64" s="36">
        <v>2.2999999999999998</v>
      </c>
      <c r="AP64"/>
      <c r="AQ64"/>
      <c r="AR64"/>
      <c r="AS64"/>
      <c r="AT64" s="34">
        <f t="shared" si="0"/>
        <v>6.4771322620519158E-3</v>
      </c>
      <c r="AU64" s="34">
        <f t="shared" si="1"/>
        <v>1.1368974042027195E-2</v>
      </c>
      <c r="AV64" s="34">
        <f t="shared" si="2"/>
        <v>1.1362793572311496E-2</v>
      </c>
      <c r="AW64" s="34">
        <f t="shared" si="36"/>
        <v>1.1484375E-2</v>
      </c>
      <c r="AX64" s="34">
        <f t="shared" si="25"/>
        <v>1.0057091346153846E-2</v>
      </c>
      <c r="AY64" s="34">
        <f t="shared" si="26"/>
        <v>1.2127403846153847E-2</v>
      </c>
      <c r="AZ64" s="34">
        <f t="shared" si="27"/>
        <v>1.1033653846153846E-2</v>
      </c>
      <c r="BA64" s="34">
        <f t="shared" si="28"/>
        <v>1.4116586538461538E-2</v>
      </c>
      <c r="BB64" s="34">
        <f t="shared" si="29"/>
        <v>1.3725961538461539E-2</v>
      </c>
      <c r="BC64" s="34">
        <f t="shared" si="30"/>
        <v>1.4233774038461539E-2</v>
      </c>
      <c r="BD64" s="34">
        <f t="shared" si="31"/>
        <v>1.5225360576923077E-2</v>
      </c>
      <c r="BE64" s="34">
        <f t="shared" si="32"/>
        <v>1.1141826923076923E-2</v>
      </c>
      <c r="BF64" s="34">
        <f t="shared" si="33"/>
        <v>7.8064903846153848E-3</v>
      </c>
      <c r="BG64" s="34">
        <f t="shared" si="34"/>
        <v>1.0991586538461539E-2</v>
      </c>
      <c r="BH64" s="34">
        <f t="shared" si="35"/>
        <v>1.119891826923077E-2</v>
      </c>
      <c r="BI64" s="34">
        <f t="shared" si="17"/>
        <v>9.7162779514306328E-3</v>
      </c>
      <c r="BJ64" s="34">
        <f t="shared" si="18"/>
        <v>1.1009858138975715E-2</v>
      </c>
      <c r="BK64" s="34">
        <f t="shared" si="19"/>
        <v>1.1127674921856215E-2</v>
      </c>
      <c r="BL64" s="34">
        <f t="shared" si="20"/>
        <v>1.3743688386631401E-2</v>
      </c>
      <c r="BM64" s="34">
        <f t="shared" si="21"/>
        <v>1.4801635008415484E-2</v>
      </c>
      <c r="BN64" s="34">
        <f t="shared" si="22"/>
        <v>1.5982207261360903E-2</v>
      </c>
      <c r="BO64" s="34">
        <f t="shared" si="23"/>
        <v>1.8266410194758356E-2</v>
      </c>
      <c r="BP64" s="34">
        <f t="shared" si="24"/>
        <v>1.5948545323395048E-2</v>
      </c>
    </row>
    <row r="65" spans="1:68" ht="15" x14ac:dyDescent="0.25">
      <c r="A65" s="20" t="s">
        <v>478</v>
      </c>
      <c r="B65" s="28">
        <v>2597</v>
      </c>
      <c r="C65" s="28">
        <v>3612</v>
      </c>
      <c r="D65" s="28">
        <v>3503</v>
      </c>
      <c r="E65" s="28">
        <v>3485</v>
      </c>
      <c r="F65" s="28">
        <v>3591</v>
      </c>
      <c r="G65" s="28">
        <v>3800</v>
      </c>
      <c r="H65" s="28">
        <v>4139</v>
      </c>
      <c r="I65" s="28">
        <v>3599</v>
      </c>
      <c r="J65" s="28">
        <v>4391</v>
      </c>
      <c r="K65" s="28">
        <v>4490</v>
      </c>
      <c r="L65" s="28">
        <v>4020</v>
      </c>
      <c r="M65" s="28">
        <v>3631</v>
      </c>
      <c r="N65" s="28">
        <v>3228</v>
      </c>
      <c r="O65" s="28">
        <v>3845</v>
      </c>
      <c r="P65" s="28">
        <v>5397</v>
      </c>
      <c r="Q65" s="28">
        <v>6502</v>
      </c>
      <c r="R65" s="28">
        <v>6241</v>
      </c>
      <c r="S65" s="28">
        <v>5312</v>
      </c>
      <c r="T65" s="28">
        <v>5329</v>
      </c>
      <c r="U65" s="28">
        <v>6209</v>
      </c>
      <c r="V65" s="28">
        <v>6639</v>
      </c>
      <c r="W65" s="28">
        <v>6628</v>
      </c>
      <c r="X65" s="28">
        <v>5816</v>
      </c>
      <c r="Y65" s="28"/>
      <c r="Z65" s="20" t="s">
        <v>478</v>
      </c>
      <c r="AA65" s="28" t="b">
        <f t="shared" si="16"/>
        <v>1</v>
      </c>
      <c r="AB65"/>
      <c r="AC65" s="20" t="s">
        <v>478</v>
      </c>
      <c r="AD65" s="28">
        <v>330800</v>
      </c>
      <c r="AE65" s="28">
        <v>428600</v>
      </c>
      <c r="AF65" s="36">
        <v>77.2</v>
      </c>
      <c r="AG65" s="36">
        <v>2.2999999999999998</v>
      </c>
      <c r="AH65" s="28">
        <v>337900</v>
      </c>
      <c r="AI65" s="28">
        <v>429400</v>
      </c>
      <c r="AJ65" s="36">
        <v>78.7</v>
      </c>
      <c r="AK65" s="36">
        <v>2.2999999999999998</v>
      </c>
      <c r="AL65" s="28">
        <v>332600</v>
      </c>
      <c r="AM65" s="28">
        <v>429200</v>
      </c>
      <c r="AN65" s="36">
        <v>77.5</v>
      </c>
      <c r="AO65" s="36">
        <v>2.4</v>
      </c>
      <c r="AP65"/>
      <c r="AQ65"/>
      <c r="AR65"/>
      <c r="AS65"/>
      <c r="AT65" s="34">
        <f t="shared" si="0"/>
        <v>7.685705830127257E-3</v>
      </c>
      <c r="AU65" s="34">
        <f t="shared" si="1"/>
        <v>1.068955312222551E-2</v>
      </c>
      <c r="AV65" s="34">
        <f t="shared" si="2"/>
        <v>1.036697247706422E-2</v>
      </c>
      <c r="AW65" s="34">
        <f t="shared" si="36"/>
        <v>1.0478051713770295E-2</v>
      </c>
      <c r="AX65" s="34">
        <f t="shared" si="25"/>
        <v>1.0796752856283825E-2</v>
      </c>
      <c r="AY65" s="34">
        <f t="shared" si="26"/>
        <v>1.1425135297654841E-2</v>
      </c>
      <c r="AZ65" s="34">
        <f t="shared" si="27"/>
        <v>1.2444377630787732E-2</v>
      </c>
      <c r="BA65" s="34">
        <f t="shared" si="28"/>
        <v>1.082080577269994E-2</v>
      </c>
      <c r="BB65" s="34">
        <f t="shared" si="29"/>
        <v>1.320204449789537E-2</v>
      </c>
      <c r="BC65" s="34">
        <f t="shared" si="30"/>
        <v>1.3499699338544799E-2</v>
      </c>
      <c r="BD65" s="34">
        <f t="shared" si="31"/>
        <v>1.2086590499098016E-2</v>
      </c>
      <c r="BE65" s="34">
        <f t="shared" si="32"/>
        <v>1.0917017438364401E-2</v>
      </c>
      <c r="BF65" s="34">
        <f t="shared" si="33"/>
        <v>9.7053517739025853E-3</v>
      </c>
      <c r="BG65" s="34">
        <f t="shared" si="34"/>
        <v>1.1560432952495489E-2</v>
      </c>
      <c r="BH65" s="34">
        <f t="shared" si="35"/>
        <v>1.6226698737221889E-2</v>
      </c>
      <c r="BI65" s="34">
        <f t="shared" si="17"/>
        <v>1.5149114631873253E-2</v>
      </c>
      <c r="BJ65" s="34">
        <f t="shared" si="18"/>
        <v>1.4541006523765145E-2</v>
      </c>
      <c r="BK65" s="34">
        <f t="shared" si="19"/>
        <v>1.2376514445479962E-2</v>
      </c>
      <c r="BL65" s="34">
        <f t="shared" si="20"/>
        <v>1.2416123019571295E-2</v>
      </c>
      <c r="BM65" s="34">
        <f t="shared" si="21"/>
        <v>1.4466449207828518E-2</v>
      </c>
      <c r="BN65" s="34">
        <f t="shared" si="22"/>
        <v>1.5468313140726934E-2</v>
      </c>
      <c r="BO65" s="34">
        <f t="shared" si="23"/>
        <v>1.5442684063373719E-2</v>
      </c>
      <c r="BP65" s="34">
        <f t="shared" si="24"/>
        <v>1.3550792171481826E-2</v>
      </c>
    </row>
    <row r="66" spans="1:68" ht="15" x14ac:dyDescent="0.25">
      <c r="A66" s="20" t="s">
        <v>479</v>
      </c>
      <c r="B66" s="28">
        <v>4562</v>
      </c>
      <c r="C66" s="28">
        <v>5163</v>
      </c>
      <c r="D66" s="28">
        <v>4812</v>
      </c>
      <c r="E66" s="28">
        <v>4300</v>
      </c>
      <c r="F66" s="28">
        <v>3760</v>
      </c>
      <c r="G66" s="28">
        <v>5449</v>
      </c>
      <c r="H66" s="28">
        <v>5467</v>
      </c>
      <c r="I66" s="28">
        <v>5261</v>
      </c>
      <c r="J66" s="28">
        <v>5760</v>
      </c>
      <c r="K66" s="28">
        <v>8271</v>
      </c>
      <c r="L66" s="28">
        <v>8216</v>
      </c>
      <c r="M66" s="28">
        <v>6140</v>
      </c>
      <c r="N66" s="28">
        <v>4085</v>
      </c>
      <c r="O66" s="28">
        <v>5877</v>
      </c>
      <c r="P66" s="28">
        <v>5513</v>
      </c>
      <c r="Q66" s="28">
        <v>5598</v>
      </c>
      <c r="R66" s="28">
        <v>6668</v>
      </c>
      <c r="S66" s="28">
        <v>7040</v>
      </c>
      <c r="T66" s="28">
        <v>8891</v>
      </c>
      <c r="U66" s="28">
        <v>7788</v>
      </c>
      <c r="V66" s="28">
        <v>9601</v>
      </c>
      <c r="W66" s="28">
        <v>10626</v>
      </c>
      <c r="X66" s="28">
        <v>9489</v>
      </c>
      <c r="Y66" s="28"/>
      <c r="Z66" s="20" t="s">
        <v>479</v>
      </c>
      <c r="AA66" s="28" t="b">
        <f t="shared" si="16"/>
        <v>1</v>
      </c>
      <c r="AB66"/>
      <c r="AC66" s="20" t="s">
        <v>479</v>
      </c>
      <c r="AD66" s="28">
        <v>357100</v>
      </c>
      <c r="AE66" s="28">
        <v>440800</v>
      </c>
      <c r="AF66" s="36">
        <v>81</v>
      </c>
      <c r="AG66" s="36">
        <v>2.1</v>
      </c>
      <c r="AH66" s="28">
        <v>359100</v>
      </c>
      <c r="AI66" s="28">
        <v>438600</v>
      </c>
      <c r="AJ66" s="36">
        <v>81.900000000000006</v>
      </c>
      <c r="AK66" s="36">
        <v>2.1</v>
      </c>
      <c r="AL66" s="28">
        <v>365000</v>
      </c>
      <c r="AM66" s="28">
        <v>445200</v>
      </c>
      <c r="AN66" s="36">
        <v>82</v>
      </c>
      <c r="AO66" s="36">
        <v>2.2000000000000002</v>
      </c>
      <c r="AP66"/>
      <c r="AQ66"/>
      <c r="AR66"/>
      <c r="AS66"/>
      <c r="AT66" s="34">
        <f t="shared" si="0"/>
        <v>1.2703982177666388E-2</v>
      </c>
      <c r="AU66" s="34">
        <f t="shared" si="1"/>
        <v>1.4377610693400168E-2</v>
      </c>
      <c r="AV66" s="34">
        <f t="shared" si="2"/>
        <v>1.340016708437761E-2</v>
      </c>
      <c r="AW66" s="34">
        <f t="shared" si="36"/>
        <v>1.1780821917808219E-2</v>
      </c>
      <c r="AX66" s="34">
        <f t="shared" si="25"/>
        <v>1.0301369863013698E-2</v>
      </c>
      <c r="AY66" s="34">
        <f t="shared" si="26"/>
        <v>1.4928767123287671E-2</v>
      </c>
      <c r="AZ66" s="34">
        <f t="shared" si="27"/>
        <v>1.4978082191780822E-2</v>
      </c>
      <c r="BA66" s="34">
        <f t="shared" si="28"/>
        <v>1.4413698630136987E-2</v>
      </c>
      <c r="BB66" s="34">
        <f t="shared" si="29"/>
        <v>1.5780821917808219E-2</v>
      </c>
      <c r="BC66" s="34">
        <f t="shared" si="30"/>
        <v>2.266027397260274E-2</v>
      </c>
      <c r="BD66" s="34">
        <f t="shared" si="31"/>
        <v>2.2509589041095891E-2</v>
      </c>
      <c r="BE66" s="34">
        <f t="shared" si="32"/>
        <v>1.6821917808219178E-2</v>
      </c>
      <c r="BF66" s="34">
        <f t="shared" si="33"/>
        <v>1.1191780821917808E-2</v>
      </c>
      <c r="BG66" s="34">
        <f t="shared" si="34"/>
        <v>1.6101369863013699E-2</v>
      </c>
      <c r="BH66" s="34">
        <f t="shared" si="35"/>
        <v>1.5104109589041096E-2</v>
      </c>
      <c r="BI66" s="34">
        <f t="shared" si="17"/>
        <v>1.2574123989218328E-2</v>
      </c>
      <c r="BJ66" s="34">
        <f t="shared" si="18"/>
        <v>1.4977538185085355E-2</v>
      </c>
      <c r="BK66" s="34">
        <f t="shared" si="19"/>
        <v>1.5813117699910152E-2</v>
      </c>
      <c r="BL66" s="34">
        <f t="shared" si="20"/>
        <v>1.9970799640610961E-2</v>
      </c>
      <c r="BM66" s="34">
        <f t="shared" si="21"/>
        <v>1.7493261455525606E-2</v>
      </c>
      <c r="BN66" s="34">
        <f t="shared" si="22"/>
        <v>2.1565588499550762E-2</v>
      </c>
      <c r="BO66" s="34">
        <f t="shared" si="23"/>
        <v>2.3867924528301887E-2</v>
      </c>
      <c r="BP66" s="34">
        <f t="shared" si="24"/>
        <v>2.131401617250674E-2</v>
      </c>
    </row>
    <row r="67" spans="1:68" ht="15" x14ac:dyDescent="0.25">
      <c r="A67" s="20" t="s">
        <v>480</v>
      </c>
      <c r="B67" s="28">
        <v>2636</v>
      </c>
      <c r="C67" s="28">
        <v>4278</v>
      </c>
      <c r="D67" s="28">
        <v>3953</v>
      </c>
      <c r="E67" s="28">
        <v>4360</v>
      </c>
      <c r="F67" s="28">
        <v>3285</v>
      </c>
      <c r="G67" s="28">
        <v>4072</v>
      </c>
      <c r="H67" s="28">
        <v>3910</v>
      </c>
      <c r="I67" s="28">
        <v>4505</v>
      </c>
      <c r="J67" s="28">
        <v>5866</v>
      </c>
      <c r="K67" s="28">
        <v>5342</v>
      </c>
      <c r="L67" s="28">
        <v>5582</v>
      </c>
      <c r="M67" s="28">
        <v>4628</v>
      </c>
      <c r="N67" s="28">
        <v>3470</v>
      </c>
      <c r="O67" s="28">
        <v>3915</v>
      </c>
      <c r="P67" s="28">
        <v>4719</v>
      </c>
      <c r="Q67" s="28">
        <v>6120</v>
      </c>
      <c r="R67" s="28">
        <v>5620</v>
      </c>
      <c r="S67" s="28">
        <v>5905</v>
      </c>
      <c r="T67" s="28">
        <v>6435</v>
      </c>
      <c r="U67" s="28">
        <v>6460</v>
      </c>
      <c r="V67" s="28">
        <v>7556</v>
      </c>
      <c r="W67" s="28">
        <v>7051</v>
      </c>
      <c r="X67" s="28">
        <v>6606</v>
      </c>
      <c r="Y67" s="28"/>
      <c r="Z67" s="20" t="s">
        <v>480</v>
      </c>
      <c r="AA67" s="28" t="b">
        <f t="shared" si="16"/>
        <v>1</v>
      </c>
      <c r="AB67"/>
      <c r="AC67" s="20" t="s">
        <v>480</v>
      </c>
      <c r="AD67" s="28">
        <v>386100</v>
      </c>
      <c r="AE67" s="28">
        <v>496000</v>
      </c>
      <c r="AF67" s="36">
        <v>77.8</v>
      </c>
      <c r="AG67" s="36">
        <v>2.1</v>
      </c>
      <c r="AH67" s="28">
        <v>379600</v>
      </c>
      <c r="AI67" s="28">
        <v>496100</v>
      </c>
      <c r="AJ67" s="36">
        <v>76.5</v>
      </c>
      <c r="AK67" s="36">
        <v>2.2999999999999998</v>
      </c>
      <c r="AL67" s="28">
        <v>381600</v>
      </c>
      <c r="AM67" s="28">
        <v>496600</v>
      </c>
      <c r="AN67" s="36">
        <v>76.900000000000006</v>
      </c>
      <c r="AO67" s="36">
        <v>2.2999999999999998</v>
      </c>
      <c r="AP67"/>
      <c r="AQ67"/>
      <c r="AR67"/>
      <c r="AS67"/>
      <c r="AT67" s="34">
        <f t="shared" si="0"/>
        <v>6.9441517386722865E-3</v>
      </c>
      <c r="AU67" s="34">
        <f t="shared" si="1"/>
        <v>1.1269757639620653E-2</v>
      </c>
      <c r="AV67" s="34">
        <f t="shared" si="2"/>
        <v>1.041359325605901E-2</v>
      </c>
      <c r="AW67" s="34">
        <f t="shared" ref="AW67:AW98" si="37">E67/$AL67</f>
        <v>1.1425576519916143E-2</v>
      </c>
      <c r="AX67" s="34">
        <f t="shared" ref="AX67:AX98" si="38">F67/$AL67</f>
        <v>8.6084905660377357E-3</v>
      </c>
      <c r="AY67" s="34">
        <f t="shared" ref="AY67:AY98" si="39">G67/$AL67</f>
        <v>1.0670859538784067E-2</v>
      </c>
      <c r="AZ67" s="34">
        <f t="shared" ref="AZ67:AZ93" si="40">H67/$AL67</f>
        <v>1.0246331236897275E-2</v>
      </c>
      <c r="BA67" s="34">
        <f t="shared" ref="BA67:BA93" si="41">I67/$AL67</f>
        <v>1.1805555555555555E-2</v>
      </c>
      <c r="BB67" s="34">
        <f t="shared" ref="BB67:BB93" si="42">J67/$AL67</f>
        <v>1.5372117400419287E-2</v>
      </c>
      <c r="BC67" s="34">
        <f t="shared" ref="BC67:BC93" si="43">K67/$AL67</f>
        <v>1.399895178197065E-2</v>
      </c>
      <c r="BD67" s="34">
        <f t="shared" ref="BD67:BD93" si="44">L67/$AL67</f>
        <v>1.4627882599580713E-2</v>
      </c>
      <c r="BE67" s="34">
        <f t="shared" ref="BE67:BE93" si="45">M67/$AL67</f>
        <v>1.2127882599580713E-2</v>
      </c>
      <c r="BF67" s="34">
        <f t="shared" ref="BF67:BF93" si="46">N67/$AL67</f>
        <v>9.0932914046121596E-3</v>
      </c>
      <c r="BG67" s="34">
        <f t="shared" ref="BG67:BG93" si="47">O67/$AL67</f>
        <v>1.025943396226415E-2</v>
      </c>
      <c r="BH67" s="34">
        <f t="shared" ref="BH67:BH93" si="48">P67/$AL67</f>
        <v>1.2366352201257862E-2</v>
      </c>
      <c r="BI67" s="34">
        <f t="shared" si="17"/>
        <v>1.2323801852597665E-2</v>
      </c>
      <c r="BJ67" s="34">
        <f t="shared" si="18"/>
        <v>1.1316955296012888E-2</v>
      </c>
      <c r="BK67" s="34">
        <f t="shared" si="19"/>
        <v>1.1890857833266211E-2</v>
      </c>
      <c r="BL67" s="34">
        <f t="shared" si="20"/>
        <v>1.2958115183246074E-2</v>
      </c>
      <c r="BM67" s="34">
        <f t="shared" si="21"/>
        <v>1.3008457511075312E-2</v>
      </c>
      <c r="BN67" s="34">
        <f t="shared" si="22"/>
        <v>1.5215465163109142E-2</v>
      </c>
      <c r="BO67" s="34">
        <f t="shared" si="23"/>
        <v>1.4198550140958518E-2</v>
      </c>
      <c r="BP67" s="34">
        <f t="shared" si="24"/>
        <v>1.3302456705598067E-2</v>
      </c>
    </row>
    <row r="68" spans="1:68" ht="15" x14ac:dyDescent="0.25">
      <c r="A68" s="20" t="s">
        <v>481</v>
      </c>
      <c r="B68" s="28">
        <v>420</v>
      </c>
      <c r="C68" s="28">
        <v>690</v>
      </c>
      <c r="D68" s="28">
        <v>811</v>
      </c>
      <c r="E68" s="28">
        <v>796</v>
      </c>
      <c r="F68" s="28">
        <v>627</v>
      </c>
      <c r="G68" s="28">
        <v>726</v>
      </c>
      <c r="H68" s="28">
        <v>874</v>
      </c>
      <c r="I68" s="28">
        <v>985</v>
      </c>
      <c r="J68" s="28">
        <v>908</v>
      </c>
      <c r="K68" s="28">
        <v>1032</v>
      </c>
      <c r="L68" s="28">
        <v>973</v>
      </c>
      <c r="M68" s="28">
        <v>664</v>
      </c>
      <c r="N68" s="28">
        <v>572</v>
      </c>
      <c r="O68" s="28">
        <v>1104</v>
      </c>
      <c r="P68" s="28">
        <v>748</v>
      </c>
      <c r="Q68" s="28">
        <v>854</v>
      </c>
      <c r="R68" s="28">
        <v>879</v>
      </c>
      <c r="S68" s="28">
        <v>829</v>
      </c>
      <c r="T68" s="28">
        <v>894</v>
      </c>
      <c r="U68" s="28">
        <v>998</v>
      </c>
      <c r="V68" s="28">
        <v>886</v>
      </c>
      <c r="W68" s="28">
        <v>1078</v>
      </c>
      <c r="X68" s="28">
        <v>1022</v>
      </c>
      <c r="Y68" s="28"/>
      <c r="Z68" s="20" t="s">
        <v>481</v>
      </c>
      <c r="AA68" s="28" t="b">
        <f t="shared" si="16"/>
        <v>1</v>
      </c>
      <c r="AB68"/>
      <c r="AC68" s="20" t="s">
        <v>481</v>
      </c>
      <c r="AD68" s="28">
        <v>85200</v>
      </c>
      <c r="AE68" s="28">
        <v>106900</v>
      </c>
      <c r="AF68" s="36">
        <v>79.7</v>
      </c>
      <c r="AG68" s="36">
        <v>2.6</v>
      </c>
      <c r="AH68" s="28">
        <v>82500</v>
      </c>
      <c r="AI68" s="28">
        <v>105700</v>
      </c>
      <c r="AJ68" s="36">
        <v>78.099999999999994</v>
      </c>
      <c r="AK68" s="36">
        <v>2.7</v>
      </c>
      <c r="AL68" s="28">
        <v>81400</v>
      </c>
      <c r="AM68" s="28">
        <v>106600</v>
      </c>
      <c r="AN68" s="36">
        <v>76.400000000000006</v>
      </c>
      <c r="AO68" s="36">
        <v>2.7</v>
      </c>
      <c r="AP68"/>
      <c r="AQ68"/>
      <c r="AR68"/>
      <c r="AS68"/>
      <c r="AT68" s="34">
        <f t="shared" si="0"/>
        <v>5.0909090909090913E-3</v>
      </c>
      <c r="AU68" s="34">
        <f t="shared" si="1"/>
        <v>8.363636363636363E-3</v>
      </c>
      <c r="AV68" s="34">
        <f t="shared" si="2"/>
        <v>9.8303030303030295E-3</v>
      </c>
      <c r="AW68" s="34">
        <f t="shared" si="37"/>
        <v>9.7788697788697785E-3</v>
      </c>
      <c r="AX68" s="34">
        <f t="shared" si="38"/>
        <v>7.702702702702703E-3</v>
      </c>
      <c r="AY68" s="34">
        <f t="shared" si="39"/>
        <v>8.9189189189189198E-3</v>
      </c>
      <c r="AZ68" s="34">
        <f t="shared" si="40"/>
        <v>1.0737100737100738E-2</v>
      </c>
      <c r="BA68" s="34">
        <f t="shared" si="41"/>
        <v>1.2100737100737101E-2</v>
      </c>
      <c r="BB68" s="34">
        <f t="shared" si="42"/>
        <v>1.1154791154791155E-2</v>
      </c>
      <c r="BC68" s="34">
        <f t="shared" si="43"/>
        <v>1.2678132678132678E-2</v>
      </c>
      <c r="BD68" s="34">
        <f t="shared" si="44"/>
        <v>1.1953316953316953E-2</v>
      </c>
      <c r="BE68" s="34">
        <f t="shared" si="45"/>
        <v>8.1572481572481578E-3</v>
      </c>
      <c r="BF68" s="34">
        <f t="shared" si="46"/>
        <v>7.0270270270270272E-3</v>
      </c>
      <c r="BG68" s="34">
        <f t="shared" si="47"/>
        <v>1.3562653562653562E-2</v>
      </c>
      <c r="BH68" s="34">
        <f t="shared" si="48"/>
        <v>9.189189189189189E-3</v>
      </c>
      <c r="BI68" s="34">
        <f t="shared" si="17"/>
        <v>8.0112570356472793E-3</v>
      </c>
      <c r="BJ68" s="34">
        <f t="shared" si="18"/>
        <v>8.2457786116322696E-3</v>
      </c>
      <c r="BK68" s="34">
        <f t="shared" si="19"/>
        <v>7.776735459662289E-3</v>
      </c>
      <c r="BL68" s="34">
        <f t="shared" si="20"/>
        <v>8.3864915572232652E-3</v>
      </c>
      <c r="BM68" s="34">
        <f t="shared" si="21"/>
        <v>9.3621013133208253E-3</v>
      </c>
      <c r="BN68" s="34">
        <f t="shared" si="22"/>
        <v>8.3114446529080673E-3</v>
      </c>
      <c r="BO68" s="34">
        <f t="shared" si="23"/>
        <v>1.0112570356472795E-2</v>
      </c>
      <c r="BP68" s="34">
        <f t="shared" si="24"/>
        <v>9.5872420262664172E-3</v>
      </c>
    </row>
    <row r="69" spans="1:68" ht="15" x14ac:dyDescent="0.25">
      <c r="A69" s="20" t="s">
        <v>482</v>
      </c>
      <c r="B69" s="28">
        <v>913</v>
      </c>
      <c r="C69" s="28">
        <v>2002</v>
      </c>
      <c r="D69" s="28">
        <v>1670</v>
      </c>
      <c r="E69" s="28">
        <v>2032</v>
      </c>
      <c r="F69" s="28">
        <v>2583</v>
      </c>
      <c r="G69" s="28">
        <v>2128</v>
      </c>
      <c r="H69" s="28">
        <v>1978</v>
      </c>
      <c r="I69" s="28">
        <v>1544</v>
      </c>
      <c r="J69" s="28">
        <v>1591</v>
      </c>
      <c r="K69" s="28">
        <v>1976</v>
      </c>
      <c r="L69" s="28">
        <v>1768</v>
      </c>
      <c r="M69" s="28">
        <v>1474</v>
      </c>
      <c r="N69" s="28">
        <v>1323</v>
      </c>
      <c r="O69" s="28">
        <v>2096</v>
      </c>
      <c r="P69" s="28">
        <v>1647</v>
      </c>
      <c r="Q69" s="28">
        <v>1696</v>
      </c>
      <c r="R69" s="28">
        <v>1704</v>
      </c>
      <c r="S69" s="28">
        <v>1716</v>
      </c>
      <c r="T69" s="28">
        <v>2077</v>
      </c>
      <c r="U69" s="28">
        <v>2212</v>
      </c>
      <c r="V69" s="28">
        <v>1993</v>
      </c>
      <c r="W69" s="28">
        <v>2378</v>
      </c>
      <c r="X69" s="28">
        <v>2347</v>
      </c>
      <c r="Y69" s="28"/>
      <c r="Z69" s="20" t="s">
        <v>482</v>
      </c>
      <c r="AA69" s="28" t="b">
        <f t="shared" si="16"/>
        <v>1</v>
      </c>
      <c r="AB69"/>
      <c r="AC69" s="20" t="s">
        <v>482</v>
      </c>
      <c r="AD69" s="28">
        <v>141500</v>
      </c>
      <c r="AE69" s="28">
        <v>175300</v>
      </c>
      <c r="AF69" s="36">
        <v>80.7</v>
      </c>
      <c r="AG69" s="36">
        <v>2.2999999999999998</v>
      </c>
      <c r="AH69" s="28">
        <v>140100</v>
      </c>
      <c r="AI69" s="28">
        <v>175000</v>
      </c>
      <c r="AJ69" s="36">
        <v>80.099999999999994</v>
      </c>
      <c r="AK69" s="36">
        <v>2.5</v>
      </c>
      <c r="AL69" s="28">
        <v>142900</v>
      </c>
      <c r="AM69" s="28">
        <v>175600</v>
      </c>
      <c r="AN69" s="36">
        <v>81.400000000000006</v>
      </c>
      <c r="AO69" s="36">
        <v>2.4</v>
      </c>
      <c r="AP69"/>
      <c r="AQ69"/>
      <c r="AR69"/>
      <c r="AS69"/>
      <c r="AT69" s="34">
        <f t="shared" si="0"/>
        <v>6.516773733047823E-3</v>
      </c>
      <c r="AU69" s="34">
        <f t="shared" si="1"/>
        <v>1.4289793004996431E-2</v>
      </c>
      <c r="AV69" s="34">
        <f t="shared" si="2"/>
        <v>1.1920057102069949E-2</v>
      </c>
      <c r="AW69" s="34">
        <f t="shared" si="37"/>
        <v>1.4219734079776067E-2</v>
      </c>
      <c r="AX69" s="34">
        <f t="shared" si="38"/>
        <v>1.8075577326801959E-2</v>
      </c>
      <c r="AY69" s="34">
        <f t="shared" si="39"/>
        <v>1.4891532540237928E-2</v>
      </c>
      <c r="AZ69" s="34">
        <f t="shared" si="40"/>
        <v>1.384184744576627E-2</v>
      </c>
      <c r="BA69" s="34">
        <f t="shared" si="41"/>
        <v>1.0804758572428271E-2</v>
      </c>
      <c r="BB69" s="34">
        <f t="shared" si="42"/>
        <v>1.1133659902029391E-2</v>
      </c>
      <c r="BC69" s="34">
        <f t="shared" si="43"/>
        <v>1.3827851644506648E-2</v>
      </c>
      <c r="BD69" s="34">
        <f t="shared" si="44"/>
        <v>1.2372288313505949E-2</v>
      </c>
      <c r="BE69" s="34">
        <f t="shared" si="45"/>
        <v>1.0314905528341498E-2</v>
      </c>
      <c r="BF69" s="34">
        <f t="shared" si="46"/>
        <v>9.2582225332400285E-3</v>
      </c>
      <c r="BG69" s="34">
        <f t="shared" si="47"/>
        <v>1.4667599720083975E-2</v>
      </c>
      <c r="BH69" s="34">
        <f t="shared" si="48"/>
        <v>1.152554233729881E-2</v>
      </c>
      <c r="BI69" s="34">
        <f t="shared" si="17"/>
        <v>9.6583143507972657E-3</v>
      </c>
      <c r="BJ69" s="34">
        <f t="shared" si="18"/>
        <v>9.7038724373576316E-3</v>
      </c>
      <c r="BK69" s="34">
        <f t="shared" si="19"/>
        <v>9.7722095671981778E-3</v>
      </c>
      <c r="BL69" s="34">
        <f t="shared" si="20"/>
        <v>1.1828018223234624E-2</v>
      </c>
      <c r="BM69" s="34">
        <f t="shared" si="21"/>
        <v>1.2596810933940774E-2</v>
      </c>
      <c r="BN69" s="34">
        <f t="shared" si="22"/>
        <v>1.1349658314350797E-2</v>
      </c>
      <c r="BO69" s="34">
        <f t="shared" si="23"/>
        <v>1.3542141230068337E-2</v>
      </c>
      <c r="BP69" s="34">
        <f t="shared" si="24"/>
        <v>1.3365603644646925E-2</v>
      </c>
    </row>
    <row r="70" spans="1:68" ht="15" x14ac:dyDescent="0.25">
      <c r="A70" s="20" t="s">
        <v>483</v>
      </c>
      <c r="B70" s="28">
        <v>1104</v>
      </c>
      <c r="C70" s="28">
        <v>1300</v>
      </c>
      <c r="D70" s="28">
        <v>1628</v>
      </c>
      <c r="E70" s="28">
        <v>1853</v>
      </c>
      <c r="F70" s="28">
        <v>1089</v>
      </c>
      <c r="G70" s="28">
        <v>1945</v>
      </c>
      <c r="H70" s="28">
        <v>1830</v>
      </c>
      <c r="I70" s="28">
        <v>1556</v>
      </c>
      <c r="J70" s="28">
        <v>1419</v>
      </c>
      <c r="K70" s="28">
        <v>2100</v>
      </c>
      <c r="L70" s="28">
        <v>1795</v>
      </c>
      <c r="M70" s="28">
        <v>1389</v>
      </c>
      <c r="N70" s="28">
        <v>1241</v>
      </c>
      <c r="O70" s="28">
        <v>1865</v>
      </c>
      <c r="P70" s="28">
        <v>1936</v>
      </c>
      <c r="Q70" s="28">
        <v>2419</v>
      </c>
      <c r="R70" s="28">
        <v>2369</v>
      </c>
      <c r="S70" s="28">
        <v>2394</v>
      </c>
      <c r="T70" s="28">
        <v>2209</v>
      </c>
      <c r="U70" s="28">
        <v>2739</v>
      </c>
      <c r="V70" s="28">
        <v>2844</v>
      </c>
      <c r="W70" s="28">
        <v>2924</v>
      </c>
      <c r="X70" s="28">
        <v>2524</v>
      </c>
      <c r="Y70" s="28"/>
      <c r="Z70" s="20" t="s">
        <v>483</v>
      </c>
      <c r="AA70" s="28" t="b">
        <f t="shared" si="16"/>
        <v>1</v>
      </c>
      <c r="AB70"/>
      <c r="AC70" s="20" t="s">
        <v>483</v>
      </c>
      <c r="AD70" s="28">
        <v>111900</v>
      </c>
      <c r="AE70" s="28">
        <v>154700</v>
      </c>
      <c r="AF70" s="36">
        <v>72.3</v>
      </c>
      <c r="AG70" s="36">
        <v>2.5</v>
      </c>
      <c r="AH70" s="28">
        <v>111800</v>
      </c>
      <c r="AI70" s="28">
        <v>154400</v>
      </c>
      <c r="AJ70" s="36">
        <v>72.400000000000006</v>
      </c>
      <c r="AK70" s="36">
        <v>2.6</v>
      </c>
      <c r="AL70" s="28">
        <v>112200</v>
      </c>
      <c r="AM70" s="28">
        <v>151700</v>
      </c>
      <c r="AN70" s="36">
        <v>74</v>
      </c>
      <c r="AO70" s="36">
        <v>2.7</v>
      </c>
      <c r="AP70"/>
      <c r="AQ70"/>
      <c r="AR70"/>
      <c r="AS70"/>
      <c r="AT70" s="34">
        <f t="shared" si="0"/>
        <v>9.874776386404294E-3</v>
      </c>
      <c r="AU70" s="34">
        <f t="shared" si="1"/>
        <v>1.1627906976744186E-2</v>
      </c>
      <c r="AV70" s="34">
        <f t="shared" si="2"/>
        <v>1.4561717352415026E-2</v>
      </c>
      <c r="AW70" s="34">
        <f t="shared" si="37"/>
        <v>1.6515151515151514E-2</v>
      </c>
      <c r="AX70" s="34">
        <f t="shared" si="38"/>
        <v>9.705882352941177E-3</v>
      </c>
      <c r="AY70" s="34">
        <f t="shared" si="39"/>
        <v>1.7335115864527628E-2</v>
      </c>
      <c r="AZ70" s="34">
        <f t="shared" si="40"/>
        <v>1.6310160427807488E-2</v>
      </c>
      <c r="BA70" s="34">
        <f t="shared" si="41"/>
        <v>1.3868092691622104E-2</v>
      </c>
      <c r="BB70" s="34">
        <f t="shared" si="42"/>
        <v>1.2647058823529412E-2</v>
      </c>
      <c r="BC70" s="34">
        <f t="shared" si="43"/>
        <v>1.871657754010695E-2</v>
      </c>
      <c r="BD70" s="34">
        <f t="shared" si="44"/>
        <v>1.5998217468805705E-2</v>
      </c>
      <c r="BE70" s="34">
        <f t="shared" si="45"/>
        <v>1.2379679144385028E-2</v>
      </c>
      <c r="BF70" s="34">
        <f t="shared" si="46"/>
        <v>1.1060606060606061E-2</v>
      </c>
      <c r="BG70" s="34">
        <f t="shared" si="47"/>
        <v>1.6622103386809268E-2</v>
      </c>
      <c r="BH70" s="34">
        <f t="shared" si="48"/>
        <v>1.7254901960784313E-2</v>
      </c>
      <c r="BI70" s="34">
        <f t="shared" si="17"/>
        <v>1.5945945945945946E-2</v>
      </c>
      <c r="BJ70" s="34">
        <f t="shared" si="18"/>
        <v>1.5616348055372445E-2</v>
      </c>
      <c r="BK70" s="34">
        <f t="shared" si="19"/>
        <v>1.5781147000659197E-2</v>
      </c>
      <c r="BL70" s="34">
        <f t="shared" si="20"/>
        <v>1.4561634805537245E-2</v>
      </c>
      <c r="BM70" s="34">
        <f t="shared" si="21"/>
        <v>1.8055372445616349E-2</v>
      </c>
      <c r="BN70" s="34">
        <f t="shared" si="22"/>
        <v>1.8747528015820698E-2</v>
      </c>
      <c r="BO70" s="34">
        <f t="shared" si="23"/>
        <v>1.9274884640738298E-2</v>
      </c>
      <c r="BP70" s="34">
        <f t="shared" si="24"/>
        <v>1.6638101516150295E-2</v>
      </c>
    </row>
    <row r="71" spans="1:68" ht="15" x14ac:dyDescent="0.25">
      <c r="A71" s="20" t="s">
        <v>484</v>
      </c>
      <c r="B71" s="28">
        <v>992</v>
      </c>
      <c r="C71" s="28">
        <v>1092</v>
      </c>
      <c r="D71" s="28">
        <v>1453</v>
      </c>
      <c r="E71" s="28">
        <v>1270</v>
      </c>
      <c r="F71" s="28">
        <v>1425</v>
      </c>
      <c r="G71" s="28">
        <v>1656</v>
      </c>
      <c r="H71" s="28">
        <v>1507</v>
      </c>
      <c r="I71" s="28">
        <v>1511</v>
      </c>
      <c r="J71" s="28">
        <v>1921</v>
      </c>
      <c r="K71" s="28">
        <v>1435</v>
      </c>
      <c r="L71" s="28">
        <v>1370</v>
      </c>
      <c r="M71" s="28">
        <v>1208</v>
      </c>
      <c r="N71" s="28">
        <v>959</v>
      </c>
      <c r="O71" s="28">
        <v>1246</v>
      </c>
      <c r="P71" s="28">
        <v>1564</v>
      </c>
      <c r="Q71" s="28">
        <v>1361</v>
      </c>
      <c r="R71" s="28">
        <v>1440</v>
      </c>
      <c r="S71" s="28">
        <v>1390</v>
      </c>
      <c r="T71" s="28">
        <v>1704</v>
      </c>
      <c r="U71" s="28">
        <v>2340</v>
      </c>
      <c r="V71" s="28">
        <v>1971</v>
      </c>
      <c r="W71" s="28">
        <v>2003</v>
      </c>
      <c r="X71" s="28">
        <v>1404</v>
      </c>
      <c r="Y71" s="28"/>
      <c r="Z71" s="20" t="s">
        <v>484</v>
      </c>
      <c r="AA71" s="28" t="b">
        <f t="shared" si="16"/>
        <v>1</v>
      </c>
      <c r="AB71"/>
      <c r="AC71" s="20" t="s">
        <v>484</v>
      </c>
      <c r="AD71" s="28">
        <v>78900</v>
      </c>
      <c r="AE71" s="28">
        <v>104900</v>
      </c>
      <c r="AF71" s="36">
        <v>75.2</v>
      </c>
      <c r="AG71" s="36">
        <v>2.6</v>
      </c>
      <c r="AH71" s="28">
        <v>78500</v>
      </c>
      <c r="AI71" s="28">
        <v>105100</v>
      </c>
      <c r="AJ71" s="36">
        <v>74.7</v>
      </c>
      <c r="AK71" s="36">
        <v>2.6</v>
      </c>
      <c r="AL71" s="28">
        <v>79300</v>
      </c>
      <c r="AM71" s="28">
        <v>104200</v>
      </c>
      <c r="AN71" s="36">
        <v>76.099999999999994</v>
      </c>
      <c r="AO71" s="36">
        <v>2.6</v>
      </c>
      <c r="AP71"/>
      <c r="AQ71"/>
      <c r="AR71"/>
      <c r="AS71"/>
      <c r="AT71" s="34">
        <f t="shared" si="0"/>
        <v>1.2636942675159236E-2</v>
      </c>
      <c r="AU71" s="34">
        <f t="shared" si="1"/>
        <v>1.3910828025477707E-2</v>
      </c>
      <c r="AV71" s="34">
        <f t="shared" si="2"/>
        <v>1.850955414012739E-2</v>
      </c>
      <c r="AW71" s="34">
        <f t="shared" si="37"/>
        <v>1.6015132408575033E-2</v>
      </c>
      <c r="AX71" s="34">
        <f t="shared" si="38"/>
        <v>1.7969735182849937E-2</v>
      </c>
      <c r="AY71" s="34">
        <f t="shared" si="39"/>
        <v>2.0882723833543507E-2</v>
      </c>
      <c r="AZ71" s="34">
        <f t="shared" si="40"/>
        <v>1.9003783102143759E-2</v>
      </c>
      <c r="BA71" s="34">
        <f t="shared" si="41"/>
        <v>1.9054224464060531E-2</v>
      </c>
      <c r="BB71" s="34">
        <f t="shared" si="42"/>
        <v>2.4224464060529634E-2</v>
      </c>
      <c r="BC71" s="34">
        <f t="shared" si="43"/>
        <v>1.8095838587641865E-2</v>
      </c>
      <c r="BD71" s="34">
        <f t="shared" si="44"/>
        <v>1.7276166456494324E-2</v>
      </c>
      <c r="BE71" s="34">
        <f t="shared" si="45"/>
        <v>1.5233291298865069E-2</v>
      </c>
      <c r="BF71" s="34">
        <f t="shared" si="46"/>
        <v>1.2093316519546028E-2</v>
      </c>
      <c r="BG71" s="34">
        <f t="shared" si="47"/>
        <v>1.5712484237074401E-2</v>
      </c>
      <c r="BH71" s="34">
        <f t="shared" si="48"/>
        <v>1.9722572509457754E-2</v>
      </c>
      <c r="BI71" s="34">
        <f t="shared" si="17"/>
        <v>1.3061420345489443E-2</v>
      </c>
      <c r="BJ71" s="34">
        <f t="shared" si="18"/>
        <v>1.3819577735124759E-2</v>
      </c>
      <c r="BK71" s="34">
        <f t="shared" si="19"/>
        <v>1.3339731285988483E-2</v>
      </c>
      <c r="BL71" s="34">
        <f t="shared" si="20"/>
        <v>1.6353166986564298E-2</v>
      </c>
      <c r="BM71" s="34">
        <f t="shared" si="21"/>
        <v>2.2456813819577735E-2</v>
      </c>
      <c r="BN71" s="34">
        <f t="shared" si="22"/>
        <v>1.8915547024952014E-2</v>
      </c>
      <c r="BO71" s="34">
        <f t="shared" si="23"/>
        <v>1.9222648752399232E-2</v>
      </c>
      <c r="BP71" s="34">
        <f t="shared" si="24"/>
        <v>1.3474088291746641E-2</v>
      </c>
    </row>
    <row r="72" spans="1:68" ht="15" x14ac:dyDescent="0.25">
      <c r="A72" s="20" t="s">
        <v>485</v>
      </c>
      <c r="B72" s="28">
        <v>3277</v>
      </c>
      <c r="C72" s="28">
        <v>5799</v>
      </c>
      <c r="D72" s="28">
        <v>6059</v>
      </c>
      <c r="E72" s="28">
        <v>7055</v>
      </c>
      <c r="F72" s="28">
        <v>5451</v>
      </c>
      <c r="G72" s="28">
        <v>6912</v>
      </c>
      <c r="H72" s="28">
        <v>6851</v>
      </c>
      <c r="I72" s="28">
        <v>6699</v>
      </c>
      <c r="J72" s="28">
        <v>7739</v>
      </c>
      <c r="K72" s="28">
        <v>7979</v>
      </c>
      <c r="L72" s="28">
        <v>7686</v>
      </c>
      <c r="M72" s="28">
        <v>8704</v>
      </c>
      <c r="N72" s="28">
        <v>4430</v>
      </c>
      <c r="O72" s="28">
        <v>6256</v>
      </c>
      <c r="P72" s="28">
        <v>5779</v>
      </c>
      <c r="Q72" s="28">
        <v>6672</v>
      </c>
      <c r="R72" s="28">
        <v>6556</v>
      </c>
      <c r="S72" s="28">
        <v>8064</v>
      </c>
      <c r="T72" s="28">
        <v>9178</v>
      </c>
      <c r="U72" s="28">
        <v>10072</v>
      </c>
      <c r="V72" s="28">
        <v>11369</v>
      </c>
      <c r="W72" s="28">
        <v>9854</v>
      </c>
      <c r="X72" s="28">
        <v>11558</v>
      </c>
      <c r="Y72" s="28"/>
      <c r="Z72" s="20" t="s">
        <v>485</v>
      </c>
      <c r="AA72" s="28" t="b">
        <f t="shared" si="16"/>
        <v>1</v>
      </c>
      <c r="AB72"/>
      <c r="AC72" s="20" t="s">
        <v>485</v>
      </c>
      <c r="AD72" s="28">
        <v>415900</v>
      </c>
      <c r="AE72" s="28">
        <v>523500</v>
      </c>
      <c r="AF72" s="36">
        <v>79.400000000000006</v>
      </c>
      <c r="AG72" s="36">
        <v>2</v>
      </c>
      <c r="AH72" s="28">
        <v>404100</v>
      </c>
      <c r="AI72" s="28">
        <v>522700</v>
      </c>
      <c r="AJ72" s="36">
        <v>77.3</v>
      </c>
      <c r="AK72" s="36">
        <v>2.1</v>
      </c>
      <c r="AL72" s="28">
        <v>403500</v>
      </c>
      <c r="AM72" s="28">
        <v>523600</v>
      </c>
      <c r="AN72" s="36">
        <v>77.099999999999994</v>
      </c>
      <c r="AO72" s="36">
        <v>2.2000000000000002</v>
      </c>
      <c r="AP72"/>
      <c r="AQ72"/>
      <c r="AR72"/>
      <c r="AS72"/>
      <c r="AT72" s="34">
        <f t="shared" si="0"/>
        <v>8.1093788666171743E-3</v>
      </c>
      <c r="AU72" s="34">
        <f t="shared" si="1"/>
        <v>1.435040831477357E-2</v>
      </c>
      <c r="AV72" s="34">
        <f t="shared" si="2"/>
        <v>1.4993813412521654E-2</v>
      </c>
      <c r="AW72" s="34">
        <f t="shared" si="37"/>
        <v>1.7484510532837672E-2</v>
      </c>
      <c r="AX72" s="34">
        <f t="shared" si="38"/>
        <v>1.3509293680297399E-2</v>
      </c>
      <c r="AY72" s="34">
        <f t="shared" si="39"/>
        <v>1.713011152416357E-2</v>
      </c>
      <c r="AZ72" s="34">
        <f t="shared" si="40"/>
        <v>1.6978934324659231E-2</v>
      </c>
      <c r="BA72" s="34">
        <f t="shared" si="41"/>
        <v>1.6602230483271377E-2</v>
      </c>
      <c r="BB72" s="34">
        <f t="shared" si="42"/>
        <v>1.9179677819083023E-2</v>
      </c>
      <c r="BC72" s="34">
        <f t="shared" si="43"/>
        <v>1.9774473358116482E-2</v>
      </c>
      <c r="BD72" s="34">
        <f t="shared" si="44"/>
        <v>1.9048327137546468E-2</v>
      </c>
      <c r="BE72" s="34">
        <f t="shared" si="45"/>
        <v>2.1571251548946718E-2</v>
      </c>
      <c r="BF72" s="34">
        <f t="shared" si="46"/>
        <v>1.0978934324659231E-2</v>
      </c>
      <c r="BG72" s="34">
        <f t="shared" si="47"/>
        <v>1.5504337050805452E-2</v>
      </c>
      <c r="BH72" s="34">
        <f t="shared" si="48"/>
        <v>1.4322180916976455E-2</v>
      </c>
      <c r="BI72" s="34">
        <f t="shared" si="17"/>
        <v>1.2742551566080978E-2</v>
      </c>
      <c r="BJ72" s="34">
        <f t="shared" si="18"/>
        <v>1.2521008403361344E-2</v>
      </c>
      <c r="BK72" s="34">
        <f t="shared" si="19"/>
        <v>1.5401069518716578E-2</v>
      </c>
      <c r="BL72" s="34">
        <f t="shared" si="20"/>
        <v>1.7528647822765468E-2</v>
      </c>
      <c r="BM72" s="34">
        <f t="shared" si="21"/>
        <v>1.9236058059587471E-2</v>
      </c>
      <c r="BN72" s="34">
        <f t="shared" si="22"/>
        <v>2.1713139801375094E-2</v>
      </c>
      <c r="BO72" s="34">
        <f t="shared" si="23"/>
        <v>1.8819709702062645E-2</v>
      </c>
      <c r="BP72" s="34">
        <f t="shared" si="24"/>
        <v>2.2074102368220015E-2</v>
      </c>
    </row>
    <row r="73" spans="1:68" ht="15" x14ac:dyDescent="0.25">
      <c r="A73" s="20" t="s">
        <v>486</v>
      </c>
      <c r="B73" s="28">
        <v>2539</v>
      </c>
      <c r="C73" s="28">
        <v>3111</v>
      </c>
      <c r="D73" s="28">
        <v>3743</v>
      </c>
      <c r="E73" s="28">
        <v>3857</v>
      </c>
      <c r="F73" s="28">
        <v>3200</v>
      </c>
      <c r="G73" s="28">
        <v>3719</v>
      </c>
      <c r="H73" s="28">
        <v>3579</v>
      </c>
      <c r="I73" s="28">
        <v>3571</v>
      </c>
      <c r="J73" s="28">
        <v>4472</v>
      </c>
      <c r="K73" s="28">
        <v>4555</v>
      </c>
      <c r="L73" s="28">
        <v>5228</v>
      </c>
      <c r="M73" s="28">
        <v>4833</v>
      </c>
      <c r="N73" s="28">
        <v>2980</v>
      </c>
      <c r="O73" s="28">
        <v>5692</v>
      </c>
      <c r="P73" s="28">
        <v>4722</v>
      </c>
      <c r="Q73" s="28">
        <v>4787</v>
      </c>
      <c r="R73" s="28">
        <v>4994</v>
      </c>
      <c r="S73" s="28">
        <v>5275</v>
      </c>
      <c r="T73" s="28">
        <v>6107</v>
      </c>
      <c r="U73" s="28">
        <v>6882</v>
      </c>
      <c r="V73" s="28">
        <v>6317</v>
      </c>
      <c r="W73" s="28">
        <v>8194</v>
      </c>
      <c r="X73" s="28">
        <v>7503</v>
      </c>
      <c r="Y73" s="28"/>
      <c r="Z73" s="20" t="s">
        <v>486</v>
      </c>
      <c r="AA73" s="28" t="b">
        <f t="shared" si="16"/>
        <v>1</v>
      </c>
      <c r="AB73"/>
      <c r="AC73" s="20" t="s">
        <v>486</v>
      </c>
      <c r="AD73" s="28">
        <v>274500</v>
      </c>
      <c r="AE73" s="28">
        <v>339500</v>
      </c>
      <c r="AF73" s="36">
        <v>80.900000000000006</v>
      </c>
      <c r="AG73" s="36">
        <v>2.4</v>
      </c>
      <c r="AH73" s="28">
        <v>263800</v>
      </c>
      <c r="AI73" s="28">
        <v>336400</v>
      </c>
      <c r="AJ73" s="36">
        <v>78.400000000000006</v>
      </c>
      <c r="AK73" s="36">
        <v>2.6</v>
      </c>
      <c r="AL73" s="28">
        <v>271700</v>
      </c>
      <c r="AM73" s="28">
        <v>339600</v>
      </c>
      <c r="AN73" s="36">
        <v>80</v>
      </c>
      <c r="AO73" s="36">
        <v>2.6</v>
      </c>
      <c r="AP73"/>
      <c r="AQ73"/>
      <c r="AR73"/>
      <c r="AS73"/>
      <c r="AT73" s="34">
        <f t="shared" ref="AT73:AT136" si="49">B73/$AH73</f>
        <v>9.6247156937073544E-3</v>
      </c>
      <c r="AU73" s="34">
        <f t="shared" ref="AU73:AU136" si="50">C73/$AH73</f>
        <v>1.1793025018953752E-2</v>
      </c>
      <c r="AV73" s="34">
        <f t="shared" ref="AV73:AV136" si="51">D73/$AH73</f>
        <v>1.4188779378316906E-2</v>
      </c>
      <c r="AW73" s="34">
        <f t="shared" si="37"/>
        <v>1.4195804195804195E-2</v>
      </c>
      <c r="AX73" s="34">
        <f t="shared" si="38"/>
        <v>1.1777695988222304E-2</v>
      </c>
      <c r="AY73" s="34">
        <f t="shared" si="39"/>
        <v>1.3687891056312108E-2</v>
      </c>
      <c r="AZ73" s="34">
        <f t="shared" si="40"/>
        <v>1.3172616856827383E-2</v>
      </c>
      <c r="BA73" s="34">
        <f t="shared" si="41"/>
        <v>1.3143172616856828E-2</v>
      </c>
      <c r="BB73" s="34">
        <f t="shared" si="42"/>
        <v>1.645933014354067E-2</v>
      </c>
      <c r="BC73" s="34">
        <f t="shared" si="43"/>
        <v>1.6764814133235186E-2</v>
      </c>
      <c r="BD73" s="34">
        <f t="shared" si="44"/>
        <v>1.9241810820758189E-2</v>
      </c>
      <c r="BE73" s="34">
        <f t="shared" si="45"/>
        <v>1.7788001472212E-2</v>
      </c>
      <c r="BF73" s="34">
        <f t="shared" si="46"/>
        <v>1.0967979389032021E-2</v>
      </c>
      <c r="BG73" s="34">
        <f t="shared" si="47"/>
        <v>2.0949576739050423E-2</v>
      </c>
      <c r="BH73" s="34">
        <f t="shared" si="48"/>
        <v>1.7379462642620538E-2</v>
      </c>
      <c r="BI73" s="34">
        <f t="shared" si="17"/>
        <v>1.4095995288574794E-2</v>
      </c>
      <c r="BJ73" s="34">
        <f t="shared" si="18"/>
        <v>1.4705535924617198E-2</v>
      </c>
      <c r="BK73" s="34">
        <f t="shared" si="19"/>
        <v>1.5532979976442873E-2</v>
      </c>
      <c r="BL73" s="34">
        <f t="shared" si="20"/>
        <v>1.7982921083627798E-2</v>
      </c>
      <c r="BM73" s="34">
        <f t="shared" si="21"/>
        <v>2.0265017667844522E-2</v>
      </c>
      <c r="BN73" s="34">
        <f t="shared" si="22"/>
        <v>1.8601295641931685E-2</v>
      </c>
      <c r="BO73" s="34">
        <f t="shared" si="23"/>
        <v>2.4128386336866901E-2</v>
      </c>
      <c r="BP73" s="34">
        <f t="shared" si="24"/>
        <v>2.209363957597173E-2</v>
      </c>
    </row>
    <row r="74" spans="1:68" ht="15" x14ac:dyDescent="0.25">
      <c r="A74" s="20" t="s">
        <v>487</v>
      </c>
      <c r="B74" s="28">
        <v>5045</v>
      </c>
      <c r="C74" s="28">
        <v>6934</v>
      </c>
      <c r="D74" s="28">
        <v>6959</v>
      </c>
      <c r="E74" s="28">
        <v>8182</v>
      </c>
      <c r="F74" s="28">
        <v>5491</v>
      </c>
      <c r="G74" s="28">
        <v>7073</v>
      </c>
      <c r="H74" s="28">
        <v>8079</v>
      </c>
      <c r="I74" s="28">
        <v>7332</v>
      </c>
      <c r="J74" s="28">
        <v>8797</v>
      </c>
      <c r="K74" s="28">
        <v>8826</v>
      </c>
      <c r="L74" s="28">
        <v>8763</v>
      </c>
      <c r="M74" s="28">
        <v>9305</v>
      </c>
      <c r="N74" s="28">
        <v>5931</v>
      </c>
      <c r="O74" s="28">
        <v>7702</v>
      </c>
      <c r="P74" s="28">
        <v>7600</v>
      </c>
      <c r="Q74" s="28">
        <v>8195</v>
      </c>
      <c r="R74" s="28">
        <v>7080</v>
      </c>
      <c r="S74" s="28">
        <v>7861</v>
      </c>
      <c r="T74" s="28">
        <v>9209</v>
      </c>
      <c r="U74" s="28">
        <v>10054</v>
      </c>
      <c r="V74" s="28">
        <v>9720</v>
      </c>
      <c r="W74" s="28">
        <v>10658</v>
      </c>
      <c r="X74" s="28">
        <v>9815</v>
      </c>
      <c r="Y74" s="28"/>
      <c r="Z74" s="20" t="s">
        <v>487</v>
      </c>
      <c r="AA74" s="28" t="b">
        <f t="shared" ref="AA74:AA132" si="52">Z74=A74</f>
        <v>1</v>
      </c>
      <c r="AB74"/>
      <c r="AC74" s="20" t="s">
        <v>487</v>
      </c>
      <c r="AD74" s="28">
        <v>454400</v>
      </c>
      <c r="AE74" s="28">
        <v>661200</v>
      </c>
      <c r="AF74" s="36">
        <v>68.7</v>
      </c>
      <c r="AG74" s="36">
        <v>2.2000000000000002</v>
      </c>
      <c r="AH74" s="28">
        <v>458400</v>
      </c>
      <c r="AI74" s="28">
        <v>670800</v>
      </c>
      <c r="AJ74" s="36">
        <v>68.3</v>
      </c>
      <c r="AK74" s="36">
        <v>2.2999999999999998</v>
      </c>
      <c r="AL74" s="28">
        <v>444600</v>
      </c>
      <c r="AM74" s="28">
        <v>675000</v>
      </c>
      <c r="AN74" s="36">
        <v>65.900000000000006</v>
      </c>
      <c r="AO74" s="36">
        <v>2.2999999999999998</v>
      </c>
      <c r="AP74"/>
      <c r="AQ74"/>
      <c r="AR74"/>
      <c r="AS74"/>
      <c r="AT74" s="34">
        <f t="shared" si="49"/>
        <v>1.1005671902268761E-2</v>
      </c>
      <c r="AU74" s="34">
        <f t="shared" si="50"/>
        <v>1.512652705061082E-2</v>
      </c>
      <c r="AV74" s="34">
        <f t="shared" si="51"/>
        <v>1.5181064572425828E-2</v>
      </c>
      <c r="AW74" s="34">
        <f t="shared" si="37"/>
        <v>1.8403058929374719E-2</v>
      </c>
      <c r="AX74" s="34">
        <f t="shared" si="38"/>
        <v>1.2350427350427351E-2</v>
      </c>
      <c r="AY74" s="34">
        <f t="shared" si="39"/>
        <v>1.590868196131354E-2</v>
      </c>
      <c r="AZ74" s="34">
        <f t="shared" si="40"/>
        <v>1.8171390013495277E-2</v>
      </c>
      <c r="BA74" s="34">
        <f t="shared" si="41"/>
        <v>1.6491228070175439E-2</v>
      </c>
      <c r="BB74" s="34">
        <f t="shared" si="42"/>
        <v>1.9786324786324788E-2</v>
      </c>
      <c r="BC74" s="34">
        <f t="shared" si="43"/>
        <v>1.9851551956815115E-2</v>
      </c>
      <c r="BD74" s="34">
        <f t="shared" si="44"/>
        <v>1.9709851551956814E-2</v>
      </c>
      <c r="BE74" s="34">
        <f t="shared" si="45"/>
        <v>2.0928924876293296E-2</v>
      </c>
      <c r="BF74" s="34">
        <f t="shared" si="46"/>
        <v>1.334008097165992E-2</v>
      </c>
      <c r="BG74" s="34">
        <f t="shared" si="47"/>
        <v>1.7323436797121009E-2</v>
      </c>
      <c r="BH74" s="34">
        <f t="shared" si="48"/>
        <v>1.7094017094017096E-2</v>
      </c>
      <c r="BI74" s="34">
        <f t="shared" si="17"/>
        <v>1.214074074074074E-2</v>
      </c>
      <c r="BJ74" s="34">
        <f t="shared" si="18"/>
        <v>1.048888888888889E-2</v>
      </c>
      <c r="BK74" s="34">
        <f t="shared" si="19"/>
        <v>1.1645925925925926E-2</v>
      </c>
      <c r="BL74" s="34">
        <f t="shared" si="20"/>
        <v>1.3642962962962963E-2</v>
      </c>
      <c r="BM74" s="34">
        <f t="shared" si="21"/>
        <v>1.4894814814814816E-2</v>
      </c>
      <c r="BN74" s="34">
        <f t="shared" si="22"/>
        <v>1.44E-2</v>
      </c>
      <c r="BO74" s="34">
        <f t="shared" si="23"/>
        <v>1.5789629629629629E-2</v>
      </c>
      <c r="BP74" s="34">
        <f t="shared" si="24"/>
        <v>1.4540740740740741E-2</v>
      </c>
    </row>
    <row r="75" spans="1:68" ht="15" x14ac:dyDescent="0.25">
      <c r="A75" s="20" t="s">
        <v>488</v>
      </c>
      <c r="B75" s="28">
        <v>1665</v>
      </c>
      <c r="C75" s="28">
        <v>1836</v>
      </c>
      <c r="D75" s="28">
        <v>2144</v>
      </c>
      <c r="E75" s="28">
        <v>1902</v>
      </c>
      <c r="F75" s="28">
        <v>1823</v>
      </c>
      <c r="G75" s="28">
        <v>2087</v>
      </c>
      <c r="H75" s="28">
        <v>2546</v>
      </c>
      <c r="I75" s="28">
        <v>2564</v>
      </c>
      <c r="J75" s="28">
        <v>2992</v>
      </c>
      <c r="K75" s="28">
        <v>2772</v>
      </c>
      <c r="L75" s="28">
        <v>2744</v>
      </c>
      <c r="M75" s="28">
        <v>2985</v>
      </c>
      <c r="N75" s="28">
        <v>2183</v>
      </c>
      <c r="O75" s="28">
        <v>3015</v>
      </c>
      <c r="P75" s="28">
        <v>2825</v>
      </c>
      <c r="Q75" s="28">
        <v>2590</v>
      </c>
      <c r="R75" s="28">
        <v>2737</v>
      </c>
      <c r="S75" s="28">
        <v>2557</v>
      </c>
      <c r="T75" s="28">
        <v>2530</v>
      </c>
      <c r="U75" s="28">
        <v>3402</v>
      </c>
      <c r="V75" s="28">
        <v>3279</v>
      </c>
      <c r="W75" s="28">
        <v>3166</v>
      </c>
      <c r="X75" s="28">
        <v>3394</v>
      </c>
      <c r="Y75" s="28"/>
      <c r="Z75" s="20" t="s">
        <v>488</v>
      </c>
      <c r="AA75" s="28" t="b">
        <f t="shared" si="52"/>
        <v>1</v>
      </c>
      <c r="AB75"/>
      <c r="AC75" s="20" t="s">
        <v>488</v>
      </c>
      <c r="AD75" s="28">
        <v>153900</v>
      </c>
      <c r="AE75" s="28">
        <v>206800</v>
      </c>
      <c r="AF75" s="36">
        <v>74.400000000000006</v>
      </c>
      <c r="AG75" s="36">
        <v>2.5</v>
      </c>
      <c r="AH75" s="28">
        <v>151100</v>
      </c>
      <c r="AI75" s="28">
        <v>208500</v>
      </c>
      <c r="AJ75" s="36">
        <v>72.5</v>
      </c>
      <c r="AK75" s="36">
        <v>2.6</v>
      </c>
      <c r="AL75" s="28">
        <v>147000</v>
      </c>
      <c r="AM75" s="28">
        <v>208800</v>
      </c>
      <c r="AN75" s="36">
        <v>70.400000000000006</v>
      </c>
      <c r="AO75" s="36">
        <v>2.7</v>
      </c>
      <c r="AP75"/>
      <c r="AQ75"/>
      <c r="AR75"/>
      <c r="AS75"/>
      <c r="AT75" s="34">
        <f t="shared" si="49"/>
        <v>1.1019192587690272E-2</v>
      </c>
      <c r="AU75" s="34">
        <f t="shared" si="50"/>
        <v>1.215089344804765E-2</v>
      </c>
      <c r="AV75" s="34">
        <f t="shared" si="51"/>
        <v>1.4189278623428194E-2</v>
      </c>
      <c r="AW75" s="34">
        <f t="shared" si="37"/>
        <v>1.2938775510204082E-2</v>
      </c>
      <c r="AX75" s="34">
        <f t="shared" si="38"/>
        <v>1.2401360544217687E-2</v>
      </c>
      <c r="AY75" s="34">
        <f t="shared" si="39"/>
        <v>1.4197278911564627E-2</v>
      </c>
      <c r="AZ75" s="34">
        <f t="shared" si="40"/>
        <v>1.7319727891156461E-2</v>
      </c>
      <c r="BA75" s="34">
        <f t="shared" si="41"/>
        <v>1.74421768707483E-2</v>
      </c>
      <c r="BB75" s="34">
        <f t="shared" si="42"/>
        <v>2.0353741496598639E-2</v>
      </c>
      <c r="BC75" s="34">
        <f t="shared" si="43"/>
        <v>1.8857142857142857E-2</v>
      </c>
      <c r="BD75" s="34">
        <f t="shared" si="44"/>
        <v>1.8666666666666668E-2</v>
      </c>
      <c r="BE75" s="34">
        <f t="shared" si="45"/>
        <v>2.0306122448979592E-2</v>
      </c>
      <c r="BF75" s="34">
        <f t="shared" si="46"/>
        <v>1.4850340136054421E-2</v>
      </c>
      <c r="BG75" s="34">
        <f t="shared" si="47"/>
        <v>2.0510204081632653E-2</v>
      </c>
      <c r="BH75" s="34">
        <f t="shared" si="48"/>
        <v>1.9217687074829931E-2</v>
      </c>
      <c r="BI75" s="34">
        <f t="shared" si="17"/>
        <v>1.2404214559386973E-2</v>
      </c>
      <c r="BJ75" s="34">
        <f t="shared" si="18"/>
        <v>1.3108237547892721E-2</v>
      </c>
      <c r="BK75" s="34">
        <f t="shared" si="19"/>
        <v>1.2246168582375479E-2</v>
      </c>
      <c r="BL75" s="34">
        <f t="shared" si="20"/>
        <v>1.2116858237547892E-2</v>
      </c>
      <c r="BM75" s="34">
        <f t="shared" si="21"/>
        <v>1.6293103448275861E-2</v>
      </c>
      <c r="BN75" s="34">
        <f t="shared" si="22"/>
        <v>1.5704022988505748E-2</v>
      </c>
      <c r="BO75" s="34">
        <f t="shared" si="23"/>
        <v>1.5162835249042146E-2</v>
      </c>
      <c r="BP75" s="34">
        <f t="shared" si="24"/>
        <v>1.625478927203065E-2</v>
      </c>
    </row>
    <row r="76" spans="1:68" ht="15" x14ac:dyDescent="0.25">
      <c r="A76" s="20" t="s">
        <v>489</v>
      </c>
      <c r="B76" s="28">
        <v>790</v>
      </c>
      <c r="C76" s="28">
        <v>1154</v>
      </c>
      <c r="D76" s="28">
        <v>1578</v>
      </c>
      <c r="E76" s="28">
        <v>1639</v>
      </c>
      <c r="F76" s="28">
        <v>1240</v>
      </c>
      <c r="G76" s="28">
        <v>1431</v>
      </c>
      <c r="H76" s="28">
        <v>1353</v>
      </c>
      <c r="I76" s="28">
        <v>1816</v>
      </c>
      <c r="J76" s="28">
        <v>2116</v>
      </c>
      <c r="K76" s="28">
        <v>1935</v>
      </c>
      <c r="L76" s="28">
        <v>2141</v>
      </c>
      <c r="M76" s="28">
        <v>1173</v>
      </c>
      <c r="N76" s="28">
        <v>1149</v>
      </c>
      <c r="O76" s="28">
        <v>1821</v>
      </c>
      <c r="P76" s="28">
        <v>1334</v>
      </c>
      <c r="Q76" s="28">
        <v>1415</v>
      </c>
      <c r="R76" s="28">
        <v>1588</v>
      </c>
      <c r="S76" s="28">
        <v>1655</v>
      </c>
      <c r="T76" s="28">
        <v>1763</v>
      </c>
      <c r="U76" s="28">
        <v>2688</v>
      </c>
      <c r="V76" s="28">
        <v>2319</v>
      </c>
      <c r="W76" s="28">
        <v>2057</v>
      </c>
      <c r="X76" s="28">
        <v>1956</v>
      </c>
      <c r="Y76" s="28"/>
      <c r="Z76" s="20" t="s">
        <v>489</v>
      </c>
      <c r="AA76" s="28" t="b">
        <f t="shared" si="52"/>
        <v>1</v>
      </c>
      <c r="AB76"/>
      <c r="AC76" s="20" t="s">
        <v>489</v>
      </c>
      <c r="AD76" s="28">
        <v>148800</v>
      </c>
      <c r="AE76" s="28">
        <v>193400</v>
      </c>
      <c r="AF76" s="36">
        <v>76.900000000000006</v>
      </c>
      <c r="AG76" s="36">
        <v>2.6</v>
      </c>
      <c r="AH76" s="28">
        <v>145000</v>
      </c>
      <c r="AI76" s="28">
        <v>190800</v>
      </c>
      <c r="AJ76" s="36">
        <v>76</v>
      </c>
      <c r="AK76" s="36">
        <v>2.7</v>
      </c>
      <c r="AL76" s="28">
        <v>147600</v>
      </c>
      <c r="AM76" s="28">
        <v>188600</v>
      </c>
      <c r="AN76" s="36">
        <v>78.3</v>
      </c>
      <c r="AO76" s="36">
        <v>2.7</v>
      </c>
      <c r="AP76"/>
      <c r="AQ76"/>
      <c r="AR76"/>
      <c r="AS76"/>
      <c r="AT76" s="34">
        <f t="shared" si="49"/>
        <v>5.4482758620689655E-3</v>
      </c>
      <c r="AU76" s="34">
        <f t="shared" si="50"/>
        <v>7.9586206896551728E-3</v>
      </c>
      <c r="AV76" s="34">
        <f t="shared" si="51"/>
        <v>1.0882758620689655E-2</v>
      </c>
      <c r="AW76" s="34">
        <f t="shared" si="37"/>
        <v>1.1104336043360434E-2</v>
      </c>
      <c r="AX76" s="34">
        <f t="shared" si="38"/>
        <v>8.401084010840108E-3</v>
      </c>
      <c r="AY76" s="34">
        <f t="shared" si="39"/>
        <v>9.6951219512195121E-3</v>
      </c>
      <c r="AZ76" s="34">
        <f t="shared" si="40"/>
        <v>9.1666666666666667E-3</v>
      </c>
      <c r="BA76" s="34">
        <f t="shared" si="41"/>
        <v>1.2303523035230352E-2</v>
      </c>
      <c r="BB76" s="34">
        <f t="shared" si="42"/>
        <v>1.4336043360433605E-2</v>
      </c>
      <c r="BC76" s="34">
        <f t="shared" si="43"/>
        <v>1.3109756097560975E-2</v>
      </c>
      <c r="BD76" s="34">
        <f t="shared" si="44"/>
        <v>1.4505420054200541E-2</v>
      </c>
      <c r="BE76" s="34">
        <f t="shared" si="45"/>
        <v>7.9471544715447161E-3</v>
      </c>
      <c r="BF76" s="34">
        <f t="shared" si="46"/>
        <v>7.7845528455284555E-3</v>
      </c>
      <c r="BG76" s="34">
        <f t="shared" si="47"/>
        <v>1.2337398373983739E-2</v>
      </c>
      <c r="BH76" s="34">
        <f t="shared" si="48"/>
        <v>9.0379403794037944E-3</v>
      </c>
      <c r="BI76" s="34">
        <f t="shared" si="17"/>
        <v>7.5026511134676562E-3</v>
      </c>
      <c r="BJ76" s="34">
        <f t="shared" si="18"/>
        <v>8.4199363732767769E-3</v>
      </c>
      <c r="BK76" s="34">
        <f t="shared" si="19"/>
        <v>8.7751855779427367E-3</v>
      </c>
      <c r="BL76" s="34">
        <f t="shared" si="20"/>
        <v>9.3478260869565219E-3</v>
      </c>
      <c r="BM76" s="34">
        <f t="shared" si="21"/>
        <v>1.4252386002120891E-2</v>
      </c>
      <c r="BN76" s="34">
        <f t="shared" si="22"/>
        <v>1.2295864262990456E-2</v>
      </c>
      <c r="BO76" s="34">
        <f t="shared" si="23"/>
        <v>1.0906680805938495E-2</v>
      </c>
      <c r="BP76" s="34">
        <f t="shared" si="24"/>
        <v>1.0371155885471899E-2</v>
      </c>
    </row>
    <row r="77" spans="1:68" ht="15" x14ac:dyDescent="0.25">
      <c r="A77" s="20" t="s">
        <v>490</v>
      </c>
      <c r="B77" s="28">
        <v>1044</v>
      </c>
      <c r="C77" s="28">
        <v>1623</v>
      </c>
      <c r="D77" s="28">
        <v>1652</v>
      </c>
      <c r="E77" s="28">
        <v>2171</v>
      </c>
      <c r="F77" s="28">
        <v>1661</v>
      </c>
      <c r="G77" s="28">
        <v>1797</v>
      </c>
      <c r="H77" s="28">
        <v>2465</v>
      </c>
      <c r="I77" s="28">
        <v>2362</v>
      </c>
      <c r="J77" s="28">
        <v>2410</v>
      </c>
      <c r="K77" s="28">
        <v>2974</v>
      </c>
      <c r="L77" s="28">
        <v>2792</v>
      </c>
      <c r="M77" s="28">
        <v>2201</v>
      </c>
      <c r="N77" s="28">
        <v>1791</v>
      </c>
      <c r="O77" s="28">
        <v>2017</v>
      </c>
      <c r="P77" s="28">
        <v>1836</v>
      </c>
      <c r="Q77" s="28">
        <v>2103</v>
      </c>
      <c r="R77" s="28">
        <v>2141</v>
      </c>
      <c r="S77" s="28">
        <v>2340</v>
      </c>
      <c r="T77" s="28">
        <v>2805</v>
      </c>
      <c r="U77" s="28">
        <v>2958</v>
      </c>
      <c r="V77" s="28">
        <v>2741</v>
      </c>
      <c r="W77" s="28">
        <v>3455</v>
      </c>
      <c r="X77" s="28">
        <v>2527</v>
      </c>
      <c r="Y77" s="28"/>
      <c r="Z77" s="20" t="s">
        <v>490</v>
      </c>
      <c r="AA77" s="28" t="b">
        <f t="shared" si="52"/>
        <v>1</v>
      </c>
      <c r="AB77"/>
      <c r="AC77" s="20" t="s">
        <v>490</v>
      </c>
      <c r="AD77" s="28">
        <v>130800</v>
      </c>
      <c r="AE77" s="28">
        <v>182900</v>
      </c>
      <c r="AF77" s="36">
        <v>71.5</v>
      </c>
      <c r="AG77" s="36">
        <v>2.4</v>
      </c>
      <c r="AH77" s="28">
        <v>130100</v>
      </c>
      <c r="AI77" s="28">
        <v>183400</v>
      </c>
      <c r="AJ77" s="36">
        <v>70.900000000000006</v>
      </c>
      <c r="AK77" s="36">
        <v>2.5</v>
      </c>
      <c r="AL77" s="28">
        <v>134600</v>
      </c>
      <c r="AM77" s="28">
        <v>183000</v>
      </c>
      <c r="AN77" s="36">
        <v>73.599999999999994</v>
      </c>
      <c r="AO77" s="36">
        <v>2.4</v>
      </c>
      <c r="AP77"/>
      <c r="AQ77"/>
      <c r="AR77"/>
      <c r="AS77"/>
      <c r="AT77" s="34">
        <f t="shared" si="49"/>
        <v>8.0245964642582622E-3</v>
      </c>
      <c r="AU77" s="34">
        <f t="shared" si="50"/>
        <v>1.2475019215987702E-2</v>
      </c>
      <c r="AV77" s="34">
        <f t="shared" si="51"/>
        <v>1.2697924673328208E-2</v>
      </c>
      <c r="AW77" s="34">
        <f t="shared" si="37"/>
        <v>1.6129271916790491E-2</v>
      </c>
      <c r="AX77" s="34">
        <f t="shared" si="38"/>
        <v>1.2340267459138188E-2</v>
      </c>
      <c r="AY77" s="34">
        <f t="shared" si="39"/>
        <v>1.3350668647845468E-2</v>
      </c>
      <c r="AZ77" s="34">
        <f t="shared" si="40"/>
        <v>1.8313521545319466E-2</v>
      </c>
      <c r="BA77" s="34">
        <f t="shared" si="41"/>
        <v>1.7548291233283803E-2</v>
      </c>
      <c r="BB77" s="34">
        <f t="shared" si="42"/>
        <v>1.7904903417533431E-2</v>
      </c>
      <c r="BC77" s="34">
        <f t="shared" si="43"/>
        <v>2.2095096582466566E-2</v>
      </c>
      <c r="BD77" s="34">
        <f t="shared" si="44"/>
        <v>2.0742942050520061E-2</v>
      </c>
      <c r="BE77" s="34">
        <f t="shared" si="45"/>
        <v>1.6352154531946508E-2</v>
      </c>
      <c r="BF77" s="34">
        <f t="shared" si="46"/>
        <v>1.3306092124814265E-2</v>
      </c>
      <c r="BG77" s="34">
        <f t="shared" si="47"/>
        <v>1.4985141158989598E-2</v>
      </c>
      <c r="BH77" s="34">
        <f t="shared" si="48"/>
        <v>1.3640416047548291E-2</v>
      </c>
      <c r="BI77" s="34">
        <f t="shared" ref="BI77:BI140" si="53">Q77/$AM77</f>
        <v>1.1491803278688524E-2</v>
      </c>
      <c r="BJ77" s="34">
        <f t="shared" ref="BJ77:BJ140" si="54">R77/$AM77</f>
        <v>1.1699453551912568E-2</v>
      </c>
      <c r="BK77" s="34">
        <f t="shared" ref="BK77:BK140" si="55">S77/$AM77</f>
        <v>1.2786885245901639E-2</v>
      </c>
      <c r="BL77" s="34">
        <f t="shared" ref="BL77:BL140" si="56">T77/$AM77</f>
        <v>1.5327868852459016E-2</v>
      </c>
      <c r="BM77" s="34">
        <f t="shared" ref="BM77:BM140" si="57">U77/$AM77</f>
        <v>1.6163934426229508E-2</v>
      </c>
      <c r="BN77" s="34">
        <f t="shared" ref="BN77:BN140" si="58">V77/$AM77</f>
        <v>1.4978142076502733E-2</v>
      </c>
      <c r="BO77" s="34">
        <f t="shared" ref="BO77:BO140" si="59">W77/$AM77</f>
        <v>1.8879781420765029E-2</v>
      </c>
      <c r="BP77" s="34">
        <f t="shared" ref="BP77:BP140" si="60">X77/$AM77</f>
        <v>1.3808743169398906E-2</v>
      </c>
    </row>
    <row r="78" spans="1:68" ht="15" x14ac:dyDescent="0.25">
      <c r="A78" s="20" t="s">
        <v>491</v>
      </c>
      <c r="B78" s="28">
        <v>624</v>
      </c>
      <c r="C78" s="28">
        <v>1265</v>
      </c>
      <c r="D78" s="28">
        <v>1594</v>
      </c>
      <c r="E78" s="28">
        <v>1472</v>
      </c>
      <c r="F78" s="28">
        <v>931</v>
      </c>
      <c r="G78" s="28">
        <v>1064</v>
      </c>
      <c r="H78" s="28">
        <v>1297</v>
      </c>
      <c r="I78" s="28">
        <v>1216</v>
      </c>
      <c r="J78" s="28">
        <v>1473</v>
      </c>
      <c r="K78" s="28">
        <v>1771</v>
      </c>
      <c r="L78" s="28">
        <v>1516</v>
      </c>
      <c r="M78" s="28">
        <v>1567</v>
      </c>
      <c r="N78" s="28">
        <v>1180</v>
      </c>
      <c r="O78" s="28">
        <v>1310</v>
      </c>
      <c r="P78" s="28">
        <v>1621</v>
      </c>
      <c r="Q78" s="28">
        <v>1389</v>
      </c>
      <c r="R78" s="28">
        <v>1792</v>
      </c>
      <c r="S78" s="28">
        <v>1462</v>
      </c>
      <c r="T78" s="28">
        <v>1985</v>
      </c>
      <c r="U78" s="28">
        <v>2057</v>
      </c>
      <c r="V78" s="28">
        <v>1923</v>
      </c>
      <c r="W78" s="28">
        <v>2051</v>
      </c>
      <c r="X78" s="28">
        <v>2199</v>
      </c>
      <c r="Y78" s="28"/>
      <c r="Z78" s="20" t="s">
        <v>491</v>
      </c>
      <c r="AA78" s="28" t="b">
        <f t="shared" si="52"/>
        <v>1</v>
      </c>
      <c r="AB78"/>
      <c r="AC78" s="20" t="s">
        <v>491</v>
      </c>
      <c r="AD78" s="28">
        <v>91600</v>
      </c>
      <c r="AE78" s="28">
        <v>126800</v>
      </c>
      <c r="AF78" s="36">
        <v>72.2</v>
      </c>
      <c r="AG78" s="36">
        <v>2.8</v>
      </c>
      <c r="AH78" s="28">
        <v>95300</v>
      </c>
      <c r="AI78" s="28">
        <v>126700</v>
      </c>
      <c r="AJ78" s="36">
        <v>75.2</v>
      </c>
      <c r="AK78" s="36">
        <v>2.7</v>
      </c>
      <c r="AL78" s="28">
        <v>99800</v>
      </c>
      <c r="AM78" s="28">
        <v>127400</v>
      </c>
      <c r="AN78" s="36">
        <v>78.3</v>
      </c>
      <c r="AO78" s="36">
        <v>2.5</v>
      </c>
      <c r="AP78"/>
      <c r="AQ78"/>
      <c r="AR78"/>
      <c r="AS78"/>
      <c r="AT78" s="34">
        <f t="shared" si="49"/>
        <v>6.5477439664218262E-3</v>
      </c>
      <c r="AU78" s="34">
        <f t="shared" si="50"/>
        <v>1.3273871983210913E-2</v>
      </c>
      <c r="AV78" s="34">
        <f t="shared" si="51"/>
        <v>1.6726128016789087E-2</v>
      </c>
      <c r="AW78" s="34">
        <f t="shared" si="37"/>
        <v>1.4749498997995991E-2</v>
      </c>
      <c r="AX78" s="34">
        <f t="shared" si="38"/>
        <v>9.328657314629259E-3</v>
      </c>
      <c r="AY78" s="34">
        <f t="shared" si="39"/>
        <v>1.0661322645290581E-2</v>
      </c>
      <c r="AZ78" s="34">
        <f t="shared" si="40"/>
        <v>1.2995991983967935E-2</v>
      </c>
      <c r="BA78" s="34">
        <f t="shared" si="41"/>
        <v>1.218436873747495E-2</v>
      </c>
      <c r="BB78" s="34">
        <f t="shared" si="42"/>
        <v>1.4759519038076152E-2</v>
      </c>
      <c r="BC78" s="34">
        <f t="shared" si="43"/>
        <v>1.7745490981963929E-2</v>
      </c>
      <c r="BD78" s="34">
        <f t="shared" si="44"/>
        <v>1.5190380761523046E-2</v>
      </c>
      <c r="BE78" s="34">
        <f t="shared" si="45"/>
        <v>1.5701402805611223E-2</v>
      </c>
      <c r="BF78" s="34">
        <f t="shared" si="46"/>
        <v>1.1823647294589179E-2</v>
      </c>
      <c r="BG78" s="34">
        <f t="shared" si="47"/>
        <v>1.312625250501002E-2</v>
      </c>
      <c r="BH78" s="34">
        <f t="shared" si="48"/>
        <v>1.624248496993988E-2</v>
      </c>
      <c r="BI78" s="34">
        <f t="shared" si="53"/>
        <v>1.0902668759811617E-2</v>
      </c>
      <c r="BJ78" s="34">
        <f t="shared" si="54"/>
        <v>1.4065934065934066E-2</v>
      </c>
      <c r="BK78" s="34">
        <f t="shared" si="55"/>
        <v>1.1475667189952904E-2</v>
      </c>
      <c r="BL78" s="34">
        <f t="shared" si="56"/>
        <v>1.5580847723704867E-2</v>
      </c>
      <c r="BM78" s="34">
        <f t="shared" si="57"/>
        <v>1.6145996860282574E-2</v>
      </c>
      <c r="BN78" s="34">
        <f t="shared" si="58"/>
        <v>1.5094191522762951E-2</v>
      </c>
      <c r="BO78" s="34">
        <f t="shared" si="59"/>
        <v>1.6098901098901098E-2</v>
      </c>
      <c r="BP78" s="34">
        <f t="shared" si="60"/>
        <v>1.7260596546310833E-2</v>
      </c>
    </row>
    <row r="79" spans="1:68" ht="15" x14ac:dyDescent="0.25">
      <c r="A79" s="20" t="s">
        <v>492</v>
      </c>
      <c r="B79" s="28">
        <v>1286</v>
      </c>
      <c r="C79" s="28">
        <v>1779</v>
      </c>
      <c r="D79" s="28">
        <v>1908</v>
      </c>
      <c r="E79" s="28">
        <v>1784</v>
      </c>
      <c r="F79" s="28">
        <v>1413</v>
      </c>
      <c r="G79" s="28">
        <v>1650</v>
      </c>
      <c r="H79" s="28">
        <v>1862</v>
      </c>
      <c r="I79" s="28">
        <v>1807</v>
      </c>
      <c r="J79" s="28">
        <v>1838</v>
      </c>
      <c r="K79" s="28">
        <v>1744</v>
      </c>
      <c r="L79" s="28">
        <v>1998</v>
      </c>
      <c r="M79" s="28">
        <v>1615</v>
      </c>
      <c r="N79" s="28">
        <v>1457</v>
      </c>
      <c r="O79" s="28">
        <v>1682</v>
      </c>
      <c r="P79" s="28">
        <v>1689</v>
      </c>
      <c r="Q79" s="28">
        <v>1859</v>
      </c>
      <c r="R79" s="28">
        <v>1974</v>
      </c>
      <c r="S79" s="28">
        <v>1870</v>
      </c>
      <c r="T79" s="28">
        <v>2228</v>
      </c>
      <c r="U79" s="28">
        <v>2639</v>
      </c>
      <c r="V79" s="28">
        <v>2265</v>
      </c>
      <c r="W79" s="28">
        <v>2251</v>
      </c>
      <c r="X79" s="28">
        <v>2582</v>
      </c>
      <c r="Y79" s="28"/>
      <c r="Z79" s="20" t="s">
        <v>492</v>
      </c>
      <c r="AA79" s="28" t="b">
        <f t="shared" si="52"/>
        <v>1</v>
      </c>
      <c r="AB79"/>
      <c r="AC79" s="20" t="s">
        <v>492</v>
      </c>
      <c r="AD79" s="28">
        <v>114200</v>
      </c>
      <c r="AE79" s="28">
        <v>157100</v>
      </c>
      <c r="AF79" s="36">
        <v>72.7</v>
      </c>
      <c r="AG79" s="36">
        <v>2.7</v>
      </c>
      <c r="AH79" s="28">
        <v>113900</v>
      </c>
      <c r="AI79" s="28">
        <v>157900</v>
      </c>
      <c r="AJ79" s="36">
        <v>72.099999999999994</v>
      </c>
      <c r="AK79" s="36">
        <v>2.8</v>
      </c>
      <c r="AL79" s="28">
        <v>111000</v>
      </c>
      <c r="AM79" s="28">
        <v>155600</v>
      </c>
      <c r="AN79" s="36">
        <v>71.3</v>
      </c>
      <c r="AO79" s="36">
        <v>2.8</v>
      </c>
      <c r="AP79"/>
      <c r="AQ79"/>
      <c r="AR79"/>
      <c r="AS79"/>
      <c r="AT79" s="34">
        <f t="shared" si="49"/>
        <v>1.1290605794556629E-2</v>
      </c>
      <c r="AU79" s="34">
        <f t="shared" si="50"/>
        <v>1.5618964003511853E-2</v>
      </c>
      <c r="AV79" s="34">
        <f t="shared" si="51"/>
        <v>1.675153643546971E-2</v>
      </c>
      <c r="AW79" s="34">
        <f t="shared" si="37"/>
        <v>1.6072072072072074E-2</v>
      </c>
      <c r="AX79" s="34">
        <f t="shared" si="38"/>
        <v>1.272972972972973E-2</v>
      </c>
      <c r="AY79" s="34">
        <f t="shared" si="39"/>
        <v>1.4864864864864866E-2</v>
      </c>
      <c r="AZ79" s="34">
        <f t="shared" si="40"/>
        <v>1.6774774774774775E-2</v>
      </c>
      <c r="BA79" s="34">
        <f t="shared" si="41"/>
        <v>1.6279279279279281E-2</v>
      </c>
      <c r="BB79" s="34">
        <f t="shared" si="42"/>
        <v>1.6558558558558558E-2</v>
      </c>
      <c r="BC79" s="34">
        <f t="shared" si="43"/>
        <v>1.571171171171171E-2</v>
      </c>
      <c r="BD79" s="34">
        <f t="shared" si="44"/>
        <v>1.7999999999999999E-2</v>
      </c>
      <c r="BE79" s="34">
        <f t="shared" si="45"/>
        <v>1.454954954954955E-2</v>
      </c>
      <c r="BF79" s="34">
        <f t="shared" si="46"/>
        <v>1.3126126126126125E-2</v>
      </c>
      <c r="BG79" s="34">
        <f t="shared" si="47"/>
        <v>1.5153153153153152E-2</v>
      </c>
      <c r="BH79" s="34">
        <f t="shared" si="48"/>
        <v>1.5216216216216216E-2</v>
      </c>
      <c r="BI79" s="34">
        <f t="shared" si="53"/>
        <v>1.1947300771208227E-2</v>
      </c>
      <c r="BJ79" s="34">
        <f t="shared" si="54"/>
        <v>1.2686375321336761E-2</v>
      </c>
      <c r="BK79" s="34">
        <f t="shared" si="55"/>
        <v>1.2017994858611825E-2</v>
      </c>
      <c r="BL79" s="34">
        <f t="shared" si="56"/>
        <v>1.4318766066838046E-2</v>
      </c>
      <c r="BM79" s="34">
        <f t="shared" si="57"/>
        <v>1.6960154241645244E-2</v>
      </c>
      <c r="BN79" s="34">
        <f t="shared" si="58"/>
        <v>1.455655526992288E-2</v>
      </c>
      <c r="BO79" s="34">
        <f t="shared" si="59"/>
        <v>1.4466580976863753E-2</v>
      </c>
      <c r="BP79" s="34">
        <f t="shared" si="60"/>
        <v>1.6593830334190231E-2</v>
      </c>
    </row>
    <row r="80" spans="1:68" ht="15" x14ac:dyDescent="0.25">
      <c r="A80" s="20" t="s">
        <v>493</v>
      </c>
      <c r="B80" s="28">
        <v>921</v>
      </c>
      <c r="C80" s="28">
        <v>1784</v>
      </c>
      <c r="D80" s="28">
        <v>1699</v>
      </c>
      <c r="E80" s="28">
        <v>1971</v>
      </c>
      <c r="F80" s="28">
        <v>1405</v>
      </c>
      <c r="G80" s="28">
        <v>1844</v>
      </c>
      <c r="H80" s="28">
        <v>2017</v>
      </c>
      <c r="I80" s="28">
        <v>2067</v>
      </c>
      <c r="J80" s="28">
        <v>2184</v>
      </c>
      <c r="K80" s="28">
        <v>2496</v>
      </c>
      <c r="L80" s="28">
        <v>1997</v>
      </c>
      <c r="M80" s="28">
        <v>1531</v>
      </c>
      <c r="N80" s="28">
        <v>1426</v>
      </c>
      <c r="O80" s="28">
        <v>2285</v>
      </c>
      <c r="P80" s="28">
        <v>2049</v>
      </c>
      <c r="Q80" s="28">
        <v>1691</v>
      </c>
      <c r="R80" s="28">
        <v>2006</v>
      </c>
      <c r="S80" s="28">
        <v>1949</v>
      </c>
      <c r="T80" s="28">
        <v>2765</v>
      </c>
      <c r="U80" s="28">
        <v>2457</v>
      </c>
      <c r="V80" s="28">
        <v>2433</v>
      </c>
      <c r="W80" s="28">
        <v>2607</v>
      </c>
      <c r="X80" s="28">
        <v>2143</v>
      </c>
      <c r="Y80" s="28"/>
      <c r="Z80" s="20" t="s">
        <v>493</v>
      </c>
      <c r="AA80" s="28" t="b">
        <f t="shared" si="52"/>
        <v>1</v>
      </c>
      <c r="AB80"/>
      <c r="AC80" s="20" t="s">
        <v>493</v>
      </c>
      <c r="AD80" s="28">
        <v>108500</v>
      </c>
      <c r="AE80" s="28">
        <v>151500</v>
      </c>
      <c r="AF80" s="36">
        <v>71.599999999999994</v>
      </c>
      <c r="AG80" s="36">
        <v>2.6</v>
      </c>
      <c r="AH80" s="28">
        <v>102400</v>
      </c>
      <c r="AI80" s="28">
        <v>150000</v>
      </c>
      <c r="AJ80" s="36">
        <v>68.3</v>
      </c>
      <c r="AK80" s="36">
        <v>2.7</v>
      </c>
      <c r="AL80" s="28">
        <v>107200</v>
      </c>
      <c r="AM80" s="28">
        <v>150000</v>
      </c>
      <c r="AN80" s="36">
        <v>71.5</v>
      </c>
      <c r="AO80" s="36">
        <v>2.6</v>
      </c>
      <c r="AP80"/>
      <c r="AQ80"/>
      <c r="AR80"/>
      <c r="AS80"/>
      <c r="AT80" s="34">
        <f t="shared" si="49"/>
        <v>8.9941406250000008E-3</v>
      </c>
      <c r="AU80" s="34">
        <f t="shared" si="50"/>
        <v>1.7421875E-2</v>
      </c>
      <c r="AV80" s="34">
        <f t="shared" si="51"/>
        <v>1.6591796874999998E-2</v>
      </c>
      <c r="AW80" s="34">
        <f t="shared" si="37"/>
        <v>1.8386194029850745E-2</v>
      </c>
      <c r="AX80" s="34">
        <f t="shared" si="38"/>
        <v>1.310634328358209E-2</v>
      </c>
      <c r="AY80" s="34">
        <f t="shared" si="39"/>
        <v>1.7201492537313432E-2</v>
      </c>
      <c r="AZ80" s="34">
        <f t="shared" si="40"/>
        <v>1.8815298507462688E-2</v>
      </c>
      <c r="BA80" s="34">
        <f t="shared" si="41"/>
        <v>1.9281716417910447E-2</v>
      </c>
      <c r="BB80" s="34">
        <f t="shared" si="42"/>
        <v>2.037313432835821E-2</v>
      </c>
      <c r="BC80" s="34">
        <f t="shared" si="43"/>
        <v>2.3283582089552238E-2</v>
      </c>
      <c r="BD80" s="34">
        <f t="shared" si="44"/>
        <v>1.8628731343283581E-2</v>
      </c>
      <c r="BE80" s="34">
        <f t="shared" si="45"/>
        <v>1.4281716417910447E-2</v>
      </c>
      <c r="BF80" s="34">
        <f t="shared" si="46"/>
        <v>1.3302238805970149E-2</v>
      </c>
      <c r="BG80" s="34">
        <f t="shared" si="47"/>
        <v>2.1315298507462686E-2</v>
      </c>
      <c r="BH80" s="34">
        <f t="shared" si="48"/>
        <v>1.9113805970149254E-2</v>
      </c>
      <c r="BI80" s="34">
        <f t="shared" si="53"/>
        <v>1.1273333333333333E-2</v>
      </c>
      <c r="BJ80" s="34">
        <f t="shared" si="54"/>
        <v>1.3373333333333333E-2</v>
      </c>
      <c r="BK80" s="34">
        <f t="shared" si="55"/>
        <v>1.2993333333333334E-2</v>
      </c>
      <c r="BL80" s="34">
        <f t="shared" si="56"/>
        <v>1.8433333333333333E-2</v>
      </c>
      <c r="BM80" s="34">
        <f t="shared" si="57"/>
        <v>1.6379999999999999E-2</v>
      </c>
      <c r="BN80" s="34">
        <f t="shared" si="58"/>
        <v>1.6219999999999998E-2</v>
      </c>
      <c r="BO80" s="34">
        <f t="shared" si="59"/>
        <v>1.738E-2</v>
      </c>
      <c r="BP80" s="34">
        <f t="shared" si="60"/>
        <v>1.4286666666666666E-2</v>
      </c>
    </row>
    <row r="81" spans="1:68" ht="15" x14ac:dyDescent="0.25">
      <c r="A81" s="20" t="s">
        <v>494</v>
      </c>
      <c r="B81" s="28">
        <v>1937</v>
      </c>
      <c r="C81" s="28">
        <v>2952</v>
      </c>
      <c r="D81" s="28">
        <v>3404</v>
      </c>
      <c r="E81" s="28">
        <v>4109</v>
      </c>
      <c r="F81" s="28">
        <v>3034</v>
      </c>
      <c r="G81" s="28">
        <v>3646</v>
      </c>
      <c r="H81" s="28">
        <v>3562</v>
      </c>
      <c r="I81" s="28">
        <v>3947</v>
      </c>
      <c r="J81" s="28">
        <v>4107</v>
      </c>
      <c r="K81" s="28">
        <v>4729</v>
      </c>
      <c r="L81" s="28">
        <v>4910</v>
      </c>
      <c r="M81" s="28">
        <v>5458</v>
      </c>
      <c r="N81" s="28">
        <v>3207</v>
      </c>
      <c r="O81" s="28">
        <v>4875</v>
      </c>
      <c r="P81" s="28">
        <v>4224</v>
      </c>
      <c r="Q81" s="28">
        <v>4996</v>
      </c>
      <c r="R81" s="28">
        <v>4142</v>
      </c>
      <c r="S81" s="28">
        <v>5314</v>
      </c>
      <c r="T81" s="28">
        <v>4560</v>
      </c>
      <c r="U81" s="28">
        <v>5756</v>
      </c>
      <c r="V81" s="28">
        <v>5669</v>
      </c>
      <c r="W81" s="28">
        <v>5724</v>
      </c>
      <c r="X81" s="28">
        <v>4815</v>
      </c>
      <c r="Y81" s="28"/>
      <c r="Z81" s="20" t="s">
        <v>494</v>
      </c>
      <c r="AA81" s="28" t="b">
        <f t="shared" si="52"/>
        <v>1</v>
      </c>
      <c r="AB81"/>
      <c r="AC81" s="20" t="s">
        <v>494</v>
      </c>
      <c r="AD81" s="28">
        <v>283900</v>
      </c>
      <c r="AE81" s="28">
        <v>350400</v>
      </c>
      <c r="AF81" s="36">
        <v>81</v>
      </c>
      <c r="AG81" s="36">
        <v>2.5</v>
      </c>
      <c r="AH81" s="28">
        <v>271800</v>
      </c>
      <c r="AI81" s="28">
        <v>350600</v>
      </c>
      <c r="AJ81" s="36">
        <v>77.5</v>
      </c>
      <c r="AK81" s="36">
        <v>2.6</v>
      </c>
      <c r="AL81" s="28">
        <v>273600</v>
      </c>
      <c r="AM81" s="28">
        <v>351000</v>
      </c>
      <c r="AN81" s="36">
        <v>77.900000000000006</v>
      </c>
      <c r="AO81" s="36">
        <v>2.6</v>
      </c>
      <c r="AP81"/>
      <c r="AQ81"/>
      <c r="AR81"/>
      <c r="AS81"/>
      <c r="AT81" s="34">
        <f t="shared" si="49"/>
        <v>7.1265636497424576E-3</v>
      </c>
      <c r="AU81" s="34">
        <f t="shared" si="50"/>
        <v>1.0860927152317882E-2</v>
      </c>
      <c r="AV81" s="34">
        <f t="shared" si="51"/>
        <v>1.2523914643119942E-2</v>
      </c>
      <c r="AW81" s="34">
        <f t="shared" si="37"/>
        <v>1.501827485380117E-2</v>
      </c>
      <c r="AX81" s="34">
        <f t="shared" si="38"/>
        <v>1.1089181286549708E-2</v>
      </c>
      <c r="AY81" s="34">
        <f t="shared" si="39"/>
        <v>1.3326023391812866E-2</v>
      </c>
      <c r="AZ81" s="34">
        <f t="shared" si="40"/>
        <v>1.3019005847953216E-2</v>
      </c>
      <c r="BA81" s="34">
        <f t="shared" si="41"/>
        <v>1.4426169590643275E-2</v>
      </c>
      <c r="BB81" s="34">
        <f t="shared" si="42"/>
        <v>1.5010964912280702E-2</v>
      </c>
      <c r="BC81" s="34">
        <f t="shared" si="43"/>
        <v>1.7284356725146197E-2</v>
      </c>
      <c r="BD81" s="34">
        <f t="shared" si="44"/>
        <v>1.7945906432748539E-2</v>
      </c>
      <c r="BE81" s="34">
        <f t="shared" si="45"/>
        <v>1.9948830409356726E-2</v>
      </c>
      <c r="BF81" s="34">
        <f t="shared" si="46"/>
        <v>1.1721491228070176E-2</v>
      </c>
      <c r="BG81" s="34">
        <f t="shared" si="47"/>
        <v>1.7817982456140351E-2</v>
      </c>
      <c r="BH81" s="34">
        <f t="shared" si="48"/>
        <v>1.5438596491228071E-2</v>
      </c>
      <c r="BI81" s="34">
        <f t="shared" si="53"/>
        <v>1.4233618233618234E-2</v>
      </c>
      <c r="BJ81" s="34">
        <f t="shared" si="54"/>
        <v>1.18005698005698E-2</v>
      </c>
      <c r="BK81" s="34">
        <f t="shared" si="55"/>
        <v>1.5139601139601139E-2</v>
      </c>
      <c r="BL81" s="34">
        <f t="shared" si="56"/>
        <v>1.2991452991452991E-2</v>
      </c>
      <c r="BM81" s="34">
        <f t="shared" si="57"/>
        <v>1.6398860398860397E-2</v>
      </c>
      <c r="BN81" s="34">
        <f t="shared" si="58"/>
        <v>1.6150997150997153E-2</v>
      </c>
      <c r="BO81" s="34">
        <f t="shared" si="59"/>
        <v>1.6307692307692308E-2</v>
      </c>
      <c r="BP81" s="34">
        <f t="shared" si="60"/>
        <v>1.3717948717948718E-2</v>
      </c>
    </row>
    <row r="82" spans="1:68" ht="15" x14ac:dyDescent="0.25">
      <c r="A82" s="20" t="s">
        <v>495</v>
      </c>
      <c r="B82" s="28">
        <v>691</v>
      </c>
      <c r="C82" s="28">
        <v>981</v>
      </c>
      <c r="D82" s="28">
        <v>725</v>
      </c>
      <c r="E82" s="28">
        <v>900</v>
      </c>
      <c r="F82" s="28">
        <v>632</v>
      </c>
      <c r="G82" s="28">
        <v>920</v>
      </c>
      <c r="H82" s="28">
        <v>801</v>
      </c>
      <c r="I82" s="28">
        <v>781</v>
      </c>
      <c r="J82" s="28">
        <v>713</v>
      </c>
      <c r="K82" s="28">
        <v>913</v>
      </c>
      <c r="L82" s="28">
        <v>1188</v>
      </c>
      <c r="M82" s="28">
        <v>700</v>
      </c>
      <c r="N82" s="28">
        <v>613</v>
      </c>
      <c r="O82" s="28">
        <v>726</v>
      </c>
      <c r="P82" s="28">
        <v>742</v>
      </c>
      <c r="Q82" s="28">
        <v>832</v>
      </c>
      <c r="R82" s="28">
        <v>929</v>
      </c>
      <c r="S82" s="28">
        <v>709</v>
      </c>
      <c r="T82" s="28">
        <v>898</v>
      </c>
      <c r="U82" s="28">
        <v>1112</v>
      </c>
      <c r="V82" s="28">
        <v>941</v>
      </c>
      <c r="W82" s="28">
        <v>1116</v>
      </c>
      <c r="X82" s="28">
        <v>1297</v>
      </c>
      <c r="Y82" s="28"/>
      <c r="Z82" s="20" t="s">
        <v>495</v>
      </c>
      <c r="AA82" s="28" t="b">
        <f t="shared" si="52"/>
        <v>1</v>
      </c>
      <c r="AB82"/>
      <c r="AC82" s="20" t="s">
        <v>495</v>
      </c>
      <c r="AD82" s="28">
        <v>82400</v>
      </c>
      <c r="AE82" s="28">
        <v>104000</v>
      </c>
      <c r="AF82" s="36">
        <v>79.3</v>
      </c>
      <c r="AG82" s="36">
        <v>3.9</v>
      </c>
      <c r="AH82" s="28">
        <v>82400</v>
      </c>
      <c r="AI82" s="28">
        <v>104600</v>
      </c>
      <c r="AJ82" s="36">
        <v>78.8</v>
      </c>
      <c r="AK82" s="36">
        <v>4</v>
      </c>
      <c r="AL82" s="28">
        <v>84700</v>
      </c>
      <c r="AM82" s="28">
        <v>103100</v>
      </c>
      <c r="AN82" s="36">
        <v>82.2</v>
      </c>
      <c r="AO82" s="36">
        <v>3.9</v>
      </c>
      <c r="AP82"/>
      <c r="AQ82"/>
      <c r="AR82"/>
      <c r="AS82"/>
      <c r="AT82" s="34">
        <f t="shared" si="49"/>
        <v>8.3859223300970873E-3</v>
      </c>
      <c r="AU82" s="34">
        <f t="shared" si="50"/>
        <v>1.1905339805825242E-2</v>
      </c>
      <c r="AV82" s="34">
        <f t="shared" si="51"/>
        <v>8.7985436893203879E-3</v>
      </c>
      <c r="AW82" s="34">
        <f t="shared" si="37"/>
        <v>1.0625737898465172E-2</v>
      </c>
      <c r="AX82" s="34">
        <f t="shared" si="38"/>
        <v>7.4616292798110979E-3</v>
      </c>
      <c r="AY82" s="34">
        <f t="shared" si="39"/>
        <v>1.0861865407319952E-2</v>
      </c>
      <c r="AZ82" s="34">
        <f t="shared" si="40"/>
        <v>9.4569067296340018E-3</v>
      </c>
      <c r="BA82" s="34">
        <f t="shared" si="41"/>
        <v>9.2207792207792214E-3</v>
      </c>
      <c r="BB82" s="34">
        <f t="shared" si="42"/>
        <v>8.4179456906729629E-3</v>
      </c>
      <c r="BC82" s="34">
        <f t="shared" si="43"/>
        <v>1.0779220779220779E-2</v>
      </c>
      <c r="BD82" s="34">
        <f t="shared" si="44"/>
        <v>1.4025974025974027E-2</v>
      </c>
      <c r="BE82" s="34">
        <f t="shared" si="45"/>
        <v>8.2644628099173556E-3</v>
      </c>
      <c r="BF82" s="34">
        <f t="shared" si="46"/>
        <v>7.2373081463990557E-3</v>
      </c>
      <c r="BG82" s="34">
        <f t="shared" si="47"/>
        <v>8.5714285714285719E-3</v>
      </c>
      <c r="BH82" s="34">
        <f t="shared" si="48"/>
        <v>8.7603305785123962E-3</v>
      </c>
      <c r="BI82" s="34">
        <f t="shared" si="53"/>
        <v>8.0698351115421913E-3</v>
      </c>
      <c r="BJ82" s="34">
        <f t="shared" si="54"/>
        <v>9.0106692531522793E-3</v>
      </c>
      <c r="BK82" s="34">
        <f t="shared" si="55"/>
        <v>6.8768186226964116E-3</v>
      </c>
      <c r="BL82" s="34">
        <f t="shared" si="56"/>
        <v>8.709990300678953E-3</v>
      </c>
      <c r="BM82" s="34">
        <f t="shared" si="57"/>
        <v>1.0785645004849661E-2</v>
      </c>
      <c r="BN82" s="34">
        <f t="shared" si="58"/>
        <v>9.1270611057225996E-3</v>
      </c>
      <c r="BO82" s="34">
        <f t="shared" si="59"/>
        <v>1.0824442289039768E-2</v>
      </c>
      <c r="BP82" s="34">
        <f t="shared" si="60"/>
        <v>1.2580019398642095E-2</v>
      </c>
    </row>
    <row r="83" spans="1:68" ht="15" x14ac:dyDescent="0.25">
      <c r="A83" s="20" t="s">
        <v>496</v>
      </c>
      <c r="B83" s="28">
        <v>802</v>
      </c>
      <c r="C83" s="28">
        <v>1061</v>
      </c>
      <c r="D83" s="28">
        <v>898</v>
      </c>
      <c r="E83" s="28">
        <v>967</v>
      </c>
      <c r="F83" s="28">
        <v>652</v>
      </c>
      <c r="G83" s="28">
        <v>1236</v>
      </c>
      <c r="H83" s="28">
        <v>913</v>
      </c>
      <c r="I83" s="28">
        <v>1353</v>
      </c>
      <c r="J83" s="28">
        <v>1287</v>
      </c>
      <c r="K83" s="28">
        <v>1303</v>
      </c>
      <c r="L83" s="28">
        <v>1123</v>
      </c>
      <c r="M83" s="28">
        <v>1926</v>
      </c>
      <c r="N83" s="28">
        <v>727</v>
      </c>
      <c r="O83" s="28">
        <v>1368</v>
      </c>
      <c r="P83" s="28">
        <v>897</v>
      </c>
      <c r="Q83" s="28">
        <v>1091</v>
      </c>
      <c r="R83" s="28">
        <v>1071</v>
      </c>
      <c r="S83" s="28">
        <v>1082</v>
      </c>
      <c r="T83" s="28">
        <v>1635</v>
      </c>
      <c r="U83" s="28">
        <v>2208</v>
      </c>
      <c r="V83" s="28">
        <v>1454</v>
      </c>
      <c r="W83" s="28">
        <v>1912</v>
      </c>
      <c r="X83" s="28">
        <v>1890</v>
      </c>
      <c r="Y83" s="28"/>
      <c r="Z83" s="20" t="s">
        <v>496</v>
      </c>
      <c r="AA83" s="28" t="b">
        <f t="shared" si="52"/>
        <v>1</v>
      </c>
      <c r="AB83"/>
      <c r="AC83" s="20" t="s">
        <v>496</v>
      </c>
      <c r="AD83" s="28">
        <v>134200</v>
      </c>
      <c r="AE83" s="28">
        <v>164100</v>
      </c>
      <c r="AF83" s="36">
        <v>81.8</v>
      </c>
      <c r="AG83" s="36">
        <v>3</v>
      </c>
      <c r="AH83" s="28">
        <v>133900</v>
      </c>
      <c r="AI83" s="28">
        <v>165300</v>
      </c>
      <c r="AJ83" s="36">
        <v>81</v>
      </c>
      <c r="AK83" s="36">
        <v>3</v>
      </c>
      <c r="AL83" s="28">
        <v>131800</v>
      </c>
      <c r="AM83" s="28">
        <v>163400</v>
      </c>
      <c r="AN83" s="36">
        <v>80.599999999999994</v>
      </c>
      <c r="AO83" s="36">
        <v>3.2</v>
      </c>
      <c r="AP83"/>
      <c r="AQ83"/>
      <c r="AR83"/>
      <c r="AS83"/>
      <c r="AT83" s="34">
        <f t="shared" si="49"/>
        <v>5.989544436146378E-3</v>
      </c>
      <c r="AU83" s="34">
        <f t="shared" si="50"/>
        <v>7.9238237490664668E-3</v>
      </c>
      <c r="AV83" s="34">
        <f t="shared" si="51"/>
        <v>6.7064973861090367E-3</v>
      </c>
      <c r="AW83" s="34">
        <f t="shared" si="37"/>
        <v>7.3368740515933235E-3</v>
      </c>
      <c r="AX83" s="34">
        <f t="shared" si="38"/>
        <v>4.9468892261001519E-3</v>
      </c>
      <c r="AY83" s="34">
        <f t="shared" si="39"/>
        <v>9.3778452200303491E-3</v>
      </c>
      <c r="AZ83" s="34">
        <f t="shared" si="40"/>
        <v>6.9271623672230651E-3</v>
      </c>
      <c r="BA83" s="34">
        <f t="shared" si="41"/>
        <v>1.0265553869499242E-2</v>
      </c>
      <c r="BB83" s="34">
        <f t="shared" si="42"/>
        <v>9.7647951441578156E-3</v>
      </c>
      <c r="BC83" s="34">
        <f t="shared" si="43"/>
        <v>9.8861911987860387E-3</v>
      </c>
      <c r="BD83" s="34">
        <f t="shared" si="44"/>
        <v>8.5204855842185134E-3</v>
      </c>
      <c r="BE83" s="34">
        <f t="shared" si="45"/>
        <v>1.4613050075872535E-2</v>
      </c>
      <c r="BF83" s="34">
        <f t="shared" si="46"/>
        <v>5.5159332321699549E-3</v>
      </c>
      <c r="BG83" s="34">
        <f t="shared" si="47"/>
        <v>1.0379362670713202E-2</v>
      </c>
      <c r="BH83" s="34">
        <f t="shared" si="48"/>
        <v>6.8057663125948411E-3</v>
      </c>
      <c r="BI83" s="34">
        <f t="shared" si="53"/>
        <v>6.6768665850673193E-3</v>
      </c>
      <c r="BJ83" s="34">
        <f t="shared" si="54"/>
        <v>6.5544675642594859E-3</v>
      </c>
      <c r="BK83" s="34">
        <f t="shared" si="55"/>
        <v>6.6217870257037946E-3</v>
      </c>
      <c r="BL83" s="34">
        <f t="shared" si="56"/>
        <v>1.0006119951040391E-2</v>
      </c>
      <c r="BM83" s="34">
        <f t="shared" si="57"/>
        <v>1.3512851897184822E-2</v>
      </c>
      <c r="BN83" s="34">
        <f t="shared" si="58"/>
        <v>8.8984088127294983E-3</v>
      </c>
      <c r="BO83" s="34">
        <f t="shared" si="59"/>
        <v>1.1701346389228887E-2</v>
      </c>
      <c r="BP83" s="34">
        <f t="shared" si="60"/>
        <v>1.1566707466340269E-2</v>
      </c>
    </row>
    <row r="84" spans="1:68" ht="15" x14ac:dyDescent="0.25">
      <c r="A84" s="20" t="s">
        <v>497</v>
      </c>
      <c r="B84" s="28">
        <v>729</v>
      </c>
      <c r="C84" s="28">
        <v>1313</v>
      </c>
      <c r="D84" s="28">
        <v>793</v>
      </c>
      <c r="E84" s="28">
        <v>1113</v>
      </c>
      <c r="F84" s="28">
        <v>1109</v>
      </c>
      <c r="G84" s="28">
        <v>1498</v>
      </c>
      <c r="H84" s="28">
        <v>1480</v>
      </c>
      <c r="I84" s="28">
        <v>1166</v>
      </c>
      <c r="J84" s="28">
        <v>1012</v>
      </c>
      <c r="K84" s="28">
        <v>1561</v>
      </c>
      <c r="L84" s="28">
        <v>1396</v>
      </c>
      <c r="M84" s="28">
        <v>909</v>
      </c>
      <c r="N84" s="28">
        <v>679</v>
      </c>
      <c r="O84" s="28">
        <v>1174</v>
      </c>
      <c r="P84" s="28">
        <v>999</v>
      </c>
      <c r="Q84" s="28">
        <v>1142</v>
      </c>
      <c r="R84" s="28">
        <v>933</v>
      </c>
      <c r="S84" s="28">
        <v>978</v>
      </c>
      <c r="T84" s="28">
        <v>1067</v>
      </c>
      <c r="U84" s="28">
        <v>1093</v>
      </c>
      <c r="V84" s="28">
        <v>1148</v>
      </c>
      <c r="W84" s="28">
        <v>1087</v>
      </c>
      <c r="X84" s="28">
        <v>1398</v>
      </c>
      <c r="Y84" s="28"/>
      <c r="Z84" s="20" t="s">
        <v>497</v>
      </c>
      <c r="AA84" s="28" t="b">
        <f t="shared" si="52"/>
        <v>1</v>
      </c>
      <c r="AB84"/>
      <c r="AC84" s="20" t="s">
        <v>497</v>
      </c>
      <c r="AD84" s="28">
        <v>93000</v>
      </c>
      <c r="AE84" s="28">
        <v>125800</v>
      </c>
      <c r="AF84" s="36">
        <v>73.900000000000006</v>
      </c>
      <c r="AG84" s="36">
        <v>2.8</v>
      </c>
      <c r="AH84" s="28">
        <v>96100</v>
      </c>
      <c r="AI84" s="28">
        <v>129400</v>
      </c>
      <c r="AJ84" s="36">
        <v>74.3</v>
      </c>
      <c r="AK84" s="36">
        <v>2.8</v>
      </c>
      <c r="AL84" s="28">
        <v>93600</v>
      </c>
      <c r="AM84" s="28">
        <v>129700</v>
      </c>
      <c r="AN84" s="36">
        <v>72.2</v>
      </c>
      <c r="AO84" s="36">
        <v>2.9</v>
      </c>
      <c r="AP84"/>
      <c r="AQ84"/>
      <c r="AR84"/>
      <c r="AS84"/>
      <c r="AT84" s="34">
        <f t="shared" si="49"/>
        <v>7.5858480749219559E-3</v>
      </c>
      <c r="AU84" s="34">
        <f t="shared" si="50"/>
        <v>1.3662851196670135E-2</v>
      </c>
      <c r="AV84" s="34">
        <f t="shared" si="51"/>
        <v>8.2518210197710714E-3</v>
      </c>
      <c r="AW84" s="34">
        <f t="shared" si="37"/>
        <v>1.1891025641025642E-2</v>
      </c>
      <c r="AX84" s="34">
        <f t="shared" si="38"/>
        <v>1.1848290598290599E-2</v>
      </c>
      <c r="AY84" s="34">
        <f t="shared" si="39"/>
        <v>1.6004273504273504E-2</v>
      </c>
      <c r="AZ84" s="34">
        <f t="shared" si="40"/>
        <v>1.5811965811965811E-2</v>
      </c>
      <c r="BA84" s="34">
        <f t="shared" si="41"/>
        <v>1.2457264957264957E-2</v>
      </c>
      <c r="BB84" s="34">
        <f t="shared" si="42"/>
        <v>1.0811965811965812E-2</v>
      </c>
      <c r="BC84" s="34">
        <f t="shared" si="43"/>
        <v>1.6677350427350426E-2</v>
      </c>
      <c r="BD84" s="34">
        <f t="shared" si="44"/>
        <v>1.4914529914529915E-2</v>
      </c>
      <c r="BE84" s="34">
        <f t="shared" si="45"/>
        <v>9.7115384615384607E-3</v>
      </c>
      <c r="BF84" s="34">
        <f t="shared" si="46"/>
        <v>7.2542735042735043E-3</v>
      </c>
      <c r="BG84" s="34">
        <f t="shared" si="47"/>
        <v>1.2542735042735042E-2</v>
      </c>
      <c r="BH84" s="34">
        <f t="shared" si="48"/>
        <v>1.0673076923076922E-2</v>
      </c>
      <c r="BI84" s="34">
        <f t="shared" si="53"/>
        <v>8.8049344641480346E-3</v>
      </c>
      <c r="BJ84" s="34">
        <f t="shared" si="54"/>
        <v>7.1935235158057057E-3</v>
      </c>
      <c r="BK84" s="34">
        <f t="shared" si="55"/>
        <v>7.5404780262143404E-3</v>
      </c>
      <c r="BL84" s="34">
        <f t="shared" si="56"/>
        <v>8.2266769468003088E-3</v>
      </c>
      <c r="BM84" s="34">
        <f t="shared" si="57"/>
        <v>8.4271395528141869E-3</v>
      </c>
      <c r="BN84" s="34">
        <f t="shared" si="58"/>
        <v>8.851195065535852E-3</v>
      </c>
      <c r="BO84" s="34">
        <f t="shared" si="59"/>
        <v>8.3808789514263678E-3</v>
      </c>
      <c r="BP84" s="34">
        <f t="shared" si="60"/>
        <v>1.0778720123361604E-2</v>
      </c>
    </row>
    <row r="85" spans="1:68" ht="15" x14ac:dyDescent="0.25">
      <c r="A85" s="20" t="s">
        <v>498</v>
      </c>
      <c r="B85" s="28">
        <v>744</v>
      </c>
      <c r="C85" s="28">
        <v>1367</v>
      </c>
      <c r="D85" s="28">
        <v>1103</v>
      </c>
      <c r="E85" s="28">
        <v>1066</v>
      </c>
      <c r="F85" s="28">
        <v>949</v>
      </c>
      <c r="G85" s="28">
        <v>1552</v>
      </c>
      <c r="H85" s="28">
        <v>1606</v>
      </c>
      <c r="I85" s="28">
        <v>1803</v>
      </c>
      <c r="J85" s="28">
        <v>2339</v>
      </c>
      <c r="K85" s="28">
        <v>2361</v>
      </c>
      <c r="L85" s="28">
        <v>2976</v>
      </c>
      <c r="M85" s="28">
        <v>2823</v>
      </c>
      <c r="N85" s="28">
        <v>1243</v>
      </c>
      <c r="O85" s="28">
        <v>1676</v>
      </c>
      <c r="P85" s="28">
        <v>1950</v>
      </c>
      <c r="Q85" s="28">
        <v>2004</v>
      </c>
      <c r="R85" s="28">
        <v>2127</v>
      </c>
      <c r="S85" s="28">
        <v>1835</v>
      </c>
      <c r="T85" s="28">
        <v>2165</v>
      </c>
      <c r="U85" s="28">
        <v>2925</v>
      </c>
      <c r="V85" s="28">
        <v>2994</v>
      </c>
      <c r="W85" s="28">
        <v>2821</v>
      </c>
      <c r="X85" s="28">
        <v>3456</v>
      </c>
      <c r="Y85" s="28"/>
      <c r="Z85" s="20" t="s">
        <v>498</v>
      </c>
      <c r="AA85" s="28" t="b">
        <f t="shared" si="52"/>
        <v>1</v>
      </c>
      <c r="AB85"/>
      <c r="AC85" s="20" t="s">
        <v>498</v>
      </c>
      <c r="AD85" s="28">
        <v>85400</v>
      </c>
      <c r="AE85" s="28">
        <v>112100</v>
      </c>
      <c r="AF85" s="36">
        <v>76.2</v>
      </c>
      <c r="AG85" s="36">
        <v>2.6</v>
      </c>
      <c r="AH85" s="28">
        <v>85700</v>
      </c>
      <c r="AI85" s="28">
        <v>112900</v>
      </c>
      <c r="AJ85" s="36">
        <v>75.900000000000006</v>
      </c>
      <c r="AK85" s="36">
        <v>2.7</v>
      </c>
      <c r="AL85" s="28">
        <v>85600</v>
      </c>
      <c r="AM85" s="28">
        <v>111600</v>
      </c>
      <c r="AN85" s="36">
        <v>76.7</v>
      </c>
      <c r="AO85" s="36">
        <v>2.7</v>
      </c>
      <c r="AP85"/>
      <c r="AQ85"/>
      <c r="AR85"/>
      <c r="AS85"/>
      <c r="AT85" s="34">
        <f t="shared" si="49"/>
        <v>8.681446907817969E-3</v>
      </c>
      <c r="AU85" s="34">
        <f t="shared" si="50"/>
        <v>1.5950991831971996E-2</v>
      </c>
      <c r="AV85" s="34">
        <f t="shared" si="51"/>
        <v>1.2870478413068844E-2</v>
      </c>
      <c r="AW85" s="34">
        <f t="shared" si="37"/>
        <v>1.2453271028037383E-2</v>
      </c>
      <c r="AX85" s="34">
        <f t="shared" si="38"/>
        <v>1.108644859813084E-2</v>
      </c>
      <c r="AY85" s="34">
        <f t="shared" si="39"/>
        <v>1.8130841121495326E-2</v>
      </c>
      <c r="AZ85" s="34">
        <f t="shared" si="40"/>
        <v>1.8761682242990654E-2</v>
      </c>
      <c r="BA85" s="34">
        <f t="shared" si="41"/>
        <v>2.1063084112149532E-2</v>
      </c>
      <c r="BB85" s="34">
        <f t="shared" si="42"/>
        <v>2.7324766355140188E-2</v>
      </c>
      <c r="BC85" s="34">
        <f t="shared" si="43"/>
        <v>2.7581775700934581E-2</v>
      </c>
      <c r="BD85" s="34">
        <f t="shared" si="44"/>
        <v>3.4766355140186916E-2</v>
      </c>
      <c r="BE85" s="34">
        <f t="shared" si="45"/>
        <v>3.2978971962616822E-2</v>
      </c>
      <c r="BF85" s="34">
        <f t="shared" si="46"/>
        <v>1.4521028037383178E-2</v>
      </c>
      <c r="BG85" s="34">
        <f t="shared" si="47"/>
        <v>1.9579439252336447E-2</v>
      </c>
      <c r="BH85" s="34">
        <f t="shared" si="48"/>
        <v>2.27803738317757E-2</v>
      </c>
      <c r="BI85" s="34">
        <f t="shared" si="53"/>
        <v>1.7956989247311827E-2</v>
      </c>
      <c r="BJ85" s="34">
        <f t="shared" si="54"/>
        <v>1.9059139784946236E-2</v>
      </c>
      <c r="BK85" s="34">
        <f t="shared" si="55"/>
        <v>1.6442652329749105E-2</v>
      </c>
      <c r="BL85" s="34">
        <f t="shared" si="56"/>
        <v>1.9399641577060932E-2</v>
      </c>
      <c r="BM85" s="34">
        <f t="shared" si="57"/>
        <v>2.620967741935484E-2</v>
      </c>
      <c r="BN85" s="34">
        <f t="shared" si="58"/>
        <v>2.6827956989247313E-2</v>
      </c>
      <c r="BO85" s="34">
        <f t="shared" si="59"/>
        <v>2.5277777777777777E-2</v>
      </c>
      <c r="BP85" s="34">
        <f t="shared" si="60"/>
        <v>3.0967741935483871E-2</v>
      </c>
    </row>
    <row r="86" spans="1:68" ht="15" x14ac:dyDescent="0.25">
      <c r="A86" s="20" t="s">
        <v>499</v>
      </c>
      <c r="B86" s="28">
        <v>510</v>
      </c>
      <c r="C86" s="28">
        <v>928</v>
      </c>
      <c r="D86" s="28">
        <v>798</v>
      </c>
      <c r="E86" s="28">
        <v>704</v>
      </c>
      <c r="F86" s="28">
        <v>1110</v>
      </c>
      <c r="G86" s="28">
        <v>939</v>
      </c>
      <c r="H86" s="28">
        <v>528</v>
      </c>
      <c r="I86" s="28">
        <v>583</v>
      </c>
      <c r="J86" s="28">
        <v>703</v>
      </c>
      <c r="K86" s="28">
        <v>668</v>
      </c>
      <c r="L86" s="28">
        <v>727</v>
      </c>
      <c r="M86" s="28">
        <v>655</v>
      </c>
      <c r="N86" s="28">
        <v>484</v>
      </c>
      <c r="O86" s="28">
        <v>882</v>
      </c>
      <c r="P86" s="28">
        <v>876</v>
      </c>
      <c r="Q86" s="28">
        <v>981</v>
      </c>
      <c r="R86" s="28">
        <v>646</v>
      </c>
      <c r="S86" s="28">
        <v>722</v>
      </c>
      <c r="T86" s="28">
        <v>798</v>
      </c>
      <c r="U86" s="28">
        <v>755</v>
      </c>
      <c r="V86" s="28">
        <v>1047</v>
      </c>
      <c r="W86" s="28">
        <v>851</v>
      </c>
      <c r="X86" s="28">
        <v>769</v>
      </c>
      <c r="Y86" s="28"/>
      <c r="Z86" s="20" t="s">
        <v>499</v>
      </c>
      <c r="AA86" s="28" t="b">
        <f t="shared" si="52"/>
        <v>1</v>
      </c>
      <c r="AB86"/>
      <c r="AC86" s="20" t="s">
        <v>499</v>
      </c>
      <c r="AD86" s="28">
        <v>79900</v>
      </c>
      <c r="AE86" s="28">
        <v>103000</v>
      </c>
      <c r="AF86" s="36">
        <v>77.5</v>
      </c>
      <c r="AG86" s="36">
        <v>2.6</v>
      </c>
      <c r="AH86" s="28">
        <v>78200</v>
      </c>
      <c r="AI86" s="28">
        <v>102300</v>
      </c>
      <c r="AJ86" s="36">
        <v>76.400000000000006</v>
      </c>
      <c r="AK86" s="36">
        <v>2.6</v>
      </c>
      <c r="AL86" s="28">
        <v>78200</v>
      </c>
      <c r="AM86" s="28">
        <v>102700</v>
      </c>
      <c r="AN86" s="36">
        <v>76.099999999999994</v>
      </c>
      <c r="AO86" s="36">
        <v>2.6</v>
      </c>
      <c r="AP86"/>
      <c r="AQ86"/>
      <c r="AR86"/>
      <c r="AS86"/>
      <c r="AT86" s="34">
        <f t="shared" si="49"/>
        <v>6.5217391304347823E-3</v>
      </c>
      <c r="AU86" s="34">
        <f t="shared" si="50"/>
        <v>1.1867007672634272E-2</v>
      </c>
      <c r="AV86" s="34">
        <f t="shared" si="51"/>
        <v>1.020460358056266E-2</v>
      </c>
      <c r="AW86" s="34">
        <f t="shared" si="37"/>
        <v>9.0025575447570325E-3</v>
      </c>
      <c r="AX86" s="34">
        <f t="shared" si="38"/>
        <v>1.4194373401534528E-2</v>
      </c>
      <c r="AY86" s="34">
        <f t="shared" si="39"/>
        <v>1.20076726342711E-2</v>
      </c>
      <c r="AZ86" s="34">
        <f t="shared" si="40"/>
        <v>6.7519181585677752E-3</v>
      </c>
      <c r="BA86" s="34">
        <f t="shared" si="41"/>
        <v>7.455242966751918E-3</v>
      </c>
      <c r="BB86" s="34">
        <f t="shared" si="42"/>
        <v>8.9897698209718668E-3</v>
      </c>
      <c r="BC86" s="34">
        <f t="shared" si="43"/>
        <v>8.5421994884910483E-3</v>
      </c>
      <c r="BD86" s="34">
        <f t="shared" si="44"/>
        <v>9.2966751918158574E-3</v>
      </c>
      <c r="BE86" s="34">
        <f t="shared" si="45"/>
        <v>8.3759590792838873E-3</v>
      </c>
      <c r="BF86" s="34">
        <f t="shared" si="46"/>
        <v>6.1892583120204602E-3</v>
      </c>
      <c r="BG86" s="34">
        <f t="shared" si="47"/>
        <v>1.1278772378516624E-2</v>
      </c>
      <c r="BH86" s="34">
        <f t="shared" si="48"/>
        <v>1.1202046035805626E-2</v>
      </c>
      <c r="BI86" s="34">
        <f t="shared" si="53"/>
        <v>9.5520934761441096E-3</v>
      </c>
      <c r="BJ86" s="34">
        <f t="shared" si="54"/>
        <v>6.2901655306718601E-3</v>
      </c>
      <c r="BK86" s="34">
        <f t="shared" si="55"/>
        <v>7.0301850048685496E-3</v>
      </c>
      <c r="BL86" s="34">
        <f t="shared" si="56"/>
        <v>7.7702044790652382E-3</v>
      </c>
      <c r="BM86" s="34">
        <f t="shared" si="57"/>
        <v>7.3515092502434275E-3</v>
      </c>
      <c r="BN86" s="34">
        <f t="shared" si="58"/>
        <v>1.0194741966893866E-2</v>
      </c>
      <c r="BO86" s="34">
        <f t="shared" si="59"/>
        <v>8.2862706913339832E-3</v>
      </c>
      <c r="BP86" s="34">
        <f t="shared" si="60"/>
        <v>7.4878286270691338E-3</v>
      </c>
    </row>
    <row r="87" spans="1:68" ht="15" x14ac:dyDescent="0.25">
      <c r="A87" s="20" t="s">
        <v>500</v>
      </c>
      <c r="B87" s="28">
        <v>549</v>
      </c>
      <c r="C87" s="28">
        <v>553</v>
      </c>
      <c r="D87" s="28">
        <v>493</v>
      </c>
      <c r="E87" s="28">
        <v>536</v>
      </c>
      <c r="F87" s="28">
        <v>595</v>
      </c>
      <c r="G87" s="28">
        <v>912</v>
      </c>
      <c r="H87" s="28">
        <v>746</v>
      </c>
      <c r="I87" s="28">
        <v>1122</v>
      </c>
      <c r="J87" s="28">
        <v>950</v>
      </c>
      <c r="K87" s="28">
        <v>1057</v>
      </c>
      <c r="L87" s="28">
        <v>953</v>
      </c>
      <c r="M87" s="28">
        <v>990</v>
      </c>
      <c r="N87" s="28">
        <v>660</v>
      </c>
      <c r="O87" s="28">
        <v>913</v>
      </c>
      <c r="P87" s="28">
        <v>843</v>
      </c>
      <c r="Q87" s="28">
        <v>980</v>
      </c>
      <c r="R87" s="28">
        <v>761</v>
      </c>
      <c r="S87" s="28">
        <v>950</v>
      </c>
      <c r="T87" s="28">
        <v>1550</v>
      </c>
      <c r="U87" s="28">
        <v>1791</v>
      </c>
      <c r="V87" s="28">
        <v>1332</v>
      </c>
      <c r="W87" s="28">
        <v>1555</v>
      </c>
      <c r="X87" s="28">
        <v>1061</v>
      </c>
      <c r="Y87" s="28"/>
      <c r="Z87" s="20" t="s">
        <v>500</v>
      </c>
      <c r="AA87" s="28" t="b">
        <f t="shared" si="52"/>
        <v>1</v>
      </c>
      <c r="AB87"/>
      <c r="AC87" s="20" t="s">
        <v>500</v>
      </c>
      <c r="AD87" s="28">
        <v>81200</v>
      </c>
      <c r="AE87" s="28">
        <v>104900</v>
      </c>
      <c r="AF87" s="36">
        <v>77.400000000000006</v>
      </c>
      <c r="AG87" s="36">
        <v>2.6</v>
      </c>
      <c r="AH87" s="28">
        <v>84300</v>
      </c>
      <c r="AI87" s="28">
        <v>106300</v>
      </c>
      <c r="AJ87" s="36">
        <v>79.3</v>
      </c>
      <c r="AK87" s="36">
        <v>2.7</v>
      </c>
      <c r="AL87" s="28">
        <v>82200</v>
      </c>
      <c r="AM87" s="28">
        <v>105500</v>
      </c>
      <c r="AN87" s="36">
        <v>78</v>
      </c>
      <c r="AO87" s="36">
        <v>2.7</v>
      </c>
      <c r="AP87"/>
      <c r="AQ87"/>
      <c r="AR87"/>
      <c r="AS87"/>
      <c r="AT87" s="34">
        <f t="shared" si="49"/>
        <v>6.5124555160142351E-3</v>
      </c>
      <c r="AU87" s="34">
        <f t="shared" si="50"/>
        <v>6.5599051008303679E-3</v>
      </c>
      <c r="AV87" s="34">
        <f t="shared" si="51"/>
        <v>5.8481613285883745E-3</v>
      </c>
      <c r="AW87" s="34">
        <f t="shared" si="37"/>
        <v>6.5206812652068126E-3</v>
      </c>
      <c r="AX87" s="34">
        <f t="shared" si="38"/>
        <v>7.2384428223844282E-3</v>
      </c>
      <c r="AY87" s="34">
        <f t="shared" si="39"/>
        <v>1.1094890510948904E-2</v>
      </c>
      <c r="AZ87" s="34">
        <f t="shared" si="40"/>
        <v>9.0754257907542588E-3</v>
      </c>
      <c r="BA87" s="34">
        <f t="shared" si="41"/>
        <v>1.364963503649635E-2</v>
      </c>
      <c r="BB87" s="34">
        <f t="shared" si="42"/>
        <v>1.1557177615571776E-2</v>
      </c>
      <c r="BC87" s="34">
        <f t="shared" si="43"/>
        <v>1.2858880778588808E-2</v>
      </c>
      <c r="BD87" s="34">
        <f t="shared" si="44"/>
        <v>1.1593673965936739E-2</v>
      </c>
      <c r="BE87" s="34">
        <f t="shared" si="45"/>
        <v>1.2043795620437956E-2</v>
      </c>
      <c r="BF87" s="34">
        <f t="shared" si="46"/>
        <v>8.0291970802919711E-3</v>
      </c>
      <c r="BG87" s="34">
        <f t="shared" si="47"/>
        <v>1.1107055961070559E-2</v>
      </c>
      <c r="BH87" s="34">
        <f t="shared" si="48"/>
        <v>1.0255474452554744E-2</v>
      </c>
      <c r="BI87" s="34">
        <f t="shared" si="53"/>
        <v>9.2890995260663505E-3</v>
      </c>
      <c r="BJ87" s="34">
        <f t="shared" si="54"/>
        <v>7.2132701421800949E-3</v>
      </c>
      <c r="BK87" s="34">
        <f t="shared" si="55"/>
        <v>9.0047393364928903E-3</v>
      </c>
      <c r="BL87" s="34">
        <f t="shared" si="56"/>
        <v>1.4691943127962086E-2</v>
      </c>
      <c r="BM87" s="34">
        <f t="shared" si="57"/>
        <v>1.6976303317535545E-2</v>
      </c>
      <c r="BN87" s="34">
        <f t="shared" si="58"/>
        <v>1.2625592417061611E-2</v>
      </c>
      <c r="BO87" s="34">
        <f t="shared" si="59"/>
        <v>1.4739336492890996E-2</v>
      </c>
      <c r="BP87" s="34">
        <f t="shared" si="60"/>
        <v>1.0056872037914692E-2</v>
      </c>
    </row>
    <row r="88" spans="1:68" ht="15" x14ac:dyDescent="0.25">
      <c r="A88" s="20" t="s">
        <v>501</v>
      </c>
      <c r="B88" s="28">
        <v>2032</v>
      </c>
      <c r="C88" s="28">
        <v>3049</v>
      </c>
      <c r="D88" s="28">
        <v>3267</v>
      </c>
      <c r="E88" s="28">
        <v>3304</v>
      </c>
      <c r="F88" s="28">
        <v>2833</v>
      </c>
      <c r="G88" s="28">
        <v>3434</v>
      </c>
      <c r="H88" s="28">
        <v>3474</v>
      </c>
      <c r="I88" s="28">
        <v>3900</v>
      </c>
      <c r="J88" s="28">
        <v>3939</v>
      </c>
      <c r="K88" s="28">
        <v>4532</v>
      </c>
      <c r="L88" s="28">
        <v>4327</v>
      </c>
      <c r="M88" s="28">
        <v>3581</v>
      </c>
      <c r="N88" s="28">
        <v>2845</v>
      </c>
      <c r="O88" s="28">
        <v>3672</v>
      </c>
      <c r="P88" s="28">
        <v>4000</v>
      </c>
      <c r="Q88" s="28">
        <v>3774</v>
      </c>
      <c r="R88" s="28">
        <v>3913</v>
      </c>
      <c r="S88" s="28">
        <v>3528</v>
      </c>
      <c r="T88" s="28">
        <v>4023</v>
      </c>
      <c r="U88" s="28">
        <v>4815</v>
      </c>
      <c r="V88" s="28">
        <v>4631</v>
      </c>
      <c r="W88" s="28">
        <v>4679</v>
      </c>
      <c r="X88" s="28">
        <v>4726</v>
      </c>
      <c r="Y88" s="28"/>
      <c r="Z88" s="20" t="s">
        <v>501</v>
      </c>
      <c r="AA88" s="28" t="b">
        <f t="shared" si="52"/>
        <v>1</v>
      </c>
      <c r="AB88"/>
      <c r="AC88" s="20" t="s">
        <v>501</v>
      </c>
      <c r="AD88" s="28">
        <v>312600</v>
      </c>
      <c r="AE88" s="28">
        <v>391400</v>
      </c>
      <c r="AF88" s="36">
        <v>79.900000000000006</v>
      </c>
      <c r="AG88" s="36">
        <v>2.4</v>
      </c>
      <c r="AH88" s="28">
        <v>314000</v>
      </c>
      <c r="AI88" s="28">
        <v>396200</v>
      </c>
      <c r="AJ88" s="36">
        <v>79.3</v>
      </c>
      <c r="AK88" s="36">
        <v>2.4</v>
      </c>
      <c r="AL88" s="28">
        <v>316200</v>
      </c>
      <c r="AM88" s="28">
        <v>396500</v>
      </c>
      <c r="AN88" s="36">
        <v>79.7</v>
      </c>
      <c r="AO88" s="36">
        <v>2.4</v>
      </c>
      <c r="AP88"/>
      <c r="AQ88"/>
      <c r="AR88"/>
      <c r="AS88"/>
      <c r="AT88" s="34">
        <f t="shared" si="49"/>
        <v>6.4713375796178344E-3</v>
      </c>
      <c r="AU88" s="34">
        <f t="shared" si="50"/>
        <v>9.7101910828025478E-3</v>
      </c>
      <c r="AV88" s="34">
        <f t="shared" si="51"/>
        <v>1.0404458598726114E-2</v>
      </c>
      <c r="AW88" s="34">
        <f t="shared" si="37"/>
        <v>1.0449082858950031E-2</v>
      </c>
      <c r="AX88" s="34">
        <f t="shared" si="38"/>
        <v>8.9595192915876021E-3</v>
      </c>
      <c r="AY88" s="34">
        <f t="shared" si="39"/>
        <v>1.0860215053763441E-2</v>
      </c>
      <c r="AZ88" s="34">
        <f t="shared" si="40"/>
        <v>1.0986717267552182E-2</v>
      </c>
      <c r="BA88" s="34">
        <f t="shared" si="41"/>
        <v>1.2333965844402278E-2</v>
      </c>
      <c r="BB88" s="34">
        <f t="shared" si="42"/>
        <v>1.2457305502846299E-2</v>
      </c>
      <c r="BC88" s="34">
        <f t="shared" si="43"/>
        <v>1.4332700822264389E-2</v>
      </c>
      <c r="BD88" s="34">
        <f t="shared" si="44"/>
        <v>1.3684376976597091E-2</v>
      </c>
      <c r="BE88" s="34">
        <f t="shared" si="45"/>
        <v>1.1325110689437066E-2</v>
      </c>
      <c r="BF88" s="34">
        <f t="shared" si="46"/>
        <v>8.9974699557242247E-3</v>
      </c>
      <c r="BG88" s="34">
        <f t="shared" si="47"/>
        <v>1.1612903225806452E-2</v>
      </c>
      <c r="BH88" s="34">
        <f t="shared" si="48"/>
        <v>1.265022137887413E-2</v>
      </c>
      <c r="BI88" s="34">
        <f t="shared" si="53"/>
        <v>9.5182849936948297E-3</v>
      </c>
      <c r="BJ88" s="34">
        <f t="shared" si="54"/>
        <v>9.8688524590163935E-3</v>
      </c>
      <c r="BK88" s="34">
        <f t="shared" si="55"/>
        <v>8.8978562421185379E-3</v>
      </c>
      <c r="BL88" s="34">
        <f t="shared" si="56"/>
        <v>1.0146279949558638E-2</v>
      </c>
      <c r="BM88" s="34">
        <f t="shared" si="57"/>
        <v>1.21437578814628E-2</v>
      </c>
      <c r="BN88" s="34">
        <f t="shared" si="58"/>
        <v>1.16796973518285E-2</v>
      </c>
      <c r="BO88" s="34">
        <f t="shared" si="59"/>
        <v>1.1800756620428751E-2</v>
      </c>
      <c r="BP88" s="34">
        <f t="shared" si="60"/>
        <v>1.1919293820933164E-2</v>
      </c>
    </row>
    <row r="89" spans="1:68" ht="15" x14ac:dyDescent="0.25">
      <c r="A89" s="20" t="s">
        <v>502</v>
      </c>
      <c r="B89" s="28">
        <v>4478</v>
      </c>
      <c r="C89" s="28">
        <v>7182</v>
      </c>
      <c r="D89" s="28">
        <v>6472</v>
      </c>
      <c r="E89" s="28">
        <v>6188</v>
      </c>
      <c r="F89" s="28">
        <v>5693</v>
      </c>
      <c r="G89" s="28">
        <v>6955</v>
      </c>
      <c r="H89" s="28">
        <v>6873</v>
      </c>
      <c r="I89" s="28">
        <v>7761</v>
      </c>
      <c r="J89" s="28">
        <v>7777</v>
      </c>
      <c r="K89" s="28">
        <v>8894</v>
      </c>
      <c r="L89" s="28">
        <v>8557</v>
      </c>
      <c r="M89" s="28">
        <v>6739</v>
      </c>
      <c r="N89" s="28">
        <v>5948</v>
      </c>
      <c r="O89" s="28">
        <v>8251</v>
      </c>
      <c r="P89" s="28">
        <v>8091</v>
      </c>
      <c r="Q89" s="28">
        <v>7659</v>
      </c>
      <c r="R89" s="28">
        <v>6894</v>
      </c>
      <c r="S89" s="28">
        <v>8981</v>
      </c>
      <c r="T89" s="28">
        <v>8986</v>
      </c>
      <c r="U89" s="28">
        <v>9337</v>
      </c>
      <c r="V89" s="28">
        <v>8665</v>
      </c>
      <c r="W89" s="28">
        <v>8964</v>
      </c>
      <c r="X89" s="28">
        <v>8215</v>
      </c>
      <c r="Y89" s="28"/>
      <c r="Z89" s="20" t="s">
        <v>502</v>
      </c>
      <c r="AA89" s="28" t="b">
        <f t="shared" si="52"/>
        <v>1</v>
      </c>
      <c r="AB89"/>
      <c r="AC89" s="20" t="s">
        <v>502</v>
      </c>
      <c r="AD89" s="28">
        <v>685200</v>
      </c>
      <c r="AE89" s="28">
        <v>881500</v>
      </c>
      <c r="AF89" s="36">
        <v>77.7</v>
      </c>
      <c r="AG89" s="36">
        <v>1.7</v>
      </c>
      <c r="AH89" s="28">
        <v>701100</v>
      </c>
      <c r="AI89" s="28">
        <v>888700</v>
      </c>
      <c r="AJ89" s="36">
        <v>78.900000000000006</v>
      </c>
      <c r="AK89" s="36">
        <v>1.7</v>
      </c>
      <c r="AL89" s="28">
        <v>705900</v>
      </c>
      <c r="AM89" s="28">
        <v>888700</v>
      </c>
      <c r="AN89" s="36">
        <v>79.400000000000006</v>
      </c>
      <c r="AO89" s="36">
        <v>1.7</v>
      </c>
      <c r="AP89"/>
      <c r="AQ89"/>
      <c r="AR89"/>
      <c r="AS89"/>
      <c r="AT89" s="34">
        <f t="shared" si="49"/>
        <v>6.3871059763229215E-3</v>
      </c>
      <c r="AU89" s="34">
        <f t="shared" si="50"/>
        <v>1.0243902439024391E-2</v>
      </c>
      <c r="AV89" s="34">
        <f t="shared" si="51"/>
        <v>9.2312081015546998E-3</v>
      </c>
      <c r="AW89" s="34">
        <f t="shared" si="37"/>
        <v>8.7661141804788213E-3</v>
      </c>
      <c r="AX89" s="34">
        <f t="shared" si="38"/>
        <v>8.0648817112905502E-3</v>
      </c>
      <c r="AY89" s="34">
        <f t="shared" si="39"/>
        <v>9.8526703499079195E-3</v>
      </c>
      <c r="AZ89" s="34">
        <f t="shared" si="40"/>
        <v>9.7365065873353165E-3</v>
      </c>
      <c r="BA89" s="34">
        <f t="shared" si="41"/>
        <v>1.0994475138121547E-2</v>
      </c>
      <c r="BB89" s="34">
        <f t="shared" si="42"/>
        <v>1.1017141238135714E-2</v>
      </c>
      <c r="BC89" s="34">
        <f t="shared" si="43"/>
        <v>1.2599518345374698E-2</v>
      </c>
      <c r="BD89" s="34">
        <f t="shared" si="44"/>
        <v>1.2122113613826322E-2</v>
      </c>
      <c r="BE89" s="34">
        <f t="shared" si="45"/>
        <v>9.546677999716674E-3</v>
      </c>
      <c r="BF89" s="34">
        <f t="shared" si="46"/>
        <v>8.4261226802663271E-3</v>
      </c>
      <c r="BG89" s="34">
        <f t="shared" si="47"/>
        <v>1.1688624451055391E-2</v>
      </c>
      <c r="BH89" s="34">
        <f t="shared" si="48"/>
        <v>1.1461963450913727E-2</v>
      </c>
      <c r="BI89" s="34">
        <f t="shared" si="53"/>
        <v>8.6182063688533816E-3</v>
      </c>
      <c r="BJ89" s="34">
        <f t="shared" si="54"/>
        <v>7.7573984471700237E-3</v>
      </c>
      <c r="BK89" s="34">
        <f t="shared" si="55"/>
        <v>1.0105772476651289E-2</v>
      </c>
      <c r="BL89" s="34">
        <f t="shared" si="56"/>
        <v>1.0111398672217846E-2</v>
      </c>
      <c r="BM89" s="34">
        <f t="shared" si="57"/>
        <v>1.050635760099021E-2</v>
      </c>
      <c r="BN89" s="34">
        <f t="shared" si="58"/>
        <v>9.7501969168448301E-3</v>
      </c>
      <c r="BO89" s="34">
        <f t="shared" si="59"/>
        <v>1.0086643411724992E-2</v>
      </c>
      <c r="BP89" s="34">
        <f t="shared" si="60"/>
        <v>9.2438393158546187E-3</v>
      </c>
    </row>
    <row r="90" spans="1:68" ht="15" x14ac:dyDescent="0.25">
      <c r="A90" s="20" t="s">
        <v>503</v>
      </c>
      <c r="B90" s="28">
        <v>3344</v>
      </c>
      <c r="C90" s="28">
        <v>5517</v>
      </c>
      <c r="D90" s="28">
        <v>4996</v>
      </c>
      <c r="E90" s="28">
        <v>5240</v>
      </c>
      <c r="F90" s="28">
        <v>4368</v>
      </c>
      <c r="G90" s="28">
        <v>5684</v>
      </c>
      <c r="H90" s="28">
        <v>5151</v>
      </c>
      <c r="I90" s="28">
        <v>5762</v>
      </c>
      <c r="J90" s="28">
        <v>5989</v>
      </c>
      <c r="K90" s="28">
        <v>8746</v>
      </c>
      <c r="L90" s="28">
        <v>7163</v>
      </c>
      <c r="M90" s="28">
        <v>6368</v>
      </c>
      <c r="N90" s="28">
        <v>5111</v>
      </c>
      <c r="O90" s="28">
        <v>6143</v>
      </c>
      <c r="P90" s="28">
        <v>6306</v>
      </c>
      <c r="Q90" s="28">
        <v>6380</v>
      </c>
      <c r="R90" s="28">
        <v>6788</v>
      </c>
      <c r="S90" s="28">
        <v>6437</v>
      </c>
      <c r="T90" s="28">
        <v>7552</v>
      </c>
      <c r="U90" s="28">
        <v>7583</v>
      </c>
      <c r="V90" s="28">
        <v>8687</v>
      </c>
      <c r="W90" s="28">
        <v>11091</v>
      </c>
      <c r="X90" s="28">
        <v>8944</v>
      </c>
      <c r="Y90" s="28"/>
      <c r="Z90" s="20" t="s">
        <v>503</v>
      </c>
      <c r="AA90" s="28" t="b">
        <f t="shared" si="52"/>
        <v>1</v>
      </c>
      <c r="AB90"/>
      <c r="AC90" s="20" t="s">
        <v>503</v>
      </c>
      <c r="AD90" s="28">
        <v>566000</v>
      </c>
      <c r="AE90" s="28">
        <v>703800</v>
      </c>
      <c r="AF90" s="36">
        <v>80.400000000000006</v>
      </c>
      <c r="AG90" s="36">
        <v>1.8</v>
      </c>
      <c r="AH90" s="28">
        <v>562400</v>
      </c>
      <c r="AI90" s="28">
        <v>709700</v>
      </c>
      <c r="AJ90" s="36">
        <v>79.2</v>
      </c>
      <c r="AK90" s="36">
        <v>1.9</v>
      </c>
      <c r="AL90" s="28">
        <v>571400</v>
      </c>
      <c r="AM90" s="28">
        <v>709700</v>
      </c>
      <c r="AN90" s="36">
        <v>80.5</v>
      </c>
      <c r="AO90" s="36">
        <v>1.9</v>
      </c>
      <c r="AP90"/>
      <c r="AQ90"/>
      <c r="AR90"/>
      <c r="AS90"/>
      <c r="AT90" s="34">
        <f t="shared" si="49"/>
        <v>5.9459459459459459E-3</v>
      </c>
      <c r="AU90" s="34">
        <f t="shared" si="50"/>
        <v>9.8097439544807957E-3</v>
      </c>
      <c r="AV90" s="34">
        <f t="shared" si="51"/>
        <v>8.8833570412517777E-3</v>
      </c>
      <c r="AW90" s="34">
        <f t="shared" si="37"/>
        <v>9.1704585229261462E-3</v>
      </c>
      <c r="AX90" s="34">
        <f t="shared" si="38"/>
        <v>7.6443822191109559E-3</v>
      </c>
      <c r="AY90" s="34">
        <f t="shared" si="39"/>
        <v>9.9474973748687433E-3</v>
      </c>
      <c r="AZ90" s="34">
        <f t="shared" si="40"/>
        <v>9.0147007350367524E-3</v>
      </c>
      <c r="BA90" s="34">
        <f t="shared" si="41"/>
        <v>1.0084004200210011E-2</v>
      </c>
      <c r="BB90" s="34">
        <f t="shared" si="42"/>
        <v>1.0481274063703186E-2</v>
      </c>
      <c r="BC90" s="34">
        <f t="shared" si="43"/>
        <v>1.5306265313265663E-2</v>
      </c>
      <c r="BD90" s="34">
        <f t="shared" si="44"/>
        <v>1.2535876793839692E-2</v>
      </c>
      <c r="BE90" s="34">
        <f t="shared" si="45"/>
        <v>1.1144557227861392E-2</v>
      </c>
      <c r="BF90" s="34">
        <f t="shared" si="46"/>
        <v>8.9446972348617426E-3</v>
      </c>
      <c r="BG90" s="34">
        <f t="shared" si="47"/>
        <v>1.075078753937697E-2</v>
      </c>
      <c r="BH90" s="34">
        <f t="shared" si="48"/>
        <v>1.103605180259013E-2</v>
      </c>
      <c r="BI90" s="34">
        <f t="shared" si="53"/>
        <v>8.989713963646612E-3</v>
      </c>
      <c r="BJ90" s="34">
        <f t="shared" si="54"/>
        <v>9.5646047625757361E-3</v>
      </c>
      <c r="BK90" s="34">
        <f t="shared" si="55"/>
        <v>9.0700295899675924E-3</v>
      </c>
      <c r="BL90" s="34">
        <f t="shared" si="56"/>
        <v>1.064111596449204E-2</v>
      </c>
      <c r="BM90" s="34">
        <f t="shared" si="57"/>
        <v>1.0684796392842045E-2</v>
      </c>
      <c r="BN90" s="34">
        <f t="shared" si="58"/>
        <v>1.2240383260532619E-2</v>
      </c>
      <c r="BO90" s="34">
        <f t="shared" si="59"/>
        <v>1.5627730026771876E-2</v>
      </c>
      <c r="BP90" s="34">
        <f t="shared" si="60"/>
        <v>1.2602508102014937E-2</v>
      </c>
    </row>
    <row r="91" spans="1:68" ht="15" x14ac:dyDescent="0.25">
      <c r="A91" s="20" t="s">
        <v>504</v>
      </c>
      <c r="B91" s="28">
        <v>2274</v>
      </c>
      <c r="C91" s="28">
        <v>4470</v>
      </c>
      <c r="D91" s="28">
        <v>3783</v>
      </c>
      <c r="E91" s="28">
        <v>3924</v>
      </c>
      <c r="F91" s="28">
        <v>3700</v>
      </c>
      <c r="G91" s="28">
        <v>5098</v>
      </c>
      <c r="H91" s="28">
        <v>3943</v>
      </c>
      <c r="I91" s="28">
        <v>4402</v>
      </c>
      <c r="J91" s="28">
        <v>5233</v>
      </c>
      <c r="K91" s="28">
        <v>5152</v>
      </c>
      <c r="L91" s="28">
        <v>4373</v>
      </c>
      <c r="M91" s="28">
        <v>4060</v>
      </c>
      <c r="N91" s="28">
        <v>3171</v>
      </c>
      <c r="O91" s="28">
        <v>6112</v>
      </c>
      <c r="P91" s="28">
        <v>4990</v>
      </c>
      <c r="Q91" s="28">
        <v>5552</v>
      </c>
      <c r="R91" s="28">
        <v>4657</v>
      </c>
      <c r="S91" s="28">
        <v>4601</v>
      </c>
      <c r="T91" s="28">
        <v>4845</v>
      </c>
      <c r="U91" s="28">
        <v>5631</v>
      </c>
      <c r="V91" s="28">
        <v>6140</v>
      </c>
      <c r="W91" s="28">
        <v>5049</v>
      </c>
      <c r="X91" s="28">
        <v>5127</v>
      </c>
      <c r="Y91" s="28"/>
      <c r="Z91" s="20" t="s">
        <v>504</v>
      </c>
      <c r="AA91" s="28" t="b">
        <f t="shared" si="52"/>
        <v>1</v>
      </c>
      <c r="AB91"/>
      <c r="AC91" s="20" t="s">
        <v>504</v>
      </c>
      <c r="AD91" s="28">
        <v>411200</v>
      </c>
      <c r="AE91" s="28">
        <v>524900</v>
      </c>
      <c r="AF91" s="36">
        <v>78.3</v>
      </c>
      <c r="AG91" s="36">
        <v>2.1</v>
      </c>
      <c r="AH91" s="28">
        <v>410200</v>
      </c>
      <c r="AI91" s="28">
        <v>529000</v>
      </c>
      <c r="AJ91" s="36">
        <v>77.5</v>
      </c>
      <c r="AK91" s="36">
        <v>2.2000000000000002</v>
      </c>
      <c r="AL91" s="28">
        <v>421500</v>
      </c>
      <c r="AM91" s="28">
        <v>528300</v>
      </c>
      <c r="AN91" s="36">
        <v>79.8</v>
      </c>
      <c r="AO91" s="36">
        <v>2.1</v>
      </c>
      <c r="AP91"/>
      <c r="AQ91"/>
      <c r="AR91"/>
      <c r="AS91"/>
      <c r="AT91" s="34">
        <f t="shared" si="49"/>
        <v>5.5436372501218916E-3</v>
      </c>
      <c r="AU91" s="34">
        <f t="shared" si="50"/>
        <v>1.0897123354461238E-2</v>
      </c>
      <c r="AV91" s="34">
        <f t="shared" si="51"/>
        <v>9.222330570453437E-3</v>
      </c>
      <c r="AW91" s="34">
        <f t="shared" si="37"/>
        <v>9.3096085409252669E-3</v>
      </c>
      <c r="AX91" s="34">
        <f t="shared" si="38"/>
        <v>8.7781731909845791E-3</v>
      </c>
      <c r="AY91" s="34">
        <f t="shared" si="39"/>
        <v>1.2094899169632266E-2</v>
      </c>
      <c r="AZ91" s="34">
        <f t="shared" si="40"/>
        <v>9.3546856465005924E-3</v>
      </c>
      <c r="BA91" s="34">
        <f t="shared" si="41"/>
        <v>1.0443653618030842E-2</v>
      </c>
      <c r="BB91" s="34">
        <f t="shared" si="42"/>
        <v>1.2415183867141162E-2</v>
      </c>
      <c r="BC91" s="34">
        <f t="shared" si="43"/>
        <v>1.2223013048635824E-2</v>
      </c>
      <c r="BD91" s="34">
        <f t="shared" si="44"/>
        <v>1.037485172004745E-2</v>
      </c>
      <c r="BE91" s="34">
        <f t="shared" si="45"/>
        <v>9.6322657176749708E-3</v>
      </c>
      <c r="BF91" s="34">
        <f t="shared" si="46"/>
        <v>7.5231316725978652E-3</v>
      </c>
      <c r="BG91" s="34">
        <f t="shared" si="47"/>
        <v>1.4500593119810201E-2</v>
      </c>
      <c r="BH91" s="34">
        <f t="shared" si="48"/>
        <v>1.1838671411625147E-2</v>
      </c>
      <c r="BI91" s="34">
        <f t="shared" si="53"/>
        <v>1.0509180389929963E-2</v>
      </c>
      <c r="BJ91" s="34">
        <f t="shared" si="54"/>
        <v>8.8150671966685593E-3</v>
      </c>
      <c r="BK91" s="34">
        <f t="shared" si="55"/>
        <v>8.7090668180957783E-3</v>
      </c>
      <c r="BL91" s="34">
        <f t="shared" si="56"/>
        <v>9.1709256104486082E-3</v>
      </c>
      <c r="BM91" s="34">
        <f t="shared" si="57"/>
        <v>1.0658716638273709E-2</v>
      </c>
      <c r="BN91" s="34">
        <f t="shared" si="58"/>
        <v>1.1622184364944161E-2</v>
      </c>
      <c r="BO91" s="34">
        <f t="shared" si="59"/>
        <v>9.5570698466780242E-3</v>
      </c>
      <c r="BP91" s="34">
        <f t="shared" si="60"/>
        <v>9.7047132311186817E-3</v>
      </c>
    </row>
    <row r="92" spans="1:68" ht="15" x14ac:dyDescent="0.25">
      <c r="A92" s="20" t="s">
        <v>505</v>
      </c>
      <c r="B92" s="28">
        <v>2824</v>
      </c>
      <c r="C92" s="28">
        <v>3745</v>
      </c>
      <c r="D92" s="28">
        <v>3806</v>
      </c>
      <c r="E92" s="28">
        <v>3320</v>
      </c>
      <c r="F92" s="28">
        <v>4281</v>
      </c>
      <c r="G92" s="28">
        <v>3801</v>
      </c>
      <c r="H92" s="28">
        <v>4171</v>
      </c>
      <c r="I92" s="28">
        <v>3989</v>
      </c>
      <c r="J92" s="28">
        <v>4203</v>
      </c>
      <c r="K92" s="28">
        <v>4696</v>
      </c>
      <c r="L92" s="28">
        <v>4013</v>
      </c>
      <c r="M92" s="28">
        <v>3406</v>
      </c>
      <c r="N92" s="28">
        <v>3036</v>
      </c>
      <c r="O92" s="28">
        <v>4149</v>
      </c>
      <c r="P92" s="28">
        <v>3728</v>
      </c>
      <c r="Q92" s="28">
        <v>3848</v>
      </c>
      <c r="R92" s="28">
        <v>3976</v>
      </c>
      <c r="S92" s="28">
        <v>3979</v>
      </c>
      <c r="T92" s="28">
        <v>4455</v>
      </c>
      <c r="U92" s="28">
        <v>5110</v>
      </c>
      <c r="V92" s="28">
        <v>5230</v>
      </c>
      <c r="W92" s="28">
        <v>4783</v>
      </c>
      <c r="X92" s="28">
        <v>5008</v>
      </c>
      <c r="Y92" s="28"/>
      <c r="Z92" s="20" t="s">
        <v>505</v>
      </c>
      <c r="AA92" s="28" t="b">
        <f t="shared" si="52"/>
        <v>1</v>
      </c>
      <c r="AB92"/>
      <c r="AC92" s="20" t="s">
        <v>505</v>
      </c>
      <c r="AD92" s="28">
        <v>347400</v>
      </c>
      <c r="AE92" s="28">
        <v>436200</v>
      </c>
      <c r="AF92" s="36">
        <v>79.599999999999994</v>
      </c>
      <c r="AG92" s="36">
        <v>2.2000000000000002</v>
      </c>
      <c r="AH92" s="28">
        <v>348500</v>
      </c>
      <c r="AI92" s="28">
        <v>437800</v>
      </c>
      <c r="AJ92" s="36">
        <v>79.599999999999994</v>
      </c>
      <c r="AK92" s="36">
        <v>2.2000000000000002</v>
      </c>
      <c r="AL92" s="28">
        <v>357300</v>
      </c>
      <c r="AM92" s="28">
        <v>436700</v>
      </c>
      <c r="AN92" s="36">
        <v>81.8</v>
      </c>
      <c r="AO92" s="36">
        <v>2.1</v>
      </c>
      <c r="AP92"/>
      <c r="AQ92"/>
      <c r="AR92"/>
      <c r="AS92"/>
      <c r="AT92" s="34">
        <f t="shared" si="49"/>
        <v>8.1032998565279766E-3</v>
      </c>
      <c r="AU92" s="34">
        <f t="shared" si="50"/>
        <v>1.0746054519368723E-2</v>
      </c>
      <c r="AV92" s="34">
        <f t="shared" si="51"/>
        <v>1.0921090387374462E-2</v>
      </c>
      <c r="AW92" s="34">
        <f t="shared" si="37"/>
        <v>9.2919115589140781E-3</v>
      </c>
      <c r="AX92" s="34">
        <f t="shared" si="38"/>
        <v>1.1981528127623845E-2</v>
      </c>
      <c r="AY92" s="34">
        <f t="shared" si="39"/>
        <v>1.0638119227539882E-2</v>
      </c>
      <c r="AZ92" s="34">
        <f t="shared" si="40"/>
        <v>1.1673663588021271E-2</v>
      </c>
      <c r="BA92" s="34">
        <f t="shared" si="41"/>
        <v>1.1164287713406102E-2</v>
      </c>
      <c r="BB92" s="34">
        <f t="shared" si="42"/>
        <v>1.1763224181360202E-2</v>
      </c>
      <c r="BC92" s="34">
        <f t="shared" si="43"/>
        <v>1.3143017072488106E-2</v>
      </c>
      <c r="BD92" s="34">
        <f t="shared" si="44"/>
        <v>1.12314581584103E-2</v>
      </c>
      <c r="BE92" s="34">
        <f t="shared" si="45"/>
        <v>9.5326056535124538E-3</v>
      </c>
      <c r="BF92" s="34">
        <f t="shared" si="46"/>
        <v>8.4970612930310666E-3</v>
      </c>
      <c r="BG92" s="34">
        <f t="shared" si="47"/>
        <v>1.1612090680100755E-2</v>
      </c>
      <c r="BH92" s="34">
        <f t="shared" si="48"/>
        <v>1.0433809123985446E-2</v>
      </c>
      <c r="BI92" s="34">
        <f t="shared" si="53"/>
        <v>8.811541103732539E-3</v>
      </c>
      <c r="BJ92" s="34">
        <f t="shared" si="54"/>
        <v>9.1046485001144949E-3</v>
      </c>
      <c r="BK92" s="34">
        <f t="shared" si="55"/>
        <v>9.1115182047171971E-3</v>
      </c>
      <c r="BL92" s="34">
        <f t="shared" si="56"/>
        <v>1.0201511335012594E-2</v>
      </c>
      <c r="BM92" s="34">
        <f t="shared" si="57"/>
        <v>1.1701396839935882E-2</v>
      </c>
      <c r="BN92" s="34">
        <f t="shared" si="58"/>
        <v>1.1976185024043967E-2</v>
      </c>
      <c r="BO92" s="34">
        <f t="shared" si="59"/>
        <v>1.0952599038241355E-2</v>
      </c>
      <c r="BP92" s="34">
        <f t="shared" si="60"/>
        <v>1.1467826883444011E-2</v>
      </c>
    </row>
    <row r="93" spans="1:68" ht="15" x14ac:dyDescent="0.25">
      <c r="A93" s="20" t="s">
        <v>506</v>
      </c>
      <c r="B93" s="28">
        <v>805</v>
      </c>
      <c r="C93" s="28">
        <v>1378</v>
      </c>
      <c r="D93" s="28">
        <v>1193</v>
      </c>
      <c r="E93" s="28">
        <v>1212</v>
      </c>
      <c r="F93" s="28">
        <v>1041</v>
      </c>
      <c r="G93" s="28">
        <v>1616</v>
      </c>
      <c r="H93" s="28">
        <v>1228</v>
      </c>
      <c r="I93" s="28">
        <v>1538</v>
      </c>
      <c r="J93" s="28">
        <v>1666</v>
      </c>
      <c r="K93" s="28">
        <v>1663</v>
      </c>
      <c r="L93" s="28">
        <v>2053</v>
      </c>
      <c r="M93" s="28">
        <v>1216</v>
      </c>
      <c r="N93" s="28">
        <v>940</v>
      </c>
      <c r="O93" s="28">
        <v>1479</v>
      </c>
      <c r="P93" s="28">
        <v>1304</v>
      </c>
      <c r="Q93" s="28">
        <v>1415</v>
      </c>
      <c r="R93" s="28">
        <v>1263</v>
      </c>
      <c r="S93" s="28">
        <v>1316</v>
      </c>
      <c r="T93" s="28">
        <v>1688</v>
      </c>
      <c r="U93" s="28">
        <v>1639</v>
      </c>
      <c r="V93" s="28">
        <v>1463</v>
      </c>
      <c r="W93" s="28">
        <v>1760</v>
      </c>
      <c r="X93" s="28">
        <v>1612</v>
      </c>
      <c r="Y93" s="28"/>
      <c r="Z93" s="20" t="s">
        <v>506</v>
      </c>
      <c r="AA93" s="28" t="b">
        <f t="shared" si="52"/>
        <v>1</v>
      </c>
      <c r="AB93"/>
      <c r="AC93" s="20" t="s">
        <v>506</v>
      </c>
      <c r="AD93" s="28">
        <v>127800</v>
      </c>
      <c r="AE93" s="28">
        <v>170800</v>
      </c>
      <c r="AF93" s="36">
        <v>74.8</v>
      </c>
      <c r="AG93" s="36">
        <v>3.5</v>
      </c>
      <c r="AH93" s="28">
        <v>126900</v>
      </c>
      <c r="AI93" s="28">
        <v>173100</v>
      </c>
      <c r="AJ93" s="36">
        <v>73.3</v>
      </c>
      <c r="AK93" s="36">
        <v>3.8</v>
      </c>
      <c r="AL93" s="28">
        <v>117200</v>
      </c>
      <c r="AM93" s="28">
        <v>178700</v>
      </c>
      <c r="AN93" s="36">
        <v>65.599999999999994</v>
      </c>
      <c r="AO93" s="36">
        <v>4.0999999999999996</v>
      </c>
      <c r="AP93"/>
      <c r="AQ93"/>
      <c r="AR93"/>
      <c r="AS93"/>
      <c r="AT93" s="34">
        <f t="shared" si="49"/>
        <v>6.3435776201733645E-3</v>
      </c>
      <c r="AU93" s="34">
        <f t="shared" si="50"/>
        <v>1.0858944050433412E-2</v>
      </c>
      <c r="AV93" s="34">
        <f t="shared" si="51"/>
        <v>9.4011032308904657E-3</v>
      </c>
      <c r="AW93" s="34">
        <f t="shared" si="37"/>
        <v>1.0341296928327645E-2</v>
      </c>
      <c r="AX93" s="34">
        <f t="shared" si="38"/>
        <v>8.8822525597269629E-3</v>
      </c>
      <c r="AY93" s="34">
        <f t="shared" si="39"/>
        <v>1.3788395904436861E-2</v>
      </c>
      <c r="AZ93" s="34">
        <f t="shared" si="40"/>
        <v>1.0477815699658704E-2</v>
      </c>
      <c r="BA93" s="34">
        <f t="shared" si="41"/>
        <v>1.3122866894197952E-2</v>
      </c>
      <c r="BB93" s="34">
        <f t="shared" si="42"/>
        <v>1.4215017064846416E-2</v>
      </c>
      <c r="BC93" s="34">
        <f t="shared" si="43"/>
        <v>1.4189419795221843E-2</v>
      </c>
      <c r="BD93" s="34">
        <f t="shared" si="44"/>
        <v>1.7517064846416384E-2</v>
      </c>
      <c r="BE93" s="34">
        <f t="shared" si="45"/>
        <v>1.037542662116041E-2</v>
      </c>
      <c r="BF93" s="34">
        <f t="shared" si="46"/>
        <v>8.0204778156996587E-3</v>
      </c>
      <c r="BG93" s="34">
        <f t="shared" si="47"/>
        <v>1.2619453924914675E-2</v>
      </c>
      <c r="BH93" s="34">
        <f t="shared" si="48"/>
        <v>1.1126279863481229E-2</v>
      </c>
      <c r="BI93" s="34">
        <f t="shared" si="53"/>
        <v>7.9182988248461105E-3</v>
      </c>
      <c r="BJ93" s="34">
        <f t="shared" si="54"/>
        <v>7.0677112479015109E-3</v>
      </c>
      <c r="BK93" s="34">
        <f t="shared" si="55"/>
        <v>7.3642977056519307E-3</v>
      </c>
      <c r="BL93" s="34">
        <f t="shared" si="56"/>
        <v>9.4459988808058195E-3</v>
      </c>
      <c r="BM93" s="34">
        <f t="shared" si="57"/>
        <v>9.1717963066592061E-3</v>
      </c>
      <c r="BN93" s="34">
        <f t="shared" si="58"/>
        <v>8.1869054280917734E-3</v>
      </c>
      <c r="BO93" s="34">
        <f t="shared" si="59"/>
        <v>9.8489087856743138E-3</v>
      </c>
      <c r="BP93" s="34">
        <f t="shared" si="60"/>
        <v>9.0207050923335197E-3</v>
      </c>
    </row>
    <row r="94" spans="1:68" ht="15" x14ac:dyDescent="0.25">
      <c r="A94" s="20" t="s">
        <v>508</v>
      </c>
      <c r="B94" s="28">
        <v>460</v>
      </c>
      <c r="C94" s="28">
        <v>381</v>
      </c>
      <c r="D94" s="28">
        <v>654</v>
      </c>
      <c r="E94" s="28">
        <v>460</v>
      </c>
      <c r="F94" s="28">
        <v>463</v>
      </c>
      <c r="G94" s="28">
        <v>457</v>
      </c>
      <c r="H94" s="28">
        <v>544</v>
      </c>
      <c r="I94" s="28">
        <v>549</v>
      </c>
      <c r="J94" s="28">
        <v>803</v>
      </c>
      <c r="K94" s="28">
        <v>849</v>
      </c>
      <c r="L94" s="28">
        <v>1552</v>
      </c>
      <c r="M94" s="28">
        <v>801</v>
      </c>
      <c r="N94" s="28">
        <v>583</v>
      </c>
      <c r="O94" s="28">
        <v>775</v>
      </c>
      <c r="P94" s="28">
        <v>631</v>
      </c>
      <c r="Q94" s="28">
        <v>941</v>
      </c>
      <c r="R94" s="28">
        <v>809</v>
      </c>
      <c r="S94" s="28">
        <v>570</v>
      </c>
      <c r="T94" s="28">
        <v>925</v>
      </c>
      <c r="U94" s="28">
        <v>1204</v>
      </c>
      <c r="V94" s="28">
        <v>738</v>
      </c>
      <c r="W94" s="28">
        <v>601</v>
      </c>
      <c r="X94" s="28">
        <v>585</v>
      </c>
      <c r="Y94" s="28"/>
      <c r="Z94" s="20" t="s">
        <v>508</v>
      </c>
      <c r="AA94" s="28" t="b">
        <f t="shared" si="52"/>
        <v>1</v>
      </c>
      <c r="AB94"/>
      <c r="AC94" s="20" t="s">
        <v>508</v>
      </c>
      <c r="AD94" s="28">
        <v>115300</v>
      </c>
      <c r="AE94" s="28">
        <v>151900</v>
      </c>
      <c r="AF94" s="36">
        <v>75.900000000000006</v>
      </c>
      <c r="AG94" s="36">
        <v>3.2</v>
      </c>
      <c r="AH94" s="28">
        <v>119400</v>
      </c>
      <c r="AI94" s="28">
        <v>154400</v>
      </c>
      <c r="AJ94" s="36">
        <v>77.3</v>
      </c>
      <c r="AK94" s="36">
        <v>3.3</v>
      </c>
      <c r="AL94" s="28">
        <v>111900</v>
      </c>
      <c r="AM94" s="28">
        <v>158100</v>
      </c>
      <c r="AN94" s="36">
        <v>70.8</v>
      </c>
      <c r="AO94" s="36">
        <v>3.5</v>
      </c>
      <c r="AP94"/>
      <c r="AQ94"/>
      <c r="AR94"/>
      <c r="AS94"/>
      <c r="AT94" s="34">
        <f t="shared" si="49"/>
        <v>3.8525963149078726E-3</v>
      </c>
      <c r="AU94" s="34">
        <f t="shared" si="50"/>
        <v>3.1909547738693468E-3</v>
      </c>
      <c r="AV94" s="34">
        <f t="shared" si="51"/>
        <v>5.4773869346733672E-3</v>
      </c>
      <c r="AW94" s="34">
        <f t="shared" si="37"/>
        <v>4.1108132260947276E-3</v>
      </c>
      <c r="AX94" s="34">
        <f t="shared" si="38"/>
        <v>4.1376228775692582E-3</v>
      </c>
      <c r="AY94" s="34">
        <f t="shared" si="39"/>
        <v>4.084003574620197E-3</v>
      </c>
      <c r="AZ94" s="34">
        <f t="shared" ref="AZ94:AZ125" si="61">H94/$AL94</f>
        <v>4.8614834673815907E-3</v>
      </c>
      <c r="BA94" s="34">
        <f t="shared" ref="BA94:BA125" si="62">I94/$AL94</f>
        <v>4.9061662198391417E-3</v>
      </c>
      <c r="BB94" s="34">
        <f t="shared" ref="BB94:BB125" si="63">J94/$AL94</f>
        <v>7.1760500446827521E-3</v>
      </c>
      <c r="BC94" s="34">
        <f t="shared" ref="BC94:BC125" si="64">K94/$AL94</f>
        <v>7.5871313672922248E-3</v>
      </c>
      <c r="BD94" s="34">
        <f t="shared" ref="BD94:BD125" si="65">L94/$AL94</f>
        <v>1.386952636282395E-2</v>
      </c>
      <c r="BE94" s="34">
        <f t="shared" ref="BE94:BE125" si="66">M94/$AL94</f>
        <v>7.1581769436997317E-3</v>
      </c>
      <c r="BF94" s="34">
        <f t="shared" ref="BF94:BF125" si="67">N94/$AL94</f>
        <v>5.2100089365504912E-3</v>
      </c>
      <c r="BG94" s="34">
        <f t="shared" ref="BG94:BG125" si="68">O94/$AL94</f>
        <v>6.9258266309204647E-3</v>
      </c>
      <c r="BH94" s="34">
        <f t="shared" ref="BH94:BH125" si="69">P94/$AL94</f>
        <v>5.6389633601429852E-3</v>
      </c>
      <c r="BI94" s="34">
        <f t="shared" si="53"/>
        <v>5.9519291587602783E-3</v>
      </c>
      <c r="BJ94" s="34">
        <f t="shared" si="54"/>
        <v>5.1170145477545861E-3</v>
      </c>
      <c r="BK94" s="34">
        <f t="shared" si="55"/>
        <v>3.6053130929791272E-3</v>
      </c>
      <c r="BL94" s="34">
        <f t="shared" si="56"/>
        <v>5.8507273877292853E-3</v>
      </c>
      <c r="BM94" s="34">
        <f t="shared" si="57"/>
        <v>7.6154332700822261E-3</v>
      </c>
      <c r="BN94" s="34">
        <f t="shared" si="58"/>
        <v>4.6679316888045544E-3</v>
      </c>
      <c r="BO94" s="34">
        <f t="shared" si="59"/>
        <v>3.8013915243516761E-3</v>
      </c>
      <c r="BP94" s="34">
        <f t="shared" si="60"/>
        <v>3.7001897533206832E-3</v>
      </c>
    </row>
    <row r="95" spans="1:68" ht="15" x14ac:dyDescent="0.25">
      <c r="A95" s="20" t="s">
        <v>509</v>
      </c>
      <c r="B95" s="28">
        <v>671</v>
      </c>
      <c r="C95" s="28">
        <v>654</v>
      </c>
      <c r="D95" s="28">
        <v>758</v>
      </c>
      <c r="E95" s="28">
        <v>1301</v>
      </c>
      <c r="F95" s="28">
        <v>657</v>
      </c>
      <c r="G95" s="28">
        <v>818</v>
      </c>
      <c r="H95" s="28">
        <v>1519</v>
      </c>
      <c r="I95" s="28">
        <v>981</v>
      </c>
      <c r="J95" s="28">
        <v>1600</v>
      </c>
      <c r="K95" s="28">
        <v>1402</v>
      </c>
      <c r="L95" s="28">
        <v>1316</v>
      </c>
      <c r="M95" s="28">
        <v>990</v>
      </c>
      <c r="N95" s="28">
        <v>794</v>
      </c>
      <c r="O95" s="28">
        <v>989</v>
      </c>
      <c r="P95" s="28">
        <v>725</v>
      </c>
      <c r="Q95" s="28">
        <v>916</v>
      </c>
      <c r="R95" s="28">
        <v>1093</v>
      </c>
      <c r="S95" s="28">
        <v>790</v>
      </c>
      <c r="T95" s="28">
        <v>1013</v>
      </c>
      <c r="U95" s="28">
        <v>1011</v>
      </c>
      <c r="V95" s="28">
        <v>830</v>
      </c>
      <c r="W95" s="28">
        <v>1195</v>
      </c>
      <c r="X95" s="28">
        <v>756</v>
      </c>
      <c r="Y95" s="28"/>
      <c r="Z95" s="20" t="s">
        <v>509</v>
      </c>
      <c r="AA95" s="28" t="b">
        <f t="shared" si="52"/>
        <v>1</v>
      </c>
      <c r="AB95"/>
      <c r="AC95" s="20" t="s">
        <v>509</v>
      </c>
      <c r="AD95" s="28">
        <v>88500</v>
      </c>
      <c r="AE95" s="28">
        <v>122200</v>
      </c>
      <c r="AF95" s="36">
        <v>72.400000000000006</v>
      </c>
      <c r="AG95" s="36">
        <v>3.8</v>
      </c>
      <c r="AH95" s="28">
        <v>89100</v>
      </c>
      <c r="AI95" s="28">
        <v>123000</v>
      </c>
      <c r="AJ95" s="36">
        <v>72.400000000000006</v>
      </c>
      <c r="AK95" s="36">
        <v>3.5</v>
      </c>
      <c r="AL95" s="28">
        <v>93000</v>
      </c>
      <c r="AM95" s="28">
        <v>125200</v>
      </c>
      <c r="AN95" s="36">
        <v>74.3</v>
      </c>
      <c r="AO95" s="36">
        <v>3.4</v>
      </c>
      <c r="AP95"/>
      <c r="AQ95"/>
      <c r="AR95"/>
      <c r="AS95"/>
      <c r="AT95" s="34">
        <f t="shared" si="49"/>
        <v>7.530864197530864E-3</v>
      </c>
      <c r="AU95" s="34">
        <f t="shared" si="50"/>
        <v>7.3400673400673402E-3</v>
      </c>
      <c r="AV95" s="34">
        <f t="shared" si="51"/>
        <v>8.5072951739618412E-3</v>
      </c>
      <c r="AW95" s="34">
        <f t="shared" si="37"/>
        <v>1.3989247311827957E-2</v>
      </c>
      <c r="AX95" s="34">
        <f t="shared" si="38"/>
        <v>7.0645161290322578E-3</v>
      </c>
      <c r="AY95" s="34">
        <f t="shared" si="39"/>
        <v>8.7956989247311834E-3</v>
      </c>
      <c r="AZ95" s="34">
        <f t="shared" si="61"/>
        <v>1.6333333333333332E-2</v>
      </c>
      <c r="BA95" s="34">
        <f t="shared" si="62"/>
        <v>1.0548387096774194E-2</v>
      </c>
      <c r="BB95" s="34">
        <f t="shared" si="63"/>
        <v>1.7204301075268817E-2</v>
      </c>
      <c r="BC95" s="34">
        <f t="shared" si="64"/>
        <v>1.5075268817204302E-2</v>
      </c>
      <c r="BD95" s="34">
        <f t="shared" si="65"/>
        <v>1.4150537634408602E-2</v>
      </c>
      <c r="BE95" s="34">
        <f t="shared" si="66"/>
        <v>1.064516129032258E-2</v>
      </c>
      <c r="BF95" s="34">
        <f t="shared" si="67"/>
        <v>8.5376344086021509E-3</v>
      </c>
      <c r="BG95" s="34">
        <f t="shared" si="68"/>
        <v>1.0634408602150537E-2</v>
      </c>
      <c r="BH95" s="34">
        <f t="shared" si="69"/>
        <v>7.7956989247311825E-3</v>
      </c>
      <c r="BI95" s="34">
        <f t="shared" si="53"/>
        <v>7.3162939297124604E-3</v>
      </c>
      <c r="BJ95" s="34">
        <f t="shared" si="54"/>
        <v>8.7300319488817883E-3</v>
      </c>
      <c r="BK95" s="34">
        <f t="shared" si="55"/>
        <v>6.3099041533546327E-3</v>
      </c>
      <c r="BL95" s="34">
        <f t="shared" si="56"/>
        <v>8.0910543130990418E-3</v>
      </c>
      <c r="BM95" s="34">
        <f t="shared" si="57"/>
        <v>8.0750798722044725E-3</v>
      </c>
      <c r="BN95" s="34">
        <f t="shared" si="58"/>
        <v>6.6293929712460068E-3</v>
      </c>
      <c r="BO95" s="34">
        <f t="shared" si="59"/>
        <v>9.5447284345047921E-3</v>
      </c>
      <c r="BP95" s="34">
        <f t="shared" si="60"/>
        <v>6.0383386581469647E-3</v>
      </c>
    </row>
    <row r="96" spans="1:68" ht="15" x14ac:dyDescent="0.25">
      <c r="A96" s="20" t="s">
        <v>510</v>
      </c>
      <c r="B96" s="28">
        <v>409</v>
      </c>
      <c r="C96" s="28">
        <v>610</v>
      </c>
      <c r="D96" s="28">
        <v>400</v>
      </c>
      <c r="E96" s="28">
        <v>602</v>
      </c>
      <c r="F96" s="28">
        <v>385</v>
      </c>
      <c r="G96" s="28">
        <v>408</v>
      </c>
      <c r="H96" s="28">
        <v>453</v>
      </c>
      <c r="I96" s="28">
        <v>824</v>
      </c>
      <c r="J96" s="28">
        <v>529</v>
      </c>
      <c r="K96" s="28">
        <v>549</v>
      </c>
      <c r="L96" s="28">
        <v>1194</v>
      </c>
      <c r="M96" s="28">
        <v>381</v>
      </c>
      <c r="N96" s="28">
        <v>481</v>
      </c>
      <c r="O96" s="28">
        <v>594</v>
      </c>
      <c r="P96" s="28">
        <v>521</v>
      </c>
      <c r="Q96" s="28">
        <v>461</v>
      </c>
      <c r="R96" s="28">
        <v>753</v>
      </c>
      <c r="S96" s="28">
        <v>869</v>
      </c>
      <c r="T96" s="28">
        <v>512</v>
      </c>
      <c r="U96" s="28">
        <v>835</v>
      </c>
      <c r="V96" s="28">
        <v>714</v>
      </c>
      <c r="W96" s="28">
        <v>536</v>
      </c>
      <c r="X96" s="28">
        <v>481</v>
      </c>
      <c r="Y96" s="28"/>
      <c r="Z96" s="20" t="s">
        <v>510</v>
      </c>
      <c r="AA96" s="28" t="b">
        <f t="shared" si="52"/>
        <v>1</v>
      </c>
      <c r="AB96"/>
      <c r="AC96" s="20" t="s">
        <v>510</v>
      </c>
      <c r="AD96" s="28">
        <v>106200</v>
      </c>
      <c r="AE96" s="28">
        <v>157600</v>
      </c>
      <c r="AF96" s="36">
        <v>67.3</v>
      </c>
      <c r="AG96" s="36">
        <v>3.8</v>
      </c>
      <c r="AH96" s="28">
        <v>111000</v>
      </c>
      <c r="AI96" s="28">
        <v>157200</v>
      </c>
      <c r="AJ96" s="36">
        <v>70.599999999999994</v>
      </c>
      <c r="AK96" s="36">
        <v>3.9</v>
      </c>
      <c r="AL96" s="28">
        <v>117300</v>
      </c>
      <c r="AM96" s="28">
        <v>162400</v>
      </c>
      <c r="AN96" s="36">
        <v>72.2</v>
      </c>
      <c r="AO96" s="36">
        <v>3.8</v>
      </c>
      <c r="AP96"/>
      <c r="AQ96"/>
      <c r="AR96"/>
      <c r="AS96"/>
      <c r="AT96" s="34">
        <f t="shared" si="49"/>
        <v>3.6846846846846845E-3</v>
      </c>
      <c r="AU96" s="34">
        <f t="shared" si="50"/>
        <v>5.4954954954954957E-3</v>
      </c>
      <c r="AV96" s="34">
        <f t="shared" si="51"/>
        <v>3.6036036036036037E-3</v>
      </c>
      <c r="AW96" s="34">
        <f t="shared" si="37"/>
        <v>5.1321398124467175E-3</v>
      </c>
      <c r="AX96" s="34">
        <f t="shared" si="38"/>
        <v>3.2821824381926682E-3</v>
      </c>
      <c r="AY96" s="34">
        <f t="shared" si="39"/>
        <v>3.4782608695652175E-3</v>
      </c>
      <c r="AZ96" s="34">
        <f t="shared" si="61"/>
        <v>3.8618925831202045E-3</v>
      </c>
      <c r="BA96" s="34">
        <f t="shared" si="62"/>
        <v>7.0247229326513214E-3</v>
      </c>
      <c r="BB96" s="34">
        <f t="shared" si="63"/>
        <v>4.5098039215686276E-3</v>
      </c>
      <c r="BC96" s="34">
        <f t="shared" si="64"/>
        <v>4.6803069053708438E-3</v>
      </c>
      <c r="BD96" s="34">
        <f t="shared" si="65"/>
        <v>1.0179028132992327E-2</v>
      </c>
      <c r="BE96" s="34">
        <f t="shared" si="66"/>
        <v>3.248081841432225E-3</v>
      </c>
      <c r="BF96" s="34">
        <f t="shared" si="67"/>
        <v>4.1005967604433079E-3</v>
      </c>
      <c r="BG96" s="34">
        <f t="shared" si="68"/>
        <v>5.0639386189258312E-3</v>
      </c>
      <c r="BH96" s="34">
        <f t="shared" si="69"/>
        <v>4.4416027280477412E-3</v>
      </c>
      <c r="BI96" s="34">
        <f t="shared" si="53"/>
        <v>2.8386699507389162E-3</v>
      </c>
      <c r="BJ96" s="34">
        <f t="shared" si="54"/>
        <v>4.6366995073891621E-3</v>
      </c>
      <c r="BK96" s="34">
        <f t="shared" si="55"/>
        <v>5.3509852216748772E-3</v>
      </c>
      <c r="BL96" s="34">
        <f t="shared" si="56"/>
        <v>3.1527093596059115E-3</v>
      </c>
      <c r="BM96" s="34">
        <f t="shared" si="57"/>
        <v>5.1416256157635464E-3</v>
      </c>
      <c r="BN96" s="34">
        <f t="shared" si="58"/>
        <v>4.3965517241379313E-3</v>
      </c>
      <c r="BO96" s="34">
        <f t="shared" si="59"/>
        <v>3.3004926108374383E-3</v>
      </c>
      <c r="BP96" s="34">
        <f t="shared" si="60"/>
        <v>2.9618226600985221E-3</v>
      </c>
    </row>
    <row r="97" spans="1:68" ht="15" x14ac:dyDescent="0.25">
      <c r="A97" s="20" t="s">
        <v>511</v>
      </c>
      <c r="B97" s="28">
        <v>566</v>
      </c>
      <c r="C97" s="28">
        <v>868</v>
      </c>
      <c r="D97" s="28">
        <v>1173</v>
      </c>
      <c r="E97" s="28">
        <v>1025</v>
      </c>
      <c r="F97" s="28">
        <v>662</v>
      </c>
      <c r="G97" s="28">
        <v>860</v>
      </c>
      <c r="H97" s="28">
        <v>928</v>
      </c>
      <c r="I97" s="28">
        <v>1484</v>
      </c>
      <c r="J97" s="28">
        <v>1463</v>
      </c>
      <c r="K97" s="28">
        <v>2077</v>
      </c>
      <c r="L97" s="28">
        <v>1787</v>
      </c>
      <c r="M97" s="28">
        <v>993</v>
      </c>
      <c r="N97" s="28">
        <v>1160</v>
      </c>
      <c r="O97" s="28">
        <v>1092</v>
      </c>
      <c r="P97" s="28">
        <v>1263</v>
      </c>
      <c r="Q97" s="28">
        <v>885</v>
      </c>
      <c r="R97" s="28">
        <v>1122</v>
      </c>
      <c r="S97" s="28">
        <v>1150</v>
      </c>
      <c r="T97" s="28">
        <v>1321</v>
      </c>
      <c r="U97" s="28">
        <v>1454</v>
      </c>
      <c r="V97" s="28">
        <v>1490</v>
      </c>
      <c r="W97" s="28">
        <v>1251</v>
      </c>
      <c r="X97" s="28">
        <v>955</v>
      </c>
      <c r="Y97" s="28"/>
      <c r="Z97" s="20" t="s">
        <v>511</v>
      </c>
      <c r="AA97" s="28" t="b">
        <f t="shared" si="52"/>
        <v>1</v>
      </c>
      <c r="AB97"/>
      <c r="AC97" s="20" t="s">
        <v>511</v>
      </c>
      <c r="AD97" s="28">
        <v>105900</v>
      </c>
      <c r="AE97" s="28">
        <v>143100</v>
      </c>
      <c r="AF97" s="36">
        <v>74</v>
      </c>
      <c r="AG97" s="36">
        <v>3.5</v>
      </c>
      <c r="AH97" s="28">
        <v>103500</v>
      </c>
      <c r="AI97" s="28">
        <v>144300</v>
      </c>
      <c r="AJ97" s="36">
        <v>71.7</v>
      </c>
      <c r="AK97" s="36">
        <v>3.6</v>
      </c>
      <c r="AL97" s="28">
        <v>114400</v>
      </c>
      <c r="AM97" s="28">
        <v>151400</v>
      </c>
      <c r="AN97" s="36">
        <v>75.599999999999994</v>
      </c>
      <c r="AO97" s="36">
        <v>3.5</v>
      </c>
      <c r="AP97"/>
      <c r="AQ97"/>
      <c r="AR97"/>
      <c r="AS97"/>
      <c r="AT97" s="34">
        <f t="shared" si="49"/>
        <v>5.4685990338164247E-3</v>
      </c>
      <c r="AU97" s="34">
        <f t="shared" si="50"/>
        <v>8.3864734299516908E-3</v>
      </c>
      <c r="AV97" s="34">
        <f t="shared" si="51"/>
        <v>1.1333333333333334E-2</v>
      </c>
      <c r="AW97" s="34">
        <f t="shared" si="37"/>
        <v>8.95979020979021E-3</v>
      </c>
      <c r="AX97" s="34">
        <f t="shared" si="38"/>
        <v>5.7867132867132865E-3</v>
      </c>
      <c r="AY97" s="34">
        <f t="shared" si="39"/>
        <v>7.5174825174825176E-3</v>
      </c>
      <c r="AZ97" s="34">
        <f t="shared" si="61"/>
        <v>8.1118881118881127E-3</v>
      </c>
      <c r="BA97" s="34">
        <f t="shared" si="62"/>
        <v>1.2972027972027973E-2</v>
      </c>
      <c r="BB97" s="34">
        <f t="shared" si="63"/>
        <v>1.2788461538461538E-2</v>
      </c>
      <c r="BC97" s="34">
        <f t="shared" si="64"/>
        <v>1.8155594405594406E-2</v>
      </c>
      <c r="BD97" s="34">
        <f t="shared" si="65"/>
        <v>1.5620629370629371E-2</v>
      </c>
      <c r="BE97" s="34">
        <f t="shared" si="66"/>
        <v>8.6800699300699294E-3</v>
      </c>
      <c r="BF97" s="34">
        <f t="shared" si="67"/>
        <v>1.013986013986014E-2</v>
      </c>
      <c r="BG97" s="34">
        <f t="shared" si="68"/>
        <v>9.5454545454545462E-3</v>
      </c>
      <c r="BH97" s="34">
        <f t="shared" si="69"/>
        <v>1.104020979020979E-2</v>
      </c>
      <c r="BI97" s="34">
        <f t="shared" si="53"/>
        <v>5.8454425363276092E-3</v>
      </c>
      <c r="BJ97" s="34">
        <f t="shared" si="54"/>
        <v>7.4108322324966973E-3</v>
      </c>
      <c r="BK97" s="34">
        <f t="shared" si="55"/>
        <v>7.5957727873183622E-3</v>
      </c>
      <c r="BL97" s="34">
        <f t="shared" si="56"/>
        <v>8.7252311756935274E-3</v>
      </c>
      <c r="BM97" s="34">
        <f t="shared" si="57"/>
        <v>9.6036988110964339E-3</v>
      </c>
      <c r="BN97" s="34">
        <f t="shared" si="58"/>
        <v>9.8414795244385726E-3</v>
      </c>
      <c r="BO97" s="34">
        <f t="shared" si="59"/>
        <v>8.2628797886393664E-3</v>
      </c>
      <c r="BP97" s="34">
        <f t="shared" si="60"/>
        <v>6.3077939233817703E-3</v>
      </c>
    </row>
    <row r="98" spans="1:68" ht="15" x14ac:dyDescent="0.25">
      <c r="A98" s="20" t="s">
        <v>512</v>
      </c>
      <c r="B98" s="28">
        <v>465</v>
      </c>
      <c r="C98" s="28">
        <v>600</v>
      </c>
      <c r="D98" s="28">
        <v>652</v>
      </c>
      <c r="E98" s="28">
        <v>673</v>
      </c>
      <c r="F98" s="28">
        <v>368</v>
      </c>
      <c r="G98" s="28">
        <v>577</v>
      </c>
      <c r="H98" s="28">
        <v>524</v>
      </c>
      <c r="I98" s="28">
        <v>634</v>
      </c>
      <c r="J98" s="28">
        <v>857</v>
      </c>
      <c r="K98" s="28">
        <v>791</v>
      </c>
      <c r="L98" s="28">
        <v>763</v>
      </c>
      <c r="M98" s="28">
        <v>564</v>
      </c>
      <c r="N98" s="28">
        <v>412</v>
      </c>
      <c r="O98" s="28">
        <v>736</v>
      </c>
      <c r="P98" s="28">
        <v>523</v>
      </c>
      <c r="Q98" s="28">
        <v>552</v>
      </c>
      <c r="R98" s="28">
        <v>574</v>
      </c>
      <c r="S98" s="28">
        <v>543</v>
      </c>
      <c r="T98" s="28">
        <v>790</v>
      </c>
      <c r="U98" s="28">
        <v>843</v>
      </c>
      <c r="V98" s="28">
        <v>954</v>
      </c>
      <c r="W98" s="28">
        <v>947</v>
      </c>
      <c r="X98" s="28">
        <v>625</v>
      </c>
      <c r="Y98" s="28"/>
      <c r="Z98" s="20" t="s">
        <v>512</v>
      </c>
      <c r="AA98" s="28" t="b">
        <f t="shared" si="52"/>
        <v>1</v>
      </c>
      <c r="AB98"/>
      <c r="AC98" s="20" t="s">
        <v>512</v>
      </c>
      <c r="AD98" s="28">
        <v>78400</v>
      </c>
      <c r="AE98" s="28">
        <v>117700</v>
      </c>
      <c r="AF98" s="36">
        <v>66.599999999999994</v>
      </c>
      <c r="AG98" s="36">
        <v>4</v>
      </c>
      <c r="AH98" s="28">
        <v>78000</v>
      </c>
      <c r="AI98" s="28">
        <v>116200</v>
      </c>
      <c r="AJ98" s="36">
        <v>67.2</v>
      </c>
      <c r="AK98" s="36">
        <v>3.9</v>
      </c>
      <c r="AL98" s="28">
        <v>82200</v>
      </c>
      <c r="AM98" s="28">
        <v>119300</v>
      </c>
      <c r="AN98" s="36">
        <v>68.900000000000006</v>
      </c>
      <c r="AO98" s="36">
        <v>3.6</v>
      </c>
      <c r="AP98"/>
      <c r="AQ98"/>
      <c r="AR98"/>
      <c r="AS98"/>
      <c r="AT98" s="34">
        <f t="shared" si="49"/>
        <v>5.9615384615384617E-3</v>
      </c>
      <c r="AU98" s="34">
        <f t="shared" si="50"/>
        <v>7.6923076923076927E-3</v>
      </c>
      <c r="AV98" s="34">
        <f t="shared" si="51"/>
        <v>8.3589743589743588E-3</v>
      </c>
      <c r="AW98" s="34">
        <f t="shared" si="37"/>
        <v>8.1873479318734788E-3</v>
      </c>
      <c r="AX98" s="34">
        <f t="shared" si="38"/>
        <v>4.4768856447688563E-3</v>
      </c>
      <c r="AY98" s="34">
        <f t="shared" si="39"/>
        <v>7.0194647201946474E-3</v>
      </c>
      <c r="AZ98" s="34">
        <f t="shared" si="61"/>
        <v>6.374695863746959E-3</v>
      </c>
      <c r="BA98" s="34">
        <f t="shared" si="62"/>
        <v>7.7128953771289539E-3</v>
      </c>
      <c r="BB98" s="34">
        <f t="shared" si="63"/>
        <v>1.0425790754257907E-2</v>
      </c>
      <c r="BC98" s="34">
        <f t="shared" si="64"/>
        <v>9.62287104622871E-3</v>
      </c>
      <c r="BD98" s="34">
        <f t="shared" si="65"/>
        <v>9.2822384428223846E-3</v>
      </c>
      <c r="BE98" s="34">
        <f t="shared" si="66"/>
        <v>6.8613138686131388E-3</v>
      </c>
      <c r="BF98" s="34">
        <f t="shared" si="67"/>
        <v>5.0121654501216542E-3</v>
      </c>
      <c r="BG98" s="34">
        <f t="shared" si="68"/>
        <v>8.9537712895377125E-3</v>
      </c>
      <c r="BH98" s="34">
        <f t="shared" si="69"/>
        <v>6.3625304136253041E-3</v>
      </c>
      <c r="BI98" s="34">
        <f t="shared" si="53"/>
        <v>4.6269907795473599E-3</v>
      </c>
      <c r="BJ98" s="34">
        <f t="shared" si="54"/>
        <v>4.8113998323554069E-3</v>
      </c>
      <c r="BK98" s="34">
        <f t="shared" si="55"/>
        <v>4.5515507124895219E-3</v>
      </c>
      <c r="BL98" s="34">
        <f t="shared" si="56"/>
        <v>6.6219614417435037E-3</v>
      </c>
      <c r="BM98" s="34">
        <f t="shared" si="57"/>
        <v>7.0662196144174348E-3</v>
      </c>
      <c r="BN98" s="34">
        <f t="shared" si="58"/>
        <v>7.9966471081307621E-3</v>
      </c>
      <c r="BO98" s="34">
        <f t="shared" si="59"/>
        <v>7.9379715004191109E-3</v>
      </c>
      <c r="BP98" s="34">
        <f t="shared" si="60"/>
        <v>5.238893545683152E-3</v>
      </c>
    </row>
    <row r="99" spans="1:68" ht="15" x14ac:dyDescent="0.25">
      <c r="A99" s="20" t="s">
        <v>513</v>
      </c>
      <c r="B99" s="28">
        <v>577</v>
      </c>
      <c r="C99" s="28">
        <v>1082</v>
      </c>
      <c r="D99" s="28">
        <v>802</v>
      </c>
      <c r="E99" s="28">
        <v>1032</v>
      </c>
      <c r="F99" s="28">
        <v>932</v>
      </c>
      <c r="G99" s="28">
        <v>861</v>
      </c>
      <c r="H99" s="28">
        <v>757</v>
      </c>
      <c r="I99" s="28">
        <v>1243</v>
      </c>
      <c r="J99" s="28">
        <v>2032</v>
      </c>
      <c r="K99" s="28">
        <v>1318</v>
      </c>
      <c r="L99" s="28">
        <v>1864</v>
      </c>
      <c r="M99" s="28">
        <v>1283</v>
      </c>
      <c r="N99" s="28">
        <v>978</v>
      </c>
      <c r="O99" s="28">
        <v>1136</v>
      </c>
      <c r="P99" s="28">
        <v>869</v>
      </c>
      <c r="Q99" s="28">
        <v>993</v>
      </c>
      <c r="R99" s="28">
        <v>1264</v>
      </c>
      <c r="S99" s="28">
        <v>1054</v>
      </c>
      <c r="T99" s="28">
        <v>1447</v>
      </c>
      <c r="U99" s="28">
        <v>1502</v>
      </c>
      <c r="V99" s="28">
        <v>1544</v>
      </c>
      <c r="W99" s="28">
        <v>1439</v>
      </c>
      <c r="X99" s="28">
        <v>1019</v>
      </c>
      <c r="Y99" s="28"/>
      <c r="Z99" s="20" t="s">
        <v>513</v>
      </c>
      <c r="AA99" s="28" t="b">
        <f t="shared" si="52"/>
        <v>1</v>
      </c>
      <c r="AB99"/>
      <c r="AC99" s="20" t="s">
        <v>513</v>
      </c>
      <c r="AD99" s="28">
        <v>172500</v>
      </c>
      <c r="AE99" s="28">
        <v>209900</v>
      </c>
      <c r="AF99" s="36">
        <v>82.2</v>
      </c>
      <c r="AG99" s="36">
        <v>3.1</v>
      </c>
      <c r="AH99" s="28">
        <v>170900</v>
      </c>
      <c r="AI99" s="28">
        <v>210600</v>
      </c>
      <c r="AJ99" s="36">
        <v>81.099999999999994</v>
      </c>
      <c r="AK99" s="36">
        <v>3.4</v>
      </c>
      <c r="AL99" s="28">
        <v>177000</v>
      </c>
      <c r="AM99" s="28">
        <v>216900</v>
      </c>
      <c r="AN99" s="36">
        <v>81.599999999999994</v>
      </c>
      <c r="AO99" s="36">
        <v>3.3</v>
      </c>
      <c r="AP99"/>
      <c r="AQ99"/>
      <c r="AR99"/>
      <c r="AS99"/>
      <c r="AT99" s="34">
        <f t="shared" si="49"/>
        <v>3.3762434172030426E-3</v>
      </c>
      <c r="AU99" s="34">
        <f t="shared" si="50"/>
        <v>6.3311878291398482E-3</v>
      </c>
      <c r="AV99" s="34">
        <f t="shared" si="51"/>
        <v>4.692802808660035E-3</v>
      </c>
      <c r="AW99" s="34">
        <f t="shared" ref="AW99:AW130" si="70">E99/$AL99</f>
        <v>5.8305084745762714E-3</v>
      </c>
      <c r="AX99" s="34">
        <f t="shared" ref="AX99:AX130" si="71">F99/$AL99</f>
        <v>5.2655367231638417E-3</v>
      </c>
      <c r="AY99" s="34">
        <f t="shared" ref="AY99:AY130" si="72">G99/$AL99</f>
        <v>4.8644067796610171E-3</v>
      </c>
      <c r="AZ99" s="34">
        <f t="shared" si="61"/>
        <v>4.2768361581920905E-3</v>
      </c>
      <c r="BA99" s="34">
        <f t="shared" si="62"/>
        <v>7.022598870056497E-3</v>
      </c>
      <c r="BB99" s="34">
        <f t="shared" si="63"/>
        <v>1.1480225988700564E-2</v>
      </c>
      <c r="BC99" s="34">
        <f t="shared" si="64"/>
        <v>7.4463276836158193E-3</v>
      </c>
      <c r="BD99" s="34">
        <f t="shared" si="65"/>
        <v>1.0531073446327683E-2</v>
      </c>
      <c r="BE99" s="34">
        <f t="shared" si="66"/>
        <v>7.2485875706214693E-3</v>
      </c>
      <c r="BF99" s="34">
        <f t="shared" si="67"/>
        <v>5.5254237288135596E-3</v>
      </c>
      <c r="BG99" s="34">
        <f t="shared" si="68"/>
        <v>6.418079096045198E-3</v>
      </c>
      <c r="BH99" s="34">
        <f t="shared" si="69"/>
        <v>4.9096045197740117E-3</v>
      </c>
      <c r="BI99" s="34">
        <f t="shared" si="53"/>
        <v>4.5781466113416318E-3</v>
      </c>
      <c r="BJ99" s="34">
        <f t="shared" si="54"/>
        <v>5.82757030889811E-3</v>
      </c>
      <c r="BK99" s="34">
        <f t="shared" si="55"/>
        <v>4.8593822037805443E-3</v>
      </c>
      <c r="BL99" s="34">
        <f t="shared" si="56"/>
        <v>6.6712770862148458E-3</v>
      </c>
      <c r="BM99" s="34">
        <f t="shared" si="57"/>
        <v>6.9248501613646844E-3</v>
      </c>
      <c r="BN99" s="34">
        <f t="shared" si="58"/>
        <v>7.1184877823881974E-3</v>
      </c>
      <c r="BO99" s="34">
        <f t="shared" si="59"/>
        <v>6.6343937298294145E-3</v>
      </c>
      <c r="BP99" s="34">
        <f t="shared" si="60"/>
        <v>4.698017519594283E-3</v>
      </c>
    </row>
    <row r="100" spans="1:68" ht="15" x14ac:dyDescent="0.25">
      <c r="A100" s="20" t="s">
        <v>514</v>
      </c>
      <c r="B100" s="28">
        <v>516</v>
      </c>
      <c r="C100" s="28">
        <v>611</v>
      </c>
      <c r="D100" s="28">
        <v>638</v>
      </c>
      <c r="E100" s="28">
        <v>588</v>
      </c>
      <c r="F100" s="28">
        <v>569</v>
      </c>
      <c r="G100" s="28">
        <v>572</v>
      </c>
      <c r="H100" s="28">
        <v>653</v>
      </c>
      <c r="I100" s="28">
        <v>830</v>
      </c>
      <c r="J100" s="28">
        <v>1053</v>
      </c>
      <c r="K100" s="28">
        <v>716</v>
      </c>
      <c r="L100" s="28">
        <v>833</v>
      </c>
      <c r="M100" s="28">
        <v>579</v>
      </c>
      <c r="N100" s="28">
        <v>545</v>
      </c>
      <c r="O100" s="28">
        <v>769</v>
      </c>
      <c r="P100" s="28">
        <v>531</v>
      </c>
      <c r="Q100" s="28">
        <v>588</v>
      </c>
      <c r="R100" s="28">
        <v>1250</v>
      </c>
      <c r="S100" s="28">
        <v>765</v>
      </c>
      <c r="T100" s="28">
        <v>915</v>
      </c>
      <c r="U100" s="28">
        <v>922</v>
      </c>
      <c r="V100" s="28">
        <v>911</v>
      </c>
      <c r="W100" s="28">
        <v>959</v>
      </c>
      <c r="X100" s="28">
        <v>648</v>
      </c>
      <c r="Y100" s="28"/>
      <c r="Z100" s="20" t="s">
        <v>514</v>
      </c>
      <c r="AA100" s="28" t="b">
        <f t="shared" si="52"/>
        <v>1</v>
      </c>
      <c r="AB100"/>
      <c r="AC100" s="20" t="s">
        <v>514</v>
      </c>
      <c r="AD100" s="28">
        <v>140200</v>
      </c>
      <c r="AE100" s="28">
        <v>187200</v>
      </c>
      <c r="AF100" s="36">
        <v>74.900000000000006</v>
      </c>
      <c r="AG100" s="36">
        <v>3.8</v>
      </c>
      <c r="AH100" s="28">
        <v>142200</v>
      </c>
      <c r="AI100" s="28">
        <v>187600</v>
      </c>
      <c r="AJ100" s="36">
        <v>75.8</v>
      </c>
      <c r="AK100" s="36">
        <v>3.8</v>
      </c>
      <c r="AL100" s="28">
        <v>146600</v>
      </c>
      <c r="AM100" s="28">
        <v>194500</v>
      </c>
      <c r="AN100" s="36">
        <v>75.400000000000006</v>
      </c>
      <c r="AO100" s="36">
        <v>3.6</v>
      </c>
      <c r="AP100"/>
      <c r="AQ100"/>
      <c r="AR100"/>
      <c r="AS100"/>
      <c r="AT100" s="34">
        <f t="shared" si="49"/>
        <v>3.6286919831223629E-3</v>
      </c>
      <c r="AU100" s="34">
        <f t="shared" si="50"/>
        <v>4.29676511954993E-3</v>
      </c>
      <c r="AV100" s="34">
        <f t="shared" si="51"/>
        <v>4.4866385372714489E-3</v>
      </c>
      <c r="AW100" s="34">
        <f t="shared" si="70"/>
        <v>4.0109140518417461E-3</v>
      </c>
      <c r="AX100" s="34">
        <f t="shared" si="71"/>
        <v>3.8813096862210096E-3</v>
      </c>
      <c r="AY100" s="34">
        <f t="shared" si="72"/>
        <v>3.9017735334242838E-3</v>
      </c>
      <c r="AZ100" s="34">
        <f t="shared" si="61"/>
        <v>4.4542974079126874E-3</v>
      </c>
      <c r="BA100" s="34">
        <f t="shared" si="62"/>
        <v>5.6616643929058661E-3</v>
      </c>
      <c r="BB100" s="34">
        <f t="shared" si="63"/>
        <v>7.1828103683492499E-3</v>
      </c>
      <c r="BC100" s="34">
        <f t="shared" si="64"/>
        <v>4.8840381991814459E-3</v>
      </c>
      <c r="BD100" s="34">
        <f t="shared" si="65"/>
        <v>5.6821282401091407E-3</v>
      </c>
      <c r="BE100" s="34">
        <f t="shared" si="66"/>
        <v>3.949522510231924E-3</v>
      </c>
      <c r="BF100" s="34">
        <f t="shared" si="67"/>
        <v>3.7175989085948156E-3</v>
      </c>
      <c r="BG100" s="34">
        <f t="shared" si="68"/>
        <v>5.2455661664392904E-3</v>
      </c>
      <c r="BH100" s="34">
        <f t="shared" si="69"/>
        <v>3.622100954979536E-3</v>
      </c>
      <c r="BI100" s="34">
        <f t="shared" si="53"/>
        <v>3.0231362467866324E-3</v>
      </c>
      <c r="BJ100" s="34">
        <f t="shared" si="54"/>
        <v>6.4267352185089976E-3</v>
      </c>
      <c r="BK100" s="34">
        <f t="shared" si="55"/>
        <v>3.9331619537275068E-3</v>
      </c>
      <c r="BL100" s="34">
        <f t="shared" si="56"/>
        <v>4.7043701799485858E-3</v>
      </c>
      <c r="BM100" s="34">
        <f t="shared" si="57"/>
        <v>4.7403598971722362E-3</v>
      </c>
      <c r="BN100" s="34">
        <f t="shared" si="58"/>
        <v>4.6838046272493572E-3</v>
      </c>
      <c r="BO100" s="34">
        <f t="shared" si="59"/>
        <v>4.9305912596401026E-3</v>
      </c>
      <c r="BP100" s="34">
        <f t="shared" si="60"/>
        <v>3.3316195372750644E-3</v>
      </c>
    </row>
    <row r="101" spans="1:68" ht="15" x14ac:dyDescent="0.25">
      <c r="A101" s="20" t="s">
        <v>515</v>
      </c>
      <c r="B101" s="28">
        <v>856</v>
      </c>
      <c r="C101" s="28">
        <v>1712</v>
      </c>
      <c r="D101" s="28">
        <v>1629</v>
      </c>
      <c r="E101" s="28">
        <v>1924</v>
      </c>
      <c r="F101" s="28">
        <v>946</v>
      </c>
      <c r="G101" s="28">
        <v>2208</v>
      </c>
      <c r="H101" s="28">
        <v>2448</v>
      </c>
      <c r="I101" s="28">
        <v>2977</v>
      </c>
      <c r="J101" s="28">
        <v>3172</v>
      </c>
      <c r="K101" s="28">
        <v>2537</v>
      </c>
      <c r="L101" s="28">
        <v>2269</v>
      </c>
      <c r="M101" s="28">
        <v>3388</v>
      </c>
      <c r="N101" s="28">
        <v>2169</v>
      </c>
      <c r="O101" s="28">
        <v>3740</v>
      </c>
      <c r="P101" s="28">
        <v>5422</v>
      </c>
      <c r="Q101" s="28">
        <v>4355</v>
      </c>
      <c r="R101" s="28">
        <v>3713</v>
      </c>
      <c r="S101" s="28">
        <v>2226</v>
      </c>
      <c r="T101" s="28">
        <v>2470</v>
      </c>
      <c r="U101" s="28">
        <v>1785</v>
      </c>
      <c r="V101" s="28">
        <v>1943</v>
      </c>
      <c r="W101" s="28">
        <v>1535</v>
      </c>
      <c r="X101" s="28">
        <v>1181</v>
      </c>
      <c r="Y101" s="28"/>
      <c r="Z101" s="20" t="s">
        <v>515</v>
      </c>
      <c r="AA101" s="28" t="b">
        <f t="shared" si="52"/>
        <v>1</v>
      </c>
      <c r="AB101"/>
      <c r="AC101" s="20" t="s">
        <v>515</v>
      </c>
      <c r="AD101" s="28">
        <v>104900</v>
      </c>
      <c r="AE101" s="28">
        <v>160700</v>
      </c>
      <c r="AF101" s="36">
        <v>65.3</v>
      </c>
      <c r="AG101" s="36">
        <v>3.6</v>
      </c>
      <c r="AH101" s="28">
        <v>101000</v>
      </c>
      <c r="AI101" s="28">
        <v>160500</v>
      </c>
      <c r="AJ101" s="36">
        <v>63</v>
      </c>
      <c r="AK101" s="36">
        <v>3.6</v>
      </c>
      <c r="AL101" s="28">
        <v>109500</v>
      </c>
      <c r="AM101" s="28">
        <v>162300</v>
      </c>
      <c r="AN101" s="36">
        <v>67.5</v>
      </c>
      <c r="AO101" s="36">
        <v>3.5</v>
      </c>
      <c r="AP101"/>
      <c r="AQ101"/>
      <c r="AR101"/>
      <c r="AS101"/>
      <c r="AT101" s="34">
        <f t="shared" si="49"/>
        <v>8.4752475247524758E-3</v>
      </c>
      <c r="AU101" s="34">
        <f t="shared" si="50"/>
        <v>1.6950495049504952E-2</v>
      </c>
      <c r="AV101" s="34">
        <f t="shared" si="51"/>
        <v>1.6128712871287129E-2</v>
      </c>
      <c r="AW101" s="34">
        <f t="shared" si="70"/>
        <v>1.7570776255707764E-2</v>
      </c>
      <c r="AX101" s="34">
        <f t="shared" si="71"/>
        <v>8.6392694063926936E-3</v>
      </c>
      <c r="AY101" s="34">
        <f t="shared" si="72"/>
        <v>2.0164383561643837E-2</v>
      </c>
      <c r="AZ101" s="34">
        <f t="shared" si="61"/>
        <v>2.2356164383561646E-2</v>
      </c>
      <c r="BA101" s="34">
        <f t="shared" si="62"/>
        <v>2.7187214611872144E-2</v>
      </c>
      <c r="BB101" s="34">
        <f t="shared" si="63"/>
        <v>2.8968036529680365E-2</v>
      </c>
      <c r="BC101" s="34">
        <f t="shared" si="64"/>
        <v>2.3168949771689498E-2</v>
      </c>
      <c r="BD101" s="34">
        <f t="shared" si="65"/>
        <v>2.0721461187214612E-2</v>
      </c>
      <c r="BE101" s="34">
        <f t="shared" si="66"/>
        <v>3.0940639269406392E-2</v>
      </c>
      <c r="BF101" s="34">
        <f t="shared" si="67"/>
        <v>1.9808219178082193E-2</v>
      </c>
      <c r="BG101" s="34">
        <f t="shared" si="68"/>
        <v>3.415525114155251E-2</v>
      </c>
      <c r="BH101" s="34">
        <f t="shared" si="69"/>
        <v>4.9515981735159816E-2</v>
      </c>
      <c r="BI101" s="34">
        <f t="shared" si="53"/>
        <v>2.6833025261860752E-2</v>
      </c>
      <c r="BJ101" s="34">
        <f t="shared" si="54"/>
        <v>2.2877387553912509E-2</v>
      </c>
      <c r="BK101" s="34">
        <f t="shared" si="55"/>
        <v>1.3715341959334566E-2</v>
      </c>
      <c r="BL101" s="34">
        <f t="shared" si="56"/>
        <v>1.5218730745532963E-2</v>
      </c>
      <c r="BM101" s="34">
        <f t="shared" si="57"/>
        <v>1.0998151571164511E-2</v>
      </c>
      <c r="BN101" s="34">
        <f t="shared" si="58"/>
        <v>1.1971657424522488E-2</v>
      </c>
      <c r="BO101" s="34">
        <f t="shared" si="59"/>
        <v>9.4577942082563152E-3</v>
      </c>
      <c r="BP101" s="34">
        <f t="shared" si="60"/>
        <v>7.2766481823783114E-3</v>
      </c>
    </row>
    <row r="102" spans="1:68" ht="15" x14ac:dyDescent="0.25">
      <c r="A102" s="20" t="s">
        <v>516</v>
      </c>
      <c r="B102" s="28">
        <v>978</v>
      </c>
      <c r="C102" s="28">
        <v>1459</v>
      </c>
      <c r="D102" s="28">
        <v>2430</v>
      </c>
      <c r="E102" s="28">
        <v>1030</v>
      </c>
      <c r="F102" s="28">
        <v>711</v>
      </c>
      <c r="G102" s="28">
        <v>712</v>
      </c>
      <c r="H102" s="28">
        <v>916</v>
      </c>
      <c r="I102" s="28">
        <v>1158</v>
      </c>
      <c r="J102" s="28">
        <v>1160</v>
      </c>
      <c r="K102" s="28">
        <v>1440</v>
      </c>
      <c r="L102" s="28">
        <v>1994</v>
      </c>
      <c r="M102" s="28">
        <v>1625</v>
      </c>
      <c r="N102" s="28">
        <v>1228</v>
      </c>
      <c r="O102" s="28">
        <v>1334</v>
      </c>
      <c r="P102" s="28">
        <v>1149</v>
      </c>
      <c r="Q102" s="28">
        <v>1294</v>
      </c>
      <c r="R102" s="28">
        <v>1361</v>
      </c>
      <c r="S102" s="28">
        <v>1013</v>
      </c>
      <c r="T102" s="28">
        <v>1542</v>
      </c>
      <c r="U102" s="28">
        <v>1658</v>
      </c>
      <c r="V102" s="28">
        <v>1555</v>
      </c>
      <c r="W102" s="28">
        <v>1565</v>
      </c>
      <c r="X102" s="28">
        <v>1244</v>
      </c>
      <c r="Y102" s="28"/>
      <c r="Z102" s="20" t="s">
        <v>516</v>
      </c>
      <c r="AA102" s="28" t="b">
        <f t="shared" si="52"/>
        <v>1</v>
      </c>
      <c r="AB102"/>
      <c r="AC102" s="20" t="s">
        <v>516</v>
      </c>
      <c r="AD102" s="28">
        <v>158300</v>
      </c>
      <c r="AE102" s="28">
        <v>207300</v>
      </c>
      <c r="AF102" s="36">
        <v>76.3</v>
      </c>
      <c r="AG102" s="36">
        <v>3.9</v>
      </c>
      <c r="AH102" s="28">
        <v>162000</v>
      </c>
      <c r="AI102" s="28">
        <v>210600</v>
      </c>
      <c r="AJ102" s="36">
        <v>76.900000000000006</v>
      </c>
      <c r="AK102" s="36">
        <v>3.6</v>
      </c>
      <c r="AL102" s="28">
        <v>164200</v>
      </c>
      <c r="AM102" s="28">
        <v>219200</v>
      </c>
      <c r="AN102" s="36">
        <v>74.900000000000006</v>
      </c>
      <c r="AO102" s="36">
        <v>3.4</v>
      </c>
      <c r="AP102"/>
      <c r="AQ102"/>
      <c r="AR102"/>
      <c r="AS102"/>
      <c r="AT102" s="34">
        <f t="shared" si="49"/>
        <v>6.0370370370370369E-3</v>
      </c>
      <c r="AU102" s="34">
        <f t="shared" si="50"/>
        <v>9.0061728395061727E-3</v>
      </c>
      <c r="AV102" s="34">
        <f t="shared" si="51"/>
        <v>1.4999999999999999E-2</v>
      </c>
      <c r="AW102" s="34">
        <f t="shared" si="70"/>
        <v>6.2728380024360533E-3</v>
      </c>
      <c r="AX102" s="34">
        <f t="shared" si="71"/>
        <v>4.3300852618757615E-3</v>
      </c>
      <c r="AY102" s="34">
        <f t="shared" si="72"/>
        <v>4.3361753958587089E-3</v>
      </c>
      <c r="AZ102" s="34">
        <f t="shared" si="61"/>
        <v>5.5785627283800243E-3</v>
      </c>
      <c r="BA102" s="34">
        <f t="shared" si="62"/>
        <v>7.0523751522533493E-3</v>
      </c>
      <c r="BB102" s="34">
        <f t="shared" si="63"/>
        <v>7.064555420219245E-3</v>
      </c>
      <c r="BC102" s="34">
        <f t="shared" si="64"/>
        <v>8.7697929354445796E-3</v>
      </c>
      <c r="BD102" s="34">
        <f t="shared" si="65"/>
        <v>1.2143727161997565E-2</v>
      </c>
      <c r="BE102" s="34">
        <f t="shared" si="66"/>
        <v>9.8964677222898902E-3</v>
      </c>
      <c r="BF102" s="34">
        <f t="shared" si="67"/>
        <v>7.4786845310596834E-3</v>
      </c>
      <c r="BG102" s="34">
        <f t="shared" si="68"/>
        <v>8.1242387332521315E-3</v>
      </c>
      <c r="BH102" s="34">
        <f t="shared" si="69"/>
        <v>6.997563946406821E-3</v>
      </c>
      <c r="BI102" s="34">
        <f t="shared" si="53"/>
        <v>5.9032846715328467E-3</v>
      </c>
      <c r="BJ102" s="34">
        <f t="shared" si="54"/>
        <v>6.2089416058394159E-3</v>
      </c>
      <c r="BK102" s="34">
        <f t="shared" si="55"/>
        <v>4.6213503649635036E-3</v>
      </c>
      <c r="BL102" s="34">
        <f t="shared" si="56"/>
        <v>7.0346715328467157E-3</v>
      </c>
      <c r="BM102" s="34">
        <f t="shared" si="57"/>
        <v>7.5638686131386862E-3</v>
      </c>
      <c r="BN102" s="34">
        <f t="shared" si="58"/>
        <v>7.0939781021897809E-3</v>
      </c>
      <c r="BO102" s="34">
        <f t="shared" si="59"/>
        <v>7.1395985401459857E-3</v>
      </c>
      <c r="BP102" s="34">
        <f t="shared" si="60"/>
        <v>5.675182481751825E-3</v>
      </c>
    </row>
    <row r="103" spans="1:68" ht="15" x14ac:dyDescent="0.25">
      <c r="A103" s="20" t="s">
        <v>517</v>
      </c>
      <c r="B103" s="28">
        <v>791</v>
      </c>
      <c r="C103" s="28">
        <v>953</v>
      </c>
      <c r="D103" s="28">
        <v>1054</v>
      </c>
      <c r="E103" s="28">
        <v>1268</v>
      </c>
      <c r="F103" s="28">
        <v>731</v>
      </c>
      <c r="G103" s="28">
        <v>1001</v>
      </c>
      <c r="H103" s="28">
        <v>1333</v>
      </c>
      <c r="I103" s="28">
        <v>1285</v>
      </c>
      <c r="J103" s="28">
        <v>1630</v>
      </c>
      <c r="K103" s="28">
        <v>1266</v>
      </c>
      <c r="L103" s="28">
        <v>2121</v>
      </c>
      <c r="M103" s="28">
        <v>973</v>
      </c>
      <c r="N103" s="28">
        <v>1024</v>
      </c>
      <c r="O103" s="28">
        <v>1348</v>
      </c>
      <c r="P103" s="28">
        <v>1337</v>
      </c>
      <c r="Q103" s="28">
        <v>1277</v>
      </c>
      <c r="R103" s="28">
        <v>1099</v>
      </c>
      <c r="S103" s="28">
        <v>1122</v>
      </c>
      <c r="T103" s="28">
        <v>1727</v>
      </c>
      <c r="U103" s="28">
        <v>1536</v>
      </c>
      <c r="V103" s="28">
        <v>1340</v>
      </c>
      <c r="W103" s="28">
        <v>1385</v>
      </c>
      <c r="X103" s="28">
        <v>1121</v>
      </c>
      <c r="Y103" s="28"/>
      <c r="Z103" s="20" t="s">
        <v>517</v>
      </c>
      <c r="AA103" s="28" t="b">
        <f t="shared" si="52"/>
        <v>1</v>
      </c>
      <c r="AB103"/>
      <c r="AC103" s="20" t="s">
        <v>517</v>
      </c>
      <c r="AD103" s="28">
        <v>120300</v>
      </c>
      <c r="AE103" s="28">
        <v>172400</v>
      </c>
      <c r="AF103" s="36">
        <v>69.8</v>
      </c>
      <c r="AG103" s="36">
        <v>3.8</v>
      </c>
      <c r="AH103" s="28">
        <v>119800</v>
      </c>
      <c r="AI103" s="28">
        <v>174200</v>
      </c>
      <c r="AJ103" s="36">
        <v>68.8</v>
      </c>
      <c r="AK103" s="36">
        <v>3.5</v>
      </c>
      <c r="AL103" s="28">
        <v>129400</v>
      </c>
      <c r="AM103" s="28">
        <v>185600</v>
      </c>
      <c r="AN103" s="36">
        <v>69.7</v>
      </c>
      <c r="AO103" s="36">
        <v>3.5</v>
      </c>
      <c r="AP103"/>
      <c r="AQ103"/>
      <c r="AR103"/>
      <c r="AS103"/>
      <c r="AT103" s="34">
        <f t="shared" si="49"/>
        <v>6.6026711185308848E-3</v>
      </c>
      <c r="AU103" s="34">
        <f t="shared" si="50"/>
        <v>7.9549248747913196E-3</v>
      </c>
      <c r="AV103" s="34">
        <f t="shared" si="51"/>
        <v>8.7979966611018371E-3</v>
      </c>
      <c r="AW103" s="34">
        <f t="shared" si="70"/>
        <v>9.7990726429675427E-3</v>
      </c>
      <c r="AX103" s="34">
        <f t="shared" si="71"/>
        <v>5.6491499227202474E-3</v>
      </c>
      <c r="AY103" s="34">
        <f t="shared" si="72"/>
        <v>7.7357032457496134E-3</v>
      </c>
      <c r="AZ103" s="34">
        <f t="shared" si="61"/>
        <v>1.0301391035548686E-2</v>
      </c>
      <c r="BA103" s="34">
        <f t="shared" si="62"/>
        <v>9.9304482225656878E-3</v>
      </c>
      <c r="BB103" s="34">
        <f t="shared" si="63"/>
        <v>1.259659969088099E-2</v>
      </c>
      <c r="BC103" s="34">
        <f t="shared" si="64"/>
        <v>9.783616692426585E-3</v>
      </c>
      <c r="BD103" s="34">
        <f t="shared" si="65"/>
        <v>1.6391035548686244E-2</v>
      </c>
      <c r="BE103" s="34">
        <f t="shared" si="66"/>
        <v>7.5193199381761982E-3</v>
      </c>
      <c r="BF103" s="34">
        <f t="shared" si="67"/>
        <v>7.9134466769706334E-3</v>
      </c>
      <c r="BG103" s="34">
        <f t="shared" si="68"/>
        <v>1.0417310664605873E-2</v>
      </c>
      <c r="BH103" s="34">
        <f t="shared" si="69"/>
        <v>1.0332302936630603E-2</v>
      </c>
      <c r="BI103" s="34">
        <f t="shared" si="53"/>
        <v>6.880387931034483E-3</v>
      </c>
      <c r="BJ103" s="34">
        <f t="shared" si="54"/>
        <v>5.9213362068965521E-3</v>
      </c>
      <c r="BK103" s="34">
        <f t="shared" si="55"/>
        <v>6.0452586206896555E-3</v>
      </c>
      <c r="BL103" s="34">
        <f t="shared" si="56"/>
        <v>9.3049568965517249E-3</v>
      </c>
      <c r="BM103" s="34">
        <f t="shared" si="57"/>
        <v>8.2758620689655175E-3</v>
      </c>
      <c r="BN103" s="34">
        <f t="shared" si="58"/>
        <v>7.2198275862068962E-3</v>
      </c>
      <c r="BO103" s="34">
        <f t="shared" si="59"/>
        <v>7.4622844827586209E-3</v>
      </c>
      <c r="BP103" s="34">
        <f t="shared" si="60"/>
        <v>6.0398706896551725E-3</v>
      </c>
    </row>
    <row r="104" spans="1:68" ht="15" x14ac:dyDescent="0.25">
      <c r="A104" s="20" t="s">
        <v>518</v>
      </c>
      <c r="B104" s="28">
        <v>415</v>
      </c>
      <c r="C104" s="28">
        <v>848</v>
      </c>
      <c r="D104" s="28">
        <v>860</v>
      </c>
      <c r="E104" s="28">
        <v>933</v>
      </c>
      <c r="F104" s="28">
        <v>510</v>
      </c>
      <c r="G104" s="28">
        <v>714</v>
      </c>
      <c r="H104" s="28">
        <v>871</v>
      </c>
      <c r="I104" s="28">
        <v>1151</v>
      </c>
      <c r="J104" s="28">
        <v>1649</v>
      </c>
      <c r="K104" s="28">
        <v>1282</v>
      </c>
      <c r="L104" s="28">
        <v>859</v>
      </c>
      <c r="M104" s="28">
        <v>937</v>
      </c>
      <c r="N104" s="28">
        <v>677</v>
      </c>
      <c r="O104" s="28">
        <v>751</v>
      </c>
      <c r="P104" s="28">
        <v>802</v>
      </c>
      <c r="Q104" s="28">
        <v>679</v>
      </c>
      <c r="R104" s="28">
        <v>909</v>
      </c>
      <c r="S104" s="28">
        <v>692</v>
      </c>
      <c r="T104" s="28">
        <v>1041</v>
      </c>
      <c r="U104" s="28">
        <v>942</v>
      </c>
      <c r="V104" s="28">
        <v>1191</v>
      </c>
      <c r="W104" s="28">
        <v>977</v>
      </c>
      <c r="X104" s="28">
        <v>869</v>
      </c>
      <c r="Y104" s="28"/>
      <c r="Z104" s="20" t="s">
        <v>518</v>
      </c>
      <c r="AA104" s="28" t="b">
        <f t="shared" si="52"/>
        <v>1</v>
      </c>
      <c r="AB104"/>
      <c r="AC104" s="20" t="s">
        <v>518</v>
      </c>
      <c r="AD104" s="28">
        <v>173900</v>
      </c>
      <c r="AE104" s="28">
        <v>212000</v>
      </c>
      <c r="AF104" s="36">
        <v>82</v>
      </c>
      <c r="AG104" s="36">
        <v>3.4</v>
      </c>
      <c r="AH104" s="28">
        <v>169200</v>
      </c>
      <c r="AI104" s="28">
        <v>211900</v>
      </c>
      <c r="AJ104" s="36">
        <v>79.900000000000006</v>
      </c>
      <c r="AK104" s="36">
        <v>3.7</v>
      </c>
      <c r="AL104" s="28">
        <v>177800</v>
      </c>
      <c r="AM104" s="28">
        <v>218100</v>
      </c>
      <c r="AN104" s="36">
        <v>81.599999999999994</v>
      </c>
      <c r="AO104" s="36">
        <v>3.4</v>
      </c>
      <c r="AP104"/>
      <c r="AQ104"/>
      <c r="AR104"/>
      <c r="AS104"/>
      <c r="AT104" s="34">
        <f t="shared" si="49"/>
        <v>2.4527186761229315E-3</v>
      </c>
      <c r="AU104" s="34">
        <f t="shared" si="50"/>
        <v>5.0118203309692669E-3</v>
      </c>
      <c r="AV104" s="34">
        <f t="shared" si="51"/>
        <v>5.0827423167848704E-3</v>
      </c>
      <c r="AW104" s="34">
        <f t="shared" si="70"/>
        <v>5.2474690663667041E-3</v>
      </c>
      <c r="AX104" s="34">
        <f t="shared" si="71"/>
        <v>2.8683914510686166E-3</v>
      </c>
      <c r="AY104" s="34">
        <f t="shared" si="72"/>
        <v>4.0157480314960631E-3</v>
      </c>
      <c r="AZ104" s="34">
        <f t="shared" si="61"/>
        <v>4.8987626546681661E-3</v>
      </c>
      <c r="BA104" s="34">
        <f t="shared" si="62"/>
        <v>6.4735658042744653E-3</v>
      </c>
      <c r="BB104" s="34">
        <f t="shared" si="63"/>
        <v>9.2744656917885266E-3</v>
      </c>
      <c r="BC104" s="34">
        <f t="shared" si="64"/>
        <v>7.2103487064116983E-3</v>
      </c>
      <c r="BD104" s="34">
        <f t="shared" si="65"/>
        <v>4.8312710911136104E-3</v>
      </c>
      <c r="BE104" s="34">
        <f t="shared" si="66"/>
        <v>5.2699662542182229E-3</v>
      </c>
      <c r="BF104" s="34">
        <f t="shared" si="67"/>
        <v>3.8076490438695163E-3</v>
      </c>
      <c r="BG104" s="34">
        <f t="shared" si="68"/>
        <v>4.2238470191226099E-3</v>
      </c>
      <c r="BH104" s="34">
        <f t="shared" si="69"/>
        <v>4.510686164229471E-3</v>
      </c>
      <c r="BI104" s="34">
        <f t="shared" si="53"/>
        <v>3.1132508023842273E-3</v>
      </c>
      <c r="BJ104" s="34">
        <f t="shared" si="54"/>
        <v>4.1678129298486936E-3</v>
      </c>
      <c r="BK104" s="34">
        <f t="shared" si="55"/>
        <v>3.1728564878496105E-3</v>
      </c>
      <c r="BL104" s="34">
        <f t="shared" si="56"/>
        <v>4.7730398899587349E-3</v>
      </c>
      <c r="BM104" s="34">
        <f t="shared" si="57"/>
        <v>4.3191196698762037E-3</v>
      </c>
      <c r="BN104" s="34">
        <f t="shared" si="58"/>
        <v>5.4607977991746907E-3</v>
      </c>
      <c r="BO104" s="34">
        <f t="shared" si="59"/>
        <v>4.4795965153599264E-3</v>
      </c>
      <c r="BP104" s="34">
        <f t="shared" si="60"/>
        <v>3.9844108207244379E-3</v>
      </c>
    </row>
    <row r="105" spans="1:68" ht="15" x14ac:dyDescent="0.25">
      <c r="A105" s="20" t="s">
        <v>519</v>
      </c>
      <c r="B105" s="28">
        <v>1383</v>
      </c>
      <c r="C105" s="28">
        <v>1911</v>
      </c>
      <c r="D105" s="28">
        <v>2449</v>
      </c>
      <c r="E105" s="28">
        <v>2187</v>
      </c>
      <c r="F105" s="28">
        <v>1489</v>
      </c>
      <c r="G105" s="28">
        <v>2089</v>
      </c>
      <c r="H105" s="28">
        <v>2369</v>
      </c>
      <c r="I105" s="28">
        <v>2327</v>
      </c>
      <c r="J105" s="28">
        <v>3169</v>
      </c>
      <c r="K105" s="28">
        <v>2658</v>
      </c>
      <c r="L105" s="28">
        <v>3219</v>
      </c>
      <c r="M105" s="28">
        <v>2413</v>
      </c>
      <c r="N105" s="28">
        <v>2041</v>
      </c>
      <c r="O105" s="28">
        <v>2167</v>
      </c>
      <c r="P105" s="28">
        <v>2602</v>
      </c>
      <c r="Q105" s="28">
        <v>2791</v>
      </c>
      <c r="R105" s="28">
        <v>3778</v>
      </c>
      <c r="S105" s="28">
        <v>9314</v>
      </c>
      <c r="T105" s="28">
        <v>6690</v>
      </c>
      <c r="U105" s="28">
        <v>3690</v>
      </c>
      <c r="V105" s="28">
        <v>3148</v>
      </c>
      <c r="W105" s="28">
        <v>3467</v>
      </c>
      <c r="X105" s="28">
        <v>2403</v>
      </c>
      <c r="Y105" s="28"/>
      <c r="Z105" s="20" t="s">
        <v>519</v>
      </c>
      <c r="AA105" s="28" t="b">
        <f t="shared" si="52"/>
        <v>1</v>
      </c>
      <c r="AB105"/>
      <c r="AC105" s="20" t="s">
        <v>519</v>
      </c>
      <c r="AD105" s="28">
        <v>130900</v>
      </c>
      <c r="AE105" s="28">
        <v>187500</v>
      </c>
      <c r="AF105" s="36">
        <v>69.8</v>
      </c>
      <c r="AG105" s="36">
        <v>4</v>
      </c>
      <c r="AH105" s="28">
        <v>126300</v>
      </c>
      <c r="AI105" s="28">
        <v>189000</v>
      </c>
      <c r="AJ105" s="36">
        <v>66.8</v>
      </c>
      <c r="AK105" s="36">
        <v>4.0999999999999996</v>
      </c>
      <c r="AL105" s="28">
        <v>141000</v>
      </c>
      <c r="AM105" s="28">
        <v>203500</v>
      </c>
      <c r="AN105" s="36">
        <v>69.3</v>
      </c>
      <c r="AO105" s="36">
        <v>3.6</v>
      </c>
      <c r="AP105"/>
      <c r="AQ105"/>
      <c r="AR105"/>
      <c r="AS105"/>
      <c r="AT105" s="34">
        <f t="shared" si="49"/>
        <v>1.0950118764845605E-2</v>
      </c>
      <c r="AU105" s="34">
        <f t="shared" si="50"/>
        <v>1.5130641330166271E-2</v>
      </c>
      <c r="AV105" s="34">
        <f t="shared" si="51"/>
        <v>1.9390340459224071E-2</v>
      </c>
      <c r="AW105" s="34">
        <f t="shared" si="70"/>
        <v>1.551063829787234E-2</v>
      </c>
      <c r="AX105" s="34">
        <f t="shared" si="71"/>
        <v>1.0560283687943262E-2</v>
      </c>
      <c r="AY105" s="34">
        <f t="shared" si="72"/>
        <v>1.4815602836879433E-2</v>
      </c>
      <c r="AZ105" s="34">
        <f t="shared" si="61"/>
        <v>1.680141843971631E-2</v>
      </c>
      <c r="BA105" s="34">
        <f t="shared" si="62"/>
        <v>1.6503546099290781E-2</v>
      </c>
      <c r="BB105" s="34">
        <f t="shared" si="63"/>
        <v>2.2475177304964539E-2</v>
      </c>
      <c r="BC105" s="34">
        <f t="shared" si="64"/>
        <v>1.8851063829787233E-2</v>
      </c>
      <c r="BD105" s="34">
        <f t="shared" si="65"/>
        <v>2.2829787234042553E-2</v>
      </c>
      <c r="BE105" s="34">
        <f t="shared" si="66"/>
        <v>1.7113475177304965E-2</v>
      </c>
      <c r="BF105" s="34">
        <f t="shared" si="67"/>
        <v>1.4475177304964539E-2</v>
      </c>
      <c r="BG105" s="34">
        <f t="shared" si="68"/>
        <v>1.5368794326241135E-2</v>
      </c>
      <c r="BH105" s="34">
        <f t="shared" si="69"/>
        <v>1.8453900709219859E-2</v>
      </c>
      <c r="BI105" s="34">
        <f t="shared" si="53"/>
        <v>1.3714987714987715E-2</v>
      </c>
      <c r="BJ105" s="34">
        <f t="shared" si="54"/>
        <v>1.8565110565110565E-2</v>
      </c>
      <c r="BK105" s="34">
        <f t="shared" si="55"/>
        <v>4.5769041769041771E-2</v>
      </c>
      <c r="BL105" s="34">
        <f t="shared" si="56"/>
        <v>3.2874692874692878E-2</v>
      </c>
      <c r="BM105" s="34">
        <f t="shared" si="57"/>
        <v>1.8132678132678132E-2</v>
      </c>
      <c r="BN105" s="34">
        <f t="shared" si="58"/>
        <v>1.546928746928747E-2</v>
      </c>
      <c r="BO105" s="34">
        <f t="shared" si="59"/>
        <v>1.7036855036855036E-2</v>
      </c>
      <c r="BP105" s="34">
        <f t="shared" si="60"/>
        <v>1.1808353808353808E-2</v>
      </c>
    </row>
    <row r="106" spans="1:68" ht="15" x14ac:dyDescent="0.25">
      <c r="A106" s="20" t="s">
        <v>520</v>
      </c>
      <c r="B106" s="28">
        <v>595</v>
      </c>
      <c r="C106" s="28">
        <v>654</v>
      </c>
      <c r="D106" s="28">
        <v>500</v>
      </c>
      <c r="E106" s="28">
        <v>439</v>
      </c>
      <c r="F106" s="28">
        <v>445</v>
      </c>
      <c r="G106" s="28">
        <v>503</v>
      </c>
      <c r="H106" s="28">
        <v>669</v>
      </c>
      <c r="I106" s="28">
        <v>871</v>
      </c>
      <c r="J106" s="28">
        <v>746</v>
      </c>
      <c r="K106" s="28">
        <v>644</v>
      </c>
      <c r="L106" s="28">
        <v>949</v>
      </c>
      <c r="M106" s="28">
        <v>787</v>
      </c>
      <c r="N106" s="28">
        <v>457</v>
      </c>
      <c r="O106" s="28">
        <v>1203</v>
      </c>
      <c r="P106" s="28">
        <v>1404</v>
      </c>
      <c r="Q106" s="28">
        <v>828</v>
      </c>
      <c r="R106" s="28">
        <v>804</v>
      </c>
      <c r="S106" s="28">
        <v>829</v>
      </c>
      <c r="T106" s="28">
        <v>1188</v>
      </c>
      <c r="U106" s="28">
        <v>1506</v>
      </c>
      <c r="V106" s="28">
        <v>1009</v>
      </c>
      <c r="W106" s="28">
        <v>1409</v>
      </c>
      <c r="X106" s="28">
        <v>1154</v>
      </c>
      <c r="Y106" s="28"/>
      <c r="Z106" s="20" t="s">
        <v>520</v>
      </c>
      <c r="AA106" s="28" t="b">
        <f t="shared" si="52"/>
        <v>1</v>
      </c>
      <c r="AB106"/>
      <c r="AC106" s="20" t="s">
        <v>520</v>
      </c>
      <c r="AD106" s="28">
        <v>79800</v>
      </c>
      <c r="AE106" s="28">
        <v>111700</v>
      </c>
      <c r="AF106" s="36">
        <v>71.400000000000006</v>
      </c>
      <c r="AG106" s="36">
        <v>3.7</v>
      </c>
      <c r="AH106" s="28">
        <v>81900</v>
      </c>
      <c r="AI106" s="28">
        <v>114800</v>
      </c>
      <c r="AJ106" s="36">
        <v>71.3</v>
      </c>
      <c r="AK106" s="36">
        <v>3.6</v>
      </c>
      <c r="AL106" s="28">
        <v>87300</v>
      </c>
      <c r="AM106" s="28">
        <v>118600</v>
      </c>
      <c r="AN106" s="36">
        <v>73.599999999999994</v>
      </c>
      <c r="AO106" s="36">
        <v>3.6</v>
      </c>
      <c r="AP106"/>
      <c r="AQ106"/>
      <c r="AR106"/>
      <c r="AS106"/>
      <c r="AT106" s="34">
        <f t="shared" si="49"/>
        <v>7.2649572649572652E-3</v>
      </c>
      <c r="AU106" s="34">
        <f t="shared" si="50"/>
        <v>7.9853479853479858E-3</v>
      </c>
      <c r="AV106" s="34">
        <f t="shared" si="51"/>
        <v>6.105006105006105E-3</v>
      </c>
      <c r="AW106" s="34">
        <f t="shared" si="70"/>
        <v>5.0286368843069874E-3</v>
      </c>
      <c r="AX106" s="34">
        <f t="shared" si="71"/>
        <v>5.0973654066437573E-3</v>
      </c>
      <c r="AY106" s="34">
        <f t="shared" si="72"/>
        <v>5.7617411225658645E-3</v>
      </c>
      <c r="AZ106" s="34">
        <f t="shared" si="61"/>
        <v>7.6632302405498284E-3</v>
      </c>
      <c r="BA106" s="34">
        <f t="shared" si="62"/>
        <v>9.9770904925544097E-3</v>
      </c>
      <c r="BB106" s="34">
        <f t="shared" si="63"/>
        <v>8.5452462772050396E-3</v>
      </c>
      <c r="BC106" s="34">
        <f t="shared" si="64"/>
        <v>7.3768613974799545E-3</v>
      </c>
      <c r="BD106" s="34">
        <f t="shared" si="65"/>
        <v>1.0870561282932416E-2</v>
      </c>
      <c r="BE106" s="34">
        <f t="shared" si="66"/>
        <v>9.0148911798396333E-3</v>
      </c>
      <c r="BF106" s="34">
        <f t="shared" si="67"/>
        <v>5.234822451317297E-3</v>
      </c>
      <c r="BG106" s="34">
        <f t="shared" si="68"/>
        <v>1.3780068728522337E-2</v>
      </c>
      <c r="BH106" s="34">
        <f t="shared" si="69"/>
        <v>1.6082474226804123E-2</v>
      </c>
      <c r="BI106" s="34">
        <f t="shared" si="53"/>
        <v>6.981450252951096E-3</v>
      </c>
      <c r="BJ106" s="34">
        <f t="shared" si="54"/>
        <v>6.7790893760539626E-3</v>
      </c>
      <c r="BK106" s="34">
        <f t="shared" si="55"/>
        <v>6.9898819561551436E-3</v>
      </c>
      <c r="BL106" s="34">
        <f t="shared" si="56"/>
        <v>1.0016863406408094E-2</v>
      </c>
      <c r="BM106" s="34">
        <f t="shared" si="57"/>
        <v>1.2698145025295109E-2</v>
      </c>
      <c r="BN106" s="34">
        <f t="shared" si="58"/>
        <v>8.5075885328836417E-3</v>
      </c>
      <c r="BO106" s="34">
        <f t="shared" si="59"/>
        <v>1.188026981450253E-2</v>
      </c>
      <c r="BP106" s="34">
        <f t="shared" si="60"/>
        <v>9.730185497470489E-3</v>
      </c>
    </row>
    <row r="107" spans="1:68" ht="15" x14ac:dyDescent="0.25">
      <c r="A107" s="20" t="s">
        <v>521</v>
      </c>
      <c r="B107" s="28">
        <v>796</v>
      </c>
      <c r="C107" s="28">
        <v>879</v>
      </c>
      <c r="D107" s="28">
        <v>1023</v>
      </c>
      <c r="E107" s="28">
        <v>998</v>
      </c>
      <c r="F107" s="28">
        <v>909</v>
      </c>
      <c r="G107" s="28">
        <v>1050</v>
      </c>
      <c r="H107" s="28">
        <v>926</v>
      </c>
      <c r="I107" s="28">
        <v>1263</v>
      </c>
      <c r="J107" s="28">
        <v>1287</v>
      </c>
      <c r="K107" s="28">
        <v>959</v>
      </c>
      <c r="L107" s="28">
        <v>1379</v>
      </c>
      <c r="M107" s="28">
        <v>1251</v>
      </c>
      <c r="N107" s="28">
        <v>839</v>
      </c>
      <c r="O107" s="28">
        <v>1056</v>
      </c>
      <c r="P107" s="28">
        <v>1007</v>
      </c>
      <c r="Q107" s="28">
        <v>1086</v>
      </c>
      <c r="R107" s="28">
        <v>1288</v>
      </c>
      <c r="S107" s="28">
        <v>1750</v>
      </c>
      <c r="T107" s="28">
        <v>1637</v>
      </c>
      <c r="U107" s="28">
        <v>1582</v>
      </c>
      <c r="V107" s="28">
        <v>1537</v>
      </c>
      <c r="W107" s="28">
        <v>1561</v>
      </c>
      <c r="X107" s="28">
        <v>1426</v>
      </c>
      <c r="Y107" s="28"/>
      <c r="Z107" s="20" t="s">
        <v>521</v>
      </c>
      <c r="AA107" s="28" t="b">
        <f t="shared" si="52"/>
        <v>1</v>
      </c>
      <c r="AB107"/>
      <c r="AC107" s="20" t="s">
        <v>521</v>
      </c>
      <c r="AD107" s="28">
        <v>160300</v>
      </c>
      <c r="AE107" s="28">
        <v>225500</v>
      </c>
      <c r="AF107" s="36">
        <v>71.099999999999994</v>
      </c>
      <c r="AG107" s="36">
        <v>3.9</v>
      </c>
      <c r="AH107" s="28">
        <v>168400</v>
      </c>
      <c r="AI107" s="28">
        <v>227700</v>
      </c>
      <c r="AJ107" s="36">
        <v>73.900000000000006</v>
      </c>
      <c r="AK107" s="36">
        <v>3.6</v>
      </c>
      <c r="AL107" s="28">
        <v>180600</v>
      </c>
      <c r="AM107" s="28">
        <v>235600</v>
      </c>
      <c r="AN107" s="36">
        <v>76.599999999999994</v>
      </c>
      <c r="AO107" s="36">
        <v>3.7</v>
      </c>
      <c r="AP107"/>
      <c r="AQ107"/>
      <c r="AR107"/>
      <c r="AS107"/>
      <c r="AT107" s="34">
        <f t="shared" si="49"/>
        <v>4.7268408551068885E-3</v>
      </c>
      <c r="AU107" s="34">
        <f t="shared" si="50"/>
        <v>5.2197149643705464E-3</v>
      </c>
      <c r="AV107" s="34">
        <f t="shared" si="51"/>
        <v>6.0748218527315913E-3</v>
      </c>
      <c r="AW107" s="34">
        <f t="shared" si="70"/>
        <v>5.5260243632336654E-3</v>
      </c>
      <c r="AX107" s="34">
        <f t="shared" si="71"/>
        <v>5.0332225913621263E-3</v>
      </c>
      <c r="AY107" s="34">
        <f t="shared" si="72"/>
        <v>5.8139534883720929E-3</v>
      </c>
      <c r="AZ107" s="34">
        <f t="shared" si="61"/>
        <v>5.1273532668881508E-3</v>
      </c>
      <c r="BA107" s="34">
        <f t="shared" si="62"/>
        <v>6.9933554817275751E-3</v>
      </c>
      <c r="BB107" s="34">
        <f t="shared" si="63"/>
        <v>7.12624584717608E-3</v>
      </c>
      <c r="BC107" s="34">
        <f t="shared" si="64"/>
        <v>5.3100775193798445E-3</v>
      </c>
      <c r="BD107" s="34">
        <f t="shared" si="65"/>
        <v>7.6356589147286826E-3</v>
      </c>
      <c r="BE107" s="34">
        <f t="shared" si="66"/>
        <v>6.9269102990033226E-3</v>
      </c>
      <c r="BF107" s="34">
        <f t="shared" si="67"/>
        <v>4.6456256921373201E-3</v>
      </c>
      <c r="BG107" s="34">
        <f t="shared" si="68"/>
        <v>5.8471760797342192E-3</v>
      </c>
      <c r="BH107" s="34">
        <f t="shared" si="69"/>
        <v>5.5758582502768552E-3</v>
      </c>
      <c r="BI107" s="34">
        <f t="shared" si="53"/>
        <v>4.6095076400679115E-3</v>
      </c>
      <c r="BJ107" s="34">
        <f t="shared" si="54"/>
        <v>5.4668930390492356E-3</v>
      </c>
      <c r="BK107" s="34">
        <f t="shared" si="55"/>
        <v>7.427843803056027E-3</v>
      </c>
      <c r="BL107" s="34">
        <f t="shared" si="56"/>
        <v>6.948217317487267E-3</v>
      </c>
      <c r="BM107" s="34">
        <f t="shared" si="57"/>
        <v>6.7147707979626483E-3</v>
      </c>
      <c r="BN107" s="34">
        <f t="shared" si="58"/>
        <v>6.5237691001697792E-3</v>
      </c>
      <c r="BO107" s="34">
        <f t="shared" si="59"/>
        <v>6.625636672325976E-3</v>
      </c>
      <c r="BP107" s="34">
        <f t="shared" si="60"/>
        <v>6.0526315789473685E-3</v>
      </c>
    </row>
    <row r="108" spans="1:68" ht="15" x14ac:dyDescent="0.25">
      <c r="A108" s="20" t="s">
        <v>522</v>
      </c>
      <c r="B108" s="28">
        <v>474</v>
      </c>
      <c r="C108" s="28">
        <v>575</v>
      </c>
      <c r="D108" s="28">
        <v>635</v>
      </c>
      <c r="E108" s="28">
        <v>514</v>
      </c>
      <c r="F108" s="28">
        <v>481</v>
      </c>
      <c r="G108" s="28">
        <v>606</v>
      </c>
      <c r="H108" s="28">
        <v>774</v>
      </c>
      <c r="I108" s="28">
        <v>924</v>
      </c>
      <c r="J108" s="28">
        <v>880</v>
      </c>
      <c r="K108" s="28">
        <v>1037</v>
      </c>
      <c r="L108" s="28">
        <v>1142</v>
      </c>
      <c r="M108" s="28">
        <v>563</v>
      </c>
      <c r="N108" s="28">
        <v>569</v>
      </c>
      <c r="O108" s="28">
        <v>704</v>
      </c>
      <c r="P108" s="28">
        <v>710</v>
      </c>
      <c r="Q108" s="28">
        <v>840</v>
      </c>
      <c r="R108" s="28">
        <v>896</v>
      </c>
      <c r="S108" s="28">
        <v>1032</v>
      </c>
      <c r="T108" s="28">
        <v>1006</v>
      </c>
      <c r="U108" s="28">
        <v>1170</v>
      </c>
      <c r="V108" s="28">
        <v>867</v>
      </c>
      <c r="W108" s="28">
        <v>1187</v>
      </c>
      <c r="X108" s="28">
        <v>711</v>
      </c>
      <c r="Y108" s="28"/>
      <c r="Z108" s="20" t="s">
        <v>522</v>
      </c>
      <c r="AA108" s="28" t="b">
        <f t="shared" si="52"/>
        <v>1</v>
      </c>
      <c r="AB108"/>
      <c r="AC108" s="20" t="s">
        <v>522</v>
      </c>
      <c r="AD108" s="28">
        <v>111900</v>
      </c>
      <c r="AE108" s="28">
        <v>145900</v>
      </c>
      <c r="AF108" s="36">
        <v>76.7</v>
      </c>
      <c r="AG108" s="36">
        <v>3.7</v>
      </c>
      <c r="AH108" s="28">
        <v>111200</v>
      </c>
      <c r="AI108" s="28">
        <v>145000</v>
      </c>
      <c r="AJ108" s="36">
        <v>76.7</v>
      </c>
      <c r="AK108" s="36">
        <v>3.4</v>
      </c>
      <c r="AL108" s="28">
        <v>114100</v>
      </c>
      <c r="AM108" s="28">
        <v>145000</v>
      </c>
      <c r="AN108" s="36">
        <v>78.7</v>
      </c>
      <c r="AO108" s="36">
        <v>3.6</v>
      </c>
      <c r="AP108"/>
      <c r="AQ108"/>
      <c r="AR108"/>
      <c r="AS108"/>
      <c r="AT108" s="34">
        <f t="shared" si="49"/>
        <v>4.2625899280575542E-3</v>
      </c>
      <c r="AU108" s="34">
        <f t="shared" si="50"/>
        <v>5.1708633093525179E-3</v>
      </c>
      <c r="AV108" s="34">
        <f t="shared" si="51"/>
        <v>5.7104316546762587E-3</v>
      </c>
      <c r="AW108" s="34">
        <f t="shared" si="70"/>
        <v>4.5048203330411915E-3</v>
      </c>
      <c r="AX108" s="34">
        <f t="shared" si="71"/>
        <v>4.2156003505696756E-3</v>
      </c>
      <c r="AY108" s="34">
        <f t="shared" si="72"/>
        <v>5.311130587204207E-3</v>
      </c>
      <c r="AZ108" s="34">
        <f t="shared" si="61"/>
        <v>6.7835232252410164E-3</v>
      </c>
      <c r="BA108" s="34">
        <f t="shared" si="62"/>
        <v>8.0981595092024534E-3</v>
      </c>
      <c r="BB108" s="34">
        <f t="shared" si="63"/>
        <v>7.7125328659070989E-3</v>
      </c>
      <c r="BC108" s="34">
        <f t="shared" si="64"/>
        <v>9.0885188431200706E-3</v>
      </c>
      <c r="BD108" s="34">
        <f t="shared" si="65"/>
        <v>1.0008764241893077E-2</v>
      </c>
      <c r="BE108" s="34">
        <f t="shared" si="66"/>
        <v>4.934268185801928E-3</v>
      </c>
      <c r="BF108" s="34">
        <f t="shared" si="67"/>
        <v>4.9868536371603855E-3</v>
      </c>
      <c r="BG108" s="34">
        <f t="shared" si="68"/>
        <v>6.1700262927256791E-3</v>
      </c>
      <c r="BH108" s="34">
        <f t="shared" si="69"/>
        <v>6.2226117440841366E-3</v>
      </c>
      <c r="BI108" s="34">
        <f t="shared" si="53"/>
        <v>5.7931034482758617E-3</v>
      </c>
      <c r="BJ108" s="34">
        <f t="shared" si="54"/>
        <v>6.1793103448275861E-3</v>
      </c>
      <c r="BK108" s="34">
        <f t="shared" si="55"/>
        <v>7.1172413793103451E-3</v>
      </c>
      <c r="BL108" s="34">
        <f t="shared" si="56"/>
        <v>6.9379310344827583E-3</v>
      </c>
      <c r="BM108" s="34">
        <f t="shared" si="57"/>
        <v>8.0689655172413791E-3</v>
      </c>
      <c r="BN108" s="34">
        <f t="shared" si="58"/>
        <v>5.9793103448275865E-3</v>
      </c>
      <c r="BO108" s="34">
        <f t="shared" si="59"/>
        <v>8.1862068965517249E-3</v>
      </c>
      <c r="BP108" s="34">
        <f t="shared" si="60"/>
        <v>4.9034482758620688E-3</v>
      </c>
    </row>
    <row r="109" spans="1:68" ht="15" x14ac:dyDescent="0.25">
      <c r="A109" s="20" t="s">
        <v>523</v>
      </c>
      <c r="B109" s="28">
        <v>574</v>
      </c>
      <c r="C109" s="28">
        <v>1013</v>
      </c>
      <c r="D109" s="28">
        <v>863</v>
      </c>
      <c r="E109" s="28">
        <v>959</v>
      </c>
      <c r="F109" s="28">
        <v>935</v>
      </c>
      <c r="G109" s="28">
        <v>1108</v>
      </c>
      <c r="H109" s="28">
        <v>945</v>
      </c>
      <c r="I109" s="28">
        <v>1171</v>
      </c>
      <c r="J109" s="28">
        <v>1503</v>
      </c>
      <c r="K109" s="28">
        <v>1303</v>
      </c>
      <c r="L109" s="28">
        <v>1591</v>
      </c>
      <c r="M109" s="28">
        <v>1159</v>
      </c>
      <c r="N109" s="28">
        <v>1108</v>
      </c>
      <c r="O109" s="28">
        <v>1177</v>
      </c>
      <c r="P109" s="28">
        <v>836</v>
      </c>
      <c r="Q109" s="28">
        <v>1402</v>
      </c>
      <c r="R109" s="28">
        <v>1317</v>
      </c>
      <c r="S109" s="28">
        <v>1395</v>
      </c>
      <c r="T109" s="28">
        <v>1738</v>
      </c>
      <c r="U109" s="28">
        <v>2030</v>
      </c>
      <c r="V109" s="28">
        <v>1692</v>
      </c>
      <c r="W109" s="28">
        <v>1784</v>
      </c>
      <c r="X109" s="28">
        <v>1287</v>
      </c>
      <c r="Y109" s="28"/>
      <c r="Z109" s="20" t="s">
        <v>523</v>
      </c>
      <c r="AA109" s="28" t="b">
        <f t="shared" si="52"/>
        <v>1</v>
      </c>
      <c r="AB109"/>
      <c r="AC109" s="20" t="s">
        <v>523</v>
      </c>
      <c r="AD109" s="28">
        <v>127800</v>
      </c>
      <c r="AE109" s="28">
        <v>171600</v>
      </c>
      <c r="AF109" s="36">
        <v>74.400000000000006</v>
      </c>
      <c r="AG109" s="36">
        <v>4</v>
      </c>
      <c r="AH109" s="28">
        <v>118400</v>
      </c>
      <c r="AI109" s="28">
        <v>172900</v>
      </c>
      <c r="AJ109" s="36">
        <v>68.5</v>
      </c>
      <c r="AK109" s="36">
        <v>4.4000000000000004</v>
      </c>
      <c r="AL109" s="28">
        <v>124400</v>
      </c>
      <c r="AM109" s="28">
        <v>174300</v>
      </c>
      <c r="AN109" s="36">
        <v>71.400000000000006</v>
      </c>
      <c r="AO109" s="36">
        <v>3.9</v>
      </c>
      <c r="AP109"/>
      <c r="AQ109"/>
      <c r="AR109"/>
      <c r="AS109"/>
      <c r="AT109" s="34">
        <f t="shared" si="49"/>
        <v>4.8479729729729729E-3</v>
      </c>
      <c r="AU109" s="34">
        <f t="shared" si="50"/>
        <v>8.5557432432432426E-3</v>
      </c>
      <c r="AV109" s="34">
        <f t="shared" si="51"/>
        <v>7.2888513513513515E-3</v>
      </c>
      <c r="AW109" s="34">
        <f t="shared" si="70"/>
        <v>7.7090032154340836E-3</v>
      </c>
      <c r="AX109" s="34">
        <f t="shared" si="71"/>
        <v>7.5160771704180064E-3</v>
      </c>
      <c r="AY109" s="34">
        <f t="shared" si="72"/>
        <v>8.9067524115755622E-3</v>
      </c>
      <c r="AZ109" s="34">
        <f t="shared" si="61"/>
        <v>7.5964630225080383E-3</v>
      </c>
      <c r="BA109" s="34">
        <f t="shared" si="62"/>
        <v>9.4131832797427657E-3</v>
      </c>
      <c r="BB109" s="34">
        <f t="shared" si="63"/>
        <v>1.2081993569131833E-2</v>
      </c>
      <c r="BC109" s="34">
        <f t="shared" si="64"/>
        <v>1.047427652733119E-2</v>
      </c>
      <c r="BD109" s="34">
        <f t="shared" si="65"/>
        <v>1.2789389067524116E-2</v>
      </c>
      <c r="BE109" s="34">
        <f t="shared" si="66"/>
        <v>9.3167202572347271E-3</v>
      </c>
      <c r="BF109" s="34">
        <f t="shared" si="67"/>
        <v>8.9067524115755622E-3</v>
      </c>
      <c r="BG109" s="34">
        <f t="shared" si="68"/>
        <v>9.461414790996785E-3</v>
      </c>
      <c r="BH109" s="34">
        <f t="shared" si="69"/>
        <v>6.7202572347266881E-3</v>
      </c>
      <c r="BI109" s="34">
        <f t="shared" si="53"/>
        <v>8.0436029833620189E-3</v>
      </c>
      <c r="BJ109" s="34">
        <f t="shared" si="54"/>
        <v>7.5559380378657486E-3</v>
      </c>
      <c r="BK109" s="34">
        <f t="shared" si="55"/>
        <v>8.0034423407917381E-3</v>
      </c>
      <c r="BL109" s="34">
        <f t="shared" si="56"/>
        <v>9.9713138267355141E-3</v>
      </c>
      <c r="BM109" s="34">
        <f t="shared" si="57"/>
        <v>1.1646586345381526E-2</v>
      </c>
      <c r="BN109" s="34">
        <f t="shared" si="58"/>
        <v>9.7074010327022377E-3</v>
      </c>
      <c r="BO109" s="34">
        <f t="shared" si="59"/>
        <v>1.0235226620768789E-2</v>
      </c>
      <c r="BP109" s="34">
        <f t="shared" si="60"/>
        <v>7.3838209982788295E-3</v>
      </c>
    </row>
    <row r="110" spans="1:68" ht="15" x14ac:dyDescent="0.25">
      <c r="A110" s="20" t="s">
        <v>524</v>
      </c>
      <c r="B110" s="28">
        <v>546</v>
      </c>
      <c r="C110" s="28">
        <v>918</v>
      </c>
      <c r="D110" s="28">
        <v>824</v>
      </c>
      <c r="E110" s="28">
        <v>872</v>
      </c>
      <c r="F110" s="28">
        <v>672</v>
      </c>
      <c r="G110" s="28">
        <v>623</v>
      </c>
      <c r="H110" s="28">
        <v>731</v>
      </c>
      <c r="I110" s="28">
        <v>1001</v>
      </c>
      <c r="J110" s="28">
        <v>958</v>
      </c>
      <c r="K110" s="28">
        <v>991</v>
      </c>
      <c r="L110" s="28">
        <v>1299</v>
      </c>
      <c r="M110" s="28">
        <v>965</v>
      </c>
      <c r="N110" s="28">
        <v>561</v>
      </c>
      <c r="O110" s="28">
        <v>892</v>
      </c>
      <c r="P110" s="28">
        <v>919</v>
      </c>
      <c r="Q110" s="28">
        <v>1029</v>
      </c>
      <c r="R110" s="28">
        <v>897</v>
      </c>
      <c r="S110" s="28">
        <v>1093</v>
      </c>
      <c r="T110" s="28">
        <v>1068</v>
      </c>
      <c r="U110" s="28">
        <v>1312</v>
      </c>
      <c r="V110" s="28">
        <v>1363</v>
      </c>
      <c r="W110" s="28">
        <v>1438</v>
      </c>
      <c r="X110" s="28">
        <v>1023</v>
      </c>
      <c r="Y110" s="28"/>
      <c r="Z110" s="20" t="s">
        <v>524</v>
      </c>
      <c r="AA110" s="28" t="b">
        <f t="shared" si="52"/>
        <v>1</v>
      </c>
      <c r="AB110"/>
      <c r="AC110" s="20" t="s">
        <v>524</v>
      </c>
      <c r="AD110" s="28">
        <v>160000</v>
      </c>
      <c r="AE110" s="28">
        <v>197000</v>
      </c>
      <c r="AF110" s="36">
        <v>81.2</v>
      </c>
      <c r="AG110" s="36">
        <v>3.8</v>
      </c>
      <c r="AH110" s="28">
        <v>153000</v>
      </c>
      <c r="AI110" s="28">
        <v>199600</v>
      </c>
      <c r="AJ110" s="36">
        <v>76.7</v>
      </c>
      <c r="AK110" s="36">
        <v>3.9</v>
      </c>
      <c r="AL110" s="28">
        <v>161600</v>
      </c>
      <c r="AM110" s="28">
        <v>206100</v>
      </c>
      <c r="AN110" s="36">
        <v>78.400000000000006</v>
      </c>
      <c r="AO110" s="36">
        <v>3.5</v>
      </c>
      <c r="AP110"/>
      <c r="AQ110"/>
      <c r="AR110"/>
      <c r="AS110"/>
      <c r="AT110" s="34">
        <f t="shared" si="49"/>
        <v>3.5686274509803924E-3</v>
      </c>
      <c r="AU110" s="34">
        <f t="shared" si="50"/>
        <v>6.0000000000000001E-3</v>
      </c>
      <c r="AV110" s="34">
        <f t="shared" si="51"/>
        <v>5.3856209150326797E-3</v>
      </c>
      <c r="AW110" s="34">
        <f t="shared" si="70"/>
        <v>5.3960396039603956E-3</v>
      </c>
      <c r="AX110" s="34">
        <f t="shared" si="71"/>
        <v>4.1584158415841586E-3</v>
      </c>
      <c r="AY110" s="34">
        <f t="shared" si="72"/>
        <v>3.8551980198019802E-3</v>
      </c>
      <c r="AZ110" s="34">
        <f t="shared" si="61"/>
        <v>4.5235148514851482E-3</v>
      </c>
      <c r="BA110" s="34">
        <f t="shared" si="62"/>
        <v>6.1943069306930696E-3</v>
      </c>
      <c r="BB110" s="34">
        <f t="shared" si="63"/>
        <v>5.9282178217821783E-3</v>
      </c>
      <c r="BC110" s="34">
        <f t="shared" si="64"/>
        <v>6.1324257425742577E-3</v>
      </c>
      <c r="BD110" s="34">
        <f t="shared" si="65"/>
        <v>8.0383663366336636E-3</v>
      </c>
      <c r="BE110" s="34">
        <f t="shared" si="66"/>
        <v>5.9715346534653466E-3</v>
      </c>
      <c r="BF110" s="34">
        <f t="shared" si="67"/>
        <v>3.4715346534653466E-3</v>
      </c>
      <c r="BG110" s="34">
        <f t="shared" si="68"/>
        <v>5.5198019801980195E-3</v>
      </c>
      <c r="BH110" s="34">
        <f t="shared" si="69"/>
        <v>5.6868811881188117E-3</v>
      </c>
      <c r="BI110" s="34">
        <f t="shared" si="53"/>
        <v>4.9927219796215431E-3</v>
      </c>
      <c r="BJ110" s="34">
        <f t="shared" si="54"/>
        <v>4.3522561863173215E-3</v>
      </c>
      <c r="BK110" s="34">
        <f t="shared" si="55"/>
        <v>5.3032508491023776E-3</v>
      </c>
      <c r="BL110" s="34">
        <f t="shared" si="56"/>
        <v>5.1819505094614264E-3</v>
      </c>
      <c r="BM110" s="34">
        <f t="shared" si="57"/>
        <v>6.3658418243571083E-3</v>
      </c>
      <c r="BN110" s="34">
        <f t="shared" si="58"/>
        <v>6.6132945172246481E-3</v>
      </c>
      <c r="BO110" s="34">
        <f t="shared" si="59"/>
        <v>6.9771955361475008E-3</v>
      </c>
      <c r="BP110" s="34">
        <f t="shared" si="60"/>
        <v>4.9636098981077148E-3</v>
      </c>
    </row>
    <row r="111" spans="1:68" ht="15" x14ac:dyDescent="0.25">
      <c r="A111" s="20" t="s">
        <v>525</v>
      </c>
      <c r="B111" s="28">
        <v>863</v>
      </c>
      <c r="C111" s="28">
        <v>1599</v>
      </c>
      <c r="D111" s="28">
        <v>1338</v>
      </c>
      <c r="E111" s="28">
        <v>1274</v>
      </c>
      <c r="F111" s="28">
        <v>990</v>
      </c>
      <c r="G111" s="28">
        <v>1177</v>
      </c>
      <c r="H111" s="28">
        <v>1299</v>
      </c>
      <c r="I111" s="28">
        <v>1636</v>
      </c>
      <c r="J111" s="28">
        <v>1616</v>
      </c>
      <c r="K111" s="28">
        <v>1986</v>
      </c>
      <c r="L111" s="28">
        <v>2051</v>
      </c>
      <c r="M111" s="28">
        <v>1403</v>
      </c>
      <c r="N111" s="28">
        <v>1057</v>
      </c>
      <c r="O111" s="28">
        <v>1555</v>
      </c>
      <c r="P111" s="28">
        <v>1239</v>
      </c>
      <c r="Q111" s="28">
        <v>1413</v>
      </c>
      <c r="R111" s="28">
        <v>1628</v>
      </c>
      <c r="S111" s="28">
        <v>1331</v>
      </c>
      <c r="T111" s="28">
        <v>1803</v>
      </c>
      <c r="U111" s="28">
        <v>1747</v>
      </c>
      <c r="V111" s="28">
        <v>2103</v>
      </c>
      <c r="W111" s="28">
        <v>1935</v>
      </c>
      <c r="X111" s="28">
        <v>1544</v>
      </c>
      <c r="Y111" s="28"/>
      <c r="Z111" s="20" t="s">
        <v>525</v>
      </c>
      <c r="AA111" s="28" t="b">
        <f t="shared" si="52"/>
        <v>1</v>
      </c>
      <c r="AB111"/>
      <c r="AC111" s="20" t="s">
        <v>525</v>
      </c>
      <c r="AD111" s="28">
        <v>181700</v>
      </c>
      <c r="AE111" s="28">
        <v>229600</v>
      </c>
      <c r="AF111" s="36">
        <v>79.099999999999994</v>
      </c>
      <c r="AG111" s="36">
        <v>3.6</v>
      </c>
      <c r="AH111" s="28">
        <v>179400</v>
      </c>
      <c r="AI111" s="28">
        <v>229100</v>
      </c>
      <c r="AJ111" s="36">
        <v>78.3</v>
      </c>
      <c r="AK111" s="36">
        <v>3.7</v>
      </c>
      <c r="AL111" s="28">
        <v>179800</v>
      </c>
      <c r="AM111" s="28">
        <v>230500</v>
      </c>
      <c r="AN111" s="36">
        <v>78</v>
      </c>
      <c r="AO111" s="36">
        <v>3.5</v>
      </c>
      <c r="AP111"/>
      <c r="AQ111"/>
      <c r="AR111"/>
      <c r="AS111"/>
      <c r="AT111" s="34">
        <f t="shared" si="49"/>
        <v>4.8104793756967674E-3</v>
      </c>
      <c r="AU111" s="34">
        <f t="shared" si="50"/>
        <v>8.9130434782608691E-3</v>
      </c>
      <c r="AV111" s="34">
        <f t="shared" si="51"/>
        <v>7.4581939799331105E-3</v>
      </c>
      <c r="AW111" s="34">
        <f t="shared" si="70"/>
        <v>7.0856507230255836E-3</v>
      </c>
      <c r="AX111" s="34">
        <f t="shared" si="71"/>
        <v>5.5061179087875414E-3</v>
      </c>
      <c r="AY111" s="34">
        <f t="shared" si="72"/>
        <v>6.5461624026696332E-3</v>
      </c>
      <c r="AZ111" s="34">
        <f t="shared" si="61"/>
        <v>7.2246941045606226E-3</v>
      </c>
      <c r="BA111" s="34">
        <f t="shared" si="62"/>
        <v>9.0989988876529482E-3</v>
      </c>
      <c r="BB111" s="34">
        <f t="shared" si="63"/>
        <v>8.987764182424916E-3</v>
      </c>
      <c r="BC111" s="34">
        <f t="shared" si="64"/>
        <v>1.1045606229143494E-2</v>
      </c>
      <c r="BD111" s="34">
        <f t="shared" si="65"/>
        <v>1.1407119021134594E-2</v>
      </c>
      <c r="BE111" s="34">
        <f t="shared" si="66"/>
        <v>7.8031145717463845E-3</v>
      </c>
      <c r="BF111" s="34">
        <f t="shared" si="67"/>
        <v>5.878754171301446E-3</v>
      </c>
      <c r="BG111" s="34">
        <f t="shared" si="68"/>
        <v>8.6484983314794213E-3</v>
      </c>
      <c r="BH111" s="34">
        <f t="shared" si="69"/>
        <v>6.8909899888765294E-3</v>
      </c>
      <c r="BI111" s="34">
        <f t="shared" si="53"/>
        <v>6.1301518438177877E-3</v>
      </c>
      <c r="BJ111" s="34">
        <f t="shared" si="54"/>
        <v>7.0629067245119304E-3</v>
      </c>
      <c r="BK111" s="34">
        <f t="shared" si="55"/>
        <v>5.7744034707158352E-3</v>
      </c>
      <c r="BL111" s="34">
        <f t="shared" si="56"/>
        <v>7.8221258134490244E-3</v>
      </c>
      <c r="BM111" s="34">
        <f t="shared" si="57"/>
        <v>7.5791757049891544E-3</v>
      </c>
      <c r="BN111" s="34">
        <f t="shared" si="58"/>
        <v>9.1236442516268983E-3</v>
      </c>
      <c r="BO111" s="34">
        <f t="shared" si="59"/>
        <v>8.3947939262472883E-3</v>
      </c>
      <c r="BP111" s="34">
        <f t="shared" si="60"/>
        <v>6.6984815618221262E-3</v>
      </c>
    </row>
    <row r="112" spans="1:68" ht="15" x14ac:dyDescent="0.25">
      <c r="A112" s="20" t="s">
        <v>526</v>
      </c>
      <c r="B112" s="28">
        <v>863</v>
      </c>
      <c r="C112" s="28">
        <v>1246</v>
      </c>
      <c r="D112" s="28">
        <v>1051</v>
      </c>
      <c r="E112" s="28">
        <v>1446</v>
      </c>
      <c r="F112" s="28">
        <v>915</v>
      </c>
      <c r="G112" s="28">
        <v>1066</v>
      </c>
      <c r="H112" s="28">
        <v>1236</v>
      </c>
      <c r="I112" s="28">
        <v>1183</v>
      </c>
      <c r="J112" s="28">
        <v>1739</v>
      </c>
      <c r="K112" s="28">
        <v>2064</v>
      </c>
      <c r="L112" s="28">
        <v>2239</v>
      </c>
      <c r="M112" s="28">
        <v>1376</v>
      </c>
      <c r="N112" s="28">
        <v>1141</v>
      </c>
      <c r="O112" s="28">
        <v>1335</v>
      </c>
      <c r="P112" s="28">
        <v>1064</v>
      </c>
      <c r="Q112" s="28">
        <v>1294</v>
      </c>
      <c r="R112" s="28">
        <v>1482</v>
      </c>
      <c r="S112" s="28">
        <v>2036</v>
      </c>
      <c r="T112" s="28">
        <v>2235</v>
      </c>
      <c r="U112" s="28">
        <v>2039</v>
      </c>
      <c r="V112" s="28">
        <v>1992</v>
      </c>
      <c r="W112" s="28">
        <v>3016</v>
      </c>
      <c r="X112" s="28">
        <v>1755</v>
      </c>
      <c r="Y112" s="28"/>
      <c r="Z112" s="20" t="s">
        <v>526</v>
      </c>
      <c r="AA112" s="28" t="b">
        <f t="shared" si="52"/>
        <v>1</v>
      </c>
      <c r="AB112"/>
      <c r="AC112" s="20" t="s">
        <v>526</v>
      </c>
      <c r="AD112" s="28">
        <v>161900</v>
      </c>
      <c r="AE112" s="28">
        <v>220700</v>
      </c>
      <c r="AF112" s="36">
        <v>73.400000000000006</v>
      </c>
      <c r="AG112" s="36">
        <v>3.6</v>
      </c>
      <c r="AH112" s="28">
        <v>165300</v>
      </c>
      <c r="AI112" s="28">
        <v>219000</v>
      </c>
      <c r="AJ112" s="36">
        <v>75.5</v>
      </c>
      <c r="AK112" s="36">
        <v>3.7</v>
      </c>
      <c r="AL112" s="28">
        <v>169700</v>
      </c>
      <c r="AM112" s="28">
        <v>226000</v>
      </c>
      <c r="AN112" s="36">
        <v>75.099999999999994</v>
      </c>
      <c r="AO112" s="36">
        <v>3.7</v>
      </c>
      <c r="AP112"/>
      <c r="AQ112"/>
      <c r="AR112"/>
      <c r="AS112"/>
      <c r="AT112" s="34">
        <f t="shared" si="49"/>
        <v>5.2208106473079254E-3</v>
      </c>
      <c r="AU112" s="34">
        <f t="shared" si="50"/>
        <v>7.5378100423472471E-3</v>
      </c>
      <c r="AV112" s="34">
        <f t="shared" si="51"/>
        <v>6.3581367211131279E-3</v>
      </c>
      <c r="AW112" s="34">
        <f t="shared" si="70"/>
        <v>8.5209192692987622E-3</v>
      </c>
      <c r="AX112" s="34">
        <f t="shared" si="71"/>
        <v>5.3918680023571008E-3</v>
      </c>
      <c r="AY112" s="34">
        <f t="shared" si="72"/>
        <v>6.2816735415439006E-3</v>
      </c>
      <c r="AZ112" s="34">
        <f t="shared" si="61"/>
        <v>7.283441367118444E-3</v>
      </c>
      <c r="BA112" s="34">
        <f t="shared" si="62"/>
        <v>6.971125515615793E-3</v>
      </c>
      <c r="BB112" s="34">
        <f t="shared" si="63"/>
        <v>1.0247495580436064E-2</v>
      </c>
      <c r="BC112" s="34">
        <f t="shared" si="64"/>
        <v>1.2162639952857985E-2</v>
      </c>
      <c r="BD112" s="34">
        <f t="shared" si="65"/>
        <v>1.319387153800825E-2</v>
      </c>
      <c r="BE112" s="34">
        <f t="shared" si="66"/>
        <v>8.108426635238657E-3</v>
      </c>
      <c r="BF112" s="34">
        <f t="shared" si="67"/>
        <v>6.7236299351797289E-3</v>
      </c>
      <c r="BG112" s="34">
        <f t="shared" si="68"/>
        <v>7.866823806717738E-3</v>
      </c>
      <c r="BH112" s="34">
        <f t="shared" si="69"/>
        <v>6.2698880377136121E-3</v>
      </c>
      <c r="BI112" s="34">
        <f t="shared" si="53"/>
        <v>5.725663716814159E-3</v>
      </c>
      <c r="BJ112" s="34">
        <f t="shared" si="54"/>
        <v>6.5575221238938055E-3</v>
      </c>
      <c r="BK112" s="34">
        <f t="shared" si="55"/>
        <v>9.0088495575221233E-3</v>
      </c>
      <c r="BL112" s="34">
        <f t="shared" si="56"/>
        <v>9.8893805309734507E-3</v>
      </c>
      <c r="BM112" s="34">
        <f t="shared" si="57"/>
        <v>9.0221238938053092E-3</v>
      </c>
      <c r="BN112" s="34">
        <f t="shared" si="58"/>
        <v>8.8141592920353978E-3</v>
      </c>
      <c r="BO112" s="34">
        <f t="shared" si="59"/>
        <v>1.3345132743362832E-2</v>
      </c>
      <c r="BP112" s="34">
        <f t="shared" si="60"/>
        <v>7.7654867256637169E-3</v>
      </c>
    </row>
    <row r="113" spans="1:68" ht="15" x14ac:dyDescent="0.25">
      <c r="A113" s="20" t="s">
        <v>527</v>
      </c>
      <c r="B113" s="28">
        <v>813</v>
      </c>
      <c r="C113" s="28">
        <v>1180</v>
      </c>
      <c r="D113" s="28">
        <v>846</v>
      </c>
      <c r="E113" s="28">
        <v>1161</v>
      </c>
      <c r="F113" s="28">
        <v>950</v>
      </c>
      <c r="G113" s="28">
        <v>1109</v>
      </c>
      <c r="H113" s="28">
        <v>1026</v>
      </c>
      <c r="I113" s="28">
        <v>1583</v>
      </c>
      <c r="J113" s="28">
        <v>1719</v>
      </c>
      <c r="K113" s="28">
        <v>1224</v>
      </c>
      <c r="L113" s="28">
        <v>2047</v>
      </c>
      <c r="M113" s="28">
        <v>1404</v>
      </c>
      <c r="N113" s="28">
        <v>982</v>
      </c>
      <c r="O113" s="28">
        <v>966</v>
      </c>
      <c r="P113" s="28">
        <v>1292</v>
      </c>
      <c r="Q113" s="28">
        <v>1225</v>
      </c>
      <c r="R113" s="28">
        <v>1567</v>
      </c>
      <c r="S113" s="28">
        <v>1491</v>
      </c>
      <c r="T113" s="28">
        <v>1816</v>
      </c>
      <c r="U113" s="28">
        <v>1426</v>
      </c>
      <c r="V113" s="28">
        <v>1297</v>
      </c>
      <c r="W113" s="28">
        <v>2025</v>
      </c>
      <c r="X113" s="28">
        <v>1549</v>
      </c>
      <c r="Y113" s="28"/>
      <c r="Z113" s="20" t="s">
        <v>527</v>
      </c>
      <c r="AA113" s="28" t="b">
        <f t="shared" si="52"/>
        <v>1</v>
      </c>
      <c r="AB113"/>
      <c r="AC113" s="20" t="s">
        <v>527</v>
      </c>
      <c r="AD113" s="28">
        <v>130800</v>
      </c>
      <c r="AE113" s="28">
        <v>186700</v>
      </c>
      <c r="AF113" s="36">
        <v>70.099999999999994</v>
      </c>
      <c r="AG113" s="36">
        <v>3.3</v>
      </c>
      <c r="AH113" s="28">
        <v>131200</v>
      </c>
      <c r="AI113" s="28">
        <v>187400</v>
      </c>
      <c r="AJ113" s="36">
        <v>70</v>
      </c>
      <c r="AK113" s="36">
        <v>3.5</v>
      </c>
      <c r="AL113" s="28">
        <v>142900</v>
      </c>
      <c r="AM113" s="28">
        <v>193700</v>
      </c>
      <c r="AN113" s="36">
        <v>73.8</v>
      </c>
      <c r="AO113" s="36">
        <v>3.7</v>
      </c>
      <c r="AP113"/>
      <c r="AQ113"/>
      <c r="AR113"/>
      <c r="AS113"/>
      <c r="AT113" s="34">
        <f t="shared" si="49"/>
        <v>6.1966463414634149E-3</v>
      </c>
      <c r="AU113" s="34">
        <f t="shared" si="50"/>
        <v>8.9939024390243896E-3</v>
      </c>
      <c r="AV113" s="34">
        <f t="shared" si="51"/>
        <v>6.4481707317073167E-3</v>
      </c>
      <c r="AW113" s="34">
        <f t="shared" si="70"/>
        <v>8.1245626312106359E-3</v>
      </c>
      <c r="AX113" s="34">
        <f t="shared" si="71"/>
        <v>6.6480055983205036E-3</v>
      </c>
      <c r="AY113" s="34">
        <f t="shared" si="72"/>
        <v>7.760671798460462E-3</v>
      </c>
      <c r="AZ113" s="34">
        <f t="shared" si="61"/>
        <v>7.1798460461861445E-3</v>
      </c>
      <c r="BA113" s="34">
        <f t="shared" si="62"/>
        <v>1.1077676696990902E-2</v>
      </c>
      <c r="BB113" s="34">
        <f t="shared" si="63"/>
        <v>1.2029391182645207E-2</v>
      </c>
      <c r="BC113" s="34">
        <f t="shared" si="64"/>
        <v>8.5654303708887335E-3</v>
      </c>
      <c r="BD113" s="34">
        <f t="shared" si="65"/>
        <v>1.4324702589223233E-2</v>
      </c>
      <c r="BE113" s="34">
        <f t="shared" si="66"/>
        <v>9.8250524842547239E-3</v>
      </c>
      <c r="BF113" s="34">
        <f t="shared" si="67"/>
        <v>6.8719384184744575E-3</v>
      </c>
      <c r="BG113" s="34">
        <f t="shared" si="68"/>
        <v>6.759972008397481E-3</v>
      </c>
      <c r="BH113" s="34">
        <f t="shared" si="69"/>
        <v>9.0412876137158857E-3</v>
      </c>
      <c r="BI113" s="34">
        <f t="shared" si="53"/>
        <v>6.3242127000516261E-3</v>
      </c>
      <c r="BJ113" s="34">
        <f t="shared" si="54"/>
        <v>8.0898296334537944E-3</v>
      </c>
      <c r="BK113" s="34">
        <f t="shared" si="55"/>
        <v>7.6974703149199795E-3</v>
      </c>
      <c r="BL113" s="34">
        <f t="shared" si="56"/>
        <v>9.3753226639132683E-3</v>
      </c>
      <c r="BM113" s="34">
        <f t="shared" si="57"/>
        <v>7.3618998451213218E-3</v>
      </c>
      <c r="BN113" s="34">
        <f t="shared" si="58"/>
        <v>6.695921528136293E-3</v>
      </c>
      <c r="BO113" s="34">
        <f t="shared" si="59"/>
        <v>1.0454310789881259E-2</v>
      </c>
      <c r="BP113" s="34">
        <f t="shared" si="60"/>
        <v>7.9969024264326272E-3</v>
      </c>
    </row>
    <row r="114" spans="1:68" ht="15" x14ac:dyDescent="0.25">
      <c r="A114" s="20" t="s">
        <v>528</v>
      </c>
      <c r="B114" s="28">
        <v>580</v>
      </c>
      <c r="C114" s="28">
        <v>509</v>
      </c>
      <c r="D114" s="28">
        <v>560</v>
      </c>
      <c r="E114" s="28">
        <v>528</v>
      </c>
      <c r="F114" s="28">
        <v>577</v>
      </c>
      <c r="G114" s="28">
        <v>639</v>
      </c>
      <c r="H114" s="28">
        <v>1005</v>
      </c>
      <c r="I114" s="28">
        <v>938</v>
      </c>
      <c r="J114" s="28">
        <v>1144</v>
      </c>
      <c r="K114" s="28">
        <v>895</v>
      </c>
      <c r="L114" s="28">
        <v>1140</v>
      </c>
      <c r="M114" s="28">
        <v>611</v>
      </c>
      <c r="N114" s="28">
        <v>947</v>
      </c>
      <c r="O114" s="28">
        <v>795</v>
      </c>
      <c r="P114" s="28">
        <v>756</v>
      </c>
      <c r="Q114" s="28">
        <v>795</v>
      </c>
      <c r="R114" s="28">
        <v>1665</v>
      </c>
      <c r="S114" s="28">
        <v>756</v>
      </c>
      <c r="T114" s="28">
        <v>1564</v>
      </c>
      <c r="U114" s="28">
        <v>1048</v>
      </c>
      <c r="V114" s="28">
        <v>1415</v>
      </c>
      <c r="W114" s="28">
        <v>947</v>
      </c>
      <c r="X114" s="28">
        <v>855</v>
      </c>
      <c r="Y114" s="28"/>
      <c r="Z114" s="20" t="s">
        <v>528</v>
      </c>
      <c r="AA114" s="28" t="b">
        <f t="shared" si="52"/>
        <v>1</v>
      </c>
      <c r="AB114"/>
      <c r="AC114" s="20" t="s">
        <v>528</v>
      </c>
      <c r="AD114" s="28">
        <v>112600</v>
      </c>
      <c r="AE114" s="28">
        <v>151300</v>
      </c>
      <c r="AF114" s="36">
        <v>74.400000000000006</v>
      </c>
      <c r="AG114" s="36">
        <v>3.6</v>
      </c>
      <c r="AH114" s="28">
        <v>110900</v>
      </c>
      <c r="AI114" s="28">
        <v>152700</v>
      </c>
      <c r="AJ114" s="36">
        <v>72.599999999999994</v>
      </c>
      <c r="AK114" s="36">
        <v>3.4</v>
      </c>
      <c r="AL114" s="28">
        <v>119200</v>
      </c>
      <c r="AM114" s="28">
        <v>154800</v>
      </c>
      <c r="AN114" s="36">
        <v>77</v>
      </c>
      <c r="AO114" s="36">
        <v>3.3</v>
      </c>
      <c r="AP114"/>
      <c r="AQ114"/>
      <c r="AR114"/>
      <c r="AS114"/>
      <c r="AT114" s="34">
        <f t="shared" si="49"/>
        <v>5.2299368800721368E-3</v>
      </c>
      <c r="AU114" s="34">
        <f t="shared" si="50"/>
        <v>4.5897204688908925E-3</v>
      </c>
      <c r="AV114" s="34">
        <f t="shared" si="51"/>
        <v>5.0495942290351668E-3</v>
      </c>
      <c r="AW114" s="34">
        <f t="shared" si="70"/>
        <v>4.4295302013422815E-3</v>
      </c>
      <c r="AX114" s="34">
        <f t="shared" si="71"/>
        <v>4.8406040268456378E-3</v>
      </c>
      <c r="AY114" s="34">
        <f t="shared" si="72"/>
        <v>5.3607382550335571E-3</v>
      </c>
      <c r="AZ114" s="34">
        <f t="shared" si="61"/>
        <v>8.4312080536912744E-3</v>
      </c>
      <c r="BA114" s="34">
        <f t="shared" si="62"/>
        <v>7.8691275167785228E-3</v>
      </c>
      <c r="BB114" s="34">
        <f t="shared" si="63"/>
        <v>9.5973154362416109E-3</v>
      </c>
      <c r="BC114" s="34">
        <f t="shared" si="64"/>
        <v>7.5083892617449667E-3</v>
      </c>
      <c r="BD114" s="34">
        <f t="shared" si="65"/>
        <v>9.5637583892617447E-3</v>
      </c>
      <c r="BE114" s="34">
        <f t="shared" si="66"/>
        <v>5.1258389261744962E-3</v>
      </c>
      <c r="BF114" s="34">
        <f t="shared" si="67"/>
        <v>7.9446308724832222E-3</v>
      </c>
      <c r="BG114" s="34">
        <f t="shared" si="68"/>
        <v>6.6694630872483219E-3</v>
      </c>
      <c r="BH114" s="34">
        <f t="shared" si="69"/>
        <v>6.3422818791946311E-3</v>
      </c>
      <c r="BI114" s="34">
        <f t="shared" si="53"/>
        <v>5.1356589147286821E-3</v>
      </c>
      <c r="BJ114" s="34">
        <f t="shared" si="54"/>
        <v>1.0755813953488373E-2</v>
      </c>
      <c r="BK114" s="34">
        <f t="shared" si="55"/>
        <v>4.8837209302325579E-3</v>
      </c>
      <c r="BL114" s="34">
        <f t="shared" si="56"/>
        <v>1.0103359173126615E-2</v>
      </c>
      <c r="BM114" s="34">
        <f t="shared" si="57"/>
        <v>6.7700258397932816E-3</v>
      </c>
      <c r="BN114" s="34">
        <f t="shared" si="58"/>
        <v>9.1408268733850131E-3</v>
      </c>
      <c r="BO114" s="34">
        <f t="shared" si="59"/>
        <v>6.1175710594315244E-3</v>
      </c>
      <c r="BP114" s="34">
        <f t="shared" si="60"/>
        <v>5.5232558139534883E-3</v>
      </c>
    </row>
    <row r="115" spans="1:68" ht="15" x14ac:dyDescent="0.25">
      <c r="A115" s="20" t="s">
        <v>529</v>
      </c>
      <c r="B115" s="28">
        <v>343</v>
      </c>
      <c r="C115" s="28">
        <v>632</v>
      </c>
      <c r="D115" s="28">
        <v>548</v>
      </c>
      <c r="E115" s="28">
        <v>517</v>
      </c>
      <c r="F115" s="28">
        <v>381</v>
      </c>
      <c r="G115" s="28">
        <v>618</v>
      </c>
      <c r="H115" s="28">
        <v>491</v>
      </c>
      <c r="I115" s="28">
        <v>699</v>
      </c>
      <c r="J115" s="28">
        <v>725</v>
      </c>
      <c r="K115" s="28">
        <v>742</v>
      </c>
      <c r="L115" s="28">
        <v>895</v>
      </c>
      <c r="M115" s="28">
        <v>1000</v>
      </c>
      <c r="N115" s="28">
        <v>550</v>
      </c>
      <c r="O115" s="28">
        <v>687</v>
      </c>
      <c r="P115" s="28">
        <v>728</v>
      </c>
      <c r="Q115" s="28">
        <v>627</v>
      </c>
      <c r="R115" s="28">
        <v>763</v>
      </c>
      <c r="S115" s="28">
        <v>880</v>
      </c>
      <c r="T115" s="28">
        <v>906</v>
      </c>
      <c r="U115" s="28">
        <v>830</v>
      </c>
      <c r="V115" s="28">
        <v>811</v>
      </c>
      <c r="W115" s="28">
        <v>845</v>
      </c>
      <c r="X115" s="28">
        <v>854</v>
      </c>
      <c r="Y115" s="28"/>
      <c r="Z115" s="20" t="s">
        <v>529</v>
      </c>
      <c r="AA115" s="28" t="b">
        <f t="shared" si="52"/>
        <v>1</v>
      </c>
      <c r="AB115"/>
      <c r="AC115" s="20" t="s">
        <v>529</v>
      </c>
      <c r="AD115" s="28">
        <v>117400</v>
      </c>
      <c r="AE115" s="28">
        <v>150200</v>
      </c>
      <c r="AF115" s="36">
        <v>78.2</v>
      </c>
      <c r="AG115" s="36">
        <v>3.5</v>
      </c>
      <c r="AH115" s="28">
        <v>119800</v>
      </c>
      <c r="AI115" s="28">
        <v>152800</v>
      </c>
      <c r="AJ115" s="36">
        <v>78.400000000000006</v>
      </c>
      <c r="AK115" s="36">
        <v>3.6</v>
      </c>
      <c r="AL115" s="28">
        <v>125400</v>
      </c>
      <c r="AM115" s="28">
        <v>157600</v>
      </c>
      <c r="AN115" s="36">
        <v>79.599999999999994</v>
      </c>
      <c r="AO115" s="36">
        <v>3.2</v>
      </c>
      <c r="AP115"/>
      <c r="AQ115"/>
      <c r="AR115"/>
      <c r="AS115"/>
      <c r="AT115" s="34">
        <f t="shared" si="49"/>
        <v>2.8631051752921535E-3</v>
      </c>
      <c r="AU115" s="34">
        <f t="shared" si="50"/>
        <v>5.2754590984974955E-3</v>
      </c>
      <c r="AV115" s="34">
        <f t="shared" si="51"/>
        <v>4.5742904841402339E-3</v>
      </c>
      <c r="AW115" s="34">
        <f t="shared" si="70"/>
        <v>4.1228070175438596E-3</v>
      </c>
      <c r="AX115" s="34">
        <f t="shared" si="71"/>
        <v>3.0382775119617224E-3</v>
      </c>
      <c r="AY115" s="34">
        <f t="shared" si="72"/>
        <v>4.9282296650717703E-3</v>
      </c>
      <c r="AZ115" s="34">
        <f t="shared" si="61"/>
        <v>3.9154704944178624E-3</v>
      </c>
      <c r="BA115" s="34">
        <f t="shared" si="62"/>
        <v>5.5741626794258373E-3</v>
      </c>
      <c r="BB115" s="34">
        <f t="shared" si="63"/>
        <v>5.7814992025518345E-3</v>
      </c>
      <c r="BC115" s="34">
        <f t="shared" si="64"/>
        <v>5.9170653907496011E-3</v>
      </c>
      <c r="BD115" s="34">
        <f t="shared" si="65"/>
        <v>7.1371610845295053E-3</v>
      </c>
      <c r="BE115" s="34">
        <f t="shared" si="66"/>
        <v>7.9744816586921844E-3</v>
      </c>
      <c r="BF115" s="34">
        <f t="shared" si="67"/>
        <v>4.3859649122807015E-3</v>
      </c>
      <c r="BG115" s="34">
        <f t="shared" si="68"/>
        <v>5.4784688995215313E-3</v>
      </c>
      <c r="BH115" s="34">
        <f t="shared" si="69"/>
        <v>5.8054226475279108E-3</v>
      </c>
      <c r="BI115" s="34">
        <f t="shared" si="53"/>
        <v>3.9784263959390864E-3</v>
      </c>
      <c r="BJ115" s="34">
        <f t="shared" si="54"/>
        <v>4.8413705583756341E-3</v>
      </c>
      <c r="BK115" s="34">
        <f t="shared" si="55"/>
        <v>5.5837563451776647E-3</v>
      </c>
      <c r="BL115" s="34">
        <f t="shared" si="56"/>
        <v>5.748730964467005E-3</v>
      </c>
      <c r="BM115" s="34">
        <f t="shared" si="57"/>
        <v>5.2664974619289337E-3</v>
      </c>
      <c r="BN115" s="34">
        <f t="shared" si="58"/>
        <v>5.1459390862944165E-3</v>
      </c>
      <c r="BO115" s="34">
        <f t="shared" si="59"/>
        <v>5.3616751269035534E-3</v>
      </c>
      <c r="BP115" s="34">
        <f t="shared" si="60"/>
        <v>5.4187817258883253E-3</v>
      </c>
    </row>
    <row r="116" spans="1:68" ht="15" x14ac:dyDescent="0.25">
      <c r="A116" s="20" t="s">
        <v>530</v>
      </c>
      <c r="B116" s="28">
        <v>561</v>
      </c>
      <c r="C116" s="28">
        <v>862</v>
      </c>
      <c r="D116" s="28">
        <v>869</v>
      </c>
      <c r="E116" s="28">
        <v>787</v>
      </c>
      <c r="F116" s="28">
        <v>783</v>
      </c>
      <c r="G116" s="28">
        <v>688</v>
      </c>
      <c r="H116" s="28">
        <v>799</v>
      </c>
      <c r="I116" s="28">
        <v>944</v>
      </c>
      <c r="J116" s="28">
        <v>841</v>
      </c>
      <c r="K116" s="28">
        <v>1230</v>
      </c>
      <c r="L116" s="28">
        <v>1335</v>
      </c>
      <c r="M116" s="28">
        <v>1130</v>
      </c>
      <c r="N116" s="28">
        <v>920</v>
      </c>
      <c r="O116" s="28">
        <v>924</v>
      </c>
      <c r="P116" s="28">
        <v>1127</v>
      </c>
      <c r="Q116" s="28">
        <v>1259</v>
      </c>
      <c r="R116" s="28">
        <v>1476</v>
      </c>
      <c r="S116" s="28">
        <v>995</v>
      </c>
      <c r="T116" s="28">
        <v>1472</v>
      </c>
      <c r="U116" s="28">
        <v>1557</v>
      </c>
      <c r="V116" s="28">
        <v>1324</v>
      </c>
      <c r="W116" s="28">
        <v>2056</v>
      </c>
      <c r="X116" s="28">
        <v>1557</v>
      </c>
      <c r="Y116" s="28"/>
      <c r="Z116" s="20" t="s">
        <v>530</v>
      </c>
      <c r="AA116" s="28" t="b">
        <f t="shared" si="52"/>
        <v>1</v>
      </c>
      <c r="AB116"/>
      <c r="AC116" s="20" t="s">
        <v>530</v>
      </c>
      <c r="AD116" s="28">
        <v>114700</v>
      </c>
      <c r="AE116" s="28">
        <v>150800</v>
      </c>
      <c r="AF116" s="36">
        <v>76.099999999999994</v>
      </c>
      <c r="AG116" s="36">
        <v>3.7</v>
      </c>
      <c r="AH116" s="28">
        <v>114500</v>
      </c>
      <c r="AI116" s="28">
        <v>151500</v>
      </c>
      <c r="AJ116" s="36">
        <v>75.599999999999994</v>
      </c>
      <c r="AK116" s="36">
        <v>3.8</v>
      </c>
      <c r="AL116" s="28">
        <v>119700</v>
      </c>
      <c r="AM116" s="28">
        <v>152100</v>
      </c>
      <c r="AN116" s="36">
        <v>78.7</v>
      </c>
      <c r="AO116" s="36">
        <v>3.8</v>
      </c>
      <c r="AP116"/>
      <c r="AQ116"/>
      <c r="AR116"/>
      <c r="AS116"/>
      <c r="AT116" s="34">
        <f t="shared" si="49"/>
        <v>4.8995633187772928E-3</v>
      </c>
      <c r="AU116" s="34">
        <f t="shared" si="50"/>
        <v>7.5283842794759822E-3</v>
      </c>
      <c r="AV116" s="34">
        <f t="shared" si="51"/>
        <v>7.5895196506550215E-3</v>
      </c>
      <c r="AW116" s="34">
        <f t="shared" si="70"/>
        <v>6.5747702589807853E-3</v>
      </c>
      <c r="AX116" s="34">
        <f t="shared" si="71"/>
        <v>6.5413533834586465E-3</v>
      </c>
      <c r="AY116" s="34">
        <f t="shared" si="72"/>
        <v>5.7477025898078531E-3</v>
      </c>
      <c r="AZ116" s="34">
        <f t="shared" si="61"/>
        <v>6.6750208855472009E-3</v>
      </c>
      <c r="BA116" s="34">
        <f t="shared" si="62"/>
        <v>7.8863826232247278E-3</v>
      </c>
      <c r="BB116" s="34">
        <f t="shared" si="63"/>
        <v>7.0258980785296576E-3</v>
      </c>
      <c r="BC116" s="34">
        <f t="shared" si="64"/>
        <v>1.0275689223057645E-2</v>
      </c>
      <c r="BD116" s="34">
        <f t="shared" si="65"/>
        <v>1.1152882205513784E-2</v>
      </c>
      <c r="BE116" s="34">
        <f t="shared" si="66"/>
        <v>9.4402673350041776E-3</v>
      </c>
      <c r="BF116" s="34">
        <f t="shared" si="67"/>
        <v>7.6858813700918967E-3</v>
      </c>
      <c r="BG116" s="34">
        <f t="shared" si="68"/>
        <v>7.7192982456140355E-3</v>
      </c>
      <c r="BH116" s="34">
        <f t="shared" si="69"/>
        <v>9.4152046783625726E-3</v>
      </c>
      <c r="BI116" s="34">
        <f t="shared" si="53"/>
        <v>8.2774490466798155E-3</v>
      </c>
      <c r="BJ116" s="34">
        <f t="shared" si="54"/>
        <v>9.7041420118343189E-3</v>
      </c>
      <c r="BK116" s="34">
        <f t="shared" si="55"/>
        <v>6.5417488494411572E-3</v>
      </c>
      <c r="BL116" s="34">
        <f t="shared" si="56"/>
        <v>9.67784352399737E-3</v>
      </c>
      <c r="BM116" s="34">
        <f t="shared" si="57"/>
        <v>1.0236686390532544E-2</v>
      </c>
      <c r="BN116" s="34">
        <f t="shared" si="58"/>
        <v>8.7047994740302431E-3</v>
      </c>
      <c r="BO116" s="34">
        <f t="shared" si="59"/>
        <v>1.3517422748191978E-2</v>
      </c>
      <c r="BP116" s="34">
        <f t="shared" si="60"/>
        <v>1.0236686390532544E-2</v>
      </c>
    </row>
    <row r="117" spans="1:68" ht="15" x14ac:dyDescent="0.25">
      <c r="A117" s="20" t="s">
        <v>531</v>
      </c>
      <c r="B117" s="28">
        <v>1082</v>
      </c>
      <c r="C117" s="28">
        <v>1977</v>
      </c>
      <c r="D117" s="28">
        <v>1473</v>
      </c>
      <c r="E117" s="28">
        <v>1846</v>
      </c>
      <c r="F117" s="28">
        <v>1214</v>
      </c>
      <c r="G117" s="28">
        <v>1343</v>
      </c>
      <c r="H117" s="28">
        <v>1880</v>
      </c>
      <c r="I117" s="28">
        <v>1691</v>
      </c>
      <c r="J117" s="28">
        <v>1659</v>
      </c>
      <c r="K117" s="28">
        <v>2590</v>
      </c>
      <c r="L117" s="28">
        <v>2116</v>
      </c>
      <c r="M117" s="28">
        <v>1946</v>
      </c>
      <c r="N117" s="28">
        <v>1446</v>
      </c>
      <c r="O117" s="28">
        <v>2530</v>
      </c>
      <c r="P117" s="28">
        <v>2056</v>
      </c>
      <c r="Q117" s="28">
        <v>2786</v>
      </c>
      <c r="R117" s="28">
        <v>1653</v>
      </c>
      <c r="S117" s="28">
        <v>2236</v>
      </c>
      <c r="T117" s="28">
        <v>2182</v>
      </c>
      <c r="U117" s="28">
        <v>2144</v>
      </c>
      <c r="V117" s="28">
        <v>2291</v>
      </c>
      <c r="W117" s="28">
        <v>3108</v>
      </c>
      <c r="X117" s="28">
        <v>2152</v>
      </c>
      <c r="Y117" s="28"/>
      <c r="Z117" s="20" t="s">
        <v>531</v>
      </c>
      <c r="AA117" s="28" t="b">
        <f t="shared" si="52"/>
        <v>1</v>
      </c>
      <c r="AB117"/>
      <c r="AC117" s="20" t="s">
        <v>531</v>
      </c>
      <c r="AD117" s="28">
        <v>139400</v>
      </c>
      <c r="AE117" s="28">
        <v>173500</v>
      </c>
      <c r="AF117" s="36">
        <v>80.3</v>
      </c>
      <c r="AG117" s="36">
        <v>3.7</v>
      </c>
      <c r="AH117" s="28">
        <v>134200</v>
      </c>
      <c r="AI117" s="28">
        <v>175200</v>
      </c>
      <c r="AJ117" s="36">
        <v>76.599999999999994</v>
      </c>
      <c r="AK117" s="36">
        <v>3.6</v>
      </c>
      <c r="AL117" s="28">
        <v>138300</v>
      </c>
      <c r="AM117" s="28">
        <v>181200</v>
      </c>
      <c r="AN117" s="36">
        <v>76.3</v>
      </c>
      <c r="AO117" s="36">
        <v>3.4</v>
      </c>
      <c r="AP117"/>
      <c r="AQ117"/>
      <c r="AR117"/>
      <c r="AS117"/>
      <c r="AT117" s="34">
        <f t="shared" si="49"/>
        <v>8.0625931445603583E-3</v>
      </c>
      <c r="AU117" s="34">
        <f t="shared" si="50"/>
        <v>1.4731743666169896E-2</v>
      </c>
      <c r="AV117" s="34">
        <f t="shared" si="51"/>
        <v>1.0976154992548436E-2</v>
      </c>
      <c r="AW117" s="34">
        <f t="shared" si="70"/>
        <v>1.3347794649313087E-2</v>
      </c>
      <c r="AX117" s="34">
        <f t="shared" si="71"/>
        <v>8.7780187997107736E-3</v>
      </c>
      <c r="AY117" s="34">
        <f t="shared" si="72"/>
        <v>9.7107736804049171E-3</v>
      </c>
      <c r="AZ117" s="34">
        <f t="shared" si="61"/>
        <v>1.3593637020968908E-2</v>
      </c>
      <c r="BA117" s="34">
        <f t="shared" si="62"/>
        <v>1.2227042660882139E-2</v>
      </c>
      <c r="BB117" s="34">
        <f t="shared" si="63"/>
        <v>1.1995661605206074E-2</v>
      </c>
      <c r="BC117" s="34">
        <f t="shared" si="64"/>
        <v>1.8727404193781633E-2</v>
      </c>
      <c r="BD117" s="34">
        <f t="shared" si="65"/>
        <v>1.5300072306579898E-2</v>
      </c>
      <c r="BE117" s="34">
        <f t="shared" si="66"/>
        <v>1.4070860448300795E-2</v>
      </c>
      <c r="BF117" s="34">
        <f t="shared" si="67"/>
        <v>1.0455531453362256E-2</v>
      </c>
      <c r="BG117" s="34">
        <f t="shared" si="68"/>
        <v>1.8293564714389008E-2</v>
      </c>
      <c r="BH117" s="34">
        <f t="shared" si="69"/>
        <v>1.4866232827187274E-2</v>
      </c>
      <c r="BI117" s="34">
        <f t="shared" si="53"/>
        <v>1.5375275938189846E-2</v>
      </c>
      <c r="BJ117" s="34">
        <f t="shared" si="54"/>
        <v>9.1225165562913903E-3</v>
      </c>
      <c r="BK117" s="34">
        <f t="shared" si="55"/>
        <v>1.2339955849889625E-2</v>
      </c>
      <c r="BL117" s="34">
        <f t="shared" si="56"/>
        <v>1.2041942604856512E-2</v>
      </c>
      <c r="BM117" s="34">
        <f t="shared" si="57"/>
        <v>1.1832229580573951E-2</v>
      </c>
      <c r="BN117" s="34">
        <f t="shared" si="58"/>
        <v>1.2643487858719648E-2</v>
      </c>
      <c r="BO117" s="34">
        <f t="shared" si="59"/>
        <v>1.7152317880794701E-2</v>
      </c>
      <c r="BP117" s="34">
        <f t="shared" si="60"/>
        <v>1.1876379690949228E-2</v>
      </c>
    </row>
    <row r="118" spans="1:68" ht="15" x14ac:dyDescent="0.25">
      <c r="A118" s="20" t="s">
        <v>532</v>
      </c>
      <c r="B118" s="28">
        <v>539</v>
      </c>
      <c r="C118" s="28">
        <v>1043</v>
      </c>
      <c r="D118" s="28">
        <v>1100</v>
      </c>
      <c r="E118" s="28">
        <v>978</v>
      </c>
      <c r="F118" s="28">
        <v>716</v>
      </c>
      <c r="G118" s="28">
        <v>998</v>
      </c>
      <c r="H118" s="28">
        <v>1227</v>
      </c>
      <c r="I118" s="28">
        <v>1090</v>
      </c>
      <c r="J118" s="28">
        <v>1329</v>
      </c>
      <c r="K118" s="28">
        <v>1942</v>
      </c>
      <c r="L118" s="28">
        <v>1412</v>
      </c>
      <c r="M118" s="28">
        <v>1031</v>
      </c>
      <c r="N118" s="28">
        <v>823</v>
      </c>
      <c r="O118" s="28">
        <v>1012</v>
      </c>
      <c r="P118" s="28">
        <v>1357</v>
      </c>
      <c r="Q118" s="28">
        <v>1160</v>
      </c>
      <c r="R118" s="28">
        <v>1145</v>
      </c>
      <c r="S118" s="28">
        <v>1245</v>
      </c>
      <c r="T118" s="28">
        <v>1432</v>
      </c>
      <c r="U118" s="28">
        <v>1330</v>
      </c>
      <c r="V118" s="28">
        <v>1541</v>
      </c>
      <c r="W118" s="28">
        <v>1374</v>
      </c>
      <c r="X118" s="28">
        <v>1414</v>
      </c>
      <c r="Y118" s="28"/>
      <c r="Z118" s="20" t="s">
        <v>532</v>
      </c>
      <c r="AA118" s="28" t="b">
        <f t="shared" si="52"/>
        <v>1</v>
      </c>
      <c r="AB118"/>
      <c r="AC118" s="20" t="s">
        <v>532</v>
      </c>
      <c r="AD118" s="28">
        <v>126900</v>
      </c>
      <c r="AE118" s="28">
        <v>163900</v>
      </c>
      <c r="AF118" s="36">
        <v>77.400000000000006</v>
      </c>
      <c r="AG118" s="36">
        <v>3.5</v>
      </c>
      <c r="AH118" s="28">
        <v>130500</v>
      </c>
      <c r="AI118" s="28">
        <v>164500</v>
      </c>
      <c r="AJ118" s="36">
        <v>79.400000000000006</v>
      </c>
      <c r="AK118" s="36">
        <v>3.3</v>
      </c>
      <c r="AL118" s="28">
        <v>136900</v>
      </c>
      <c r="AM118" s="28">
        <v>172100</v>
      </c>
      <c r="AN118" s="36">
        <v>79.599999999999994</v>
      </c>
      <c r="AO118" s="36">
        <v>3.1</v>
      </c>
      <c r="AP118"/>
      <c r="AQ118"/>
      <c r="AR118"/>
      <c r="AS118"/>
      <c r="AT118" s="34">
        <f t="shared" si="49"/>
        <v>4.1302681992337166E-3</v>
      </c>
      <c r="AU118" s="34">
        <f t="shared" si="50"/>
        <v>7.9923371647509581E-3</v>
      </c>
      <c r="AV118" s="34">
        <f t="shared" si="51"/>
        <v>8.4291187739463595E-3</v>
      </c>
      <c r="AW118" s="34">
        <f t="shared" si="70"/>
        <v>7.1439006574141707E-3</v>
      </c>
      <c r="AX118" s="34">
        <f t="shared" si="71"/>
        <v>5.2300949598246896E-3</v>
      </c>
      <c r="AY118" s="34">
        <f t="shared" si="72"/>
        <v>7.2899926953981006E-3</v>
      </c>
      <c r="AZ118" s="34">
        <f t="shared" si="61"/>
        <v>8.9627465303140971E-3</v>
      </c>
      <c r="BA118" s="34">
        <f t="shared" si="62"/>
        <v>7.9620160701241779E-3</v>
      </c>
      <c r="BB118" s="34">
        <f t="shared" si="63"/>
        <v>9.7078159240321406E-3</v>
      </c>
      <c r="BC118" s="34">
        <f t="shared" si="64"/>
        <v>1.4185536888239592E-2</v>
      </c>
      <c r="BD118" s="34">
        <f t="shared" si="65"/>
        <v>1.0314097881665448E-2</v>
      </c>
      <c r="BE118" s="34">
        <f t="shared" si="66"/>
        <v>7.5310445580715852E-3</v>
      </c>
      <c r="BF118" s="34">
        <f t="shared" si="67"/>
        <v>6.0116873630387145E-3</v>
      </c>
      <c r="BG118" s="34">
        <f t="shared" si="68"/>
        <v>7.3922571219868513E-3</v>
      </c>
      <c r="BH118" s="34">
        <f t="shared" si="69"/>
        <v>9.9123447772096421E-3</v>
      </c>
      <c r="BI118" s="34">
        <f t="shared" si="53"/>
        <v>6.7402672864613593E-3</v>
      </c>
      <c r="BJ118" s="34">
        <f t="shared" si="54"/>
        <v>6.6531086577571183E-3</v>
      </c>
      <c r="BK118" s="34">
        <f t="shared" si="55"/>
        <v>7.2341661824520623E-3</v>
      </c>
      <c r="BL118" s="34">
        <f t="shared" si="56"/>
        <v>8.3207437536316087E-3</v>
      </c>
      <c r="BM118" s="34">
        <f t="shared" si="57"/>
        <v>7.7280650784427654E-3</v>
      </c>
      <c r="BN118" s="34">
        <f t="shared" si="58"/>
        <v>8.9540964555491001E-3</v>
      </c>
      <c r="BO118" s="34">
        <f t="shared" si="59"/>
        <v>7.9837303893085416E-3</v>
      </c>
      <c r="BP118" s="34">
        <f t="shared" si="60"/>
        <v>8.2161533991865193E-3</v>
      </c>
    </row>
    <row r="119" spans="1:68" ht="15" x14ac:dyDescent="0.25">
      <c r="A119" s="20" t="s">
        <v>533</v>
      </c>
      <c r="B119" s="28">
        <v>422</v>
      </c>
      <c r="C119" s="28">
        <v>1017</v>
      </c>
      <c r="D119" s="28">
        <v>881</v>
      </c>
      <c r="E119" s="28">
        <v>639</v>
      </c>
      <c r="F119" s="28">
        <v>415</v>
      </c>
      <c r="G119" s="28">
        <v>819</v>
      </c>
      <c r="H119" s="28">
        <v>839</v>
      </c>
      <c r="I119" s="28">
        <v>1268</v>
      </c>
      <c r="J119" s="28">
        <v>1331</v>
      </c>
      <c r="K119" s="28">
        <v>1056</v>
      </c>
      <c r="L119" s="28">
        <v>950</v>
      </c>
      <c r="M119" s="28">
        <v>877</v>
      </c>
      <c r="N119" s="28">
        <v>536</v>
      </c>
      <c r="O119" s="28">
        <v>873</v>
      </c>
      <c r="P119" s="28">
        <v>1060</v>
      </c>
      <c r="Q119" s="28">
        <v>686</v>
      </c>
      <c r="R119" s="28">
        <v>1068</v>
      </c>
      <c r="S119" s="28">
        <v>792</v>
      </c>
      <c r="T119" s="28">
        <v>965</v>
      </c>
      <c r="U119" s="28">
        <v>967</v>
      </c>
      <c r="V119" s="28">
        <v>930</v>
      </c>
      <c r="W119" s="28">
        <v>1069</v>
      </c>
      <c r="X119" s="28">
        <v>991</v>
      </c>
      <c r="Y119" s="28"/>
      <c r="Z119" s="20" t="s">
        <v>533</v>
      </c>
      <c r="AA119" s="28" t="b">
        <f t="shared" si="52"/>
        <v>1</v>
      </c>
      <c r="AB119"/>
      <c r="AC119" s="20" t="s">
        <v>533</v>
      </c>
      <c r="AD119" s="28">
        <v>89500</v>
      </c>
      <c r="AE119" s="28">
        <v>116400</v>
      </c>
      <c r="AF119" s="36">
        <v>76.900000000000006</v>
      </c>
      <c r="AG119" s="36">
        <v>3.8</v>
      </c>
      <c r="AH119" s="28">
        <v>92200</v>
      </c>
      <c r="AI119" s="28">
        <v>118600</v>
      </c>
      <c r="AJ119" s="36">
        <v>77.7</v>
      </c>
      <c r="AK119" s="36">
        <v>3.6</v>
      </c>
      <c r="AL119" s="28">
        <v>90500</v>
      </c>
      <c r="AM119" s="28">
        <v>122100</v>
      </c>
      <c r="AN119" s="36">
        <v>74.2</v>
      </c>
      <c r="AO119" s="36">
        <v>3.7</v>
      </c>
      <c r="AP119"/>
      <c r="AQ119"/>
      <c r="AR119"/>
      <c r="AS119"/>
      <c r="AT119" s="34">
        <f t="shared" si="49"/>
        <v>4.5770065075921912E-3</v>
      </c>
      <c r="AU119" s="34">
        <f t="shared" si="50"/>
        <v>1.1030368763557483E-2</v>
      </c>
      <c r="AV119" s="34">
        <f t="shared" si="51"/>
        <v>9.5553145336225598E-3</v>
      </c>
      <c r="AW119" s="34">
        <f t="shared" si="70"/>
        <v>7.0607734806629836E-3</v>
      </c>
      <c r="AX119" s="34">
        <f t="shared" si="71"/>
        <v>4.5856353591160219E-3</v>
      </c>
      <c r="AY119" s="34">
        <f t="shared" si="72"/>
        <v>9.0497237569060768E-3</v>
      </c>
      <c r="AZ119" s="34">
        <f t="shared" si="61"/>
        <v>9.2707182320441988E-3</v>
      </c>
      <c r="BA119" s="34">
        <f t="shared" si="62"/>
        <v>1.4011049723756906E-2</v>
      </c>
      <c r="BB119" s="34">
        <f t="shared" si="63"/>
        <v>1.4707182320441988E-2</v>
      </c>
      <c r="BC119" s="34">
        <f t="shared" si="64"/>
        <v>1.1668508287292817E-2</v>
      </c>
      <c r="BD119" s="34">
        <f t="shared" si="65"/>
        <v>1.0497237569060774E-2</v>
      </c>
      <c r="BE119" s="34">
        <f t="shared" si="66"/>
        <v>9.6906077348066291E-3</v>
      </c>
      <c r="BF119" s="34">
        <f t="shared" si="67"/>
        <v>5.9226519337016578E-3</v>
      </c>
      <c r="BG119" s="34">
        <f t="shared" si="68"/>
        <v>9.6464088397790054E-3</v>
      </c>
      <c r="BH119" s="34">
        <f t="shared" si="69"/>
        <v>1.1712707182320443E-2</v>
      </c>
      <c r="BI119" s="34">
        <f t="shared" si="53"/>
        <v>5.618345618345618E-3</v>
      </c>
      <c r="BJ119" s="34">
        <f t="shared" si="54"/>
        <v>8.7469287469287473E-3</v>
      </c>
      <c r="BK119" s="34">
        <f t="shared" si="55"/>
        <v>6.4864864864864862E-3</v>
      </c>
      <c r="BL119" s="34">
        <f t="shared" si="56"/>
        <v>7.9033579033579038E-3</v>
      </c>
      <c r="BM119" s="34">
        <f t="shared" si="57"/>
        <v>7.9197379197379191E-3</v>
      </c>
      <c r="BN119" s="34">
        <f t="shared" si="58"/>
        <v>7.6167076167076167E-3</v>
      </c>
      <c r="BO119" s="34">
        <f t="shared" si="59"/>
        <v>8.755118755118755E-3</v>
      </c>
      <c r="BP119" s="34">
        <f t="shared" si="60"/>
        <v>8.1162981162981162E-3</v>
      </c>
    </row>
    <row r="120" spans="1:68" ht="15" x14ac:dyDescent="0.25">
      <c r="A120" s="20" t="s">
        <v>534</v>
      </c>
      <c r="B120" s="28">
        <v>504</v>
      </c>
      <c r="C120" s="28">
        <v>497</v>
      </c>
      <c r="D120" s="28">
        <v>543</v>
      </c>
      <c r="E120" s="28">
        <v>433</v>
      </c>
      <c r="F120" s="28">
        <v>427</v>
      </c>
      <c r="G120" s="28">
        <v>575</v>
      </c>
      <c r="H120" s="28">
        <v>511</v>
      </c>
      <c r="I120" s="28">
        <v>644</v>
      </c>
      <c r="J120" s="28">
        <v>566</v>
      </c>
      <c r="K120" s="28">
        <v>783</v>
      </c>
      <c r="L120" s="28">
        <v>1067</v>
      </c>
      <c r="M120" s="28">
        <v>685</v>
      </c>
      <c r="N120" s="28">
        <v>375</v>
      </c>
      <c r="O120" s="28">
        <v>631</v>
      </c>
      <c r="P120" s="28">
        <v>641</v>
      </c>
      <c r="Q120" s="28">
        <v>694</v>
      </c>
      <c r="R120" s="28">
        <v>767</v>
      </c>
      <c r="S120" s="28">
        <v>1054</v>
      </c>
      <c r="T120" s="28">
        <v>1023</v>
      </c>
      <c r="U120" s="28">
        <v>745</v>
      </c>
      <c r="V120" s="28">
        <v>887</v>
      </c>
      <c r="W120" s="28">
        <v>717</v>
      </c>
      <c r="X120" s="28">
        <v>699</v>
      </c>
      <c r="Y120" s="28"/>
      <c r="Z120" s="20" t="s">
        <v>534</v>
      </c>
      <c r="AA120" s="28" t="b">
        <f t="shared" si="52"/>
        <v>1</v>
      </c>
      <c r="AB120"/>
      <c r="AC120" s="20" t="s">
        <v>534</v>
      </c>
      <c r="AD120" s="28">
        <v>112200</v>
      </c>
      <c r="AE120" s="28">
        <v>143500</v>
      </c>
      <c r="AF120" s="36">
        <v>78.2</v>
      </c>
      <c r="AG120" s="36">
        <v>3.3</v>
      </c>
      <c r="AH120" s="28">
        <v>113100</v>
      </c>
      <c r="AI120" s="28">
        <v>145100</v>
      </c>
      <c r="AJ120" s="36">
        <v>78</v>
      </c>
      <c r="AK120" s="36">
        <v>3.2</v>
      </c>
      <c r="AL120" s="28">
        <v>118600</v>
      </c>
      <c r="AM120" s="28">
        <v>150700</v>
      </c>
      <c r="AN120" s="36">
        <v>78.7</v>
      </c>
      <c r="AO120" s="36">
        <v>3.2</v>
      </c>
      <c r="AP120"/>
      <c r="AQ120"/>
      <c r="AR120"/>
      <c r="AS120"/>
      <c r="AT120" s="34">
        <f t="shared" si="49"/>
        <v>4.4562334217506635E-3</v>
      </c>
      <c r="AU120" s="34">
        <f t="shared" si="50"/>
        <v>4.3943412908930149E-3</v>
      </c>
      <c r="AV120" s="34">
        <f t="shared" si="51"/>
        <v>4.8010610079575597E-3</v>
      </c>
      <c r="AW120" s="34">
        <f t="shared" si="70"/>
        <v>3.6509274873524453E-3</v>
      </c>
      <c r="AX120" s="34">
        <f t="shared" si="71"/>
        <v>3.6003372681281619E-3</v>
      </c>
      <c r="AY120" s="34">
        <f t="shared" si="72"/>
        <v>4.84822934232715E-3</v>
      </c>
      <c r="AZ120" s="34">
        <f t="shared" si="61"/>
        <v>4.3086003372681285E-3</v>
      </c>
      <c r="BA120" s="34">
        <f t="shared" si="62"/>
        <v>5.4300168634064082E-3</v>
      </c>
      <c r="BB120" s="34">
        <f t="shared" si="63"/>
        <v>4.7723440134907254E-3</v>
      </c>
      <c r="BC120" s="34">
        <f t="shared" si="64"/>
        <v>6.6020236087689713E-3</v>
      </c>
      <c r="BD120" s="34">
        <f t="shared" si="65"/>
        <v>8.9966273187183816E-3</v>
      </c>
      <c r="BE120" s="34">
        <f t="shared" si="66"/>
        <v>5.775716694772344E-3</v>
      </c>
      <c r="BF120" s="34">
        <f t="shared" si="67"/>
        <v>3.1618887015177066E-3</v>
      </c>
      <c r="BG120" s="34">
        <f t="shared" si="68"/>
        <v>5.3204047217537947E-3</v>
      </c>
      <c r="BH120" s="34">
        <f t="shared" si="69"/>
        <v>5.4047217537942661E-3</v>
      </c>
      <c r="BI120" s="34">
        <f t="shared" si="53"/>
        <v>4.6051758460517586E-3</v>
      </c>
      <c r="BJ120" s="34">
        <f t="shared" si="54"/>
        <v>5.0895819508958197E-3</v>
      </c>
      <c r="BK120" s="34">
        <f t="shared" si="55"/>
        <v>6.9940278699402786E-3</v>
      </c>
      <c r="BL120" s="34">
        <f t="shared" si="56"/>
        <v>6.7883211678832116E-3</v>
      </c>
      <c r="BM120" s="34">
        <f t="shared" si="57"/>
        <v>4.9435965494359652E-3</v>
      </c>
      <c r="BN120" s="34">
        <f t="shared" si="58"/>
        <v>5.8858659588586597E-3</v>
      </c>
      <c r="BO120" s="34">
        <f t="shared" si="59"/>
        <v>4.7577969475779691E-3</v>
      </c>
      <c r="BP120" s="34">
        <f t="shared" si="60"/>
        <v>4.6383543463835433E-3</v>
      </c>
    </row>
    <row r="121" spans="1:68" ht="15" x14ac:dyDescent="0.25">
      <c r="A121" s="20" t="s">
        <v>535</v>
      </c>
      <c r="B121" s="28">
        <v>683</v>
      </c>
      <c r="C121" s="28">
        <v>746</v>
      </c>
      <c r="D121" s="28">
        <v>1424</v>
      </c>
      <c r="E121" s="28">
        <v>695</v>
      </c>
      <c r="F121" s="28">
        <v>612</v>
      </c>
      <c r="G121" s="28">
        <v>545</v>
      </c>
      <c r="H121" s="28">
        <v>713</v>
      </c>
      <c r="I121" s="28">
        <v>639</v>
      </c>
      <c r="J121" s="28">
        <v>728</v>
      </c>
      <c r="K121" s="28">
        <v>878</v>
      </c>
      <c r="L121" s="28">
        <v>1009</v>
      </c>
      <c r="M121" s="28">
        <v>800</v>
      </c>
      <c r="N121" s="28">
        <v>789</v>
      </c>
      <c r="O121" s="28">
        <v>856</v>
      </c>
      <c r="P121" s="28">
        <v>926</v>
      </c>
      <c r="Q121" s="28">
        <v>829</v>
      </c>
      <c r="R121" s="28">
        <v>1014</v>
      </c>
      <c r="S121" s="28">
        <v>848</v>
      </c>
      <c r="T121" s="28">
        <v>881</v>
      </c>
      <c r="U121" s="28">
        <v>996</v>
      </c>
      <c r="V121" s="28">
        <v>656</v>
      </c>
      <c r="W121" s="28">
        <v>759</v>
      </c>
      <c r="X121" s="28">
        <v>926</v>
      </c>
      <c r="Y121" s="28"/>
      <c r="Z121" s="20" t="s">
        <v>535</v>
      </c>
      <c r="AA121" s="28" t="b">
        <f t="shared" si="52"/>
        <v>1</v>
      </c>
      <c r="AB121"/>
      <c r="AC121" s="20" t="s">
        <v>535</v>
      </c>
      <c r="AD121" s="28">
        <v>125100</v>
      </c>
      <c r="AE121" s="28">
        <v>178000</v>
      </c>
      <c r="AF121" s="36">
        <v>70.3</v>
      </c>
      <c r="AG121" s="36">
        <v>3.7</v>
      </c>
      <c r="AH121" s="28">
        <v>128800</v>
      </c>
      <c r="AI121" s="28">
        <v>178500</v>
      </c>
      <c r="AJ121" s="36">
        <v>72.099999999999994</v>
      </c>
      <c r="AK121" s="36">
        <v>3.5</v>
      </c>
      <c r="AL121" s="28">
        <v>131800</v>
      </c>
      <c r="AM121" s="28">
        <v>184600</v>
      </c>
      <c r="AN121" s="36">
        <v>71.400000000000006</v>
      </c>
      <c r="AO121" s="36">
        <v>3.5</v>
      </c>
      <c r="AP121"/>
      <c r="AQ121"/>
      <c r="AR121"/>
      <c r="AS121"/>
      <c r="AT121" s="34">
        <f t="shared" si="49"/>
        <v>5.3027950310559008E-3</v>
      </c>
      <c r="AU121" s="34">
        <f t="shared" si="50"/>
        <v>5.7919254658385091E-3</v>
      </c>
      <c r="AV121" s="34">
        <f t="shared" si="51"/>
        <v>1.1055900621118012E-2</v>
      </c>
      <c r="AW121" s="34">
        <f t="shared" si="70"/>
        <v>5.2731411229135052E-3</v>
      </c>
      <c r="AX121" s="34">
        <f t="shared" si="71"/>
        <v>4.6433990895295906E-3</v>
      </c>
      <c r="AY121" s="34">
        <f t="shared" si="72"/>
        <v>4.1350531107739001E-3</v>
      </c>
      <c r="AZ121" s="34">
        <f t="shared" si="61"/>
        <v>5.4097116843702577E-3</v>
      </c>
      <c r="BA121" s="34">
        <f t="shared" si="62"/>
        <v>4.848254931714719E-3</v>
      </c>
      <c r="BB121" s="34">
        <f t="shared" si="63"/>
        <v>5.5235204855842183E-3</v>
      </c>
      <c r="BC121" s="34">
        <f t="shared" si="64"/>
        <v>6.6616084977238242E-3</v>
      </c>
      <c r="BD121" s="34">
        <f t="shared" si="65"/>
        <v>7.6555386949924125E-3</v>
      </c>
      <c r="BE121" s="34">
        <f t="shared" si="66"/>
        <v>6.0698027314112293E-3</v>
      </c>
      <c r="BF121" s="34">
        <f t="shared" si="67"/>
        <v>5.986342943854325E-3</v>
      </c>
      <c r="BG121" s="34">
        <f t="shared" si="68"/>
        <v>6.4946889226100155E-3</v>
      </c>
      <c r="BH121" s="34">
        <f t="shared" si="69"/>
        <v>7.025796661608498E-3</v>
      </c>
      <c r="BI121" s="34">
        <f t="shared" si="53"/>
        <v>4.4907908992416036E-3</v>
      </c>
      <c r="BJ121" s="34">
        <f t="shared" si="54"/>
        <v>5.4929577464788732E-3</v>
      </c>
      <c r="BK121" s="34">
        <f t="shared" si="55"/>
        <v>4.5937161430119177E-3</v>
      </c>
      <c r="BL121" s="34">
        <f t="shared" si="56"/>
        <v>4.7724810400866739E-3</v>
      </c>
      <c r="BM121" s="34">
        <f t="shared" si="57"/>
        <v>5.3954496208017339E-3</v>
      </c>
      <c r="BN121" s="34">
        <f t="shared" si="58"/>
        <v>3.5536294691224267E-3</v>
      </c>
      <c r="BO121" s="34">
        <f t="shared" si="59"/>
        <v>4.1115926327193932E-3</v>
      </c>
      <c r="BP121" s="34">
        <f t="shared" si="60"/>
        <v>5.0162513542795235E-3</v>
      </c>
    </row>
    <row r="122" spans="1:68" ht="15" x14ac:dyDescent="0.25">
      <c r="A122" s="20" t="s">
        <v>536</v>
      </c>
      <c r="B122" s="28">
        <v>389</v>
      </c>
      <c r="C122" s="28">
        <v>611</v>
      </c>
      <c r="D122" s="28">
        <v>584</v>
      </c>
      <c r="E122" s="28">
        <v>417</v>
      </c>
      <c r="F122" s="28">
        <v>450</v>
      </c>
      <c r="G122" s="28">
        <v>649</v>
      </c>
      <c r="H122" s="28">
        <v>635</v>
      </c>
      <c r="I122" s="28">
        <v>602</v>
      </c>
      <c r="J122" s="28">
        <v>1001</v>
      </c>
      <c r="K122" s="28">
        <v>816</v>
      </c>
      <c r="L122" s="28">
        <v>1031</v>
      </c>
      <c r="M122" s="28">
        <v>645</v>
      </c>
      <c r="N122" s="28">
        <v>571</v>
      </c>
      <c r="O122" s="28">
        <v>856</v>
      </c>
      <c r="P122" s="28">
        <v>680</v>
      </c>
      <c r="Q122" s="28">
        <v>718</v>
      </c>
      <c r="R122" s="28">
        <v>606</v>
      </c>
      <c r="S122" s="28">
        <v>700</v>
      </c>
      <c r="T122" s="28">
        <v>931</v>
      </c>
      <c r="U122" s="28">
        <v>958</v>
      </c>
      <c r="V122" s="28">
        <v>1079</v>
      </c>
      <c r="W122" s="28">
        <v>1148</v>
      </c>
      <c r="X122" s="28">
        <v>813</v>
      </c>
      <c r="Y122" s="28"/>
      <c r="Z122" s="20" t="s">
        <v>536</v>
      </c>
      <c r="AA122" s="28" t="b">
        <f t="shared" si="52"/>
        <v>1</v>
      </c>
      <c r="AB122"/>
      <c r="AC122" s="20" t="s">
        <v>536</v>
      </c>
      <c r="AD122" s="28">
        <v>101200</v>
      </c>
      <c r="AE122" s="28">
        <v>125900</v>
      </c>
      <c r="AF122" s="36">
        <v>80.400000000000006</v>
      </c>
      <c r="AG122" s="36">
        <v>3.5</v>
      </c>
      <c r="AH122" s="28">
        <v>101600</v>
      </c>
      <c r="AI122" s="28">
        <v>125900</v>
      </c>
      <c r="AJ122" s="36">
        <v>80.7</v>
      </c>
      <c r="AK122" s="36">
        <v>3.4</v>
      </c>
      <c r="AL122" s="28">
        <v>102800</v>
      </c>
      <c r="AM122" s="28">
        <v>132600</v>
      </c>
      <c r="AN122" s="36">
        <v>77.5</v>
      </c>
      <c r="AO122" s="36">
        <v>3.6</v>
      </c>
      <c r="AP122"/>
      <c r="AQ122"/>
      <c r="AR122"/>
      <c r="AS122"/>
      <c r="AT122" s="34">
        <f t="shared" si="49"/>
        <v>3.828740157480315E-3</v>
      </c>
      <c r="AU122" s="34">
        <f t="shared" si="50"/>
        <v>6.0137795275590549E-3</v>
      </c>
      <c r="AV122" s="34">
        <f t="shared" si="51"/>
        <v>5.7480314960629917E-3</v>
      </c>
      <c r="AW122" s="34">
        <f t="shared" si="70"/>
        <v>4.0564202334630352E-3</v>
      </c>
      <c r="AX122" s="34">
        <f t="shared" si="71"/>
        <v>4.3774319066147861E-3</v>
      </c>
      <c r="AY122" s="34">
        <f t="shared" si="72"/>
        <v>6.3132295719844356E-3</v>
      </c>
      <c r="AZ122" s="34">
        <f t="shared" si="61"/>
        <v>6.17704280155642E-3</v>
      </c>
      <c r="BA122" s="34">
        <f t="shared" si="62"/>
        <v>5.8560311284046691E-3</v>
      </c>
      <c r="BB122" s="34">
        <f t="shared" si="63"/>
        <v>9.7373540856031133E-3</v>
      </c>
      <c r="BC122" s="34">
        <f t="shared" si="64"/>
        <v>7.9377431906614785E-3</v>
      </c>
      <c r="BD122" s="34">
        <f t="shared" si="65"/>
        <v>1.0029182879377431E-2</v>
      </c>
      <c r="BE122" s="34">
        <f t="shared" si="66"/>
        <v>6.2743190661478602E-3</v>
      </c>
      <c r="BF122" s="34">
        <f t="shared" si="67"/>
        <v>5.5544747081712059E-3</v>
      </c>
      <c r="BG122" s="34">
        <f t="shared" si="68"/>
        <v>8.3268482490272376E-3</v>
      </c>
      <c r="BH122" s="34">
        <f t="shared" si="69"/>
        <v>6.6147859922178988E-3</v>
      </c>
      <c r="BI122" s="34">
        <f t="shared" si="53"/>
        <v>5.4147812971342387E-3</v>
      </c>
      <c r="BJ122" s="34">
        <f t="shared" si="54"/>
        <v>4.5701357466063353E-3</v>
      </c>
      <c r="BK122" s="34">
        <f t="shared" si="55"/>
        <v>5.279034690799397E-3</v>
      </c>
      <c r="BL122" s="34">
        <f t="shared" si="56"/>
        <v>7.021116138763198E-3</v>
      </c>
      <c r="BM122" s="34">
        <f t="shared" si="57"/>
        <v>7.22473604826546E-3</v>
      </c>
      <c r="BN122" s="34">
        <f t="shared" si="58"/>
        <v>8.1372549019607839E-3</v>
      </c>
      <c r="BO122" s="34">
        <f t="shared" si="59"/>
        <v>8.6576168929110107E-3</v>
      </c>
      <c r="BP122" s="34">
        <f t="shared" si="60"/>
        <v>6.131221719457014E-3</v>
      </c>
    </row>
    <row r="123" spans="1:68" ht="15" x14ac:dyDescent="0.25">
      <c r="A123" s="20" t="s">
        <v>537</v>
      </c>
      <c r="B123" s="28">
        <v>497</v>
      </c>
      <c r="C123" s="28">
        <v>572</v>
      </c>
      <c r="D123" s="28">
        <v>584</v>
      </c>
      <c r="E123" s="28">
        <v>544</v>
      </c>
      <c r="F123" s="28">
        <v>472</v>
      </c>
      <c r="G123" s="28">
        <v>551</v>
      </c>
      <c r="H123" s="28">
        <v>625</v>
      </c>
      <c r="I123" s="28">
        <v>755</v>
      </c>
      <c r="J123" s="28">
        <v>733</v>
      </c>
      <c r="K123" s="28">
        <v>651</v>
      </c>
      <c r="L123" s="28">
        <v>838</v>
      </c>
      <c r="M123" s="28">
        <v>473</v>
      </c>
      <c r="N123" s="28">
        <v>353</v>
      </c>
      <c r="O123" s="28">
        <v>518</v>
      </c>
      <c r="P123" s="28">
        <v>450</v>
      </c>
      <c r="Q123" s="28">
        <v>474</v>
      </c>
      <c r="R123" s="28">
        <v>454</v>
      </c>
      <c r="S123" s="28">
        <v>736</v>
      </c>
      <c r="T123" s="28">
        <v>681</v>
      </c>
      <c r="U123" s="28">
        <v>776</v>
      </c>
      <c r="V123" s="28">
        <v>1098</v>
      </c>
      <c r="W123" s="28">
        <v>729</v>
      </c>
      <c r="X123" s="28">
        <v>756</v>
      </c>
      <c r="Y123" s="28"/>
      <c r="Z123" s="20" t="s">
        <v>537</v>
      </c>
      <c r="AA123" s="28" t="b">
        <f t="shared" si="52"/>
        <v>1</v>
      </c>
      <c r="AB123"/>
      <c r="AC123" s="20" t="s">
        <v>537</v>
      </c>
      <c r="AD123" s="28">
        <v>104900</v>
      </c>
      <c r="AE123" s="28">
        <v>126700</v>
      </c>
      <c r="AF123" s="36">
        <v>82.8</v>
      </c>
      <c r="AG123" s="36">
        <v>3.3</v>
      </c>
      <c r="AH123" s="28">
        <v>105600</v>
      </c>
      <c r="AI123" s="28">
        <v>127900</v>
      </c>
      <c r="AJ123" s="36">
        <v>82.5</v>
      </c>
      <c r="AK123" s="36">
        <v>3.2</v>
      </c>
      <c r="AL123" s="28">
        <v>103400</v>
      </c>
      <c r="AM123" s="28">
        <v>132100</v>
      </c>
      <c r="AN123" s="36">
        <v>78.3</v>
      </c>
      <c r="AO123" s="36">
        <v>3.6</v>
      </c>
      <c r="AP123"/>
      <c r="AQ123"/>
      <c r="AR123"/>
      <c r="AS123"/>
      <c r="AT123" s="34">
        <f t="shared" si="49"/>
        <v>4.7064393939393939E-3</v>
      </c>
      <c r="AU123" s="34">
        <f t="shared" si="50"/>
        <v>5.4166666666666669E-3</v>
      </c>
      <c r="AV123" s="34">
        <f t="shared" si="51"/>
        <v>5.5303030303030304E-3</v>
      </c>
      <c r="AW123" s="34">
        <f t="shared" si="70"/>
        <v>5.2611218568665375E-3</v>
      </c>
      <c r="AX123" s="34">
        <f t="shared" si="71"/>
        <v>4.5647969052224372E-3</v>
      </c>
      <c r="AY123" s="34">
        <f t="shared" si="72"/>
        <v>5.3288201160541582E-3</v>
      </c>
      <c r="AZ123" s="34">
        <f t="shared" si="61"/>
        <v>6.0444874274661504E-3</v>
      </c>
      <c r="BA123" s="34">
        <f t="shared" si="62"/>
        <v>7.3017408123791103E-3</v>
      </c>
      <c r="BB123" s="34">
        <f t="shared" si="63"/>
        <v>7.0889748549323017E-3</v>
      </c>
      <c r="BC123" s="34">
        <f t="shared" si="64"/>
        <v>6.2959381044487431E-3</v>
      </c>
      <c r="BD123" s="34">
        <f t="shared" si="65"/>
        <v>8.1044487427466144E-3</v>
      </c>
      <c r="BE123" s="34">
        <f t="shared" si="66"/>
        <v>4.5744680851063828E-3</v>
      </c>
      <c r="BF123" s="34">
        <f t="shared" si="67"/>
        <v>3.4139264990328821E-3</v>
      </c>
      <c r="BG123" s="34">
        <f t="shared" si="68"/>
        <v>5.0096711798839457E-3</v>
      </c>
      <c r="BH123" s="34">
        <f t="shared" si="69"/>
        <v>4.3520309477756286E-3</v>
      </c>
      <c r="BI123" s="34">
        <f t="shared" si="53"/>
        <v>3.5881907645722937E-3</v>
      </c>
      <c r="BJ123" s="34">
        <f t="shared" si="54"/>
        <v>3.4367903103709311E-3</v>
      </c>
      <c r="BK123" s="34">
        <f t="shared" si="55"/>
        <v>5.5715367146101438E-3</v>
      </c>
      <c r="BL123" s="34">
        <f t="shared" si="56"/>
        <v>5.1551854655563969E-3</v>
      </c>
      <c r="BM123" s="34">
        <f t="shared" si="57"/>
        <v>5.874337623012869E-3</v>
      </c>
      <c r="BN123" s="34">
        <f t="shared" si="58"/>
        <v>8.3118849356548074E-3</v>
      </c>
      <c r="BO123" s="34">
        <f t="shared" si="59"/>
        <v>5.5185465556396671E-3</v>
      </c>
      <c r="BP123" s="34">
        <f t="shared" si="60"/>
        <v>5.7229371688115064E-3</v>
      </c>
    </row>
    <row r="124" spans="1:68" ht="15" x14ac:dyDescent="0.25">
      <c r="A124" s="20" t="s">
        <v>538</v>
      </c>
      <c r="B124" s="28">
        <v>322</v>
      </c>
      <c r="C124" s="28">
        <v>888</v>
      </c>
      <c r="D124" s="28">
        <v>705</v>
      </c>
      <c r="E124" s="28">
        <v>631</v>
      </c>
      <c r="F124" s="28">
        <v>498</v>
      </c>
      <c r="G124" s="28">
        <v>461</v>
      </c>
      <c r="H124" s="28">
        <v>613</v>
      </c>
      <c r="I124" s="28">
        <v>765</v>
      </c>
      <c r="J124" s="28">
        <v>996</v>
      </c>
      <c r="K124" s="28">
        <v>865</v>
      </c>
      <c r="L124" s="28">
        <v>1172</v>
      </c>
      <c r="M124" s="28">
        <v>705</v>
      </c>
      <c r="N124" s="28">
        <v>583</v>
      </c>
      <c r="O124" s="28">
        <v>587</v>
      </c>
      <c r="P124" s="28">
        <v>909</v>
      </c>
      <c r="Q124" s="28">
        <v>844</v>
      </c>
      <c r="R124" s="28">
        <v>1005</v>
      </c>
      <c r="S124" s="28">
        <v>762</v>
      </c>
      <c r="T124" s="28">
        <v>844</v>
      </c>
      <c r="U124" s="28">
        <v>989</v>
      </c>
      <c r="V124" s="28">
        <v>935</v>
      </c>
      <c r="W124" s="28">
        <v>994</v>
      </c>
      <c r="X124" s="28">
        <v>680</v>
      </c>
      <c r="Y124" s="28"/>
      <c r="Z124" s="20" t="s">
        <v>538</v>
      </c>
      <c r="AA124" s="28" t="b">
        <f t="shared" si="52"/>
        <v>1</v>
      </c>
      <c r="AB124"/>
      <c r="AC124" s="20" t="s">
        <v>538</v>
      </c>
      <c r="AD124" s="28">
        <v>107200</v>
      </c>
      <c r="AE124" s="28">
        <v>150700</v>
      </c>
      <c r="AF124" s="36">
        <v>71.2</v>
      </c>
      <c r="AG124" s="36">
        <v>3.8</v>
      </c>
      <c r="AH124" s="28">
        <v>117500</v>
      </c>
      <c r="AI124" s="28">
        <v>153700</v>
      </c>
      <c r="AJ124" s="36">
        <v>76.400000000000006</v>
      </c>
      <c r="AK124" s="36">
        <v>3.4</v>
      </c>
      <c r="AL124" s="28">
        <v>118100</v>
      </c>
      <c r="AM124" s="28">
        <v>156700</v>
      </c>
      <c r="AN124" s="36">
        <v>75.400000000000006</v>
      </c>
      <c r="AO124" s="36">
        <v>3.5</v>
      </c>
      <c r="AP124"/>
      <c r="AQ124"/>
      <c r="AR124"/>
      <c r="AS124"/>
      <c r="AT124" s="34">
        <f t="shared" si="49"/>
        <v>2.7404255319148935E-3</v>
      </c>
      <c r="AU124" s="34">
        <f t="shared" si="50"/>
        <v>7.5574468085106384E-3</v>
      </c>
      <c r="AV124" s="34">
        <f t="shared" si="51"/>
        <v>6.0000000000000001E-3</v>
      </c>
      <c r="AW124" s="34">
        <f t="shared" si="70"/>
        <v>5.3429297205757828E-3</v>
      </c>
      <c r="AX124" s="34">
        <f t="shared" si="71"/>
        <v>4.216765453005927E-3</v>
      </c>
      <c r="AY124" s="34">
        <f t="shared" si="72"/>
        <v>3.9034716342082982E-3</v>
      </c>
      <c r="AZ124" s="34">
        <f t="shared" si="61"/>
        <v>5.1905165114309905E-3</v>
      </c>
      <c r="BA124" s="34">
        <f t="shared" si="62"/>
        <v>6.4775613886536836E-3</v>
      </c>
      <c r="BB124" s="34">
        <f t="shared" si="63"/>
        <v>8.4335309060118539E-3</v>
      </c>
      <c r="BC124" s="34">
        <f t="shared" si="64"/>
        <v>7.3243014394580863E-3</v>
      </c>
      <c r="BD124" s="34">
        <f t="shared" si="65"/>
        <v>9.9237933954276041E-3</v>
      </c>
      <c r="BE124" s="34">
        <f t="shared" si="66"/>
        <v>5.9695173581710411E-3</v>
      </c>
      <c r="BF124" s="34">
        <f t="shared" si="67"/>
        <v>4.9364944961896697E-3</v>
      </c>
      <c r="BG124" s="34">
        <f t="shared" si="68"/>
        <v>4.9703640982218461E-3</v>
      </c>
      <c r="BH124" s="34">
        <f t="shared" si="69"/>
        <v>7.6968670618120238E-3</v>
      </c>
      <c r="BI124" s="34">
        <f t="shared" si="53"/>
        <v>5.3860880663688573E-3</v>
      </c>
      <c r="BJ124" s="34">
        <f t="shared" si="54"/>
        <v>6.413529036375239E-3</v>
      </c>
      <c r="BK124" s="34">
        <f t="shared" si="55"/>
        <v>4.8627951499680922E-3</v>
      </c>
      <c r="BL124" s="34">
        <f t="shared" si="56"/>
        <v>5.3860880663688573E-3</v>
      </c>
      <c r="BM124" s="34">
        <f t="shared" si="57"/>
        <v>6.3114231014677726E-3</v>
      </c>
      <c r="BN124" s="34">
        <f t="shared" si="58"/>
        <v>5.9668155711550732E-3</v>
      </c>
      <c r="BO124" s="34">
        <f t="shared" si="59"/>
        <v>6.3433312061263562E-3</v>
      </c>
      <c r="BP124" s="34">
        <f t="shared" si="60"/>
        <v>4.3395022335673264E-3</v>
      </c>
    </row>
    <row r="125" spans="1:68" ht="15" x14ac:dyDescent="0.25">
      <c r="A125" s="20" t="s">
        <v>539</v>
      </c>
      <c r="B125" s="28">
        <v>218</v>
      </c>
      <c r="C125" s="28">
        <v>422</v>
      </c>
      <c r="D125" s="28">
        <v>399</v>
      </c>
      <c r="E125" s="28">
        <v>380</v>
      </c>
      <c r="F125" s="28">
        <v>297</v>
      </c>
      <c r="G125" s="28">
        <v>474</v>
      </c>
      <c r="H125" s="28">
        <v>466</v>
      </c>
      <c r="I125" s="28">
        <v>408</v>
      </c>
      <c r="J125" s="28">
        <v>679</v>
      </c>
      <c r="K125" s="28">
        <v>557</v>
      </c>
      <c r="L125" s="28">
        <v>663</v>
      </c>
      <c r="M125" s="28">
        <v>474</v>
      </c>
      <c r="N125" s="28">
        <v>337</v>
      </c>
      <c r="O125" s="28">
        <v>507</v>
      </c>
      <c r="P125" s="28">
        <v>460</v>
      </c>
      <c r="Q125" s="28">
        <v>405</v>
      </c>
      <c r="R125" s="28">
        <v>561</v>
      </c>
      <c r="S125" s="28">
        <v>589</v>
      </c>
      <c r="T125" s="28">
        <v>1090</v>
      </c>
      <c r="U125" s="28">
        <v>744</v>
      </c>
      <c r="V125" s="28">
        <v>1251</v>
      </c>
      <c r="W125" s="28">
        <v>927</v>
      </c>
      <c r="X125" s="28">
        <v>892</v>
      </c>
      <c r="Y125" s="28"/>
      <c r="Z125" s="20" t="s">
        <v>539</v>
      </c>
      <c r="AA125" s="28" t="b">
        <f t="shared" si="52"/>
        <v>1</v>
      </c>
      <c r="AB125"/>
      <c r="AC125" s="20" t="s">
        <v>539</v>
      </c>
      <c r="AD125" s="28">
        <v>64100</v>
      </c>
      <c r="AE125" s="28">
        <v>76400</v>
      </c>
      <c r="AF125" s="36">
        <v>83.9</v>
      </c>
      <c r="AG125" s="36">
        <v>2.5</v>
      </c>
      <c r="AH125" s="28">
        <v>65600</v>
      </c>
      <c r="AI125" s="28">
        <v>77300</v>
      </c>
      <c r="AJ125" s="36">
        <v>84.9</v>
      </c>
      <c r="AK125" s="36">
        <v>2.5</v>
      </c>
      <c r="AL125" s="28">
        <v>63700</v>
      </c>
      <c r="AM125" s="28">
        <v>76900</v>
      </c>
      <c r="AN125" s="36">
        <v>82.8</v>
      </c>
      <c r="AO125" s="36">
        <v>2.4</v>
      </c>
      <c r="AP125"/>
      <c r="AQ125"/>
      <c r="AR125"/>
      <c r="AS125"/>
      <c r="AT125" s="34">
        <f t="shared" si="49"/>
        <v>3.323170731707317E-3</v>
      </c>
      <c r="AU125" s="34">
        <f t="shared" si="50"/>
        <v>6.4329268292682923E-3</v>
      </c>
      <c r="AV125" s="34">
        <f t="shared" si="51"/>
        <v>6.0823170731707319E-3</v>
      </c>
      <c r="AW125" s="34">
        <f t="shared" si="70"/>
        <v>5.965463108320251E-3</v>
      </c>
      <c r="AX125" s="34">
        <f t="shared" si="71"/>
        <v>4.6624803767660906E-3</v>
      </c>
      <c r="AY125" s="34">
        <f t="shared" si="72"/>
        <v>7.4411302982731551E-3</v>
      </c>
      <c r="AZ125" s="34">
        <f t="shared" si="61"/>
        <v>7.3155416012558871E-3</v>
      </c>
      <c r="BA125" s="34">
        <f t="shared" si="62"/>
        <v>6.4050235478806906E-3</v>
      </c>
      <c r="BB125" s="34">
        <f t="shared" si="63"/>
        <v>1.065934065934066E-2</v>
      </c>
      <c r="BC125" s="34">
        <f t="shared" si="64"/>
        <v>8.7441130298273155E-3</v>
      </c>
      <c r="BD125" s="34">
        <f t="shared" si="65"/>
        <v>1.0408163265306122E-2</v>
      </c>
      <c r="BE125" s="34">
        <f t="shared" si="66"/>
        <v>7.4411302982731551E-3</v>
      </c>
      <c r="BF125" s="34">
        <f t="shared" si="67"/>
        <v>5.290423861852433E-3</v>
      </c>
      <c r="BG125" s="34">
        <f t="shared" si="68"/>
        <v>7.9591836734693878E-3</v>
      </c>
      <c r="BH125" s="34">
        <f t="shared" si="69"/>
        <v>7.2213500784929358E-3</v>
      </c>
      <c r="BI125" s="34">
        <f t="shared" si="53"/>
        <v>5.2665799739921981E-3</v>
      </c>
      <c r="BJ125" s="34">
        <f t="shared" si="54"/>
        <v>7.2951885565669698E-3</v>
      </c>
      <c r="BK125" s="34">
        <f t="shared" si="55"/>
        <v>7.6592977893368015E-3</v>
      </c>
      <c r="BL125" s="34">
        <f t="shared" si="56"/>
        <v>1.4174252275682704E-2</v>
      </c>
      <c r="BM125" s="34">
        <f t="shared" si="57"/>
        <v>9.6749024707412229E-3</v>
      </c>
      <c r="BN125" s="34">
        <f t="shared" si="58"/>
        <v>1.6267880364109234E-2</v>
      </c>
      <c r="BO125" s="34">
        <f t="shared" si="59"/>
        <v>1.2054616384915475E-2</v>
      </c>
      <c r="BP125" s="34">
        <f t="shared" si="60"/>
        <v>1.1599479843953186E-2</v>
      </c>
    </row>
    <row r="126" spans="1:68" ht="15" x14ac:dyDescent="0.25">
      <c r="A126" s="20" t="s">
        <v>540</v>
      </c>
      <c r="B126" s="28">
        <v>855</v>
      </c>
      <c r="C126" s="28">
        <v>1424</v>
      </c>
      <c r="D126" s="28">
        <v>1168</v>
      </c>
      <c r="E126" s="28">
        <v>1495</v>
      </c>
      <c r="F126" s="28">
        <v>1102</v>
      </c>
      <c r="G126" s="28">
        <v>1711</v>
      </c>
      <c r="H126" s="28">
        <v>1531</v>
      </c>
      <c r="I126" s="28">
        <v>1503</v>
      </c>
      <c r="J126" s="28">
        <v>1925</v>
      </c>
      <c r="K126" s="28">
        <v>1537</v>
      </c>
      <c r="L126" s="28">
        <v>1489</v>
      </c>
      <c r="M126" s="28">
        <v>1173</v>
      </c>
      <c r="N126" s="28">
        <v>901</v>
      </c>
      <c r="O126" s="28">
        <v>1430</v>
      </c>
      <c r="P126" s="28">
        <v>1352</v>
      </c>
      <c r="Q126" s="28">
        <v>1518</v>
      </c>
      <c r="R126" s="28">
        <v>1588</v>
      </c>
      <c r="S126" s="28">
        <v>1349</v>
      </c>
      <c r="T126" s="28">
        <v>1474</v>
      </c>
      <c r="U126" s="28">
        <v>1805</v>
      </c>
      <c r="V126" s="28">
        <v>1777</v>
      </c>
      <c r="W126" s="28">
        <v>1936</v>
      </c>
      <c r="X126" s="28">
        <v>1535</v>
      </c>
      <c r="Y126" s="28"/>
      <c r="Z126" s="20" t="s">
        <v>540</v>
      </c>
      <c r="AA126" s="28" t="b">
        <f t="shared" si="52"/>
        <v>1</v>
      </c>
      <c r="AB126"/>
      <c r="AC126" s="20" t="s">
        <v>540</v>
      </c>
      <c r="AD126" s="28">
        <v>140400</v>
      </c>
      <c r="AE126" s="28">
        <v>179500</v>
      </c>
      <c r="AF126" s="36">
        <v>78.2</v>
      </c>
      <c r="AG126" s="36">
        <v>2.5</v>
      </c>
      <c r="AH126" s="28">
        <v>135000</v>
      </c>
      <c r="AI126" s="28">
        <v>179200</v>
      </c>
      <c r="AJ126" s="36">
        <v>75.3</v>
      </c>
      <c r="AK126" s="36">
        <v>2.7</v>
      </c>
      <c r="AL126" s="28">
        <v>137800</v>
      </c>
      <c r="AM126" s="28">
        <v>179000</v>
      </c>
      <c r="AN126" s="36">
        <v>77</v>
      </c>
      <c r="AO126" s="36">
        <v>2.6</v>
      </c>
      <c r="AP126"/>
      <c r="AQ126"/>
      <c r="AR126"/>
      <c r="AS126"/>
      <c r="AT126" s="34">
        <f t="shared" si="49"/>
        <v>6.3333333333333332E-3</v>
      </c>
      <c r="AU126" s="34">
        <f t="shared" si="50"/>
        <v>1.0548148148148149E-2</v>
      </c>
      <c r="AV126" s="34">
        <f t="shared" si="51"/>
        <v>8.6518518518518515E-3</v>
      </c>
      <c r="AW126" s="34">
        <f t="shared" si="70"/>
        <v>1.0849056603773584E-2</v>
      </c>
      <c r="AX126" s="34">
        <f t="shared" si="71"/>
        <v>7.9970972423802616E-3</v>
      </c>
      <c r="AY126" s="34">
        <f t="shared" si="72"/>
        <v>1.2416545718432511E-2</v>
      </c>
      <c r="AZ126" s="34">
        <f t="shared" ref="AZ126:AZ157" si="73">H126/$AL126</f>
        <v>1.1110304789550073E-2</v>
      </c>
      <c r="BA126" s="34">
        <f t="shared" ref="BA126:BA157" si="74">I126/$AL126</f>
        <v>1.0907111756168359E-2</v>
      </c>
      <c r="BB126" s="34">
        <f t="shared" ref="BB126:BB157" si="75">J126/$AL126</f>
        <v>1.3969521044992743E-2</v>
      </c>
      <c r="BC126" s="34">
        <f t="shared" ref="BC126:BC157" si="76">K126/$AL126</f>
        <v>1.1153846153846153E-2</v>
      </c>
      <c r="BD126" s="34">
        <f t="shared" ref="BD126:BD157" si="77">L126/$AL126</f>
        <v>1.0805515239477504E-2</v>
      </c>
      <c r="BE126" s="34">
        <f t="shared" ref="BE126:BE157" si="78">M126/$AL126</f>
        <v>8.5123367198838892E-3</v>
      </c>
      <c r="BF126" s="34">
        <f t="shared" ref="BF126:BF157" si="79">N126/$AL126</f>
        <v>6.5384615384615381E-3</v>
      </c>
      <c r="BG126" s="34">
        <f t="shared" ref="BG126:BG157" si="80">O126/$AL126</f>
        <v>1.0377358490566037E-2</v>
      </c>
      <c r="BH126" s="34">
        <f t="shared" ref="BH126:BH157" si="81">P126/$AL126</f>
        <v>9.8113207547169817E-3</v>
      </c>
      <c r="BI126" s="34">
        <f t="shared" si="53"/>
        <v>8.4804469273743015E-3</v>
      </c>
      <c r="BJ126" s="34">
        <f t="shared" si="54"/>
        <v>8.8715083798882686E-3</v>
      </c>
      <c r="BK126" s="34">
        <f t="shared" si="55"/>
        <v>7.5363128491620114E-3</v>
      </c>
      <c r="BL126" s="34">
        <f t="shared" si="56"/>
        <v>8.2346368715083794E-3</v>
      </c>
      <c r="BM126" s="34">
        <f t="shared" si="57"/>
        <v>1.0083798882681565E-2</v>
      </c>
      <c r="BN126" s="34">
        <f t="shared" si="58"/>
        <v>9.9273743016759768E-3</v>
      </c>
      <c r="BO126" s="34">
        <f t="shared" si="59"/>
        <v>1.0815642458100558E-2</v>
      </c>
      <c r="BP126" s="34">
        <f t="shared" si="60"/>
        <v>8.5754189944134071E-3</v>
      </c>
    </row>
    <row r="127" spans="1:68" ht="15" x14ac:dyDescent="0.25">
      <c r="A127" s="20" t="s">
        <v>541</v>
      </c>
      <c r="B127" s="28">
        <v>147</v>
      </c>
      <c r="C127" s="28">
        <v>268</v>
      </c>
      <c r="D127" s="28">
        <v>268</v>
      </c>
      <c r="E127" s="28">
        <v>333</v>
      </c>
      <c r="F127" s="28">
        <v>333</v>
      </c>
      <c r="G127" s="28">
        <v>365</v>
      </c>
      <c r="H127" s="28">
        <v>377</v>
      </c>
      <c r="I127" s="28">
        <v>262</v>
      </c>
      <c r="J127" s="28">
        <v>275</v>
      </c>
      <c r="K127" s="28">
        <v>341</v>
      </c>
      <c r="L127" s="28">
        <v>281</v>
      </c>
      <c r="M127" s="28">
        <v>276</v>
      </c>
      <c r="N127" s="28">
        <v>166</v>
      </c>
      <c r="O127" s="28">
        <v>301</v>
      </c>
      <c r="P127" s="28">
        <v>327</v>
      </c>
      <c r="Q127" s="28">
        <v>420</v>
      </c>
      <c r="R127" s="28">
        <v>484</v>
      </c>
      <c r="S127" s="28">
        <v>347</v>
      </c>
      <c r="T127" s="28">
        <v>450</v>
      </c>
      <c r="U127" s="28">
        <v>353</v>
      </c>
      <c r="V127" s="28">
        <v>374</v>
      </c>
      <c r="W127" s="28">
        <v>444</v>
      </c>
      <c r="X127" s="28">
        <v>242</v>
      </c>
      <c r="Y127" s="28"/>
      <c r="Z127" s="20" t="s">
        <v>541</v>
      </c>
      <c r="AA127" s="28" t="b">
        <f t="shared" si="52"/>
        <v>1</v>
      </c>
      <c r="AB127"/>
      <c r="AC127" s="20" t="s">
        <v>541</v>
      </c>
      <c r="AD127" s="28">
        <v>58200</v>
      </c>
      <c r="AE127" s="28">
        <v>82000</v>
      </c>
      <c r="AF127" s="36">
        <v>71</v>
      </c>
      <c r="AG127" s="36">
        <v>3</v>
      </c>
      <c r="AH127" s="28">
        <v>56900</v>
      </c>
      <c r="AI127" s="28">
        <v>80100</v>
      </c>
      <c r="AJ127" s="36">
        <v>71</v>
      </c>
      <c r="AK127" s="36">
        <v>2.8</v>
      </c>
      <c r="AL127" s="28">
        <v>59200</v>
      </c>
      <c r="AM127" s="28">
        <v>81000</v>
      </c>
      <c r="AN127" s="36">
        <v>73</v>
      </c>
      <c r="AO127" s="36">
        <v>2.7</v>
      </c>
      <c r="AP127"/>
      <c r="AQ127"/>
      <c r="AR127"/>
      <c r="AS127"/>
      <c r="AT127" s="34">
        <f t="shared" si="49"/>
        <v>2.5834797891036909E-3</v>
      </c>
      <c r="AU127" s="34">
        <f t="shared" si="50"/>
        <v>4.7100175746924433E-3</v>
      </c>
      <c r="AV127" s="34">
        <f t="shared" si="51"/>
        <v>4.7100175746924433E-3</v>
      </c>
      <c r="AW127" s="34">
        <f t="shared" si="70"/>
        <v>5.6249999999999998E-3</v>
      </c>
      <c r="AX127" s="34">
        <f t="shared" si="71"/>
        <v>5.6249999999999998E-3</v>
      </c>
      <c r="AY127" s="34">
        <f t="shared" si="72"/>
        <v>6.1655405405405409E-3</v>
      </c>
      <c r="AZ127" s="34">
        <f t="shared" si="73"/>
        <v>6.3682432432432432E-3</v>
      </c>
      <c r="BA127" s="34">
        <f t="shared" si="74"/>
        <v>4.4256756756756756E-3</v>
      </c>
      <c r="BB127" s="34">
        <f t="shared" si="75"/>
        <v>4.6452702702702705E-3</v>
      </c>
      <c r="BC127" s="34">
        <f t="shared" si="76"/>
        <v>5.7601351351351353E-3</v>
      </c>
      <c r="BD127" s="34">
        <f t="shared" si="77"/>
        <v>4.7466216216216217E-3</v>
      </c>
      <c r="BE127" s="34">
        <f t="shared" si="78"/>
        <v>4.6621621621621622E-3</v>
      </c>
      <c r="BF127" s="34">
        <f t="shared" si="79"/>
        <v>2.804054054054054E-3</v>
      </c>
      <c r="BG127" s="34">
        <f t="shared" si="80"/>
        <v>5.0844594594594596E-3</v>
      </c>
      <c r="BH127" s="34">
        <f t="shared" si="81"/>
        <v>5.5236486486486486E-3</v>
      </c>
      <c r="BI127" s="34">
        <f t="shared" si="53"/>
        <v>5.185185185185185E-3</v>
      </c>
      <c r="BJ127" s="34">
        <f t="shared" si="54"/>
        <v>5.9753086419753083E-3</v>
      </c>
      <c r="BK127" s="34">
        <f t="shared" si="55"/>
        <v>4.2839506172839504E-3</v>
      </c>
      <c r="BL127" s="34">
        <f t="shared" si="56"/>
        <v>5.5555555555555558E-3</v>
      </c>
      <c r="BM127" s="34">
        <f t="shared" si="57"/>
        <v>4.3580246913580249E-3</v>
      </c>
      <c r="BN127" s="34">
        <f t="shared" si="58"/>
        <v>4.6172839506172843E-3</v>
      </c>
      <c r="BO127" s="34">
        <f t="shared" si="59"/>
        <v>5.4814814814814813E-3</v>
      </c>
      <c r="BP127" s="34">
        <f t="shared" si="60"/>
        <v>2.9876543209876542E-3</v>
      </c>
    </row>
    <row r="128" spans="1:68" ht="15" x14ac:dyDescent="0.25">
      <c r="A128" s="20" t="s">
        <v>542</v>
      </c>
      <c r="B128" s="28">
        <v>395</v>
      </c>
      <c r="C128" s="28">
        <v>725</v>
      </c>
      <c r="D128" s="28">
        <v>732</v>
      </c>
      <c r="E128" s="28">
        <v>652</v>
      </c>
      <c r="F128" s="28">
        <v>518</v>
      </c>
      <c r="G128" s="28">
        <v>801</v>
      </c>
      <c r="H128" s="28">
        <v>670</v>
      </c>
      <c r="I128" s="28">
        <v>888</v>
      </c>
      <c r="J128" s="28">
        <v>890</v>
      </c>
      <c r="K128" s="28">
        <v>768</v>
      </c>
      <c r="L128" s="28">
        <v>764</v>
      </c>
      <c r="M128" s="28">
        <v>893</v>
      </c>
      <c r="N128" s="28">
        <v>604</v>
      </c>
      <c r="O128" s="28">
        <v>1131</v>
      </c>
      <c r="P128" s="28">
        <v>783</v>
      </c>
      <c r="Q128" s="28">
        <v>744</v>
      </c>
      <c r="R128" s="28">
        <v>729</v>
      </c>
      <c r="S128" s="28">
        <v>757</v>
      </c>
      <c r="T128" s="28">
        <v>934</v>
      </c>
      <c r="U128" s="28">
        <v>1003</v>
      </c>
      <c r="V128" s="28">
        <v>1294</v>
      </c>
      <c r="W128" s="28">
        <v>908</v>
      </c>
      <c r="X128" s="28">
        <v>1127</v>
      </c>
      <c r="Y128" s="28"/>
      <c r="Z128" s="20" t="s">
        <v>542</v>
      </c>
      <c r="AA128" s="28" t="b">
        <f t="shared" si="52"/>
        <v>1</v>
      </c>
      <c r="AB128"/>
      <c r="AC128" s="20" t="s">
        <v>542</v>
      </c>
      <c r="AD128" s="28">
        <v>127100</v>
      </c>
      <c r="AE128" s="28">
        <v>167300</v>
      </c>
      <c r="AF128" s="36">
        <v>76</v>
      </c>
      <c r="AG128" s="36">
        <v>2.9</v>
      </c>
      <c r="AH128" s="28">
        <v>127100</v>
      </c>
      <c r="AI128" s="28">
        <v>169200</v>
      </c>
      <c r="AJ128" s="36">
        <v>75.099999999999994</v>
      </c>
      <c r="AK128" s="36">
        <v>3.2</v>
      </c>
      <c r="AL128" s="28">
        <v>127600</v>
      </c>
      <c r="AM128" s="28">
        <v>165900</v>
      </c>
      <c r="AN128" s="36">
        <v>76.900000000000006</v>
      </c>
      <c r="AO128" s="36">
        <v>2.6</v>
      </c>
      <c r="AP128"/>
      <c r="AQ128"/>
      <c r="AR128"/>
      <c r="AS128"/>
      <c r="AT128" s="34">
        <f t="shared" si="49"/>
        <v>3.1077891424075533E-3</v>
      </c>
      <c r="AU128" s="34">
        <f t="shared" si="50"/>
        <v>5.7041699449252555E-3</v>
      </c>
      <c r="AV128" s="34">
        <f t="shared" si="51"/>
        <v>5.7592446892210858E-3</v>
      </c>
      <c r="AW128" s="34">
        <f t="shared" si="70"/>
        <v>5.1097178683385579E-3</v>
      </c>
      <c r="AX128" s="34">
        <f t="shared" si="71"/>
        <v>4.0595611285266456E-3</v>
      </c>
      <c r="AY128" s="34">
        <f t="shared" si="72"/>
        <v>6.2774294670846394E-3</v>
      </c>
      <c r="AZ128" s="34">
        <f t="shared" si="73"/>
        <v>5.2507836990595613E-3</v>
      </c>
      <c r="BA128" s="34">
        <f t="shared" si="74"/>
        <v>6.9592476489028212E-3</v>
      </c>
      <c r="BB128" s="34">
        <f t="shared" si="75"/>
        <v>6.974921630094044E-3</v>
      </c>
      <c r="BC128" s="34">
        <f t="shared" si="76"/>
        <v>6.0188087774294668E-3</v>
      </c>
      <c r="BD128" s="34">
        <f t="shared" si="77"/>
        <v>5.9874608150470221E-3</v>
      </c>
      <c r="BE128" s="34">
        <f t="shared" si="78"/>
        <v>6.9984326018808773E-3</v>
      </c>
      <c r="BF128" s="34">
        <f t="shared" si="79"/>
        <v>4.7335423197492161E-3</v>
      </c>
      <c r="BG128" s="34">
        <f t="shared" si="80"/>
        <v>8.8636363636363635E-3</v>
      </c>
      <c r="BH128" s="34">
        <f t="shared" si="81"/>
        <v>6.136363636363636E-3</v>
      </c>
      <c r="BI128" s="34">
        <f t="shared" si="53"/>
        <v>4.4846292947558772E-3</v>
      </c>
      <c r="BJ128" s="34">
        <f t="shared" si="54"/>
        <v>4.3942133815551539E-3</v>
      </c>
      <c r="BK128" s="34">
        <f t="shared" si="55"/>
        <v>4.5629897528631702E-3</v>
      </c>
      <c r="BL128" s="34">
        <f t="shared" si="56"/>
        <v>5.6298975286317061E-3</v>
      </c>
      <c r="BM128" s="34">
        <f t="shared" si="57"/>
        <v>6.0458107293550334E-3</v>
      </c>
      <c r="BN128" s="34">
        <f t="shared" si="58"/>
        <v>7.7998794454490657E-3</v>
      </c>
      <c r="BO128" s="34">
        <f t="shared" si="59"/>
        <v>5.4731766124171185E-3</v>
      </c>
      <c r="BP128" s="34">
        <f t="shared" si="60"/>
        <v>6.7932489451476797E-3</v>
      </c>
    </row>
    <row r="129" spans="1:68" ht="15" x14ac:dyDescent="0.25">
      <c r="A129" s="20" t="s">
        <v>543</v>
      </c>
      <c r="B129" s="28">
        <v>1388</v>
      </c>
      <c r="C129" s="28">
        <v>1751</v>
      </c>
      <c r="D129" s="28">
        <v>1399</v>
      </c>
      <c r="E129" s="28">
        <v>1816</v>
      </c>
      <c r="F129" s="28">
        <v>1343</v>
      </c>
      <c r="G129" s="28">
        <v>1850</v>
      </c>
      <c r="H129" s="28">
        <v>2122</v>
      </c>
      <c r="I129" s="28">
        <v>1971</v>
      </c>
      <c r="J129" s="28">
        <v>2186</v>
      </c>
      <c r="K129" s="28">
        <v>2144</v>
      </c>
      <c r="L129" s="28">
        <v>2447</v>
      </c>
      <c r="M129" s="28">
        <v>1998</v>
      </c>
      <c r="N129" s="28">
        <v>1280</v>
      </c>
      <c r="O129" s="28">
        <v>3807</v>
      </c>
      <c r="P129" s="28">
        <v>1731</v>
      </c>
      <c r="Q129" s="28">
        <v>1914</v>
      </c>
      <c r="R129" s="28">
        <v>2108</v>
      </c>
      <c r="S129" s="28">
        <v>2253</v>
      </c>
      <c r="T129" s="28">
        <v>2818</v>
      </c>
      <c r="U129" s="28">
        <v>2886</v>
      </c>
      <c r="V129" s="28">
        <v>2816</v>
      </c>
      <c r="W129" s="28">
        <v>2691</v>
      </c>
      <c r="X129" s="28">
        <v>3188</v>
      </c>
      <c r="Y129" s="28"/>
      <c r="Z129" s="20" t="s">
        <v>543</v>
      </c>
      <c r="AA129" s="28" t="b">
        <f t="shared" si="52"/>
        <v>1</v>
      </c>
      <c r="AB129"/>
      <c r="AC129" s="20" t="s">
        <v>543</v>
      </c>
      <c r="AD129" s="28">
        <v>128200</v>
      </c>
      <c r="AE129" s="28">
        <v>158400</v>
      </c>
      <c r="AF129" s="36">
        <v>80.900000000000006</v>
      </c>
      <c r="AG129" s="36">
        <v>2.6</v>
      </c>
      <c r="AH129" s="28">
        <v>130400</v>
      </c>
      <c r="AI129" s="28">
        <v>163000</v>
      </c>
      <c r="AJ129" s="36">
        <v>80</v>
      </c>
      <c r="AK129" s="36">
        <v>2.6</v>
      </c>
      <c r="AL129" s="28">
        <v>132800</v>
      </c>
      <c r="AM129" s="28">
        <v>162500</v>
      </c>
      <c r="AN129" s="36">
        <v>81.7</v>
      </c>
      <c r="AO129" s="36">
        <v>2.4</v>
      </c>
      <c r="AP129"/>
      <c r="AQ129"/>
      <c r="AR129"/>
      <c r="AS129"/>
      <c r="AT129" s="34">
        <f t="shared" si="49"/>
        <v>1.0644171779141105E-2</v>
      </c>
      <c r="AU129" s="34">
        <f t="shared" si="50"/>
        <v>1.3427914110429448E-2</v>
      </c>
      <c r="AV129" s="34">
        <f t="shared" si="51"/>
        <v>1.0728527607361963E-2</v>
      </c>
      <c r="AW129" s="34">
        <f t="shared" si="70"/>
        <v>1.3674698795180722E-2</v>
      </c>
      <c r="AX129" s="34">
        <f t="shared" si="71"/>
        <v>1.0112951807228916E-2</v>
      </c>
      <c r="AY129" s="34">
        <f t="shared" si="72"/>
        <v>1.3930722891566265E-2</v>
      </c>
      <c r="AZ129" s="34">
        <f t="shared" si="73"/>
        <v>1.5978915662650601E-2</v>
      </c>
      <c r="BA129" s="34">
        <f t="shared" si="74"/>
        <v>1.4841867469879519E-2</v>
      </c>
      <c r="BB129" s="34">
        <f t="shared" si="75"/>
        <v>1.6460843373493975E-2</v>
      </c>
      <c r="BC129" s="34">
        <f t="shared" si="76"/>
        <v>1.6144578313253014E-2</v>
      </c>
      <c r="BD129" s="34">
        <f t="shared" si="77"/>
        <v>1.842620481927711E-2</v>
      </c>
      <c r="BE129" s="34">
        <f t="shared" si="78"/>
        <v>1.5045180722891566E-2</v>
      </c>
      <c r="BF129" s="34">
        <f t="shared" si="79"/>
        <v>9.6385542168674707E-3</v>
      </c>
      <c r="BG129" s="34">
        <f t="shared" si="80"/>
        <v>2.8667168674698797E-2</v>
      </c>
      <c r="BH129" s="34">
        <f t="shared" si="81"/>
        <v>1.3034638554216868E-2</v>
      </c>
      <c r="BI129" s="34">
        <f t="shared" si="53"/>
        <v>1.1778461538461538E-2</v>
      </c>
      <c r="BJ129" s="34">
        <f t="shared" si="54"/>
        <v>1.2972307692307693E-2</v>
      </c>
      <c r="BK129" s="34">
        <f t="shared" si="55"/>
        <v>1.3864615384615385E-2</v>
      </c>
      <c r="BL129" s="34">
        <f t="shared" si="56"/>
        <v>1.734153846153846E-2</v>
      </c>
      <c r="BM129" s="34">
        <f t="shared" si="57"/>
        <v>1.7760000000000001E-2</v>
      </c>
      <c r="BN129" s="34">
        <f t="shared" si="58"/>
        <v>1.732923076923077E-2</v>
      </c>
      <c r="BO129" s="34">
        <f t="shared" si="59"/>
        <v>1.6559999999999998E-2</v>
      </c>
      <c r="BP129" s="34">
        <f t="shared" si="60"/>
        <v>1.9618461538461539E-2</v>
      </c>
    </row>
    <row r="130" spans="1:68" ht="15" x14ac:dyDescent="0.25">
      <c r="A130" s="20" t="s">
        <v>544</v>
      </c>
      <c r="B130" s="28">
        <v>677</v>
      </c>
      <c r="C130" s="28">
        <v>1109</v>
      </c>
      <c r="D130" s="28">
        <v>1154</v>
      </c>
      <c r="E130" s="28">
        <v>1144</v>
      </c>
      <c r="F130" s="28">
        <v>1186</v>
      </c>
      <c r="G130" s="28">
        <v>1285</v>
      </c>
      <c r="H130" s="28">
        <v>1193</v>
      </c>
      <c r="I130" s="28">
        <v>2407</v>
      </c>
      <c r="J130" s="28">
        <v>1405</v>
      </c>
      <c r="K130" s="28">
        <v>1609</v>
      </c>
      <c r="L130" s="28">
        <v>1383</v>
      </c>
      <c r="M130" s="28">
        <v>1451</v>
      </c>
      <c r="N130" s="28">
        <v>1476</v>
      </c>
      <c r="O130" s="28">
        <v>1471</v>
      </c>
      <c r="P130" s="28">
        <v>1223</v>
      </c>
      <c r="Q130" s="28">
        <v>2781</v>
      </c>
      <c r="R130" s="28">
        <v>2040</v>
      </c>
      <c r="S130" s="28">
        <v>1814</v>
      </c>
      <c r="T130" s="28">
        <v>1286</v>
      </c>
      <c r="U130" s="28">
        <v>1512</v>
      </c>
      <c r="V130" s="28">
        <v>1996</v>
      </c>
      <c r="W130" s="28">
        <v>1533</v>
      </c>
      <c r="X130" s="28">
        <v>1572</v>
      </c>
      <c r="Y130" s="28"/>
      <c r="Z130" s="20" t="s">
        <v>544</v>
      </c>
      <c r="AA130" s="28" t="b">
        <f t="shared" si="52"/>
        <v>1</v>
      </c>
      <c r="AB130"/>
      <c r="AC130" s="20" t="s">
        <v>544</v>
      </c>
      <c r="AD130" s="28">
        <v>106600</v>
      </c>
      <c r="AE130" s="28">
        <v>138800</v>
      </c>
      <c r="AF130" s="36">
        <v>76.8</v>
      </c>
      <c r="AG130" s="36">
        <v>2.7</v>
      </c>
      <c r="AH130" s="28">
        <v>107100</v>
      </c>
      <c r="AI130" s="28">
        <v>141600</v>
      </c>
      <c r="AJ130" s="36">
        <v>75.599999999999994</v>
      </c>
      <c r="AK130" s="36">
        <v>2.8</v>
      </c>
      <c r="AL130" s="28">
        <v>112200</v>
      </c>
      <c r="AM130" s="28">
        <v>142300</v>
      </c>
      <c r="AN130" s="36">
        <v>78.8</v>
      </c>
      <c r="AO130" s="36">
        <v>2.5</v>
      </c>
      <c r="AP130"/>
      <c r="AQ130"/>
      <c r="AR130"/>
      <c r="AS130"/>
      <c r="AT130" s="34">
        <f t="shared" si="49"/>
        <v>6.3211951447245561E-3</v>
      </c>
      <c r="AU130" s="34">
        <f t="shared" si="50"/>
        <v>1.0354808590102708E-2</v>
      </c>
      <c r="AV130" s="34">
        <f t="shared" si="51"/>
        <v>1.0774976657329599E-2</v>
      </c>
      <c r="AW130" s="34">
        <f t="shared" si="70"/>
        <v>1.019607843137255E-2</v>
      </c>
      <c r="AX130" s="34">
        <f t="shared" si="71"/>
        <v>1.0570409982174688E-2</v>
      </c>
      <c r="AY130" s="34">
        <f t="shared" si="72"/>
        <v>1.1452762923351159E-2</v>
      </c>
      <c r="AZ130" s="34">
        <f t="shared" si="73"/>
        <v>1.0632798573975045E-2</v>
      </c>
      <c r="BA130" s="34">
        <f t="shared" si="74"/>
        <v>2.145276292335116E-2</v>
      </c>
      <c r="BB130" s="34">
        <f t="shared" si="75"/>
        <v>1.2522281639928698E-2</v>
      </c>
      <c r="BC130" s="34">
        <f t="shared" si="76"/>
        <v>1.4340463458110518E-2</v>
      </c>
      <c r="BD130" s="34">
        <f t="shared" si="77"/>
        <v>1.2326203208556149E-2</v>
      </c>
      <c r="BE130" s="34">
        <f t="shared" si="78"/>
        <v>1.2932263814616755E-2</v>
      </c>
      <c r="BF130" s="34">
        <f t="shared" si="79"/>
        <v>1.3155080213903743E-2</v>
      </c>
      <c r="BG130" s="34">
        <f t="shared" si="80"/>
        <v>1.3110516934046346E-2</v>
      </c>
      <c r="BH130" s="34">
        <f t="shared" si="81"/>
        <v>1.090017825311943E-2</v>
      </c>
      <c r="BI130" s="34">
        <f t="shared" si="53"/>
        <v>1.9543218552354181E-2</v>
      </c>
      <c r="BJ130" s="34">
        <f t="shared" si="54"/>
        <v>1.4335910049191849E-2</v>
      </c>
      <c r="BK130" s="34">
        <f t="shared" si="55"/>
        <v>1.2747716092761771E-2</v>
      </c>
      <c r="BL130" s="34">
        <f t="shared" si="56"/>
        <v>9.0372452565003515E-3</v>
      </c>
      <c r="BM130" s="34">
        <f t="shared" si="57"/>
        <v>1.0625439212930429E-2</v>
      </c>
      <c r="BN130" s="34">
        <f t="shared" si="58"/>
        <v>1.4026704146170063E-2</v>
      </c>
      <c r="BO130" s="34">
        <f t="shared" si="59"/>
        <v>1.0773014757554463E-2</v>
      </c>
      <c r="BP130" s="34">
        <f t="shared" si="60"/>
        <v>1.1047083626141953E-2</v>
      </c>
    </row>
    <row r="131" spans="1:68" ht="15" x14ac:dyDescent="0.25">
      <c r="A131" s="20" t="s">
        <v>545</v>
      </c>
      <c r="B131" s="28">
        <v>604</v>
      </c>
      <c r="C131" s="28">
        <v>951</v>
      </c>
      <c r="D131" s="28">
        <v>967</v>
      </c>
      <c r="E131" s="28">
        <v>951</v>
      </c>
      <c r="F131" s="28">
        <v>755</v>
      </c>
      <c r="G131" s="28">
        <v>1023</v>
      </c>
      <c r="H131" s="28">
        <v>1114</v>
      </c>
      <c r="I131" s="28">
        <v>1031</v>
      </c>
      <c r="J131" s="28">
        <v>1367</v>
      </c>
      <c r="K131" s="28">
        <v>1349</v>
      </c>
      <c r="L131" s="28">
        <v>1302</v>
      </c>
      <c r="M131" s="28">
        <v>1360</v>
      </c>
      <c r="N131" s="28">
        <v>967</v>
      </c>
      <c r="O131" s="28">
        <v>2951</v>
      </c>
      <c r="P131" s="28">
        <v>1221</v>
      </c>
      <c r="Q131" s="28">
        <v>1371</v>
      </c>
      <c r="R131" s="28">
        <v>1097</v>
      </c>
      <c r="S131" s="28">
        <v>1292</v>
      </c>
      <c r="T131" s="28">
        <v>1508</v>
      </c>
      <c r="U131" s="28">
        <v>1463</v>
      </c>
      <c r="V131" s="28">
        <v>1746</v>
      </c>
      <c r="W131" s="28">
        <v>2056</v>
      </c>
      <c r="X131" s="28">
        <v>1374</v>
      </c>
      <c r="Y131" s="28"/>
      <c r="Z131" s="20" t="s">
        <v>545</v>
      </c>
      <c r="AA131" s="28" t="b">
        <f t="shared" si="52"/>
        <v>1</v>
      </c>
      <c r="AB131"/>
      <c r="AC131" s="20" t="s">
        <v>545</v>
      </c>
      <c r="AD131" s="28">
        <v>85300</v>
      </c>
      <c r="AE131" s="28">
        <v>105900</v>
      </c>
      <c r="AF131" s="36">
        <v>80.599999999999994</v>
      </c>
      <c r="AG131" s="36">
        <v>2.8</v>
      </c>
      <c r="AH131" s="28">
        <v>84300</v>
      </c>
      <c r="AI131" s="28">
        <v>108700</v>
      </c>
      <c r="AJ131" s="36">
        <v>77.599999999999994</v>
      </c>
      <c r="AK131" s="36">
        <v>2.7</v>
      </c>
      <c r="AL131" s="28">
        <v>86400</v>
      </c>
      <c r="AM131" s="28">
        <v>110100</v>
      </c>
      <c r="AN131" s="36">
        <v>78.5</v>
      </c>
      <c r="AO131" s="36">
        <v>2.5</v>
      </c>
      <c r="AP131"/>
      <c r="AQ131"/>
      <c r="AR131"/>
      <c r="AS131"/>
      <c r="AT131" s="34">
        <f t="shared" si="49"/>
        <v>7.1648873072360621E-3</v>
      </c>
      <c r="AU131" s="34">
        <f t="shared" si="50"/>
        <v>1.1281138790035587E-2</v>
      </c>
      <c r="AV131" s="34">
        <f t="shared" si="51"/>
        <v>1.1470937129300118E-2</v>
      </c>
      <c r="AW131" s="34">
        <f t="shared" ref="AW131:AW162" si="82">E131/$AL131</f>
        <v>1.1006944444444444E-2</v>
      </c>
      <c r="AX131" s="34">
        <f t="shared" ref="AX131:AX162" si="83">F131/$AL131</f>
        <v>8.7384259259259255E-3</v>
      </c>
      <c r="AY131" s="34">
        <f t="shared" ref="AY131:AY162" si="84">G131/$AL131</f>
        <v>1.1840277777777778E-2</v>
      </c>
      <c r="AZ131" s="34">
        <f t="shared" si="73"/>
        <v>1.2893518518518518E-2</v>
      </c>
      <c r="BA131" s="34">
        <f t="shared" si="74"/>
        <v>1.193287037037037E-2</v>
      </c>
      <c r="BB131" s="34">
        <f t="shared" si="75"/>
        <v>1.5821759259259258E-2</v>
      </c>
      <c r="BC131" s="34">
        <f t="shared" si="76"/>
        <v>1.5613425925925926E-2</v>
      </c>
      <c r="BD131" s="34">
        <f t="shared" si="77"/>
        <v>1.5069444444444444E-2</v>
      </c>
      <c r="BE131" s="34">
        <f t="shared" si="78"/>
        <v>1.5740740740740739E-2</v>
      </c>
      <c r="BF131" s="34">
        <f t="shared" si="79"/>
        <v>1.119212962962963E-2</v>
      </c>
      <c r="BG131" s="34">
        <f t="shared" si="80"/>
        <v>3.4155092592592591E-2</v>
      </c>
      <c r="BH131" s="34">
        <f t="shared" si="81"/>
        <v>1.4131944444444445E-2</v>
      </c>
      <c r="BI131" s="34">
        <f t="shared" si="53"/>
        <v>1.2452316076294278E-2</v>
      </c>
      <c r="BJ131" s="34">
        <f t="shared" si="54"/>
        <v>9.9636693914623067E-3</v>
      </c>
      <c r="BK131" s="34">
        <f t="shared" si="55"/>
        <v>1.1734786557674841E-2</v>
      </c>
      <c r="BL131" s="34">
        <f t="shared" si="56"/>
        <v>1.3696639418710263E-2</v>
      </c>
      <c r="BM131" s="34">
        <f t="shared" si="57"/>
        <v>1.3287920072661217E-2</v>
      </c>
      <c r="BN131" s="34">
        <f t="shared" si="58"/>
        <v>1.5858310626702999E-2</v>
      </c>
      <c r="BO131" s="34">
        <f t="shared" si="59"/>
        <v>1.8673932788374207E-2</v>
      </c>
      <c r="BP131" s="34">
        <f t="shared" si="60"/>
        <v>1.2479564032697548E-2</v>
      </c>
    </row>
    <row r="132" spans="1:68" ht="15" x14ac:dyDescent="0.25">
      <c r="A132" s="20" t="s">
        <v>546</v>
      </c>
      <c r="B132" s="28">
        <v>463</v>
      </c>
      <c r="C132" s="28">
        <v>828</v>
      </c>
      <c r="D132" s="28">
        <v>715</v>
      </c>
      <c r="E132" s="28">
        <v>706</v>
      </c>
      <c r="F132" s="28">
        <v>504</v>
      </c>
      <c r="G132" s="28">
        <v>803</v>
      </c>
      <c r="H132" s="28">
        <v>701</v>
      </c>
      <c r="I132" s="28">
        <v>1024</v>
      </c>
      <c r="J132" s="28">
        <v>807</v>
      </c>
      <c r="K132" s="28">
        <v>1092</v>
      </c>
      <c r="L132" s="28">
        <v>854</v>
      </c>
      <c r="M132" s="28">
        <v>775</v>
      </c>
      <c r="N132" s="28">
        <v>581</v>
      </c>
      <c r="O132" s="28">
        <v>1685</v>
      </c>
      <c r="P132" s="28">
        <v>887</v>
      </c>
      <c r="Q132" s="28">
        <v>1070</v>
      </c>
      <c r="R132" s="28">
        <v>951</v>
      </c>
      <c r="S132" s="28">
        <v>948</v>
      </c>
      <c r="T132" s="28">
        <v>1078</v>
      </c>
      <c r="U132" s="28">
        <v>1302</v>
      </c>
      <c r="V132" s="28">
        <v>1069</v>
      </c>
      <c r="W132" s="28">
        <v>1649</v>
      </c>
      <c r="X132" s="28">
        <v>1205</v>
      </c>
      <c r="Y132" s="28"/>
      <c r="Z132" s="20" t="s">
        <v>546</v>
      </c>
      <c r="AA132" s="28" t="b">
        <f t="shared" si="52"/>
        <v>1</v>
      </c>
      <c r="AB132"/>
      <c r="AC132" s="20" t="s">
        <v>546</v>
      </c>
      <c r="AD132" s="28">
        <v>67400</v>
      </c>
      <c r="AE132" s="28">
        <v>87700</v>
      </c>
      <c r="AF132" s="36">
        <v>76.900000000000006</v>
      </c>
      <c r="AG132" s="36">
        <v>2.4</v>
      </c>
      <c r="AH132" s="28">
        <v>66000</v>
      </c>
      <c r="AI132" s="28">
        <v>88600</v>
      </c>
      <c r="AJ132" s="36">
        <v>74.5</v>
      </c>
      <c r="AK132" s="36">
        <v>2.7</v>
      </c>
      <c r="AL132" s="28">
        <v>68500</v>
      </c>
      <c r="AM132" s="28">
        <v>89700</v>
      </c>
      <c r="AN132" s="36">
        <v>76.400000000000006</v>
      </c>
      <c r="AO132" s="36">
        <v>2.5</v>
      </c>
      <c r="AP132"/>
      <c r="AQ132"/>
      <c r="AR132"/>
      <c r="AS132"/>
      <c r="AT132" s="34">
        <f t="shared" si="49"/>
        <v>7.015151515151515E-3</v>
      </c>
      <c r="AU132" s="34">
        <f t="shared" si="50"/>
        <v>1.2545454545454545E-2</v>
      </c>
      <c r="AV132" s="34">
        <f t="shared" si="51"/>
        <v>1.0833333333333334E-2</v>
      </c>
      <c r="AW132" s="34">
        <f t="shared" si="82"/>
        <v>1.0306569343065694E-2</v>
      </c>
      <c r="AX132" s="34">
        <f t="shared" si="83"/>
        <v>7.3576642335766423E-3</v>
      </c>
      <c r="AY132" s="34">
        <f t="shared" si="84"/>
        <v>1.1722627737226278E-2</v>
      </c>
      <c r="AZ132" s="34">
        <f t="shared" si="73"/>
        <v>1.0233576642335766E-2</v>
      </c>
      <c r="BA132" s="34">
        <f t="shared" si="74"/>
        <v>1.4948905109489052E-2</v>
      </c>
      <c r="BB132" s="34">
        <f t="shared" si="75"/>
        <v>1.1781021897810219E-2</v>
      </c>
      <c r="BC132" s="34">
        <f t="shared" si="76"/>
        <v>1.5941605839416059E-2</v>
      </c>
      <c r="BD132" s="34">
        <f t="shared" si="77"/>
        <v>1.2467153284671533E-2</v>
      </c>
      <c r="BE132" s="34">
        <f t="shared" si="78"/>
        <v>1.1313868613138687E-2</v>
      </c>
      <c r="BF132" s="34">
        <f t="shared" si="79"/>
        <v>8.481751824817519E-3</v>
      </c>
      <c r="BG132" s="34">
        <f t="shared" si="80"/>
        <v>2.4598540145985403E-2</v>
      </c>
      <c r="BH132" s="34">
        <f t="shared" si="81"/>
        <v>1.2948905109489052E-2</v>
      </c>
      <c r="BI132" s="34">
        <f t="shared" si="53"/>
        <v>1.1928651059085842E-2</v>
      </c>
      <c r="BJ132" s="34">
        <f t="shared" si="54"/>
        <v>1.060200668896321E-2</v>
      </c>
      <c r="BK132" s="34">
        <f t="shared" si="55"/>
        <v>1.0568561872909698E-2</v>
      </c>
      <c r="BL132" s="34">
        <f t="shared" si="56"/>
        <v>1.201783723522854E-2</v>
      </c>
      <c r="BM132" s="34">
        <f t="shared" si="57"/>
        <v>1.451505016722408E-2</v>
      </c>
      <c r="BN132" s="34">
        <f t="shared" si="58"/>
        <v>1.1917502787068004E-2</v>
      </c>
      <c r="BO132" s="34">
        <f t="shared" si="59"/>
        <v>1.8383500557413602E-2</v>
      </c>
      <c r="BP132" s="34">
        <f t="shared" si="60"/>
        <v>1.3433667781493868E-2</v>
      </c>
    </row>
    <row r="133" spans="1:68" ht="15" x14ac:dyDescent="0.25">
      <c r="A133" s="20" t="s">
        <v>547</v>
      </c>
      <c r="B133" s="28">
        <v>894</v>
      </c>
      <c r="C133" s="28">
        <v>1284</v>
      </c>
      <c r="D133" s="28">
        <v>1340</v>
      </c>
      <c r="E133" s="28">
        <v>1622</v>
      </c>
      <c r="F133" s="28">
        <v>1171</v>
      </c>
      <c r="G133" s="28">
        <v>1716</v>
      </c>
      <c r="H133" s="28">
        <v>1636</v>
      </c>
      <c r="I133" s="28">
        <v>1484</v>
      </c>
      <c r="J133" s="28">
        <v>1850</v>
      </c>
      <c r="K133" s="28">
        <v>1618</v>
      </c>
      <c r="L133" s="28">
        <v>1617</v>
      </c>
      <c r="M133" s="28">
        <v>1759</v>
      </c>
      <c r="N133" s="28">
        <v>1209</v>
      </c>
      <c r="O133" s="28">
        <v>2178</v>
      </c>
      <c r="P133" s="28">
        <v>1493</v>
      </c>
      <c r="Q133" s="28">
        <v>2169</v>
      </c>
      <c r="R133" s="28">
        <v>1904</v>
      </c>
      <c r="S133" s="28">
        <v>1867</v>
      </c>
      <c r="T133" s="28">
        <v>2108</v>
      </c>
      <c r="U133" s="28">
        <v>2529</v>
      </c>
      <c r="V133" s="28">
        <v>2066</v>
      </c>
      <c r="W133" s="28">
        <v>2265</v>
      </c>
      <c r="X133" s="28">
        <v>1919</v>
      </c>
      <c r="Y133" s="28"/>
      <c r="Z133" s="20" t="s">
        <v>547</v>
      </c>
      <c r="AA133" s="28" t="b">
        <f>Z133=A133</f>
        <v>1</v>
      </c>
      <c r="AB133"/>
      <c r="AC133" s="20" t="s">
        <v>547</v>
      </c>
      <c r="AD133" s="28">
        <v>124200</v>
      </c>
      <c r="AE133" s="28">
        <v>167900</v>
      </c>
      <c r="AF133" s="36">
        <v>73.900000000000006</v>
      </c>
      <c r="AG133" s="36">
        <v>2.7</v>
      </c>
      <c r="AH133" s="28">
        <v>123700</v>
      </c>
      <c r="AI133" s="28">
        <v>168700</v>
      </c>
      <c r="AJ133" s="36">
        <v>73.3</v>
      </c>
      <c r="AK133" s="36">
        <v>2.7</v>
      </c>
      <c r="AL133" s="28">
        <v>127100</v>
      </c>
      <c r="AM133" s="28">
        <v>169600</v>
      </c>
      <c r="AN133" s="36">
        <v>75</v>
      </c>
      <c r="AO133" s="36">
        <v>2.7</v>
      </c>
      <c r="AP133"/>
      <c r="AQ133"/>
      <c r="AR133"/>
      <c r="AS133"/>
      <c r="AT133" s="34">
        <f t="shared" si="49"/>
        <v>7.2271624898949073E-3</v>
      </c>
      <c r="AU133" s="34">
        <f t="shared" si="50"/>
        <v>1.037995149555376E-2</v>
      </c>
      <c r="AV133" s="34">
        <f t="shared" si="51"/>
        <v>1.0832659660468875E-2</v>
      </c>
      <c r="AW133" s="34">
        <f t="shared" si="82"/>
        <v>1.2761605035405193E-2</v>
      </c>
      <c r="AX133" s="34">
        <f t="shared" si="83"/>
        <v>9.2132179386309986E-3</v>
      </c>
      <c r="AY133" s="34">
        <f t="shared" si="84"/>
        <v>1.3501180173092054E-2</v>
      </c>
      <c r="AZ133" s="34">
        <f t="shared" si="73"/>
        <v>1.2871754523996854E-2</v>
      </c>
      <c r="BA133" s="34">
        <f t="shared" si="74"/>
        <v>1.1675845790715973E-2</v>
      </c>
      <c r="BB133" s="34">
        <f t="shared" si="75"/>
        <v>1.4555468135326514E-2</v>
      </c>
      <c r="BC133" s="34">
        <f t="shared" si="76"/>
        <v>1.2730133752950432E-2</v>
      </c>
      <c r="BD133" s="34">
        <f t="shared" si="77"/>
        <v>1.2722265932336742E-2</v>
      </c>
      <c r="BE133" s="34">
        <f t="shared" si="78"/>
        <v>1.3839496459480724E-2</v>
      </c>
      <c r="BF133" s="34">
        <f t="shared" si="79"/>
        <v>9.5121951219512193E-3</v>
      </c>
      <c r="BG133" s="34">
        <f t="shared" si="80"/>
        <v>1.7136113296616837E-2</v>
      </c>
      <c r="BH133" s="34">
        <f t="shared" si="81"/>
        <v>1.1746656176239182E-2</v>
      </c>
      <c r="BI133" s="34">
        <f t="shared" si="53"/>
        <v>1.2788915094339623E-2</v>
      </c>
      <c r="BJ133" s="34">
        <f t="shared" si="54"/>
        <v>1.1226415094339623E-2</v>
      </c>
      <c r="BK133" s="34">
        <f t="shared" si="55"/>
        <v>1.1008254716981133E-2</v>
      </c>
      <c r="BL133" s="34">
        <f t="shared" si="56"/>
        <v>1.2429245283018867E-2</v>
      </c>
      <c r="BM133" s="34">
        <f t="shared" si="57"/>
        <v>1.4911556603773584E-2</v>
      </c>
      <c r="BN133" s="34">
        <f t="shared" si="58"/>
        <v>1.2181603773584905E-2</v>
      </c>
      <c r="BO133" s="34">
        <f t="shared" si="59"/>
        <v>1.335495283018868E-2</v>
      </c>
      <c r="BP133" s="34">
        <f t="shared" si="60"/>
        <v>1.1314858490566038E-2</v>
      </c>
    </row>
    <row r="134" spans="1:68" ht="15" x14ac:dyDescent="0.25">
      <c r="A134" s="20" t="s">
        <v>548</v>
      </c>
      <c r="B134" s="28">
        <v>527</v>
      </c>
      <c r="C134" s="28">
        <v>1089</v>
      </c>
      <c r="D134" s="28">
        <v>764</v>
      </c>
      <c r="E134" s="28">
        <v>862</v>
      </c>
      <c r="F134" s="28">
        <v>661</v>
      </c>
      <c r="G134" s="28">
        <v>883</v>
      </c>
      <c r="H134" s="28">
        <v>993</v>
      </c>
      <c r="I134" s="28">
        <v>867</v>
      </c>
      <c r="J134" s="28">
        <v>1134</v>
      </c>
      <c r="K134" s="28">
        <v>1286</v>
      </c>
      <c r="L134" s="28">
        <v>855</v>
      </c>
      <c r="M134" s="28">
        <v>986</v>
      </c>
      <c r="N134" s="28">
        <v>481</v>
      </c>
      <c r="O134" s="28">
        <v>1376</v>
      </c>
      <c r="P134" s="28">
        <v>829</v>
      </c>
      <c r="Q134" s="28">
        <v>955</v>
      </c>
      <c r="R134" s="28">
        <v>1348</v>
      </c>
      <c r="S134" s="28">
        <v>1293</v>
      </c>
      <c r="T134" s="28">
        <v>1100</v>
      </c>
      <c r="U134" s="28">
        <v>1216</v>
      </c>
      <c r="V134" s="28">
        <v>1133</v>
      </c>
      <c r="W134" s="28">
        <v>1757</v>
      </c>
      <c r="X134" s="28">
        <v>1100</v>
      </c>
      <c r="Y134" s="28"/>
      <c r="Z134" s="20" t="s">
        <v>548</v>
      </c>
      <c r="AA134" s="28" t="b">
        <f t="shared" ref="AA134:AA197" si="85">Z134=A134</f>
        <v>1</v>
      </c>
      <c r="AB134"/>
      <c r="AC134" s="20" t="s">
        <v>548</v>
      </c>
      <c r="AD134" s="28">
        <v>81000</v>
      </c>
      <c r="AE134" s="28">
        <v>97300</v>
      </c>
      <c r="AF134" s="36">
        <v>83.2</v>
      </c>
      <c r="AG134" s="36">
        <v>2.5</v>
      </c>
      <c r="AH134" s="28">
        <v>80700</v>
      </c>
      <c r="AI134" s="28">
        <v>97400</v>
      </c>
      <c r="AJ134" s="36">
        <v>82.9</v>
      </c>
      <c r="AK134" s="36">
        <v>2.4</v>
      </c>
      <c r="AL134" s="28">
        <v>82100</v>
      </c>
      <c r="AM134" s="28">
        <v>100200</v>
      </c>
      <c r="AN134" s="36">
        <v>81.900000000000006</v>
      </c>
      <c r="AO134" s="36">
        <v>2.4</v>
      </c>
      <c r="AP134"/>
      <c r="AQ134"/>
      <c r="AR134"/>
      <c r="AS134"/>
      <c r="AT134" s="34">
        <f t="shared" si="49"/>
        <v>6.530359355638166E-3</v>
      </c>
      <c r="AU134" s="34">
        <f t="shared" si="50"/>
        <v>1.3494423791821562E-2</v>
      </c>
      <c r="AV134" s="34">
        <f t="shared" si="51"/>
        <v>9.4671623296158618E-3</v>
      </c>
      <c r="AW134" s="34">
        <f t="shared" si="82"/>
        <v>1.0499390986601706E-2</v>
      </c>
      <c r="AX134" s="34">
        <f t="shared" si="83"/>
        <v>8.0511571254567593E-3</v>
      </c>
      <c r="AY134" s="34">
        <f t="shared" si="84"/>
        <v>1.0755176613885505E-2</v>
      </c>
      <c r="AZ134" s="34">
        <f t="shared" si="73"/>
        <v>1.2095006090133984E-2</v>
      </c>
      <c r="BA134" s="34">
        <f t="shared" si="74"/>
        <v>1.0560292326431181E-2</v>
      </c>
      <c r="BB134" s="34">
        <f t="shared" si="75"/>
        <v>1.3812423873325213E-2</v>
      </c>
      <c r="BC134" s="34">
        <f t="shared" si="76"/>
        <v>1.5663824604141292E-2</v>
      </c>
      <c r="BD134" s="34">
        <f t="shared" si="77"/>
        <v>1.0414129110840439E-2</v>
      </c>
      <c r="BE134" s="34">
        <f t="shared" si="78"/>
        <v>1.2009744214372717E-2</v>
      </c>
      <c r="BF134" s="34">
        <f t="shared" si="79"/>
        <v>5.8587088915956148E-3</v>
      </c>
      <c r="BG134" s="34">
        <f t="shared" si="80"/>
        <v>1.6760048721071865E-2</v>
      </c>
      <c r="BH134" s="34">
        <f t="shared" si="81"/>
        <v>1.0097442143727162E-2</v>
      </c>
      <c r="BI134" s="34">
        <f t="shared" si="53"/>
        <v>9.5309381237524953E-3</v>
      </c>
      <c r="BJ134" s="34">
        <f t="shared" si="54"/>
        <v>1.345309381237525E-2</v>
      </c>
      <c r="BK134" s="34">
        <f t="shared" si="55"/>
        <v>1.2904191616766467E-2</v>
      </c>
      <c r="BL134" s="34">
        <f t="shared" si="56"/>
        <v>1.0978043912175649E-2</v>
      </c>
      <c r="BM134" s="34">
        <f t="shared" si="57"/>
        <v>1.2135728542914172E-2</v>
      </c>
      <c r="BN134" s="34">
        <f t="shared" si="58"/>
        <v>1.1307385229540919E-2</v>
      </c>
      <c r="BO134" s="34">
        <f t="shared" si="59"/>
        <v>1.7534930139720559E-2</v>
      </c>
      <c r="BP134" s="34">
        <f t="shared" si="60"/>
        <v>1.0978043912175649E-2</v>
      </c>
    </row>
    <row r="135" spans="1:68" ht="15" x14ac:dyDescent="0.25">
      <c r="A135" s="20" t="s">
        <v>549</v>
      </c>
      <c r="B135" s="28">
        <v>345</v>
      </c>
      <c r="C135" s="28">
        <v>585</v>
      </c>
      <c r="D135" s="28">
        <v>543</v>
      </c>
      <c r="E135" s="28">
        <v>647</v>
      </c>
      <c r="F135" s="28">
        <v>900</v>
      </c>
      <c r="G135" s="28">
        <v>729</v>
      </c>
      <c r="H135" s="28">
        <v>580</v>
      </c>
      <c r="I135" s="28">
        <v>647</v>
      </c>
      <c r="J135" s="28">
        <v>688</v>
      </c>
      <c r="K135" s="28">
        <v>647</v>
      </c>
      <c r="L135" s="28">
        <v>661</v>
      </c>
      <c r="M135" s="28">
        <v>534</v>
      </c>
      <c r="N135" s="28">
        <v>725</v>
      </c>
      <c r="O135" s="28">
        <v>598</v>
      </c>
      <c r="P135" s="28">
        <v>715</v>
      </c>
      <c r="Q135" s="28">
        <v>602</v>
      </c>
      <c r="R135" s="28">
        <v>919</v>
      </c>
      <c r="S135" s="28">
        <v>705</v>
      </c>
      <c r="T135" s="28">
        <v>987</v>
      </c>
      <c r="U135" s="28">
        <v>838</v>
      </c>
      <c r="V135" s="28">
        <v>961</v>
      </c>
      <c r="W135" s="28">
        <v>1507</v>
      </c>
      <c r="X135" s="28">
        <v>1140</v>
      </c>
      <c r="Y135" s="28"/>
      <c r="Z135" s="20" t="s">
        <v>549</v>
      </c>
      <c r="AA135" s="28" t="b">
        <f t="shared" si="85"/>
        <v>1</v>
      </c>
      <c r="AB135"/>
      <c r="AC135" s="20" t="s">
        <v>549</v>
      </c>
      <c r="AD135" s="28">
        <v>74700</v>
      </c>
      <c r="AE135" s="28">
        <v>92200</v>
      </c>
      <c r="AF135" s="36">
        <v>81</v>
      </c>
      <c r="AG135" s="36">
        <v>2.5</v>
      </c>
      <c r="AH135" s="28">
        <v>74100</v>
      </c>
      <c r="AI135" s="28">
        <v>93000</v>
      </c>
      <c r="AJ135" s="36">
        <v>79.599999999999994</v>
      </c>
      <c r="AK135" s="36">
        <v>2.6</v>
      </c>
      <c r="AL135" s="28">
        <v>73800</v>
      </c>
      <c r="AM135" s="28">
        <v>92500</v>
      </c>
      <c r="AN135" s="36">
        <v>79.8</v>
      </c>
      <c r="AO135" s="36">
        <v>2.7</v>
      </c>
      <c r="AP135"/>
      <c r="AQ135"/>
      <c r="AR135"/>
      <c r="AS135"/>
      <c r="AT135" s="34">
        <f t="shared" si="49"/>
        <v>4.65587044534413E-3</v>
      </c>
      <c r="AU135" s="34">
        <f t="shared" si="50"/>
        <v>7.8947368421052634E-3</v>
      </c>
      <c r="AV135" s="34">
        <f t="shared" si="51"/>
        <v>7.3279352226720646E-3</v>
      </c>
      <c r="AW135" s="34">
        <f t="shared" si="82"/>
        <v>8.7669376693766937E-3</v>
      </c>
      <c r="AX135" s="34">
        <f t="shared" si="83"/>
        <v>1.2195121951219513E-2</v>
      </c>
      <c r="AY135" s="34">
        <f t="shared" si="84"/>
        <v>9.878048780487805E-3</v>
      </c>
      <c r="AZ135" s="34">
        <f t="shared" si="73"/>
        <v>7.8590785907859083E-3</v>
      </c>
      <c r="BA135" s="34">
        <f t="shared" si="74"/>
        <v>8.7669376693766937E-3</v>
      </c>
      <c r="BB135" s="34">
        <f t="shared" si="75"/>
        <v>9.3224932249322493E-3</v>
      </c>
      <c r="BC135" s="34">
        <f t="shared" si="76"/>
        <v>8.7669376693766937E-3</v>
      </c>
      <c r="BD135" s="34">
        <f t="shared" si="77"/>
        <v>8.9566395663956636E-3</v>
      </c>
      <c r="BE135" s="34">
        <f t="shared" si="78"/>
        <v>7.235772357723577E-3</v>
      </c>
      <c r="BF135" s="34">
        <f t="shared" si="79"/>
        <v>9.8238482384823845E-3</v>
      </c>
      <c r="BG135" s="34">
        <f t="shared" si="80"/>
        <v>8.1029810298102987E-3</v>
      </c>
      <c r="BH135" s="34">
        <f t="shared" si="81"/>
        <v>9.688346883468835E-3</v>
      </c>
      <c r="BI135" s="34">
        <f t="shared" si="53"/>
        <v>6.5081081081081078E-3</v>
      </c>
      <c r="BJ135" s="34">
        <f t="shared" si="54"/>
        <v>9.9351351351351352E-3</v>
      </c>
      <c r="BK135" s="34">
        <f t="shared" si="55"/>
        <v>7.6216216216216217E-3</v>
      </c>
      <c r="BL135" s="34">
        <f t="shared" si="56"/>
        <v>1.0670270270270271E-2</v>
      </c>
      <c r="BM135" s="34">
        <f t="shared" si="57"/>
        <v>9.0594594594594589E-3</v>
      </c>
      <c r="BN135" s="34">
        <f t="shared" si="58"/>
        <v>1.0389189189189189E-2</v>
      </c>
      <c r="BO135" s="34">
        <f t="shared" si="59"/>
        <v>1.6291891891891893E-2</v>
      </c>
      <c r="BP135" s="34">
        <f t="shared" si="60"/>
        <v>1.2324324324324324E-2</v>
      </c>
    </row>
    <row r="136" spans="1:68" ht="15" x14ac:dyDescent="0.25">
      <c r="A136" s="20" t="s">
        <v>550</v>
      </c>
      <c r="B136" s="28">
        <v>270</v>
      </c>
      <c r="C136" s="28">
        <v>385</v>
      </c>
      <c r="D136" s="28">
        <v>404</v>
      </c>
      <c r="E136" s="28">
        <v>353</v>
      </c>
      <c r="F136" s="28">
        <v>394</v>
      </c>
      <c r="G136" s="28">
        <v>390</v>
      </c>
      <c r="H136" s="28">
        <v>410</v>
      </c>
      <c r="I136" s="28">
        <v>432</v>
      </c>
      <c r="J136" s="28">
        <v>419</v>
      </c>
      <c r="K136" s="28">
        <v>587</v>
      </c>
      <c r="L136" s="28">
        <v>583</v>
      </c>
      <c r="M136" s="28">
        <v>528</v>
      </c>
      <c r="N136" s="28">
        <v>374</v>
      </c>
      <c r="O136" s="28">
        <v>596</v>
      </c>
      <c r="P136" s="28">
        <v>516</v>
      </c>
      <c r="Q136" s="28">
        <v>505</v>
      </c>
      <c r="R136" s="28">
        <v>728</v>
      </c>
      <c r="S136" s="28">
        <v>671</v>
      </c>
      <c r="T136" s="28">
        <v>754</v>
      </c>
      <c r="U136" s="28">
        <v>620</v>
      </c>
      <c r="V136" s="28">
        <v>543</v>
      </c>
      <c r="W136" s="28">
        <v>692</v>
      </c>
      <c r="X136" s="28">
        <v>697</v>
      </c>
      <c r="Y136" s="28"/>
      <c r="Z136" s="20" t="s">
        <v>550</v>
      </c>
      <c r="AA136" s="28" t="b">
        <f t="shared" si="85"/>
        <v>1</v>
      </c>
      <c r="AB136"/>
      <c r="AC136" s="20" t="s">
        <v>550</v>
      </c>
      <c r="AD136" s="28">
        <v>85900</v>
      </c>
      <c r="AE136" s="28">
        <v>106400</v>
      </c>
      <c r="AF136" s="36">
        <v>80.8</v>
      </c>
      <c r="AG136" s="36">
        <v>2.6</v>
      </c>
      <c r="AH136" s="28">
        <v>87500</v>
      </c>
      <c r="AI136" s="28">
        <v>106200</v>
      </c>
      <c r="AJ136" s="36">
        <v>82.4</v>
      </c>
      <c r="AK136" s="36">
        <v>2.7</v>
      </c>
      <c r="AL136" s="28">
        <v>87200</v>
      </c>
      <c r="AM136" s="28">
        <v>109600</v>
      </c>
      <c r="AN136" s="36">
        <v>79.599999999999994</v>
      </c>
      <c r="AO136" s="36">
        <v>2.7</v>
      </c>
      <c r="AP136"/>
      <c r="AQ136"/>
      <c r="AR136"/>
      <c r="AS136"/>
      <c r="AT136" s="34">
        <f t="shared" si="49"/>
        <v>3.0857142857142858E-3</v>
      </c>
      <c r="AU136" s="34">
        <f t="shared" si="50"/>
        <v>4.4000000000000003E-3</v>
      </c>
      <c r="AV136" s="34">
        <f t="shared" si="51"/>
        <v>4.617142857142857E-3</v>
      </c>
      <c r="AW136" s="34">
        <f t="shared" si="82"/>
        <v>4.0481651376146786E-3</v>
      </c>
      <c r="AX136" s="34">
        <f t="shared" si="83"/>
        <v>4.5183486238532114E-3</v>
      </c>
      <c r="AY136" s="34">
        <f t="shared" si="84"/>
        <v>4.4724770642201837E-3</v>
      </c>
      <c r="AZ136" s="34">
        <f t="shared" si="73"/>
        <v>4.7018348623853214E-3</v>
      </c>
      <c r="BA136" s="34">
        <f t="shared" si="74"/>
        <v>4.9541284403669724E-3</v>
      </c>
      <c r="BB136" s="34">
        <f t="shared" si="75"/>
        <v>4.8050458715596326E-3</v>
      </c>
      <c r="BC136" s="34">
        <f t="shared" si="76"/>
        <v>6.731651376146789E-3</v>
      </c>
      <c r="BD136" s="34">
        <f t="shared" si="77"/>
        <v>6.6857798165137613E-3</v>
      </c>
      <c r="BE136" s="34">
        <f t="shared" si="78"/>
        <v>6.0550458715596328E-3</v>
      </c>
      <c r="BF136" s="34">
        <f t="shared" si="79"/>
        <v>4.2889908256880738E-3</v>
      </c>
      <c r="BG136" s="34">
        <f t="shared" si="80"/>
        <v>6.8348623853211011E-3</v>
      </c>
      <c r="BH136" s="34">
        <f t="shared" si="81"/>
        <v>5.9174311926605506E-3</v>
      </c>
      <c r="BI136" s="34">
        <f t="shared" si="53"/>
        <v>4.6076642335766424E-3</v>
      </c>
      <c r="BJ136" s="34">
        <f t="shared" si="54"/>
        <v>6.642335766423358E-3</v>
      </c>
      <c r="BK136" s="34">
        <f t="shared" si="55"/>
        <v>6.1222627737226275E-3</v>
      </c>
      <c r="BL136" s="34">
        <f t="shared" si="56"/>
        <v>6.8795620437956204E-3</v>
      </c>
      <c r="BM136" s="34">
        <f t="shared" si="57"/>
        <v>5.6569343065693434E-3</v>
      </c>
      <c r="BN136" s="34">
        <f t="shared" si="58"/>
        <v>4.9543795620437953E-3</v>
      </c>
      <c r="BO136" s="34">
        <f t="shared" si="59"/>
        <v>6.3138686131386859E-3</v>
      </c>
      <c r="BP136" s="34">
        <f t="shared" si="60"/>
        <v>6.3594890510948908E-3</v>
      </c>
    </row>
    <row r="137" spans="1:68" ht="15" x14ac:dyDescent="0.25">
      <c r="A137" s="20" t="s">
        <v>551</v>
      </c>
      <c r="B137" s="28">
        <v>1317</v>
      </c>
      <c r="C137" s="28">
        <v>2433</v>
      </c>
      <c r="D137" s="28">
        <v>2095</v>
      </c>
      <c r="E137" s="28">
        <v>2128</v>
      </c>
      <c r="F137" s="28">
        <v>1455</v>
      </c>
      <c r="G137" s="28">
        <v>2119</v>
      </c>
      <c r="H137" s="28">
        <v>2223</v>
      </c>
      <c r="I137" s="28">
        <v>2226</v>
      </c>
      <c r="J137" s="28">
        <v>2654</v>
      </c>
      <c r="K137" s="28">
        <v>2741</v>
      </c>
      <c r="L137" s="28">
        <v>2627</v>
      </c>
      <c r="M137" s="28">
        <v>2582</v>
      </c>
      <c r="N137" s="28">
        <v>2625</v>
      </c>
      <c r="O137" s="28">
        <v>4080</v>
      </c>
      <c r="P137" s="28">
        <v>2260</v>
      </c>
      <c r="Q137" s="28">
        <v>2344</v>
      </c>
      <c r="R137" s="28">
        <v>2618</v>
      </c>
      <c r="S137" s="28">
        <v>2405</v>
      </c>
      <c r="T137" s="28">
        <v>2836</v>
      </c>
      <c r="U137" s="28">
        <v>3070</v>
      </c>
      <c r="V137" s="28">
        <v>2819</v>
      </c>
      <c r="W137" s="28">
        <v>3316</v>
      </c>
      <c r="X137" s="28">
        <v>3188</v>
      </c>
      <c r="Y137" s="28"/>
      <c r="Z137" s="20" t="s">
        <v>551</v>
      </c>
      <c r="AA137" s="28" t="b">
        <f t="shared" si="85"/>
        <v>1</v>
      </c>
      <c r="AB137"/>
      <c r="AC137" s="20" t="s">
        <v>551</v>
      </c>
      <c r="AD137" s="28">
        <v>250200</v>
      </c>
      <c r="AE137" s="28">
        <v>309600</v>
      </c>
      <c r="AF137" s="36">
        <v>80.8</v>
      </c>
      <c r="AG137" s="36">
        <v>2.7</v>
      </c>
      <c r="AH137" s="28">
        <v>249000</v>
      </c>
      <c r="AI137" s="28">
        <v>308100</v>
      </c>
      <c r="AJ137" s="36">
        <v>80.8</v>
      </c>
      <c r="AK137" s="36">
        <v>2.6</v>
      </c>
      <c r="AL137" s="28">
        <v>250100</v>
      </c>
      <c r="AM137" s="28">
        <v>310100</v>
      </c>
      <c r="AN137" s="36">
        <v>80.7</v>
      </c>
      <c r="AO137" s="36">
        <v>2.5</v>
      </c>
      <c r="AP137"/>
      <c r="AQ137"/>
      <c r="AR137"/>
      <c r="AS137"/>
      <c r="AT137" s="34">
        <f t="shared" ref="AT137:AT200" si="86">B137/$AH137</f>
        <v>5.2891566265060239E-3</v>
      </c>
      <c r="AU137" s="34">
        <f t="shared" ref="AU137:AU200" si="87">C137/$AH137</f>
        <v>9.7710843373493977E-3</v>
      </c>
      <c r="AV137" s="34">
        <f t="shared" ref="AV137:AV200" si="88">D137/$AH137</f>
        <v>8.4136546184738949E-3</v>
      </c>
      <c r="AW137" s="34">
        <f t="shared" si="82"/>
        <v>8.5085965613754498E-3</v>
      </c>
      <c r="AX137" s="34">
        <f t="shared" si="83"/>
        <v>5.8176729308276687E-3</v>
      </c>
      <c r="AY137" s="34">
        <f t="shared" si="84"/>
        <v>8.4726109556177535E-3</v>
      </c>
      <c r="AZ137" s="34">
        <f t="shared" si="73"/>
        <v>8.8884446221511402E-3</v>
      </c>
      <c r="BA137" s="34">
        <f t="shared" si="74"/>
        <v>8.9004398240703723E-3</v>
      </c>
      <c r="BB137" s="34">
        <f t="shared" si="75"/>
        <v>1.0611755297880847E-2</v>
      </c>
      <c r="BC137" s="34">
        <f t="shared" si="76"/>
        <v>1.0959616153538585E-2</v>
      </c>
      <c r="BD137" s="34">
        <f t="shared" si="77"/>
        <v>1.0503798480607757E-2</v>
      </c>
      <c r="BE137" s="34">
        <f t="shared" si="78"/>
        <v>1.0323870451819272E-2</v>
      </c>
      <c r="BF137" s="34">
        <f t="shared" si="79"/>
        <v>1.0495801679328268E-2</v>
      </c>
      <c r="BG137" s="34">
        <f t="shared" si="80"/>
        <v>1.6313474610155938E-2</v>
      </c>
      <c r="BH137" s="34">
        <f t="shared" si="81"/>
        <v>9.0363854458216722E-3</v>
      </c>
      <c r="BI137" s="34">
        <f t="shared" si="53"/>
        <v>7.5588519832312153E-3</v>
      </c>
      <c r="BJ137" s="34">
        <f t="shared" si="54"/>
        <v>8.4424379232505651E-3</v>
      </c>
      <c r="BK137" s="34">
        <f t="shared" si="55"/>
        <v>7.7555627217026765E-3</v>
      </c>
      <c r="BL137" s="34">
        <f t="shared" si="56"/>
        <v>9.1454369558207037E-3</v>
      </c>
      <c r="BM137" s="34">
        <f t="shared" si="57"/>
        <v>9.900032247662045E-3</v>
      </c>
      <c r="BN137" s="34">
        <f t="shared" si="58"/>
        <v>9.0906159303450508E-3</v>
      </c>
      <c r="BO137" s="34">
        <f t="shared" si="59"/>
        <v>1.0693324733956788E-2</v>
      </c>
      <c r="BP137" s="34">
        <f t="shared" si="60"/>
        <v>1.0280554659787165E-2</v>
      </c>
    </row>
    <row r="138" spans="1:68" ht="15" x14ac:dyDescent="0.25">
      <c r="A138" s="20" t="s">
        <v>552</v>
      </c>
      <c r="B138" s="28">
        <v>907</v>
      </c>
      <c r="C138" s="28">
        <v>1894</v>
      </c>
      <c r="D138" s="28">
        <v>1516</v>
      </c>
      <c r="E138" s="28">
        <v>1635</v>
      </c>
      <c r="F138" s="28">
        <v>1348</v>
      </c>
      <c r="G138" s="28">
        <v>1630</v>
      </c>
      <c r="H138" s="28">
        <v>1594</v>
      </c>
      <c r="I138" s="28">
        <v>2156</v>
      </c>
      <c r="J138" s="28">
        <v>1522</v>
      </c>
      <c r="K138" s="28">
        <v>2122</v>
      </c>
      <c r="L138" s="28">
        <v>1533</v>
      </c>
      <c r="M138" s="28">
        <v>1935</v>
      </c>
      <c r="N138" s="28">
        <v>1308</v>
      </c>
      <c r="O138" s="28">
        <v>1648</v>
      </c>
      <c r="P138" s="28">
        <v>1641</v>
      </c>
      <c r="Q138" s="28">
        <v>1556</v>
      </c>
      <c r="R138" s="28">
        <v>3155</v>
      </c>
      <c r="S138" s="28">
        <v>1770</v>
      </c>
      <c r="T138" s="28">
        <v>1895</v>
      </c>
      <c r="U138" s="28">
        <v>2081</v>
      </c>
      <c r="V138" s="28">
        <v>2220</v>
      </c>
      <c r="W138" s="28">
        <v>2738</v>
      </c>
      <c r="X138" s="28">
        <v>2223</v>
      </c>
      <c r="Y138" s="28"/>
      <c r="Z138" s="20" t="s">
        <v>552</v>
      </c>
      <c r="AA138" s="28" t="b">
        <f t="shared" si="85"/>
        <v>1</v>
      </c>
      <c r="AB138"/>
      <c r="AC138" s="20" t="s">
        <v>552</v>
      </c>
      <c r="AD138" s="28">
        <v>237100</v>
      </c>
      <c r="AE138" s="28">
        <v>298200</v>
      </c>
      <c r="AF138" s="36">
        <v>79.5</v>
      </c>
      <c r="AG138" s="36">
        <v>2.5</v>
      </c>
      <c r="AH138" s="28">
        <v>235200</v>
      </c>
      <c r="AI138" s="28">
        <v>301100</v>
      </c>
      <c r="AJ138" s="36">
        <v>78.099999999999994</v>
      </c>
      <c r="AK138" s="36">
        <v>2.7</v>
      </c>
      <c r="AL138" s="28">
        <v>229800</v>
      </c>
      <c r="AM138" s="28">
        <v>299900</v>
      </c>
      <c r="AN138" s="36">
        <v>76.599999999999994</v>
      </c>
      <c r="AO138" s="36">
        <v>2.7</v>
      </c>
      <c r="AP138"/>
      <c r="AQ138"/>
      <c r="AR138"/>
      <c r="AS138"/>
      <c r="AT138" s="34">
        <f t="shared" si="86"/>
        <v>3.8562925170068027E-3</v>
      </c>
      <c r="AU138" s="34">
        <f t="shared" si="87"/>
        <v>8.0527210884353741E-3</v>
      </c>
      <c r="AV138" s="34">
        <f t="shared" si="88"/>
        <v>6.4455782312925168E-3</v>
      </c>
      <c r="AW138" s="34">
        <f t="shared" si="82"/>
        <v>7.114882506527415E-3</v>
      </c>
      <c r="AX138" s="34">
        <f t="shared" si="83"/>
        <v>5.8659704090513491E-3</v>
      </c>
      <c r="AY138" s="34">
        <f t="shared" si="84"/>
        <v>7.093124456048738E-3</v>
      </c>
      <c r="AZ138" s="34">
        <f t="shared" si="73"/>
        <v>6.9364664926022624E-3</v>
      </c>
      <c r="BA138" s="34">
        <f t="shared" si="74"/>
        <v>9.3820713664055696E-3</v>
      </c>
      <c r="BB138" s="34">
        <f t="shared" si="75"/>
        <v>6.6231505657093123E-3</v>
      </c>
      <c r="BC138" s="34">
        <f t="shared" si="76"/>
        <v>9.2341166231505664E-3</v>
      </c>
      <c r="BD138" s="34">
        <f t="shared" si="77"/>
        <v>6.671018276762402E-3</v>
      </c>
      <c r="BE138" s="34">
        <f t="shared" si="78"/>
        <v>8.4203655352480412E-3</v>
      </c>
      <c r="BF138" s="34">
        <f t="shared" si="79"/>
        <v>5.6919060052219323E-3</v>
      </c>
      <c r="BG138" s="34">
        <f t="shared" si="80"/>
        <v>7.1714534377719753E-3</v>
      </c>
      <c r="BH138" s="34">
        <f t="shared" si="81"/>
        <v>7.1409921671018277E-3</v>
      </c>
      <c r="BI138" s="34">
        <f t="shared" si="53"/>
        <v>5.1883961320440142E-3</v>
      </c>
      <c r="BJ138" s="34">
        <f t="shared" si="54"/>
        <v>1.0520173391130377E-2</v>
      </c>
      <c r="BK138" s="34">
        <f t="shared" si="55"/>
        <v>5.9019673224408138E-3</v>
      </c>
      <c r="BL138" s="34">
        <f t="shared" si="56"/>
        <v>6.3187729243081026E-3</v>
      </c>
      <c r="BM138" s="34">
        <f t="shared" si="57"/>
        <v>6.9389796598866285E-3</v>
      </c>
      <c r="BN138" s="34">
        <f t="shared" si="58"/>
        <v>7.4024674891630541E-3</v>
      </c>
      <c r="BO138" s="34">
        <f t="shared" si="59"/>
        <v>9.1297099033011003E-3</v>
      </c>
      <c r="BP138" s="34">
        <f t="shared" si="60"/>
        <v>7.4124708236078694E-3</v>
      </c>
    </row>
    <row r="139" spans="1:68" ht="15" x14ac:dyDescent="0.25">
      <c r="A139" s="20" t="s">
        <v>553</v>
      </c>
      <c r="B139" s="28">
        <v>3326</v>
      </c>
      <c r="C139" s="28">
        <v>6085</v>
      </c>
      <c r="D139" s="28">
        <v>5836</v>
      </c>
      <c r="E139" s="28">
        <v>5973</v>
      </c>
      <c r="F139" s="28">
        <v>5162</v>
      </c>
      <c r="G139" s="28">
        <v>6692</v>
      </c>
      <c r="H139" s="28">
        <v>6329</v>
      </c>
      <c r="I139" s="28">
        <v>7536</v>
      </c>
      <c r="J139" s="28">
        <v>6821</v>
      </c>
      <c r="K139" s="28">
        <v>7744</v>
      </c>
      <c r="L139" s="28">
        <v>6984</v>
      </c>
      <c r="M139" s="28">
        <v>5735</v>
      </c>
      <c r="N139" s="28">
        <v>4418</v>
      </c>
      <c r="O139" s="28">
        <v>8452</v>
      </c>
      <c r="P139" s="28">
        <v>6485</v>
      </c>
      <c r="Q139" s="28">
        <v>8124</v>
      </c>
      <c r="R139" s="28">
        <v>7707</v>
      </c>
      <c r="S139" s="28">
        <v>8854</v>
      </c>
      <c r="T139" s="28">
        <v>8408</v>
      </c>
      <c r="U139" s="28">
        <v>9374</v>
      </c>
      <c r="V139" s="28">
        <v>9265</v>
      </c>
      <c r="W139" s="28">
        <v>10408</v>
      </c>
      <c r="X139" s="28">
        <v>8893</v>
      </c>
      <c r="Y139" s="28"/>
      <c r="Z139" s="20" t="s">
        <v>553</v>
      </c>
      <c r="AA139" s="28" t="b">
        <f t="shared" si="85"/>
        <v>1</v>
      </c>
      <c r="AB139"/>
      <c r="AC139" s="20" t="s">
        <v>553</v>
      </c>
      <c r="AD139" s="28">
        <v>660000</v>
      </c>
      <c r="AE139" s="28">
        <v>802200</v>
      </c>
      <c r="AF139" s="36">
        <v>82.3</v>
      </c>
      <c r="AG139" s="36">
        <v>1.6</v>
      </c>
      <c r="AH139" s="28">
        <v>653800</v>
      </c>
      <c r="AI139" s="28">
        <v>805800</v>
      </c>
      <c r="AJ139" s="36">
        <v>81.099999999999994</v>
      </c>
      <c r="AK139" s="36">
        <v>1.7</v>
      </c>
      <c r="AL139" s="28">
        <v>647400</v>
      </c>
      <c r="AM139" s="28">
        <v>808700</v>
      </c>
      <c r="AN139" s="36">
        <v>80.099999999999994</v>
      </c>
      <c r="AO139" s="36">
        <v>1.7</v>
      </c>
      <c r="AP139"/>
      <c r="AQ139"/>
      <c r="AR139"/>
      <c r="AS139"/>
      <c r="AT139" s="34">
        <f t="shared" si="86"/>
        <v>5.0871826246558583E-3</v>
      </c>
      <c r="AU139" s="34">
        <f t="shared" si="87"/>
        <v>9.3071275619455492E-3</v>
      </c>
      <c r="AV139" s="34">
        <f t="shared" si="88"/>
        <v>8.9262771489752226E-3</v>
      </c>
      <c r="AW139" s="34">
        <f t="shared" si="82"/>
        <v>9.2261353104726596E-3</v>
      </c>
      <c r="AX139" s="34">
        <f t="shared" si="83"/>
        <v>7.9734321902996605E-3</v>
      </c>
      <c r="AY139" s="34">
        <f t="shared" si="84"/>
        <v>1.0336731541550818E-2</v>
      </c>
      <c r="AZ139" s="34">
        <f t="shared" si="73"/>
        <v>9.7760271856657394E-3</v>
      </c>
      <c r="BA139" s="34">
        <f t="shared" si="74"/>
        <v>1.1640407784986099E-2</v>
      </c>
      <c r="BB139" s="34">
        <f t="shared" si="75"/>
        <v>1.0535990114303367E-2</v>
      </c>
      <c r="BC139" s="34">
        <f t="shared" si="76"/>
        <v>1.1961692925548347E-2</v>
      </c>
      <c r="BD139" s="34">
        <f t="shared" si="77"/>
        <v>1.0787766450417053E-2</v>
      </c>
      <c r="BE139" s="34">
        <f t="shared" si="78"/>
        <v>8.8585109669447014E-3</v>
      </c>
      <c r="BF139" s="34">
        <f t="shared" si="79"/>
        <v>6.824219956750077E-3</v>
      </c>
      <c r="BG139" s="34">
        <f t="shared" si="80"/>
        <v>1.305529811553908E-2</v>
      </c>
      <c r="BH139" s="34">
        <f t="shared" si="81"/>
        <v>1.0016991041087426E-2</v>
      </c>
      <c r="BI139" s="34">
        <f t="shared" si="53"/>
        <v>1.0045752442191171E-2</v>
      </c>
      <c r="BJ139" s="34">
        <f t="shared" si="54"/>
        <v>9.5301100531717566E-3</v>
      </c>
      <c r="BK139" s="34">
        <f t="shared" si="55"/>
        <v>1.0948435761098059E-2</v>
      </c>
      <c r="BL139" s="34">
        <f t="shared" si="56"/>
        <v>1.0396933349820701E-2</v>
      </c>
      <c r="BM139" s="34">
        <f t="shared" si="57"/>
        <v>1.159144305675776E-2</v>
      </c>
      <c r="BN139" s="34">
        <f t="shared" si="58"/>
        <v>1.1456658835167553E-2</v>
      </c>
      <c r="BO139" s="34">
        <f t="shared" si="59"/>
        <v>1.2870038333127241E-2</v>
      </c>
      <c r="BP139" s="34">
        <f t="shared" si="60"/>
        <v>1.0996661308272536E-2</v>
      </c>
    </row>
    <row r="140" spans="1:68" ht="15" x14ac:dyDescent="0.25">
      <c r="A140" s="20" t="s">
        <v>554</v>
      </c>
      <c r="B140" s="28">
        <v>4399</v>
      </c>
      <c r="C140" s="28">
        <v>6205</v>
      </c>
      <c r="D140" s="28">
        <v>5981</v>
      </c>
      <c r="E140" s="28">
        <v>5796</v>
      </c>
      <c r="F140" s="28">
        <v>4825</v>
      </c>
      <c r="G140" s="28">
        <v>6974</v>
      </c>
      <c r="H140" s="28">
        <v>6632</v>
      </c>
      <c r="I140" s="28">
        <v>7461</v>
      </c>
      <c r="J140" s="28">
        <v>7272</v>
      </c>
      <c r="K140" s="28">
        <v>8160</v>
      </c>
      <c r="L140" s="28">
        <v>7059</v>
      </c>
      <c r="M140" s="28">
        <v>7295</v>
      </c>
      <c r="N140" s="28">
        <v>4310</v>
      </c>
      <c r="O140" s="28">
        <v>5851</v>
      </c>
      <c r="P140" s="28">
        <v>6469</v>
      </c>
      <c r="Q140" s="28">
        <v>7295</v>
      </c>
      <c r="R140" s="28">
        <v>7992</v>
      </c>
      <c r="S140" s="28">
        <v>9136</v>
      </c>
      <c r="T140" s="28">
        <v>7920</v>
      </c>
      <c r="U140" s="28">
        <v>9746</v>
      </c>
      <c r="V140" s="28">
        <v>9490</v>
      </c>
      <c r="W140" s="28">
        <v>8601</v>
      </c>
      <c r="X140" s="28">
        <v>7935</v>
      </c>
      <c r="Y140" s="28"/>
      <c r="Z140" s="20" t="s">
        <v>554</v>
      </c>
      <c r="AA140" s="28" t="b">
        <f t="shared" si="85"/>
        <v>1</v>
      </c>
      <c r="AB140"/>
      <c r="AC140" s="20" t="s">
        <v>554</v>
      </c>
      <c r="AD140" s="28">
        <v>693300</v>
      </c>
      <c r="AE140" s="28">
        <v>878000</v>
      </c>
      <c r="AF140" s="36">
        <v>79</v>
      </c>
      <c r="AG140" s="36">
        <v>1.7</v>
      </c>
      <c r="AH140" s="28">
        <v>699300</v>
      </c>
      <c r="AI140" s="28">
        <v>884400</v>
      </c>
      <c r="AJ140" s="36">
        <v>79.099999999999994</v>
      </c>
      <c r="AK140" s="36">
        <v>1.7</v>
      </c>
      <c r="AL140" s="28">
        <v>690300</v>
      </c>
      <c r="AM140" s="28">
        <v>883700</v>
      </c>
      <c r="AN140" s="36">
        <v>78.099999999999994</v>
      </c>
      <c r="AO140" s="36">
        <v>1.7</v>
      </c>
      <c r="AP140"/>
      <c r="AQ140"/>
      <c r="AR140"/>
      <c r="AS140"/>
      <c r="AT140" s="34">
        <f t="shared" si="86"/>
        <v>6.2905762905762904E-3</v>
      </c>
      <c r="AU140" s="34">
        <f t="shared" si="87"/>
        <v>8.8731588731588724E-3</v>
      </c>
      <c r="AV140" s="34">
        <f t="shared" si="88"/>
        <v>8.5528385528385528E-3</v>
      </c>
      <c r="AW140" s="34">
        <f t="shared" si="82"/>
        <v>8.3963494132985664E-3</v>
      </c>
      <c r="AX140" s="34">
        <f t="shared" si="83"/>
        <v>6.9897146168332609E-3</v>
      </c>
      <c r="AY140" s="34">
        <f t="shared" si="84"/>
        <v>1.0102853831667391E-2</v>
      </c>
      <c r="AZ140" s="34">
        <f t="shared" si="73"/>
        <v>9.6074170650441836E-3</v>
      </c>
      <c r="BA140" s="34">
        <f t="shared" si="74"/>
        <v>1.0808344198174707E-2</v>
      </c>
      <c r="BB140" s="34">
        <f t="shared" si="75"/>
        <v>1.0534550195567144E-2</v>
      </c>
      <c r="BC140" s="34">
        <f t="shared" si="76"/>
        <v>1.1820947414167754E-2</v>
      </c>
      <c r="BD140" s="34">
        <f t="shared" si="77"/>
        <v>1.0225988700564972E-2</v>
      </c>
      <c r="BE140" s="34">
        <f t="shared" si="78"/>
        <v>1.0567869042445313E-2</v>
      </c>
      <c r="BF140" s="34">
        <f t="shared" si="79"/>
        <v>6.2436621758655657E-3</v>
      </c>
      <c r="BG140" s="34">
        <f t="shared" si="80"/>
        <v>8.4760249167028824E-3</v>
      </c>
      <c r="BH140" s="34">
        <f t="shared" si="81"/>
        <v>9.3712878458641173E-3</v>
      </c>
      <c r="BI140" s="34">
        <f t="shared" si="53"/>
        <v>8.2550639357247928E-3</v>
      </c>
      <c r="BJ140" s="34">
        <f t="shared" si="54"/>
        <v>9.0437931424691646E-3</v>
      </c>
      <c r="BK140" s="34">
        <f t="shared" si="55"/>
        <v>1.0338350118818604E-2</v>
      </c>
      <c r="BL140" s="34">
        <f t="shared" si="56"/>
        <v>8.9623175285730456E-3</v>
      </c>
      <c r="BM140" s="34">
        <f t="shared" si="57"/>
        <v>1.1028629625438498E-2</v>
      </c>
      <c r="BN140" s="34">
        <f t="shared" si="58"/>
        <v>1.0738938553807854E-2</v>
      </c>
      <c r="BO140" s="34">
        <f t="shared" si="59"/>
        <v>9.7329410433404998E-3</v>
      </c>
      <c r="BP140" s="34">
        <f t="shared" si="60"/>
        <v>8.9792916148014029E-3</v>
      </c>
    </row>
    <row r="141" spans="1:68" ht="15" x14ac:dyDescent="0.25">
      <c r="A141" s="20" t="s">
        <v>555</v>
      </c>
      <c r="B141" s="28">
        <v>1788</v>
      </c>
      <c r="C141" s="28">
        <v>3237</v>
      </c>
      <c r="D141" s="28">
        <v>3460</v>
      </c>
      <c r="E141" s="28">
        <v>3397</v>
      </c>
      <c r="F141" s="28">
        <v>2527</v>
      </c>
      <c r="G141" s="28">
        <v>3332</v>
      </c>
      <c r="H141" s="28">
        <v>3494</v>
      </c>
      <c r="I141" s="28">
        <v>4747</v>
      </c>
      <c r="J141" s="28">
        <v>4230</v>
      </c>
      <c r="K141" s="28">
        <v>5000</v>
      </c>
      <c r="L141" s="28">
        <v>4727</v>
      </c>
      <c r="M141" s="28">
        <v>4315</v>
      </c>
      <c r="N141" s="28">
        <v>4068</v>
      </c>
      <c r="O141" s="28">
        <v>7265</v>
      </c>
      <c r="P141" s="28">
        <v>6286</v>
      </c>
      <c r="Q141" s="28">
        <v>5002</v>
      </c>
      <c r="R141" s="28">
        <v>5342</v>
      </c>
      <c r="S141" s="28">
        <v>5005</v>
      </c>
      <c r="T141" s="28">
        <v>5332</v>
      </c>
      <c r="U141" s="28">
        <v>5281</v>
      </c>
      <c r="V141" s="28">
        <v>5619</v>
      </c>
      <c r="W141" s="28">
        <v>6592</v>
      </c>
      <c r="X141" s="28">
        <v>6079</v>
      </c>
      <c r="Y141" s="28"/>
      <c r="Z141" s="20" t="s">
        <v>555</v>
      </c>
      <c r="AA141" s="28" t="b">
        <f t="shared" si="85"/>
        <v>1</v>
      </c>
      <c r="AB141"/>
      <c r="AC141" s="20" t="s">
        <v>555</v>
      </c>
      <c r="AD141" s="28">
        <v>324200</v>
      </c>
      <c r="AE141" s="28">
        <v>412400</v>
      </c>
      <c r="AF141" s="36">
        <v>78.599999999999994</v>
      </c>
      <c r="AG141" s="36">
        <v>2.5</v>
      </c>
      <c r="AH141" s="28">
        <v>332900</v>
      </c>
      <c r="AI141" s="28">
        <v>416300</v>
      </c>
      <c r="AJ141" s="36">
        <v>80</v>
      </c>
      <c r="AK141" s="36">
        <v>2.5</v>
      </c>
      <c r="AL141" s="28">
        <v>333000</v>
      </c>
      <c r="AM141" s="28">
        <v>414500</v>
      </c>
      <c r="AN141" s="36">
        <v>80.3</v>
      </c>
      <c r="AO141" s="36">
        <v>2.5</v>
      </c>
      <c r="AP141"/>
      <c r="AQ141"/>
      <c r="AR141"/>
      <c r="AS141"/>
      <c r="AT141" s="34">
        <f t="shared" si="86"/>
        <v>5.3709822769600485E-3</v>
      </c>
      <c r="AU141" s="34">
        <f t="shared" si="87"/>
        <v>9.7236407329528395E-3</v>
      </c>
      <c r="AV141" s="34">
        <f t="shared" si="88"/>
        <v>1.0393511565034545E-2</v>
      </c>
      <c r="AW141" s="34">
        <f t="shared" si="82"/>
        <v>1.0201201201201202E-2</v>
      </c>
      <c r="AX141" s="34">
        <f t="shared" si="83"/>
        <v>7.5885885885885887E-3</v>
      </c>
      <c r="AY141" s="34">
        <f t="shared" si="84"/>
        <v>1.0006006006006006E-2</v>
      </c>
      <c r="AZ141" s="34">
        <f t="shared" si="73"/>
        <v>1.0492492492492492E-2</v>
      </c>
      <c r="BA141" s="34">
        <f t="shared" si="74"/>
        <v>1.4255255255255256E-2</v>
      </c>
      <c r="BB141" s="34">
        <f t="shared" si="75"/>
        <v>1.2702702702702703E-2</v>
      </c>
      <c r="BC141" s="34">
        <f t="shared" si="76"/>
        <v>1.5015015015015015E-2</v>
      </c>
      <c r="BD141" s="34">
        <f t="shared" si="77"/>
        <v>1.4195195195195196E-2</v>
      </c>
      <c r="BE141" s="34">
        <f t="shared" si="78"/>
        <v>1.2957957957957959E-2</v>
      </c>
      <c r="BF141" s="34">
        <f t="shared" si="79"/>
        <v>1.2216216216216217E-2</v>
      </c>
      <c r="BG141" s="34">
        <f t="shared" si="80"/>
        <v>2.1816816816816818E-2</v>
      </c>
      <c r="BH141" s="34">
        <f t="shared" si="81"/>
        <v>1.8876876876876877E-2</v>
      </c>
      <c r="BI141" s="34">
        <f t="shared" ref="BI141:BI204" si="89">Q141/$AM141</f>
        <v>1.2067551266586249E-2</v>
      </c>
      <c r="BJ141" s="34">
        <f t="shared" ref="BJ141:BJ204" si="90">R141/$AM141</f>
        <v>1.2887816646562123E-2</v>
      </c>
      <c r="BK141" s="34">
        <f t="shared" ref="BK141:BK204" si="91">S141/$AM141</f>
        <v>1.2074788902291918E-2</v>
      </c>
      <c r="BL141" s="34">
        <f t="shared" ref="BL141:BL204" si="92">T141/$AM141</f>
        <v>1.2863691194209891E-2</v>
      </c>
      <c r="BM141" s="34">
        <f t="shared" ref="BM141:BM204" si="93">U141/$AM141</f>
        <v>1.274065138721351E-2</v>
      </c>
      <c r="BN141" s="34">
        <f t="shared" ref="BN141:BN204" si="94">V141/$AM141</f>
        <v>1.3556091676718939E-2</v>
      </c>
      <c r="BO141" s="34">
        <f t="shared" ref="BO141:BO204" si="95">W141/$AM141</f>
        <v>1.5903498190591073E-2</v>
      </c>
      <c r="BP141" s="34">
        <f t="shared" ref="BP141:BP204" si="96">X141/$AM141</f>
        <v>1.4665862484921592E-2</v>
      </c>
    </row>
    <row r="142" spans="1:68" ht="15" x14ac:dyDescent="0.25">
      <c r="A142" s="20" t="s">
        <v>556</v>
      </c>
      <c r="B142" s="28">
        <v>3909</v>
      </c>
      <c r="C142" s="28">
        <v>5837</v>
      </c>
      <c r="D142" s="28">
        <v>5643</v>
      </c>
      <c r="E142" s="28">
        <v>5169</v>
      </c>
      <c r="F142" s="28">
        <v>4152</v>
      </c>
      <c r="G142" s="28">
        <v>5490</v>
      </c>
      <c r="H142" s="28">
        <v>5661</v>
      </c>
      <c r="I142" s="28">
        <v>5473</v>
      </c>
      <c r="J142" s="28">
        <v>6695</v>
      </c>
      <c r="K142" s="28">
        <v>6977</v>
      </c>
      <c r="L142" s="28">
        <v>6891</v>
      </c>
      <c r="M142" s="28">
        <v>6461</v>
      </c>
      <c r="N142" s="28">
        <v>4574</v>
      </c>
      <c r="O142" s="28">
        <v>6963</v>
      </c>
      <c r="P142" s="28">
        <v>6892</v>
      </c>
      <c r="Q142" s="28">
        <v>6295</v>
      </c>
      <c r="R142" s="28">
        <v>7198</v>
      </c>
      <c r="S142" s="28">
        <v>6425</v>
      </c>
      <c r="T142" s="28">
        <v>8229</v>
      </c>
      <c r="U142" s="28">
        <v>7455</v>
      </c>
      <c r="V142" s="28">
        <v>7474</v>
      </c>
      <c r="W142" s="28">
        <v>8162</v>
      </c>
      <c r="X142" s="28">
        <v>8183</v>
      </c>
      <c r="Y142" s="28"/>
      <c r="Z142" s="20" t="s">
        <v>556</v>
      </c>
      <c r="AA142" s="28" t="b">
        <f t="shared" si="85"/>
        <v>1</v>
      </c>
      <c r="AB142"/>
      <c r="AC142" s="20" t="s">
        <v>556</v>
      </c>
      <c r="AD142" s="28">
        <v>559700</v>
      </c>
      <c r="AE142" s="28">
        <v>705800</v>
      </c>
      <c r="AF142" s="36">
        <v>79.3</v>
      </c>
      <c r="AG142" s="36">
        <v>1.8</v>
      </c>
      <c r="AH142" s="28">
        <v>564500</v>
      </c>
      <c r="AI142" s="28">
        <v>712100</v>
      </c>
      <c r="AJ142" s="36">
        <v>79.3</v>
      </c>
      <c r="AK142" s="36">
        <v>1.9</v>
      </c>
      <c r="AL142" s="28">
        <v>578500</v>
      </c>
      <c r="AM142" s="28">
        <v>714100</v>
      </c>
      <c r="AN142" s="36">
        <v>81</v>
      </c>
      <c r="AO142" s="36">
        <v>1.9</v>
      </c>
      <c r="AP142"/>
      <c r="AQ142"/>
      <c r="AR142"/>
      <c r="AS142"/>
      <c r="AT142" s="34">
        <f t="shared" si="86"/>
        <v>6.9247121346324185E-3</v>
      </c>
      <c r="AU142" s="34">
        <f t="shared" si="87"/>
        <v>1.0340124003542958E-2</v>
      </c>
      <c r="AV142" s="34">
        <f t="shared" si="88"/>
        <v>9.9964570416297607E-3</v>
      </c>
      <c r="AW142" s="34">
        <f t="shared" si="82"/>
        <v>8.9351771823681942E-3</v>
      </c>
      <c r="AX142" s="34">
        <f t="shared" si="83"/>
        <v>7.1771823681936039E-3</v>
      </c>
      <c r="AY142" s="34">
        <f t="shared" si="84"/>
        <v>9.4900605012964556E-3</v>
      </c>
      <c r="AZ142" s="34">
        <f t="shared" si="73"/>
        <v>9.785652549697493E-3</v>
      </c>
      <c r="BA142" s="34">
        <f t="shared" si="74"/>
        <v>9.4606741573033705E-3</v>
      </c>
      <c r="BB142" s="34">
        <f t="shared" si="75"/>
        <v>1.1573033707865169E-2</v>
      </c>
      <c r="BC142" s="34">
        <f t="shared" si="76"/>
        <v>1.2060501296456352E-2</v>
      </c>
      <c r="BD142" s="34">
        <f t="shared" si="77"/>
        <v>1.1911840968020743E-2</v>
      </c>
      <c r="BE142" s="34">
        <f t="shared" si="78"/>
        <v>1.1168539325842696E-2</v>
      </c>
      <c r="BF142" s="34">
        <f t="shared" si="79"/>
        <v>7.9066551426101982E-3</v>
      </c>
      <c r="BG142" s="34">
        <f t="shared" si="80"/>
        <v>1.2036300777873812E-2</v>
      </c>
      <c r="BH142" s="34">
        <f t="shared" si="81"/>
        <v>1.1913569576490925E-2</v>
      </c>
      <c r="BI142" s="34">
        <f t="shared" si="89"/>
        <v>8.8152919759137381E-3</v>
      </c>
      <c r="BJ142" s="34">
        <f t="shared" si="90"/>
        <v>1.0079820753395884E-2</v>
      </c>
      <c r="BK142" s="34">
        <f t="shared" si="91"/>
        <v>8.9973393082201369E-3</v>
      </c>
      <c r="BL142" s="34">
        <f t="shared" si="92"/>
        <v>1.1523596134995099E-2</v>
      </c>
      <c r="BM142" s="34">
        <f t="shared" si="93"/>
        <v>1.0439714325724688E-2</v>
      </c>
      <c r="BN142" s="34">
        <f t="shared" si="94"/>
        <v>1.0466321243523317E-2</v>
      </c>
      <c r="BO142" s="34">
        <f t="shared" si="95"/>
        <v>1.1429771740652569E-2</v>
      </c>
      <c r="BP142" s="34">
        <f t="shared" si="96"/>
        <v>1.1459179386640527E-2</v>
      </c>
    </row>
    <row r="143" spans="1:68" ht="15" x14ac:dyDescent="0.25">
      <c r="A143" s="20" t="s">
        <v>557</v>
      </c>
      <c r="B143" s="28">
        <v>2262</v>
      </c>
      <c r="C143" s="28">
        <v>4265</v>
      </c>
      <c r="D143" s="28">
        <v>3537</v>
      </c>
      <c r="E143" s="28">
        <v>3628</v>
      </c>
      <c r="F143" s="28">
        <v>3606</v>
      </c>
      <c r="G143" s="28">
        <v>3902</v>
      </c>
      <c r="H143" s="28">
        <v>4128</v>
      </c>
      <c r="I143" s="28">
        <v>4034</v>
      </c>
      <c r="J143" s="28">
        <v>4390</v>
      </c>
      <c r="K143" s="28">
        <v>5095</v>
      </c>
      <c r="L143" s="28">
        <v>5450</v>
      </c>
      <c r="M143" s="28">
        <v>4487</v>
      </c>
      <c r="N143" s="28">
        <v>2854</v>
      </c>
      <c r="O143" s="28">
        <v>3588</v>
      </c>
      <c r="P143" s="28">
        <v>4204</v>
      </c>
      <c r="Q143" s="28">
        <v>4458</v>
      </c>
      <c r="R143" s="28">
        <v>7633</v>
      </c>
      <c r="S143" s="28">
        <v>4267</v>
      </c>
      <c r="T143" s="28">
        <v>4754</v>
      </c>
      <c r="U143" s="28">
        <v>5171</v>
      </c>
      <c r="V143" s="28">
        <v>5119</v>
      </c>
      <c r="W143" s="28">
        <v>5555</v>
      </c>
      <c r="X143" s="28">
        <v>5984</v>
      </c>
      <c r="Y143" s="28"/>
      <c r="Z143" s="20" t="s">
        <v>557</v>
      </c>
      <c r="AA143" s="28" t="b">
        <f t="shared" si="85"/>
        <v>1</v>
      </c>
      <c r="AB143"/>
      <c r="AC143" s="20" t="s">
        <v>557</v>
      </c>
      <c r="AD143" s="28">
        <v>388600</v>
      </c>
      <c r="AE143" s="28">
        <v>482100</v>
      </c>
      <c r="AF143" s="36">
        <v>80.599999999999994</v>
      </c>
      <c r="AG143" s="36">
        <v>2.2000000000000002</v>
      </c>
      <c r="AH143" s="28">
        <v>395500</v>
      </c>
      <c r="AI143" s="28">
        <v>484400</v>
      </c>
      <c r="AJ143" s="36">
        <v>81.599999999999994</v>
      </c>
      <c r="AK143" s="36">
        <v>2.2000000000000002</v>
      </c>
      <c r="AL143" s="28">
        <v>394900</v>
      </c>
      <c r="AM143" s="28">
        <v>484500</v>
      </c>
      <c r="AN143" s="36">
        <v>81.5</v>
      </c>
      <c r="AO143" s="36">
        <v>2.2000000000000002</v>
      </c>
      <c r="AP143"/>
      <c r="AQ143"/>
      <c r="AR143"/>
      <c r="AS143"/>
      <c r="AT143" s="34">
        <f t="shared" si="86"/>
        <v>5.7193426042983567E-3</v>
      </c>
      <c r="AU143" s="34">
        <f t="shared" si="87"/>
        <v>1.0783817951959545E-2</v>
      </c>
      <c r="AV143" s="34">
        <f t="shared" si="88"/>
        <v>8.9431099873577748E-3</v>
      </c>
      <c r="AW143" s="34">
        <f t="shared" si="82"/>
        <v>9.1871359837933653E-3</v>
      </c>
      <c r="AX143" s="34">
        <f t="shared" si="83"/>
        <v>9.13142567738668E-3</v>
      </c>
      <c r="AY143" s="34">
        <f t="shared" si="84"/>
        <v>9.8809825272220819E-3</v>
      </c>
      <c r="AZ143" s="34">
        <f t="shared" si="73"/>
        <v>1.045327931121803E-2</v>
      </c>
      <c r="BA143" s="34">
        <f t="shared" si="74"/>
        <v>1.0215244365662193E-2</v>
      </c>
      <c r="BB143" s="34">
        <f t="shared" si="75"/>
        <v>1.1116738414788553E-2</v>
      </c>
      <c r="BC143" s="34">
        <f t="shared" si="76"/>
        <v>1.2902000506457331E-2</v>
      </c>
      <c r="BD143" s="34">
        <f t="shared" si="77"/>
        <v>1.3800962268928843E-2</v>
      </c>
      <c r="BE143" s="34">
        <f t="shared" si="78"/>
        <v>1.136237022030894E-2</v>
      </c>
      <c r="BF143" s="34">
        <f t="shared" si="79"/>
        <v>7.2271461129399849E-3</v>
      </c>
      <c r="BG143" s="34">
        <f t="shared" si="80"/>
        <v>9.0858445175993931E-3</v>
      </c>
      <c r="BH143" s="34">
        <f t="shared" si="81"/>
        <v>1.0645733096986579E-2</v>
      </c>
      <c r="BI143" s="34">
        <f t="shared" si="89"/>
        <v>9.2012383900928786E-3</v>
      </c>
      <c r="BJ143" s="34">
        <f t="shared" si="90"/>
        <v>1.5754385964912281E-2</v>
      </c>
      <c r="BK143" s="34">
        <f t="shared" si="91"/>
        <v>8.8070175438596486E-3</v>
      </c>
      <c r="BL143" s="34">
        <f t="shared" si="92"/>
        <v>9.8121775025799794E-3</v>
      </c>
      <c r="BM143" s="34">
        <f t="shared" si="93"/>
        <v>1.0672858617131064E-2</v>
      </c>
      <c r="BN143" s="34">
        <f t="shared" si="94"/>
        <v>1.0565531475748194E-2</v>
      </c>
      <c r="BO143" s="34">
        <f t="shared" si="95"/>
        <v>1.1465428276573788E-2</v>
      </c>
      <c r="BP143" s="34">
        <f t="shared" si="96"/>
        <v>1.2350877192982456E-2</v>
      </c>
    </row>
    <row r="144" spans="1:68" ht="15" x14ac:dyDescent="0.25">
      <c r="A144" s="20" t="s">
        <v>558</v>
      </c>
      <c r="B144" s="28">
        <v>399</v>
      </c>
      <c r="C144" s="28">
        <v>627</v>
      </c>
      <c r="D144" s="28">
        <v>915</v>
      </c>
      <c r="E144" s="28">
        <v>1011</v>
      </c>
      <c r="F144" s="28">
        <v>719</v>
      </c>
      <c r="G144" s="28">
        <v>950</v>
      </c>
      <c r="H144" s="28">
        <v>1078</v>
      </c>
      <c r="I144" s="28">
        <v>860</v>
      </c>
      <c r="J144" s="28">
        <v>1077</v>
      </c>
      <c r="K144" s="28">
        <v>1325</v>
      </c>
      <c r="L144" s="28">
        <v>1366</v>
      </c>
      <c r="M144" s="28">
        <v>976</v>
      </c>
      <c r="N144" s="28">
        <v>673</v>
      </c>
      <c r="O144" s="28">
        <v>896</v>
      </c>
      <c r="P144" s="28">
        <v>1016</v>
      </c>
      <c r="Q144" s="28">
        <v>1091</v>
      </c>
      <c r="R144" s="28">
        <v>1041</v>
      </c>
      <c r="S144" s="28">
        <v>1146</v>
      </c>
      <c r="T144" s="28">
        <v>1271</v>
      </c>
      <c r="U144" s="28">
        <v>1322</v>
      </c>
      <c r="V144" s="28">
        <v>1180</v>
      </c>
      <c r="W144" s="28">
        <v>1313</v>
      </c>
      <c r="X144" s="28">
        <v>1025</v>
      </c>
      <c r="Y144" s="28"/>
      <c r="Z144" s="20" t="s">
        <v>558</v>
      </c>
      <c r="AA144" s="28" t="b">
        <f t="shared" si="85"/>
        <v>1</v>
      </c>
      <c r="AB144"/>
      <c r="AC144" s="20" t="s">
        <v>558</v>
      </c>
      <c r="AD144" s="28">
        <v>91700</v>
      </c>
      <c r="AE144" s="28">
        <v>117300</v>
      </c>
      <c r="AF144" s="36">
        <v>78.2</v>
      </c>
      <c r="AG144" s="36">
        <v>2.7</v>
      </c>
      <c r="AH144" s="28">
        <v>86800</v>
      </c>
      <c r="AI144" s="28">
        <v>117700</v>
      </c>
      <c r="AJ144" s="36">
        <v>73.7</v>
      </c>
      <c r="AK144" s="36">
        <v>3</v>
      </c>
      <c r="AL144" s="28">
        <v>88800</v>
      </c>
      <c r="AM144" s="28">
        <v>115800</v>
      </c>
      <c r="AN144" s="36">
        <v>76.7</v>
      </c>
      <c r="AO144" s="36">
        <v>2.8</v>
      </c>
      <c r="AP144"/>
      <c r="AQ144"/>
      <c r="AR144"/>
      <c r="AS144"/>
      <c r="AT144" s="34">
        <f t="shared" si="86"/>
        <v>4.596774193548387E-3</v>
      </c>
      <c r="AU144" s="34">
        <f t="shared" si="87"/>
        <v>7.2235023041474656E-3</v>
      </c>
      <c r="AV144" s="34">
        <f t="shared" si="88"/>
        <v>1.054147465437788E-2</v>
      </c>
      <c r="AW144" s="34">
        <f t="shared" si="82"/>
        <v>1.1385135135135135E-2</v>
      </c>
      <c r="AX144" s="34">
        <f t="shared" si="83"/>
        <v>8.0968468468468474E-3</v>
      </c>
      <c r="AY144" s="34">
        <f t="shared" si="84"/>
        <v>1.0698198198198198E-2</v>
      </c>
      <c r="AZ144" s="34">
        <f t="shared" si="73"/>
        <v>1.2139639639639639E-2</v>
      </c>
      <c r="BA144" s="34">
        <f t="shared" si="74"/>
        <v>9.6846846846846846E-3</v>
      </c>
      <c r="BB144" s="34">
        <f t="shared" si="75"/>
        <v>1.2128378378378378E-2</v>
      </c>
      <c r="BC144" s="34">
        <f t="shared" si="76"/>
        <v>1.4921171171171171E-2</v>
      </c>
      <c r="BD144" s="34">
        <f t="shared" si="77"/>
        <v>1.5382882882882884E-2</v>
      </c>
      <c r="BE144" s="34">
        <f t="shared" si="78"/>
        <v>1.0990990990990991E-2</v>
      </c>
      <c r="BF144" s="34">
        <f t="shared" si="79"/>
        <v>7.5788288288288286E-3</v>
      </c>
      <c r="BG144" s="34">
        <f t="shared" si="80"/>
        <v>1.0090090090090089E-2</v>
      </c>
      <c r="BH144" s="34">
        <f t="shared" si="81"/>
        <v>1.1441441441441441E-2</v>
      </c>
      <c r="BI144" s="34">
        <f t="shared" si="89"/>
        <v>9.4214162348877379E-3</v>
      </c>
      <c r="BJ144" s="34">
        <f t="shared" si="90"/>
        <v>8.9896373056994813E-3</v>
      </c>
      <c r="BK144" s="34">
        <f t="shared" si="91"/>
        <v>9.8963730569948186E-3</v>
      </c>
      <c r="BL144" s="34">
        <f t="shared" si="92"/>
        <v>1.0975820379965457E-2</v>
      </c>
      <c r="BM144" s="34">
        <f t="shared" si="93"/>
        <v>1.1416234887737478E-2</v>
      </c>
      <c r="BN144" s="34">
        <f t="shared" si="94"/>
        <v>1.0189982728842832E-2</v>
      </c>
      <c r="BO144" s="34">
        <f t="shared" si="95"/>
        <v>1.1338514680483592E-2</v>
      </c>
      <c r="BP144" s="34">
        <f t="shared" si="96"/>
        <v>8.8514680483592397E-3</v>
      </c>
    </row>
    <row r="145" spans="1:68" ht="15" x14ac:dyDescent="0.25">
      <c r="A145" s="20" t="s">
        <v>559</v>
      </c>
      <c r="B145" s="28">
        <v>731</v>
      </c>
      <c r="C145" s="28">
        <v>1206</v>
      </c>
      <c r="D145" s="28">
        <v>1335</v>
      </c>
      <c r="E145" s="28">
        <v>1425</v>
      </c>
      <c r="F145" s="28">
        <v>1740</v>
      </c>
      <c r="G145" s="28">
        <v>1547</v>
      </c>
      <c r="H145" s="28">
        <v>1218</v>
      </c>
      <c r="I145" s="28">
        <v>1154</v>
      </c>
      <c r="J145" s="28">
        <v>1188</v>
      </c>
      <c r="K145" s="28">
        <v>1468</v>
      </c>
      <c r="L145" s="28">
        <v>1252</v>
      </c>
      <c r="M145" s="28">
        <v>1139</v>
      </c>
      <c r="N145" s="28">
        <v>986</v>
      </c>
      <c r="O145" s="28">
        <v>1246</v>
      </c>
      <c r="P145" s="28">
        <v>1370</v>
      </c>
      <c r="Q145" s="28">
        <v>1839</v>
      </c>
      <c r="R145" s="28">
        <v>1517</v>
      </c>
      <c r="S145" s="28">
        <v>1464</v>
      </c>
      <c r="T145" s="28">
        <v>1887</v>
      </c>
      <c r="U145" s="28">
        <v>1572</v>
      </c>
      <c r="V145" s="28">
        <v>1476</v>
      </c>
      <c r="W145" s="28">
        <v>1525</v>
      </c>
      <c r="X145" s="28">
        <v>1352</v>
      </c>
      <c r="Y145" s="28"/>
      <c r="Z145" s="20" t="s">
        <v>559</v>
      </c>
      <c r="AA145" s="28" t="b">
        <f t="shared" si="85"/>
        <v>1</v>
      </c>
      <c r="AB145"/>
      <c r="AC145" s="20" t="s">
        <v>559</v>
      </c>
      <c r="AD145" s="28">
        <v>77100</v>
      </c>
      <c r="AE145" s="28">
        <v>105700</v>
      </c>
      <c r="AF145" s="36">
        <v>72.900000000000006</v>
      </c>
      <c r="AG145" s="36">
        <v>2.8</v>
      </c>
      <c r="AH145" s="28">
        <v>82000</v>
      </c>
      <c r="AI145" s="28">
        <v>107600</v>
      </c>
      <c r="AJ145" s="36">
        <v>76.3</v>
      </c>
      <c r="AK145" s="36">
        <v>2.6</v>
      </c>
      <c r="AL145" s="28">
        <v>80400</v>
      </c>
      <c r="AM145" s="28">
        <v>106200</v>
      </c>
      <c r="AN145" s="36">
        <v>75.7</v>
      </c>
      <c r="AO145" s="36">
        <v>2.6</v>
      </c>
      <c r="AP145"/>
      <c r="AQ145"/>
      <c r="AR145"/>
      <c r="AS145"/>
      <c r="AT145" s="34">
        <f t="shared" si="86"/>
        <v>8.9146341463414627E-3</v>
      </c>
      <c r="AU145" s="34">
        <f t="shared" si="87"/>
        <v>1.4707317073170731E-2</v>
      </c>
      <c r="AV145" s="34">
        <f t="shared" si="88"/>
        <v>1.6280487804878049E-2</v>
      </c>
      <c r="AW145" s="34">
        <f t="shared" si="82"/>
        <v>1.7723880597014924E-2</v>
      </c>
      <c r="AX145" s="34">
        <f t="shared" si="83"/>
        <v>2.1641791044776121E-2</v>
      </c>
      <c r="AY145" s="34">
        <f t="shared" si="84"/>
        <v>1.9241293532338308E-2</v>
      </c>
      <c r="AZ145" s="34">
        <f t="shared" si="73"/>
        <v>1.5149253731343284E-2</v>
      </c>
      <c r="BA145" s="34">
        <f t="shared" si="74"/>
        <v>1.4353233830845771E-2</v>
      </c>
      <c r="BB145" s="34">
        <f t="shared" si="75"/>
        <v>1.4776119402985075E-2</v>
      </c>
      <c r="BC145" s="34">
        <f t="shared" si="76"/>
        <v>1.825870646766169E-2</v>
      </c>
      <c r="BD145" s="34">
        <f t="shared" si="77"/>
        <v>1.5572139303482587E-2</v>
      </c>
      <c r="BE145" s="34">
        <f t="shared" si="78"/>
        <v>1.4166666666666666E-2</v>
      </c>
      <c r="BF145" s="34">
        <f t="shared" si="79"/>
        <v>1.2263681592039801E-2</v>
      </c>
      <c r="BG145" s="34">
        <f t="shared" si="80"/>
        <v>1.5497512437810945E-2</v>
      </c>
      <c r="BH145" s="34">
        <f t="shared" si="81"/>
        <v>1.7039800995024876E-2</v>
      </c>
      <c r="BI145" s="34">
        <f t="shared" si="89"/>
        <v>1.7316384180790959E-2</v>
      </c>
      <c r="BJ145" s="34">
        <f t="shared" si="90"/>
        <v>1.428436911487759E-2</v>
      </c>
      <c r="BK145" s="34">
        <f t="shared" si="91"/>
        <v>1.3785310734463277E-2</v>
      </c>
      <c r="BL145" s="34">
        <f t="shared" si="92"/>
        <v>1.7768361581920904E-2</v>
      </c>
      <c r="BM145" s="34">
        <f t="shared" si="93"/>
        <v>1.4802259887005649E-2</v>
      </c>
      <c r="BN145" s="34">
        <f t="shared" si="94"/>
        <v>1.3898305084745762E-2</v>
      </c>
      <c r="BO145" s="34">
        <f t="shared" si="95"/>
        <v>1.4359698681732581E-2</v>
      </c>
      <c r="BP145" s="34">
        <f t="shared" si="96"/>
        <v>1.2730696798493408E-2</v>
      </c>
    </row>
    <row r="146" spans="1:68" ht="15" x14ac:dyDescent="0.25">
      <c r="A146" s="20" t="s">
        <v>560</v>
      </c>
      <c r="B146" s="28">
        <v>1537</v>
      </c>
      <c r="C146" s="28">
        <v>2607</v>
      </c>
      <c r="D146" s="28">
        <v>2298</v>
      </c>
      <c r="E146" s="28">
        <v>2631</v>
      </c>
      <c r="F146" s="28">
        <v>2267</v>
      </c>
      <c r="G146" s="28">
        <v>2963</v>
      </c>
      <c r="H146" s="28">
        <v>3184</v>
      </c>
      <c r="I146" s="28">
        <v>3233</v>
      </c>
      <c r="J146" s="28">
        <v>3393</v>
      </c>
      <c r="K146" s="28">
        <v>3339</v>
      </c>
      <c r="L146" s="28">
        <v>3156</v>
      </c>
      <c r="M146" s="28">
        <v>3726</v>
      </c>
      <c r="N146" s="28">
        <v>2812</v>
      </c>
      <c r="O146" s="28">
        <v>3237</v>
      </c>
      <c r="P146" s="28">
        <v>3460</v>
      </c>
      <c r="Q146" s="28">
        <v>3678</v>
      </c>
      <c r="R146" s="28">
        <v>3700</v>
      </c>
      <c r="S146" s="28">
        <v>3973</v>
      </c>
      <c r="T146" s="28">
        <v>4523</v>
      </c>
      <c r="U146" s="28">
        <v>4550</v>
      </c>
      <c r="V146" s="28">
        <v>5419</v>
      </c>
      <c r="W146" s="28">
        <v>5503</v>
      </c>
      <c r="X146" s="28">
        <v>4953</v>
      </c>
      <c r="Y146" s="28"/>
      <c r="Z146" s="20" t="s">
        <v>560</v>
      </c>
      <c r="AA146" s="28" t="b">
        <f t="shared" si="85"/>
        <v>1</v>
      </c>
      <c r="AB146"/>
      <c r="AC146" s="20" t="s">
        <v>560</v>
      </c>
      <c r="AD146" s="28">
        <v>236300</v>
      </c>
      <c r="AE146" s="28">
        <v>304900</v>
      </c>
      <c r="AF146" s="36">
        <v>77.5</v>
      </c>
      <c r="AG146" s="36">
        <v>2.5</v>
      </c>
      <c r="AH146" s="28">
        <v>250700</v>
      </c>
      <c r="AI146" s="28">
        <v>310800</v>
      </c>
      <c r="AJ146" s="36">
        <v>80.7</v>
      </c>
      <c r="AK146" s="36">
        <v>2.5</v>
      </c>
      <c r="AL146" s="28">
        <v>242200</v>
      </c>
      <c r="AM146" s="28">
        <v>315900</v>
      </c>
      <c r="AN146" s="36">
        <v>76.7</v>
      </c>
      <c r="AO146" s="36">
        <v>2.7</v>
      </c>
      <c r="AP146"/>
      <c r="AQ146"/>
      <c r="AR146"/>
      <c r="AS146"/>
      <c r="AT146" s="34">
        <f t="shared" si="86"/>
        <v>6.1308336657359391E-3</v>
      </c>
      <c r="AU146" s="34">
        <f t="shared" si="87"/>
        <v>1.0398883127243718E-2</v>
      </c>
      <c r="AV146" s="34">
        <f t="shared" si="88"/>
        <v>9.1663342640606309E-3</v>
      </c>
      <c r="AW146" s="34">
        <f t="shared" si="82"/>
        <v>1.0862923203963667E-2</v>
      </c>
      <c r="AX146" s="34">
        <f t="shared" si="83"/>
        <v>9.3600330305532616E-3</v>
      </c>
      <c r="AY146" s="34">
        <f t="shared" si="84"/>
        <v>1.2233691164327003E-2</v>
      </c>
      <c r="AZ146" s="34">
        <f t="shared" si="73"/>
        <v>1.3146160198183319E-2</v>
      </c>
      <c r="BA146" s="34">
        <f t="shared" si="74"/>
        <v>1.3348472336911643E-2</v>
      </c>
      <c r="BB146" s="34">
        <f t="shared" si="75"/>
        <v>1.4009083402146986E-2</v>
      </c>
      <c r="BC146" s="34">
        <f t="shared" si="76"/>
        <v>1.3786127167630058E-2</v>
      </c>
      <c r="BD146" s="34">
        <f t="shared" si="77"/>
        <v>1.3030553261767134E-2</v>
      </c>
      <c r="BE146" s="34">
        <f t="shared" si="78"/>
        <v>1.5383980181668044E-2</v>
      </c>
      <c r="BF146" s="34">
        <f t="shared" si="79"/>
        <v>1.1610239471511147E-2</v>
      </c>
      <c r="BG146" s="34">
        <f t="shared" si="80"/>
        <v>1.3364987613542528E-2</v>
      </c>
      <c r="BH146" s="34">
        <f t="shared" si="81"/>
        <v>1.4285714285714285E-2</v>
      </c>
      <c r="BI146" s="34">
        <f t="shared" si="89"/>
        <v>1.1642924976258309E-2</v>
      </c>
      <c r="BJ146" s="34">
        <f t="shared" si="90"/>
        <v>1.1712567268122824E-2</v>
      </c>
      <c r="BK146" s="34">
        <f t="shared" si="91"/>
        <v>1.2576764798987021E-2</v>
      </c>
      <c r="BL146" s="34">
        <f t="shared" si="92"/>
        <v>1.4317822095599873E-2</v>
      </c>
      <c r="BM146" s="34">
        <f t="shared" si="93"/>
        <v>1.4403292181069959E-2</v>
      </c>
      <c r="BN146" s="34">
        <f t="shared" si="94"/>
        <v>1.7154162709718264E-2</v>
      </c>
      <c r="BO146" s="34">
        <f t="shared" si="95"/>
        <v>1.7420069642291865E-2</v>
      </c>
      <c r="BP146" s="34">
        <f t="shared" si="96"/>
        <v>1.5679012345679012E-2</v>
      </c>
    </row>
    <row r="147" spans="1:68" ht="15" x14ac:dyDescent="0.25">
      <c r="A147" s="20" t="s">
        <v>561</v>
      </c>
      <c r="B147" s="28">
        <v>1265</v>
      </c>
      <c r="C147" s="28">
        <v>2662</v>
      </c>
      <c r="D147" s="28">
        <v>3105</v>
      </c>
      <c r="E147" s="28">
        <v>2826</v>
      </c>
      <c r="F147" s="28">
        <v>2715</v>
      </c>
      <c r="G147" s="28">
        <v>3650</v>
      </c>
      <c r="H147" s="28">
        <v>3734</v>
      </c>
      <c r="I147" s="28">
        <v>2425</v>
      </c>
      <c r="J147" s="28">
        <v>2727</v>
      </c>
      <c r="K147" s="28">
        <v>3265</v>
      </c>
      <c r="L147" s="28">
        <v>1955</v>
      </c>
      <c r="M147" s="28">
        <v>2228</v>
      </c>
      <c r="N147" s="28">
        <v>1251</v>
      </c>
      <c r="O147" s="28">
        <v>2674</v>
      </c>
      <c r="P147" s="28">
        <v>2617</v>
      </c>
      <c r="Q147" s="28">
        <v>2856</v>
      </c>
      <c r="R147" s="28">
        <v>3278</v>
      </c>
      <c r="S147" s="28">
        <v>3365</v>
      </c>
      <c r="T147" s="28">
        <v>2878</v>
      </c>
      <c r="U147" s="28">
        <v>2974</v>
      </c>
      <c r="V147" s="28">
        <v>3495</v>
      </c>
      <c r="W147" s="28">
        <v>2732</v>
      </c>
      <c r="X147" s="28">
        <v>3115</v>
      </c>
      <c r="Y147" s="28"/>
      <c r="Z147" s="20" t="s">
        <v>561</v>
      </c>
      <c r="AA147" s="28" t="b">
        <f t="shared" si="85"/>
        <v>1</v>
      </c>
      <c r="AB147"/>
      <c r="AC147" s="20" t="s">
        <v>561</v>
      </c>
      <c r="AD147" s="28">
        <v>242300</v>
      </c>
      <c r="AE147" s="28">
        <v>326600</v>
      </c>
      <c r="AF147" s="36">
        <v>74.2</v>
      </c>
      <c r="AG147" s="36">
        <v>2.7</v>
      </c>
      <c r="AH147" s="28">
        <v>249200</v>
      </c>
      <c r="AI147" s="28">
        <v>325100</v>
      </c>
      <c r="AJ147" s="36">
        <v>76.599999999999994</v>
      </c>
      <c r="AK147" s="36">
        <v>2.7</v>
      </c>
      <c r="AL147" s="28">
        <v>243700</v>
      </c>
      <c r="AM147" s="28">
        <v>328200</v>
      </c>
      <c r="AN147" s="36">
        <v>74.2</v>
      </c>
      <c r="AO147" s="36">
        <v>2.7</v>
      </c>
      <c r="AP147"/>
      <c r="AQ147"/>
      <c r="AR147"/>
      <c r="AS147"/>
      <c r="AT147" s="34">
        <f t="shared" si="86"/>
        <v>5.0762439807383632E-3</v>
      </c>
      <c r="AU147" s="34">
        <f t="shared" si="87"/>
        <v>1.0682182985553772E-2</v>
      </c>
      <c r="AV147" s="34">
        <f t="shared" si="88"/>
        <v>1.2459871589085071E-2</v>
      </c>
      <c r="AW147" s="34">
        <f t="shared" si="82"/>
        <v>1.1596224866639311E-2</v>
      </c>
      <c r="AX147" s="34">
        <f t="shared" si="83"/>
        <v>1.1140746819860485E-2</v>
      </c>
      <c r="AY147" s="34">
        <f t="shared" si="84"/>
        <v>1.4977431267952401E-2</v>
      </c>
      <c r="AZ147" s="34">
        <f t="shared" si="73"/>
        <v>1.5322117357406647E-2</v>
      </c>
      <c r="BA147" s="34">
        <f t="shared" si="74"/>
        <v>9.950759130077964E-3</v>
      </c>
      <c r="BB147" s="34">
        <f t="shared" si="75"/>
        <v>1.1189987689782519E-2</v>
      </c>
      <c r="BC147" s="34">
        <f t="shared" si="76"/>
        <v>1.3397620024620435E-2</v>
      </c>
      <c r="BD147" s="34">
        <f t="shared" si="77"/>
        <v>8.0221583914649158E-3</v>
      </c>
      <c r="BE147" s="34">
        <f t="shared" si="78"/>
        <v>9.1423881821912183E-3</v>
      </c>
      <c r="BF147" s="34">
        <f t="shared" si="79"/>
        <v>5.1333606893721791E-3</v>
      </c>
      <c r="BG147" s="34">
        <f t="shared" si="80"/>
        <v>1.0972507180960198E-2</v>
      </c>
      <c r="BH147" s="34">
        <f t="shared" si="81"/>
        <v>1.0738613048830529E-2</v>
      </c>
      <c r="BI147" s="34">
        <f t="shared" si="89"/>
        <v>8.7020109689213889E-3</v>
      </c>
      <c r="BJ147" s="34">
        <f t="shared" si="90"/>
        <v>9.9878123095673375E-3</v>
      </c>
      <c r="BK147" s="34">
        <f t="shared" si="91"/>
        <v>1.0252894576477758E-2</v>
      </c>
      <c r="BL147" s="34">
        <f t="shared" si="92"/>
        <v>8.7690432663010357E-3</v>
      </c>
      <c r="BM147" s="34">
        <f t="shared" si="93"/>
        <v>9.0615478366849484E-3</v>
      </c>
      <c r="BN147" s="34">
        <f t="shared" si="94"/>
        <v>1.0648994515539306E-2</v>
      </c>
      <c r="BO147" s="34">
        <f t="shared" si="95"/>
        <v>8.3241925655088353E-3</v>
      </c>
      <c r="BP147" s="34">
        <f t="shared" si="96"/>
        <v>9.4911639244363195E-3</v>
      </c>
    </row>
    <row r="148" spans="1:68" ht="15" x14ac:dyDescent="0.25">
      <c r="A148" s="20" t="s">
        <v>563</v>
      </c>
      <c r="B148" s="28">
        <v>441</v>
      </c>
      <c r="C148" s="28">
        <v>752</v>
      </c>
      <c r="D148" s="28">
        <v>737</v>
      </c>
      <c r="E148" s="28">
        <v>855</v>
      </c>
      <c r="F148" s="28">
        <v>824</v>
      </c>
      <c r="G148" s="28">
        <v>1013</v>
      </c>
      <c r="H148" s="28">
        <v>1085</v>
      </c>
      <c r="I148" s="28">
        <v>959</v>
      </c>
      <c r="J148" s="28">
        <v>1064</v>
      </c>
      <c r="K148" s="28">
        <v>1304</v>
      </c>
      <c r="L148" s="28">
        <v>989</v>
      </c>
      <c r="M148" s="28">
        <v>983</v>
      </c>
      <c r="N148" s="28">
        <v>738</v>
      </c>
      <c r="O148" s="28">
        <v>894</v>
      </c>
      <c r="P148" s="28">
        <v>946</v>
      </c>
      <c r="Q148" s="28">
        <v>1370</v>
      </c>
      <c r="R148" s="28">
        <v>1417</v>
      </c>
      <c r="S148" s="28">
        <v>1589</v>
      </c>
      <c r="T148" s="28">
        <v>1463</v>
      </c>
      <c r="U148" s="28">
        <v>1504</v>
      </c>
      <c r="V148" s="28">
        <v>1542</v>
      </c>
      <c r="W148" s="28">
        <v>1739</v>
      </c>
      <c r="X148" s="28">
        <v>1417</v>
      </c>
      <c r="Y148" s="28"/>
      <c r="Z148" s="20" t="s">
        <v>563</v>
      </c>
      <c r="AA148" s="28" t="b">
        <f t="shared" si="85"/>
        <v>1</v>
      </c>
      <c r="AB148"/>
      <c r="AC148" s="20" t="s">
        <v>563</v>
      </c>
      <c r="AD148" s="28">
        <v>103500</v>
      </c>
      <c r="AE148" s="28">
        <v>128400</v>
      </c>
      <c r="AF148" s="36">
        <v>80.599999999999994</v>
      </c>
      <c r="AG148" s="36">
        <v>2.5</v>
      </c>
      <c r="AH148" s="28">
        <v>106000</v>
      </c>
      <c r="AI148" s="28">
        <v>129400</v>
      </c>
      <c r="AJ148" s="36">
        <v>81.900000000000006</v>
      </c>
      <c r="AK148" s="36">
        <v>2.5</v>
      </c>
      <c r="AL148" s="28">
        <v>104700</v>
      </c>
      <c r="AM148" s="28">
        <v>130700</v>
      </c>
      <c r="AN148" s="36">
        <v>80.099999999999994</v>
      </c>
      <c r="AO148" s="36">
        <v>2.6</v>
      </c>
      <c r="AP148"/>
      <c r="AQ148"/>
      <c r="AR148"/>
      <c r="AS148"/>
      <c r="AT148" s="34">
        <f t="shared" si="86"/>
        <v>4.1603773584905661E-3</v>
      </c>
      <c r="AU148" s="34">
        <f t="shared" si="87"/>
        <v>7.0943396226415094E-3</v>
      </c>
      <c r="AV148" s="34">
        <f t="shared" si="88"/>
        <v>6.9528301886792451E-3</v>
      </c>
      <c r="AW148" s="34">
        <f t="shared" si="82"/>
        <v>8.1661891117478513E-3</v>
      </c>
      <c r="AX148" s="34">
        <f t="shared" si="83"/>
        <v>7.8701050620821403E-3</v>
      </c>
      <c r="AY148" s="34">
        <f t="shared" si="84"/>
        <v>9.6752626552053488E-3</v>
      </c>
      <c r="AZ148" s="34">
        <f t="shared" si="73"/>
        <v>1.0362941738299904E-2</v>
      </c>
      <c r="BA148" s="34">
        <f t="shared" si="74"/>
        <v>9.159503342884432E-3</v>
      </c>
      <c r="BB148" s="34">
        <f t="shared" si="75"/>
        <v>1.0162368672397325E-2</v>
      </c>
      <c r="BC148" s="34">
        <f t="shared" si="76"/>
        <v>1.2454632282712512E-2</v>
      </c>
      <c r="BD148" s="34">
        <f t="shared" si="77"/>
        <v>9.4460362941738308E-3</v>
      </c>
      <c r="BE148" s="34">
        <f t="shared" si="78"/>
        <v>9.38872970391595E-3</v>
      </c>
      <c r="BF148" s="34">
        <f t="shared" si="79"/>
        <v>7.0487106017191976E-3</v>
      </c>
      <c r="BG148" s="34">
        <f t="shared" si="80"/>
        <v>8.5386819484240695E-3</v>
      </c>
      <c r="BH148" s="34">
        <f t="shared" si="81"/>
        <v>9.0353390639923599E-3</v>
      </c>
      <c r="BI148" s="34">
        <f t="shared" si="89"/>
        <v>1.0482019892884468E-2</v>
      </c>
      <c r="BJ148" s="34">
        <f t="shared" si="90"/>
        <v>1.0841622035195102E-2</v>
      </c>
      <c r="BK148" s="34">
        <f t="shared" si="91"/>
        <v>1.2157612853863809E-2</v>
      </c>
      <c r="BL148" s="34">
        <f t="shared" si="92"/>
        <v>1.1193573068094874E-2</v>
      </c>
      <c r="BM148" s="34">
        <f t="shared" si="93"/>
        <v>1.1507268553940322E-2</v>
      </c>
      <c r="BN148" s="34">
        <f t="shared" si="94"/>
        <v>1.1798010711553175E-2</v>
      </c>
      <c r="BO148" s="34">
        <f t="shared" si="95"/>
        <v>1.3305279265493497E-2</v>
      </c>
      <c r="BP148" s="34">
        <f t="shared" si="96"/>
        <v>1.0841622035195102E-2</v>
      </c>
    </row>
    <row r="149" spans="1:68" ht="15" x14ac:dyDescent="0.25">
      <c r="A149" s="20" t="s">
        <v>564</v>
      </c>
      <c r="B149" s="28">
        <v>596</v>
      </c>
      <c r="C149" s="28">
        <v>1171</v>
      </c>
      <c r="D149" s="28">
        <v>1138</v>
      </c>
      <c r="E149" s="28">
        <v>1284</v>
      </c>
      <c r="F149" s="28">
        <v>960</v>
      </c>
      <c r="G149" s="28">
        <v>1297</v>
      </c>
      <c r="H149" s="28">
        <v>1192</v>
      </c>
      <c r="I149" s="28">
        <v>1017</v>
      </c>
      <c r="J149" s="28">
        <v>1258</v>
      </c>
      <c r="K149" s="28">
        <v>1525</v>
      </c>
      <c r="L149" s="28">
        <v>1272</v>
      </c>
      <c r="M149" s="28">
        <v>1179</v>
      </c>
      <c r="N149" s="28">
        <v>1127</v>
      </c>
      <c r="O149" s="28">
        <v>1619</v>
      </c>
      <c r="P149" s="28">
        <v>1386</v>
      </c>
      <c r="Q149" s="28">
        <v>1243</v>
      </c>
      <c r="R149" s="28">
        <v>1334</v>
      </c>
      <c r="S149" s="28">
        <v>1042</v>
      </c>
      <c r="T149" s="28">
        <v>1450</v>
      </c>
      <c r="U149" s="28">
        <v>1515</v>
      </c>
      <c r="V149" s="28">
        <v>1414</v>
      </c>
      <c r="W149" s="28">
        <v>1716</v>
      </c>
      <c r="X149" s="28">
        <v>1364</v>
      </c>
      <c r="Y149" s="28"/>
      <c r="Z149" s="20" t="s">
        <v>564</v>
      </c>
      <c r="AA149" s="28" t="b">
        <f t="shared" si="85"/>
        <v>1</v>
      </c>
      <c r="AB149"/>
      <c r="AC149" s="20" t="s">
        <v>564</v>
      </c>
      <c r="AD149" s="28">
        <v>130100</v>
      </c>
      <c r="AE149" s="28">
        <v>169600</v>
      </c>
      <c r="AF149" s="36">
        <v>76.7</v>
      </c>
      <c r="AG149" s="36">
        <v>2.7</v>
      </c>
      <c r="AH149" s="28">
        <v>127600</v>
      </c>
      <c r="AI149" s="28">
        <v>171100</v>
      </c>
      <c r="AJ149" s="36">
        <v>74.599999999999994</v>
      </c>
      <c r="AK149" s="36">
        <v>2.8</v>
      </c>
      <c r="AL149" s="28">
        <v>130600</v>
      </c>
      <c r="AM149" s="28">
        <v>171500</v>
      </c>
      <c r="AN149" s="36">
        <v>76.2</v>
      </c>
      <c r="AO149" s="36">
        <v>2.6</v>
      </c>
      <c r="AP149"/>
      <c r="AQ149"/>
      <c r="AR149"/>
      <c r="AS149"/>
      <c r="AT149" s="34">
        <f t="shared" si="86"/>
        <v>4.6708463949843258E-3</v>
      </c>
      <c r="AU149" s="34">
        <f t="shared" si="87"/>
        <v>9.1771159874608158E-3</v>
      </c>
      <c r="AV149" s="34">
        <f t="shared" si="88"/>
        <v>8.9184952978056432E-3</v>
      </c>
      <c r="AW149" s="34">
        <f t="shared" si="82"/>
        <v>9.8315467075038281E-3</v>
      </c>
      <c r="AX149" s="34">
        <f t="shared" si="83"/>
        <v>7.3506891271056659E-3</v>
      </c>
      <c r="AY149" s="34">
        <f t="shared" si="84"/>
        <v>9.9310872894333851E-3</v>
      </c>
      <c r="AZ149" s="34">
        <f t="shared" si="73"/>
        <v>9.1271056661562013E-3</v>
      </c>
      <c r="BA149" s="34">
        <f t="shared" si="74"/>
        <v>7.7871362940275654E-3</v>
      </c>
      <c r="BB149" s="34">
        <f t="shared" si="75"/>
        <v>9.6324655436447158E-3</v>
      </c>
      <c r="BC149" s="34">
        <f t="shared" si="76"/>
        <v>1.1676875957120979E-2</v>
      </c>
      <c r="BD149" s="34">
        <f t="shared" si="77"/>
        <v>9.7396630934150075E-3</v>
      </c>
      <c r="BE149" s="34">
        <f t="shared" si="78"/>
        <v>9.027565084226646E-3</v>
      </c>
      <c r="BF149" s="34">
        <f t="shared" si="79"/>
        <v>8.6294027565084232E-3</v>
      </c>
      <c r="BG149" s="34">
        <f t="shared" si="80"/>
        <v>1.2396630934150077E-2</v>
      </c>
      <c r="BH149" s="34">
        <f t="shared" si="81"/>
        <v>1.0612557427258806E-2</v>
      </c>
      <c r="BI149" s="34">
        <f t="shared" si="89"/>
        <v>7.2478134110787176E-3</v>
      </c>
      <c r="BJ149" s="34">
        <f t="shared" si="90"/>
        <v>7.778425655976676E-3</v>
      </c>
      <c r="BK149" s="34">
        <f t="shared" si="91"/>
        <v>6.0758017492711369E-3</v>
      </c>
      <c r="BL149" s="34">
        <f t="shared" si="92"/>
        <v>8.4548104956268227E-3</v>
      </c>
      <c r="BM149" s="34">
        <f t="shared" si="93"/>
        <v>8.8338192419825066E-3</v>
      </c>
      <c r="BN149" s="34">
        <f t="shared" si="94"/>
        <v>8.2448979591836728E-3</v>
      </c>
      <c r="BO149" s="34">
        <f t="shared" si="95"/>
        <v>1.0005830903790088E-2</v>
      </c>
      <c r="BP149" s="34">
        <f t="shared" si="96"/>
        <v>7.9533527696792998E-3</v>
      </c>
    </row>
    <row r="150" spans="1:68" ht="15" x14ac:dyDescent="0.25">
      <c r="A150" s="20" t="s">
        <v>565</v>
      </c>
      <c r="B150" s="28">
        <v>583</v>
      </c>
      <c r="C150" s="28">
        <v>1155</v>
      </c>
      <c r="D150" s="28">
        <v>1024</v>
      </c>
      <c r="E150" s="28">
        <v>1035</v>
      </c>
      <c r="F150" s="28">
        <v>906</v>
      </c>
      <c r="G150" s="28">
        <v>1084</v>
      </c>
      <c r="H150" s="28">
        <v>1030</v>
      </c>
      <c r="I150" s="28">
        <v>1093</v>
      </c>
      <c r="J150" s="28">
        <v>988</v>
      </c>
      <c r="K150" s="28">
        <v>1668</v>
      </c>
      <c r="L150" s="28">
        <v>1370</v>
      </c>
      <c r="M150" s="28">
        <v>756</v>
      </c>
      <c r="N150" s="28">
        <v>671</v>
      </c>
      <c r="O150" s="28">
        <v>1179</v>
      </c>
      <c r="P150" s="28">
        <v>937</v>
      </c>
      <c r="Q150" s="28">
        <v>1367</v>
      </c>
      <c r="R150" s="28">
        <v>1443</v>
      </c>
      <c r="S150" s="28">
        <v>1825</v>
      </c>
      <c r="T150" s="28">
        <v>1837</v>
      </c>
      <c r="U150" s="28">
        <v>1374</v>
      </c>
      <c r="V150" s="28">
        <v>1582</v>
      </c>
      <c r="W150" s="28">
        <v>1625</v>
      </c>
      <c r="X150" s="28">
        <v>1357</v>
      </c>
      <c r="Y150" s="28"/>
      <c r="Z150" s="20" t="s">
        <v>565</v>
      </c>
      <c r="AA150" s="28" t="b">
        <f t="shared" si="85"/>
        <v>1</v>
      </c>
      <c r="AB150"/>
      <c r="AC150" s="20" t="s">
        <v>565</v>
      </c>
      <c r="AD150" s="28">
        <v>69300</v>
      </c>
      <c r="AE150" s="28">
        <v>85800</v>
      </c>
      <c r="AF150" s="36">
        <v>80.8</v>
      </c>
      <c r="AG150" s="36">
        <v>2.4</v>
      </c>
      <c r="AH150" s="28">
        <v>68500</v>
      </c>
      <c r="AI150" s="28">
        <v>86300</v>
      </c>
      <c r="AJ150" s="36">
        <v>79.3</v>
      </c>
      <c r="AK150" s="36">
        <v>2.5</v>
      </c>
      <c r="AL150" s="28">
        <v>67900</v>
      </c>
      <c r="AM150" s="28">
        <v>86200</v>
      </c>
      <c r="AN150" s="36">
        <v>78.8</v>
      </c>
      <c r="AO150" s="36">
        <v>2.6</v>
      </c>
      <c r="AP150"/>
      <c r="AQ150"/>
      <c r="AR150"/>
      <c r="AS150"/>
      <c r="AT150" s="34">
        <f t="shared" si="86"/>
        <v>8.5109489051094899E-3</v>
      </c>
      <c r="AU150" s="34">
        <f t="shared" si="87"/>
        <v>1.6861313868613139E-2</v>
      </c>
      <c r="AV150" s="34">
        <f t="shared" si="88"/>
        <v>1.4948905109489052E-2</v>
      </c>
      <c r="AW150" s="34">
        <f t="shared" si="82"/>
        <v>1.524300441826215E-2</v>
      </c>
      <c r="AX150" s="34">
        <f t="shared" si="83"/>
        <v>1.3343151693667158E-2</v>
      </c>
      <c r="AY150" s="34">
        <f t="shared" si="84"/>
        <v>1.5964653902798234E-2</v>
      </c>
      <c r="AZ150" s="34">
        <f t="shared" si="73"/>
        <v>1.5169366715758468E-2</v>
      </c>
      <c r="BA150" s="34">
        <f t="shared" si="74"/>
        <v>1.609720176730486E-2</v>
      </c>
      <c r="BB150" s="34">
        <f t="shared" si="75"/>
        <v>1.4550810014727541E-2</v>
      </c>
      <c r="BC150" s="34">
        <f t="shared" si="76"/>
        <v>2.4565537555228278E-2</v>
      </c>
      <c r="BD150" s="34">
        <f t="shared" si="77"/>
        <v>2.0176730486008838E-2</v>
      </c>
      <c r="BE150" s="34">
        <f t="shared" si="78"/>
        <v>1.11340206185567E-2</v>
      </c>
      <c r="BF150" s="34">
        <f t="shared" si="79"/>
        <v>9.8821796759941093E-3</v>
      </c>
      <c r="BG150" s="34">
        <f t="shared" si="80"/>
        <v>1.7363770250368189E-2</v>
      </c>
      <c r="BH150" s="34">
        <f t="shared" si="81"/>
        <v>1.3799705449189984E-2</v>
      </c>
      <c r="BI150" s="34">
        <f t="shared" si="89"/>
        <v>1.58584686774942E-2</v>
      </c>
      <c r="BJ150" s="34">
        <f t="shared" si="90"/>
        <v>1.674013921113689E-2</v>
      </c>
      <c r="BK150" s="34">
        <f t="shared" si="91"/>
        <v>2.1171693735498841E-2</v>
      </c>
      <c r="BL150" s="34">
        <f t="shared" si="92"/>
        <v>2.1310904872389791E-2</v>
      </c>
      <c r="BM150" s="34">
        <f t="shared" si="93"/>
        <v>1.5939675174013922E-2</v>
      </c>
      <c r="BN150" s="34">
        <f t="shared" si="94"/>
        <v>1.8352668213457077E-2</v>
      </c>
      <c r="BO150" s="34">
        <f t="shared" si="95"/>
        <v>1.8851508120649653E-2</v>
      </c>
      <c r="BP150" s="34">
        <f t="shared" si="96"/>
        <v>1.5742459396751739E-2</v>
      </c>
    </row>
    <row r="151" spans="1:68" ht="15" x14ac:dyDescent="0.25">
      <c r="A151" s="20" t="s">
        <v>566</v>
      </c>
      <c r="B151" s="28">
        <v>1043</v>
      </c>
      <c r="C151" s="28">
        <v>1250</v>
      </c>
      <c r="D151" s="28">
        <v>1128</v>
      </c>
      <c r="E151" s="28">
        <v>1364</v>
      </c>
      <c r="F151" s="28">
        <v>1114</v>
      </c>
      <c r="G151" s="28">
        <v>1167</v>
      </c>
      <c r="H151" s="28">
        <v>1612</v>
      </c>
      <c r="I151" s="28">
        <v>2025</v>
      </c>
      <c r="J151" s="28">
        <v>2129</v>
      </c>
      <c r="K151" s="28">
        <v>1957</v>
      </c>
      <c r="L151" s="28">
        <v>2234</v>
      </c>
      <c r="M151" s="28">
        <v>2571</v>
      </c>
      <c r="N151" s="28">
        <v>1209</v>
      </c>
      <c r="O151" s="28">
        <v>1426</v>
      </c>
      <c r="P151" s="28">
        <v>1249</v>
      </c>
      <c r="Q151" s="28">
        <v>1755</v>
      </c>
      <c r="R151" s="28">
        <v>1721</v>
      </c>
      <c r="S151" s="28">
        <v>1883</v>
      </c>
      <c r="T151" s="28">
        <v>2051</v>
      </c>
      <c r="U151" s="28">
        <v>2485</v>
      </c>
      <c r="V151" s="28">
        <v>2439</v>
      </c>
      <c r="W151" s="28">
        <v>2457</v>
      </c>
      <c r="X151" s="28">
        <v>3014</v>
      </c>
      <c r="Y151" s="28"/>
      <c r="Z151" s="20" t="s">
        <v>566</v>
      </c>
      <c r="AA151" s="28" t="b">
        <f t="shared" si="85"/>
        <v>1</v>
      </c>
      <c r="AB151"/>
      <c r="AC151" s="20" t="s">
        <v>566</v>
      </c>
      <c r="AD151" s="28">
        <v>139000</v>
      </c>
      <c r="AE151" s="28">
        <v>169400</v>
      </c>
      <c r="AF151" s="36">
        <v>82.1</v>
      </c>
      <c r="AG151" s="36">
        <v>2.4</v>
      </c>
      <c r="AH151" s="28">
        <v>141700</v>
      </c>
      <c r="AI151" s="28">
        <v>169900</v>
      </c>
      <c r="AJ151" s="36">
        <v>83.4</v>
      </c>
      <c r="AK151" s="36">
        <v>2.4</v>
      </c>
      <c r="AL151" s="28">
        <v>140300</v>
      </c>
      <c r="AM151" s="28">
        <v>170700</v>
      </c>
      <c r="AN151" s="36">
        <v>82.2</v>
      </c>
      <c r="AO151" s="36">
        <v>2.6</v>
      </c>
      <c r="AP151"/>
      <c r="AQ151"/>
      <c r="AR151"/>
      <c r="AS151"/>
      <c r="AT151" s="34">
        <f t="shared" si="86"/>
        <v>7.3606210303458009E-3</v>
      </c>
      <c r="AU151" s="34">
        <f t="shared" si="87"/>
        <v>8.8214537755822164E-3</v>
      </c>
      <c r="AV151" s="34">
        <f t="shared" si="88"/>
        <v>7.9604798870853925E-3</v>
      </c>
      <c r="AW151" s="34">
        <f t="shared" si="82"/>
        <v>9.7220242337847478E-3</v>
      </c>
      <c r="AX151" s="34">
        <f t="shared" si="83"/>
        <v>7.9401282965074847E-3</v>
      </c>
      <c r="AY151" s="34">
        <f t="shared" si="84"/>
        <v>8.3178902352102641E-3</v>
      </c>
      <c r="AZ151" s="34">
        <f t="shared" si="73"/>
        <v>1.1489665003563791E-2</v>
      </c>
      <c r="BA151" s="34">
        <f t="shared" si="74"/>
        <v>1.443335709194583E-2</v>
      </c>
      <c r="BB151" s="34">
        <f t="shared" si="75"/>
        <v>1.5174625801853171E-2</v>
      </c>
      <c r="BC151" s="34">
        <f t="shared" si="76"/>
        <v>1.3948681397006415E-2</v>
      </c>
      <c r="BD151" s="34">
        <f t="shared" si="77"/>
        <v>1.5923022095509623E-2</v>
      </c>
      <c r="BE151" s="34">
        <f t="shared" si="78"/>
        <v>1.8325017818959372E-2</v>
      </c>
      <c r="BF151" s="34">
        <f t="shared" si="79"/>
        <v>8.6172487526728434E-3</v>
      </c>
      <c r="BG151" s="34">
        <f t="shared" si="80"/>
        <v>1.0163934426229508E-2</v>
      </c>
      <c r="BH151" s="34">
        <f t="shared" si="81"/>
        <v>8.9023521026372066E-3</v>
      </c>
      <c r="BI151" s="34">
        <f t="shared" si="89"/>
        <v>1.0281195079086116E-2</v>
      </c>
      <c r="BJ151" s="34">
        <f t="shared" si="90"/>
        <v>1.0082015231400118E-2</v>
      </c>
      <c r="BK151" s="34">
        <f t="shared" si="91"/>
        <v>1.1031048623315758E-2</v>
      </c>
      <c r="BL151" s="34">
        <f t="shared" si="92"/>
        <v>1.2015231400117165E-2</v>
      </c>
      <c r="BM151" s="34">
        <f t="shared" si="93"/>
        <v>1.4557703573520797E-2</v>
      </c>
      <c r="BN151" s="34">
        <f t="shared" si="94"/>
        <v>1.4288224956063269E-2</v>
      </c>
      <c r="BO151" s="34">
        <f t="shared" si="95"/>
        <v>1.4393673110720562E-2</v>
      </c>
      <c r="BP151" s="34">
        <f t="shared" si="96"/>
        <v>1.7656707674282367E-2</v>
      </c>
    </row>
    <row r="152" spans="1:68" ht="15" x14ac:dyDescent="0.25">
      <c r="A152" s="20" t="s">
        <v>567</v>
      </c>
      <c r="B152" s="28">
        <v>1134</v>
      </c>
      <c r="C152" s="28">
        <v>1381</v>
      </c>
      <c r="D152" s="28">
        <v>1173</v>
      </c>
      <c r="E152" s="28">
        <v>1167</v>
      </c>
      <c r="F152" s="28">
        <v>1074</v>
      </c>
      <c r="G152" s="28">
        <v>1330</v>
      </c>
      <c r="H152" s="28">
        <v>1457</v>
      </c>
      <c r="I152" s="28">
        <v>1572</v>
      </c>
      <c r="J152" s="28">
        <v>1425</v>
      </c>
      <c r="K152" s="28">
        <v>3288</v>
      </c>
      <c r="L152" s="28">
        <v>1486</v>
      </c>
      <c r="M152" s="28">
        <v>1027</v>
      </c>
      <c r="N152" s="28">
        <v>716</v>
      </c>
      <c r="O152" s="28">
        <v>2596</v>
      </c>
      <c r="P152" s="28">
        <v>1375</v>
      </c>
      <c r="Q152" s="28">
        <v>1253</v>
      </c>
      <c r="R152" s="28">
        <v>1162</v>
      </c>
      <c r="S152" s="28">
        <v>1234</v>
      </c>
      <c r="T152" s="28">
        <v>2153</v>
      </c>
      <c r="U152" s="28">
        <v>1494</v>
      </c>
      <c r="V152" s="28">
        <v>1757</v>
      </c>
      <c r="W152" s="28">
        <v>1934</v>
      </c>
      <c r="X152" s="28">
        <v>1720</v>
      </c>
      <c r="Y152" s="28"/>
      <c r="Z152" s="20" t="s">
        <v>567</v>
      </c>
      <c r="AA152" s="28" t="b">
        <f t="shared" si="85"/>
        <v>1</v>
      </c>
      <c r="AB152"/>
      <c r="AC152" s="20" t="s">
        <v>567</v>
      </c>
      <c r="AD152" s="28">
        <v>109100</v>
      </c>
      <c r="AE152" s="28">
        <v>131000</v>
      </c>
      <c r="AF152" s="36">
        <v>83.3</v>
      </c>
      <c r="AG152" s="36">
        <v>2.4</v>
      </c>
      <c r="AH152" s="28">
        <v>107600</v>
      </c>
      <c r="AI152" s="28">
        <v>132500</v>
      </c>
      <c r="AJ152" s="36">
        <v>81.2</v>
      </c>
      <c r="AK152" s="36">
        <v>2.6</v>
      </c>
      <c r="AL152" s="28">
        <v>107000</v>
      </c>
      <c r="AM152" s="28">
        <v>134700</v>
      </c>
      <c r="AN152" s="36">
        <v>79.400000000000006</v>
      </c>
      <c r="AO152" s="36">
        <v>2.6</v>
      </c>
      <c r="AP152"/>
      <c r="AQ152"/>
      <c r="AR152"/>
      <c r="AS152"/>
      <c r="AT152" s="34">
        <f t="shared" si="86"/>
        <v>1.053903345724907E-2</v>
      </c>
      <c r="AU152" s="34">
        <f t="shared" si="87"/>
        <v>1.283457249070632E-2</v>
      </c>
      <c r="AV152" s="34">
        <f t="shared" si="88"/>
        <v>1.0901486988847584E-2</v>
      </c>
      <c r="AW152" s="34">
        <f t="shared" si="82"/>
        <v>1.0906542056074766E-2</v>
      </c>
      <c r="AX152" s="34">
        <f t="shared" si="83"/>
        <v>1.0037383177570093E-2</v>
      </c>
      <c r="AY152" s="34">
        <f t="shared" si="84"/>
        <v>1.2429906542056075E-2</v>
      </c>
      <c r="AZ152" s="34">
        <f t="shared" si="73"/>
        <v>1.3616822429906542E-2</v>
      </c>
      <c r="BA152" s="34">
        <f t="shared" si="74"/>
        <v>1.4691588785046729E-2</v>
      </c>
      <c r="BB152" s="34">
        <f t="shared" si="75"/>
        <v>1.3317757009345794E-2</v>
      </c>
      <c r="BC152" s="34">
        <f t="shared" si="76"/>
        <v>3.0728971962616824E-2</v>
      </c>
      <c r="BD152" s="34">
        <f t="shared" si="77"/>
        <v>1.3887850467289719E-2</v>
      </c>
      <c r="BE152" s="34">
        <f t="shared" si="78"/>
        <v>9.5981308411214952E-3</v>
      </c>
      <c r="BF152" s="34">
        <f t="shared" si="79"/>
        <v>6.6915887850467291E-3</v>
      </c>
      <c r="BG152" s="34">
        <f t="shared" si="80"/>
        <v>2.4261682242990655E-2</v>
      </c>
      <c r="BH152" s="34">
        <f t="shared" si="81"/>
        <v>1.2850467289719626E-2</v>
      </c>
      <c r="BI152" s="34">
        <f t="shared" si="89"/>
        <v>9.3021529324424646E-3</v>
      </c>
      <c r="BJ152" s="34">
        <f t="shared" si="90"/>
        <v>8.6265775798069783E-3</v>
      </c>
      <c r="BK152" s="34">
        <f t="shared" si="91"/>
        <v>9.1610987379361544E-3</v>
      </c>
      <c r="BL152" s="34">
        <f t="shared" si="92"/>
        <v>1.5983667409057163E-2</v>
      </c>
      <c r="BM152" s="34">
        <f t="shared" si="93"/>
        <v>1.1091314031180402E-2</v>
      </c>
      <c r="BN152" s="34">
        <f t="shared" si="94"/>
        <v>1.3043801039346697E-2</v>
      </c>
      <c r="BO152" s="34">
        <f t="shared" si="95"/>
        <v>1.4357832219747587E-2</v>
      </c>
      <c r="BP152" s="34">
        <f t="shared" si="96"/>
        <v>1.2769116555308092E-2</v>
      </c>
    </row>
    <row r="153" spans="1:68" ht="15" x14ac:dyDescent="0.25">
      <c r="A153" s="20" t="s">
        <v>568</v>
      </c>
      <c r="B153" s="28">
        <v>371</v>
      </c>
      <c r="C153" s="28">
        <v>945</v>
      </c>
      <c r="D153" s="28">
        <v>761</v>
      </c>
      <c r="E153" s="28">
        <v>900</v>
      </c>
      <c r="F153" s="28">
        <v>855</v>
      </c>
      <c r="G153" s="28">
        <v>877</v>
      </c>
      <c r="H153" s="28">
        <v>797</v>
      </c>
      <c r="I153" s="28">
        <v>742</v>
      </c>
      <c r="J153" s="28">
        <v>739</v>
      </c>
      <c r="K153" s="28">
        <v>847</v>
      </c>
      <c r="L153" s="28">
        <v>554</v>
      </c>
      <c r="M153" s="28">
        <v>616</v>
      </c>
      <c r="N153" s="28">
        <v>608</v>
      </c>
      <c r="O153" s="28">
        <v>793</v>
      </c>
      <c r="P153" s="28">
        <v>861</v>
      </c>
      <c r="Q153" s="28">
        <v>899</v>
      </c>
      <c r="R153" s="28">
        <v>769</v>
      </c>
      <c r="S153" s="28">
        <v>998</v>
      </c>
      <c r="T153" s="28">
        <v>859</v>
      </c>
      <c r="U153" s="28">
        <v>951</v>
      </c>
      <c r="V153" s="28">
        <v>919</v>
      </c>
      <c r="W153" s="28">
        <v>900</v>
      </c>
      <c r="X153" s="28">
        <v>954</v>
      </c>
      <c r="Y153" s="28"/>
      <c r="Z153" s="20" t="s">
        <v>568</v>
      </c>
      <c r="AA153" s="28" t="b">
        <f t="shared" si="85"/>
        <v>1</v>
      </c>
      <c r="AB153"/>
      <c r="AC153" s="20" t="s">
        <v>568</v>
      </c>
      <c r="AD153" s="28">
        <v>60300</v>
      </c>
      <c r="AE153" s="28">
        <v>78800</v>
      </c>
      <c r="AF153" s="36">
        <v>76.599999999999994</v>
      </c>
      <c r="AG153" s="36">
        <v>2.7</v>
      </c>
      <c r="AH153" s="28">
        <v>59500</v>
      </c>
      <c r="AI153" s="28">
        <v>78000</v>
      </c>
      <c r="AJ153" s="36">
        <v>76.3</v>
      </c>
      <c r="AK153" s="36">
        <v>2.7</v>
      </c>
      <c r="AL153" s="28">
        <v>59300</v>
      </c>
      <c r="AM153" s="28">
        <v>78300</v>
      </c>
      <c r="AN153" s="36">
        <v>75.8</v>
      </c>
      <c r="AO153" s="36">
        <v>2.7</v>
      </c>
      <c r="AP153"/>
      <c r="AQ153"/>
      <c r="AR153"/>
      <c r="AS153"/>
      <c r="AT153" s="34">
        <f t="shared" si="86"/>
        <v>6.2352941176470585E-3</v>
      </c>
      <c r="AU153" s="34">
        <f t="shared" si="87"/>
        <v>1.5882352941176469E-2</v>
      </c>
      <c r="AV153" s="34">
        <f t="shared" si="88"/>
        <v>1.2789915966386555E-2</v>
      </c>
      <c r="AW153" s="34">
        <f t="shared" si="82"/>
        <v>1.5177065767284991E-2</v>
      </c>
      <c r="AX153" s="34">
        <f t="shared" si="83"/>
        <v>1.4418212478920741E-2</v>
      </c>
      <c r="AY153" s="34">
        <f t="shared" si="84"/>
        <v>1.4789207419898819E-2</v>
      </c>
      <c r="AZ153" s="34">
        <f t="shared" si="73"/>
        <v>1.3440134907251265E-2</v>
      </c>
      <c r="BA153" s="34">
        <f t="shared" si="74"/>
        <v>1.2512647554806071E-2</v>
      </c>
      <c r="BB153" s="34">
        <f t="shared" si="75"/>
        <v>1.2462057335581787E-2</v>
      </c>
      <c r="BC153" s="34">
        <f t="shared" si="76"/>
        <v>1.4283305227655986E-2</v>
      </c>
      <c r="BD153" s="34">
        <f t="shared" si="77"/>
        <v>9.3423271500843175E-3</v>
      </c>
      <c r="BE153" s="34">
        <f t="shared" si="78"/>
        <v>1.0387858347386172E-2</v>
      </c>
      <c r="BF153" s="34">
        <f t="shared" si="79"/>
        <v>1.0252951096121416E-2</v>
      </c>
      <c r="BG153" s="34">
        <f t="shared" si="80"/>
        <v>1.3372681281618887E-2</v>
      </c>
      <c r="BH153" s="34">
        <f t="shared" si="81"/>
        <v>1.4519392917369308E-2</v>
      </c>
      <c r="BI153" s="34">
        <f t="shared" si="89"/>
        <v>1.1481481481481481E-2</v>
      </c>
      <c r="BJ153" s="34">
        <f t="shared" si="90"/>
        <v>9.8212005108556828E-3</v>
      </c>
      <c r="BK153" s="34">
        <f t="shared" si="91"/>
        <v>1.2745849297573435E-2</v>
      </c>
      <c r="BL153" s="34">
        <f t="shared" si="92"/>
        <v>1.0970625798212005E-2</v>
      </c>
      <c r="BM153" s="34">
        <f t="shared" si="93"/>
        <v>1.21455938697318E-2</v>
      </c>
      <c r="BN153" s="34">
        <f t="shared" si="94"/>
        <v>1.173690932311622E-2</v>
      </c>
      <c r="BO153" s="34">
        <f t="shared" si="95"/>
        <v>1.1494252873563218E-2</v>
      </c>
      <c r="BP153" s="34">
        <f t="shared" si="96"/>
        <v>1.2183908045977011E-2</v>
      </c>
    </row>
    <row r="154" spans="1:68" ht="15" x14ac:dyDescent="0.25">
      <c r="A154" s="20" t="s">
        <v>569</v>
      </c>
      <c r="B154" s="28">
        <v>1404</v>
      </c>
      <c r="C154" s="28">
        <v>1964</v>
      </c>
      <c r="D154" s="28">
        <v>2032</v>
      </c>
      <c r="E154" s="28">
        <v>2461</v>
      </c>
      <c r="F154" s="28">
        <v>2302</v>
      </c>
      <c r="G154" s="28">
        <v>1952</v>
      </c>
      <c r="H154" s="28">
        <v>2051</v>
      </c>
      <c r="I154" s="28">
        <v>2222</v>
      </c>
      <c r="J154" s="28">
        <v>1764</v>
      </c>
      <c r="K154" s="28">
        <v>2180</v>
      </c>
      <c r="L154" s="28">
        <v>2194</v>
      </c>
      <c r="M154" s="28">
        <v>2120</v>
      </c>
      <c r="N154" s="28">
        <v>1412</v>
      </c>
      <c r="O154" s="28">
        <v>2444</v>
      </c>
      <c r="P154" s="28">
        <v>1967</v>
      </c>
      <c r="Q154" s="28">
        <v>2727</v>
      </c>
      <c r="R154" s="28">
        <v>2076</v>
      </c>
      <c r="S154" s="28">
        <v>2609</v>
      </c>
      <c r="T154" s="28">
        <v>2507</v>
      </c>
      <c r="U154" s="28">
        <v>3073</v>
      </c>
      <c r="V154" s="28">
        <v>3031</v>
      </c>
      <c r="W154" s="28">
        <v>2975</v>
      </c>
      <c r="X154" s="28">
        <v>3013</v>
      </c>
      <c r="Y154" s="28"/>
      <c r="Z154" s="20" t="s">
        <v>569</v>
      </c>
      <c r="AA154" s="28" t="b">
        <f t="shared" si="85"/>
        <v>1</v>
      </c>
      <c r="AB154"/>
      <c r="AC154" s="20" t="s">
        <v>569</v>
      </c>
      <c r="AD154" s="28">
        <v>233800</v>
      </c>
      <c r="AE154" s="28">
        <v>278300</v>
      </c>
      <c r="AF154" s="36">
        <v>84</v>
      </c>
      <c r="AG154" s="36">
        <v>2.4</v>
      </c>
      <c r="AH154" s="28">
        <v>221400</v>
      </c>
      <c r="AI154" s="28">
        <v>279500</v>
      </c>
      <c r="AJ154" s="36">
        <v>79.2</v>
      </c>
      <c r="AK154" s="36">
        <v>2.7</v>
      </c>
      <c r="AL154" s="28">
        <v>221700</v>
      </c>
      <c r="AM154" s="28">
        <v>278200</v>
      </c>
      <c r="AN154" s="36">
        <v>79.7</v>
      </c>
      <c r="AO154" s="36">
        <v>2.7</v>
      </c>
      <c r="AP154"/>
      <c r="AQ154"/>
      <c r="AR154"/>
      <c r="AS154"/>
      <c r="AT154" s="34">
        <f t="shared" si="86"/>
        <v>6.3414634146341468E-3</v>
      </c>
      <c r="AU154" s="34">
        <f t="shared" si="87"/>
        <v>8.8708220415537487E-3</v>
      </c>
      <c r="AV154" s="34">
        <f t="shared" si="88"/>
        <v>9.1779584462511297E-3</v>
      </c>
      <c r="AW154" s="34">
        <f t="shared" si="82"/>
        <v>1.1100586377988272E-2</v>
      </c>
      <c r="AX154" s="34">
        <f t="shared" si="83"/>
        <v>1.038340099233198E-2</v>
      </c>
      <c r="AY154" s="34">
        <f t="shared" si="84"/>
        <v>8.804691023906179E-3</v>
      </c>
      <c r="AZ154" s="34">
        <f t="shared" si="73"/>
        <v>9.2512404149751922E-3</v>
      </c>
      <c r="BA154" s="34">
        <f t="shared" si="74"/>
        <v>1.0022552999548941E-2</v>
      </c>
      <c r="BB154" s="34">
        <f t="shared" si="75"/>
        <v>7.9566982408660353E-3</v>
      </c>
      <c r="BC154" s="34">
        <f t="shared" si="76"/>
        <v>9.8331078033378431E-3</v>
      </c>
      <c r="BD154" s="34">
        <f t="shared" si="77"/>
        <v>9.8962562020748768E-3</v>
      </c>
      <c r="BE154" s="34">
        <f t="shared" si="78"/>
        <v>9.5624718087505643E-3</v>
      </c>
      <c r="BF154" s="34">
        <f t="shared" si="79"/>
        <v>6.3689670726206583E-3</v>
      </c>
      <c r="BG154" s="34">
        <f t="shared" si="80"/>
        <v>1.1023906179521877E-2</v>
      </c>
      <c r="BH154" s="34">
        <f t="shared" si="81"/>
        <v>8.8723500225529987E-3</v>
      </c>
      <c r="BI154" s="34">
        <f t="shared" si="89"/>
        <v>9.802300503235082E-3</v>
      </c>
      <c r="BJ154" s="34">
        <f t="shared" si="90"/>
        <v>7.4622573687994249E-3</v>
      </c>
      <c r="BK154" s="34">
        <f t="shared" si="91"/>
        <v>9.3781452192667151E-3</v>
      </c>
      <c r="BL154" s="34">
        <f t="shared" si="92"/>
        <v>9.0115025161754125E-3</v>
      </c>
      <c r="BM154" s="34">
        <f t="shared" si="93"/>
        <v>1.1046010064701654E-2</v>
      </c>
      <c r="BN154" s="34">
        <f t="shared" si="94"/>
        <v>1.0895039539899353E-2</v>
      </c>
      <c r="BO154" s="34">
        <f t="shared" si="95"/>
        <v>1.0693745506829619E-2</v>
      </c>
      <c r="BP154" s="34">
        <f t="shared" si="96"/>
        <v>1.0830337886412652E-2</v>
      </c>
    </row>
    <row r="155" spans="1:68" ht="15" x14ac:dyDescent="0.25">
      <c r="A155" s="20" t="s">
        <v>570</v>
      </c>
      <c r="B155" s="28">
        <v>2064</v>
      </c>
      <c r="C155" s="28">
        <v>5195</v>
      </c>
      <c r="D155" s="28">
        <v>4175</v>
      </c>
      <c r="E155" s="28">
        <v>4332</v>
      </c>
      <c r="F155" s="28">
        <v>3343</v>
      </c>
      <c r="G155" s="28">
        <v>3769</v>
      </c>
      <c r="H155" s="28">
        <v>3881</v>
      </c>
      <c r="I155" s="28">
        <v>4501</v>
      </c>
      <c r="J155" s="28">
        <v>3906</v>
      </c>
      <c r="K155" s="28">
        <v>5205</v>
      </c>
      <c r="L155" s="28">
        <v>4979</v>
      </c>
      <c r="M155" s="28">
        <v>3822</v>
      </c>
      <c r="N155" s="28">
        <v>3448</v>
      </c>
      <c r="O155" s="28">
        <v>4185</v>
      </c>
      <c r="P155" s="28">
        <v>5345</v>
      </c>
      <c r="Q155" s="28">
        <v>5909</v>
      </c>
      <c r="R155" s="28">
        <v>5080</v>
      </c>
      <c r="S155" s="28">
        <v>5477</v>
      </c>
      <c r="T155" s="28">
        <v>5551</v>
      </c>
      <c r="U155" s="28">
        <v>5593</v>
      </c>
      <c r="V155" s="28">
        <v>5642</v>
      </c>
      <c r="W155" s="28">
        <v>5958</v>
      </c>
      <c r="X155" s="28">
        <v>4924</v>
      </c>
      <c r="Y155" s="28"/>
      <c r="Z155" s="20" t="s">
        <v>570</v>
      </c>
      <c r="AA155" s="28" t="b">
        <f t="shared" si="85"/>
        <v>1</v>
      </c>
      <c r="AB155"/>
      <c r="AC155" s="20" t="s">
        <v>570</v>
      </c>
      <c r="AD155" s="28">
        <v>353200</v>
      </c>
      <c r="AE155" s="28">
        <v>448200</v>
      </c>
      <c r="AF155" s="36">
        <v>78.8</v>
      </c>
      <c r="AG155" s="36">
        <v>2.2999999999999998</v>
      </c>
      <c r="AH155" s="28">
        <v>348600</v>
      </c>
      <c r="AI155" s="28">
        <v>450100</v>
      </c>
      <c r="AJ155" s="36">
        <v>77.5</v>
      </c>
      <c r="AK155" s="36">
        <v>2.4</v>
      </c>
      <c r="AL155" s="28">
        <v>353300</v>
      </c>
      <c r="AM155" s="28">
        <v>448200</v>
      </c>
      <c r="AN155" s="36">
        <v>78.8</v>
      </c>
      <c r="AO155" s="36">
        <v>2.2999999999999998</v>
      </c>
      <c r="AP155"/>
      <c r="AQ155"/>
      <c r="AR155"/>
      <c r="AS155"/>
      <c r="AT155" s="34">
        <f t="shared" si="86"/>
        <v>5.9208261617900168E-3</v>
      </c>
      <c r="AU155" s="34">
        <f t="shared" si="87"/>
        <v>1.4902467010900746E-2</v>
      </c>
      <c r="AV155" s="34">
        <f t="shared" si="88"/>
        <v>1.1976477337923121E-2</v>
      </c>
      <c r="AW155" s="34">
        <f t="shared" si="82"/>
        <v>1.2261534106991226E-2</v>
      </c>
      <c r="AX155" s="34">
        <f t="shared" si="83"/>
        <v>9.4622134163600338E-3</v>
      </c>
      <c r="AY155" s="34">
        <f t="shared" si="84"/>
        <v>1.0667987545994906E-2</v>
      </c>
      <c r="AZ155" s="34">
        <f t="shared" si="73"/>
        <v>1.0984998584772148E-2</v>
      </c>
      <c r="BA155" s="34">
        <f t="shared" si="74"/>
        <v>1.2739881120860459E-2</v>
      </c>
      <c r="BB155" s="34">
        <f t="shared" si="75"/>
        <v>1.1055759977356354E-2</v>
      </c>
      <c r="BC155" s="34">
        <f t="shared" si="76"/>
        <v>1.4732521936031702E-2</v>
      </c>
      <c r="BD155" s="34">
        <f t="shared" si="77"/>
        <v>1.4092838947070477E-2</v>
      </c>
      <c r="BE155" s="34">
        <f t="shared" si="78"/>
        <v>1.0818001698273422E-2</v>
      </c>
      <c r="BF155" s="34">
        <f t="shared" si="79"/>
        <v>9.759411265213699E-3</v>
      </c>
      <c r="BG155" s="34">
        <f t="shared" si="80"/>
        <v>1.1845457118596093E-2</v>
      </c>
      <c r="BH155" s="34">
        <f t="shared" si="81"/>
        <v>1.5128785734503256E-2</v>
      </c>
      <c r="BI155" s="34">
        <f t="shared" si="89"/>
        <v>1.318384649709951E-2</v>
      </c>
      <c r="BJ155" s="34">
        <f t="shared" si="90"/>
        <v>1.1334225792057118E-2</v>
      </c>
      <c r="BK155" s="34">
        <f t="shared" si="91"/>
        <v>1.2219991075412762E-2</v>
      </c>
      <c r="BL155" s="34">
        <f t="shared" si="92"/>
        <v>1.2385095939312807E-2</v>
      </c>
      <c r="BM155" s="34">
        <f t="shared" si="93"/>
        <v>1.247880410531013E-2</v>
      </c>
      <c r="BN155" s="34">
        <f t="shared" si="94"/>
        <v>1.2588130298973672E-2</v>
      </c>
      <c r="BO155" s="34">
        <f t="shared" si="95"/>
        <v>1.3293172690763052E-2</v>
      </c>
      <c r="BP155" s="34">
        <f t="shared" si="96"/>
        <v>1.0986166889781348E-2</v>
      </c>
    </row>
    <row r="156" spans="1:68" ht="15" x14ac:dyDescent="0.25">
      <c r="A156" s="20" t="s">
        <v>571</v>
      </c>
      <c r="B156" s="28">
        <v>974</v>
      </c>
      <c r="C156" s="28">
        <v>2284</v>
      </c>
      <c r="D156" s="28">
        <v>2286</v>
      </c>
      <c r="E156" s="28">
        <v>1836</v>
      </c>
      <c r="F156" s="28">
        <v>1820</v>
      </c>
      <c r="G156" s="28">
        <v>1885</v>
      </c>
      <c r="H156" s="28">
        <v>2157</v>
      </c>
      <c r="I156" s="28">
        <v>1903</v>
      </c>
      <c r="J156" s="28">
        <v>2143</v>
      </c>
      <c r="K156" s="28">
        <v>2255</v>
      </c>
      <c r="L156" s="28">
        <v>1991</v>
      </c>
      <c r="M156" s="28">
        <v>1886</v>
      </c>
      <c r="N156" s="28">
        <v>1653</v>
      </c>
      <c r="O156" s="28">
        <v>2550</v>
      </c>
      <c r="P156" s="28">
        <v>2361</v>
      </c>
      <c r="Q156" s="28">
        <v>2465</v>
      </c>
      <c r="R156" s="28">
        <v>2863</v>
      </c>
      <c r="S156" s="28">
        <v>2302</v>
      </c>
      <c r="T156" s="28">
        <v>3389</v>
      </c>
      <c r="U156" s="28">
        <v>2713</v>
      </c>
      <c r="V156" s="28">
        <v>2296</v>
      </c>
      <c r="W156" s="28">
        <v>2407</v>
      </c>
      <c r="X156" s="28">
        <v>2490</v>
      </c>
      <c r="Y156" s="28"/>
      <c r="Z156" s="20" t="s">
        <v>571</v>
      </c>
      <c r="AA156" s="28" t="b">
        <f t="shared" si="85"/>
        <v>1</v>
      </c>
      <c r="AB156"/>
      <c r="AC156" s="20" t="s">
        <v>571</v>
      </c>
      <c r="AD156" s="28">
        <v>172800</v>
      </c>
      <c r="AE156" s="28">
        <v>229600</v>
      </c>
      <c r="AF156" s="36">
        <v>75.3</v>
      </c>
      <c r="AG156" s="36">
        <v>2.6</v>
      </c>
      <c r="AH156" s="28">
        <v>175400</v>
      </c>
      <c r="AI156" s="28">
        <v>228300</v>
      </c>
      <c r="AJ156" s="36">
        <v>76.8</v>
      </c>
      <c r="AK156" s="36">
        <v>2.5</v>
      </c>
      <c r="AL156" s="28">
        <v>180400</v>
      </c>
      <c r="AM156" s="28">
        <v>227300</v>
      </c>
      <c r="AN156" s="36">
        <v>79.400000000000006</v>
      </c>
      <c r="AO156" s="36">
        <v>2.4</v>
      </c>
      <c r="AP156"/>
      <c r="AQ156"/>
      <c r="AR156"/>
      <c r="AS156"/>
      <c r="AT156" s="34">
        <f t="shared" si="86"/>
        <v>5.553021664766249E-3</v>
      </c>
      <c r="AU156" s="34">
        <f t="shared" si="87"/>
        <v>1.3021664766248576E-2</v>
      </c>
      <c r="AV156" s="34">
        <f t="shared" si="88"/>
        <v>1.3033067274800456E-2</v>
      </c>
      <c r="AW156" s="34">
        <f t="shared" si="82"/>
        <v>1.0177383592017739E-2</v>
      </c>
      <c r="AX156" s="34">
        <f t="shared" si="83"/>
        <v>1.0088691796008869E-2</v>
      </c>
      <c r="AY156" s="34">
        <f t="shared" si="84"/>
        <v>1.04490022172949E-2</v>
      </c>
      <c r="AZ156" s="34">
        <f t="shared" si="73"/>
        <v>1.1956762749445677E-2</v>
      </c>
      <c r="BA156" s="34">
        <f t="shared" si="74"/>
        <v>1.0548780487804879E-2</v>
      </c>
      <c r="BB156" s="34">
        <f t="shared" si="75"/>
        <v>1.1879157427937916E-2</v>
      </c>
      <c r="BC156" s="34">
        <f t="shared" si="76"/>
        <v>1.2500000000000001E-2</v>
      </c>
      <c r="BD156" s="34">
        <f t="shared" si="77"/>
        <v>1.1036585365853658E-2</v>
      </c>
      <c r="BE156" s="34">
        <f t="shared" si="78"/>
        <v>1.0454545454545454E-2</v>
      </c>
      <c r="BF156" s="34">
        <f t="shared" si="79"/>
        <v>9.1629711751662971E-3</v>
      </c>
      <c r="BG156" s="34">
        <f t="shared" si="80"/>
        <v>1.4135254988913526E-2</v>
      </c>
      <c r="BH156" s="34">
        <f t="shared" si="81"/>
        <v>1.3087583148558759E-2</v>
      </c>
      <c r="BI156" s="34">
        <f t="shared" si="89"/>
        <v>1.084469863616366E-2</v>
      </c>
      <c r="BJ156" s="34">
        <f t="shared" si="90"/>
        <v>1.2595688517377914E-2</v>
      </c>
      <c r="BK156" s="34">
        <f t="shared" si="91"/>
        <v>1.0127584689837219E-2</v>
      </c>
      <c r="BL156" s="34">
        <f t="shared" si="92"/>
        <v>1.4909810822701276E-2</v>
      </c>
      <c r="BM156" s="34">
        <f t="shared" si="93"/>
        <v>1.1935767707875055E-2</v>
      </c>
      <c r="BN156" s="34">
        <f t="shared" si="94"/>
        <v>1.0101187857457105E-2</v>
      </c>
      <c r="BO156" s="34">
        <f t="shared" si="95"/>
        <v>1.0589529256489221E-2</v>
      </c>
      <c r="BP156" s="34">
        <f t="shared" si="96"/>
        <v>1.0954685437747471E-2</v>
      </c>
    </row>
    <row r="157" spans="1:68" ht="15" x14ac:dyDescent="0.25">
      <c r="A157" s="20" t="s">
        <v>572</v>
      </c>
      <c r="B157" s="28">
        <v>2347</v>
      </c>
      <c r="C157" s="28">
        <v>3883</v>
      </c>
      <c r="D157" s="28">
        <v>3778</v>
      </c>
      <c r="E157" s="28">
        <v>3077</v>
      </c>
      <c r="F157" s="28">
        <v>2566</v>
      </c>
      <c r="G157" s="28">
        <v>3771</v>
      </c>
      <c r="H157" s="28">
        <v>3065</v>
      </c>
      <c r="I157" s="28">
        <v>3263</v>
      </c>
      <c r="J157" s="28">
        <v>3367</v>
      </c>
      <c r="K157" s="28">
        <v>3973</v>
      </c>
      <c r="L157" s="28">
        <v>3129</v>
      </c>
      <c r="M157" s="28">
        <v>3278</v>
      </c>
      <c r="N157" s="28">
        <v>2012</v>
      </c>
      <c r="O157" s="28">
        <v>4368</v>
      </c>
      <c r="P157" s="28">
        <v>3107</v>
      </c>
      <c r="Q157" s="28">
        <v>3305</v>
      </c>
      <c r="R157" s="28">
        <v>2813</v>
      </c>
      <c r="S157" s="28">
        <v>3112</v>
      </c>
      <c r="T157" s="28">
        <v>3345</v>
      </c>
      <c r="U157" s="28">
        <v>3672</v>
      </c>
      <c r="V157" s="28">
        <v>3539</v>
      </c>
      <c r="W157" s="28">
        <v>4354</v>
      </c>
      <c r="X157" s="28">
        <v>4000</v>
      </c>
      <c r="Y157" s="28"/>
      <c r="Z157" s="20" t="s">
        <v>572</v>
      </c>
      <c r="AA157" s="28" t="b">
        <f t="shared" si="85"/>
        <v>1</v>
      </c>
      <c r="AB157"/>
      <c r="AC157" s="20" t="s">
        <v>572</v>
      </c>
      <c r="AD157" s="28">
        <v>293400</v>
      </c>
      <c r="AE157" s="28">
        <v>369100</v>
      </c>
      <c r="AF157" s="36">
        <v>79.5</v>
      </c>
      <c r="AG157" s="36">
        <v>2.4</v>
      </c>
      <c r="AH157" s="28">
        <v>297700</v>
      </c>
      <c r="AI157" s="28">
        <v>370600</v>
      </c>
      <c r="AJ157" s="36">
        <v>80.3</v>
      </c>
      <c r="AK157" s="36">
        <v>2.5</v>
      </c>
      <c r="AL157" s="28">
        <v>301500</v>
      </c>
      <c r="AM157" s="28">
        <v>369800</v>
      </c>
      <c r="AN157" s="36">
        <v>81.5</v>
      </c>
      <c r="AO157" s="36">
        <v>2.5</v>
      </c>
      <c r="AP157"/>
      <c r="AQ157"/>
      <c r="AR157"/>
      <c r="AS157"/>
      <c r="AT157" s="34">
        <f t="shared" si="86"/>
        <v>7.8837756130332552E-3</v>
      </c>
      <c r="AU157" s="34">
        <f t="shared" si="87"/>
        <v>1.304333221363789E-2</v>
      </c>
      <c r="AV157" s="34">
        <f t="shared" si="88"/>
        <v>1.2690628149143433E-2</v>
      </c>
      <c r="AW157" s="34">
        <f t="shared" si="82"/>
        <v>1.0205638474295191E-2</v>
      </c>
      <c r="AX157" s="34">
        <f t="shared" si="83"/>
        <v>8.5107794361525702E-3</v>
      </c>
      <c r="AY157" s="34">
        <f t="shared" si="84"/>
        <v>1.2507462686567165E-2</v>
      </c>
      <c r="AZ157" s="34">
        <f t="shared" si="73"/>
        <v>1.0165837479270315E-2</v>
      </c>
      <c r="BA157" s="34">
        <f t="shared" si="74"/>
        <v>1.0822553897180762E-2</v>
      </c>
      <c r="BB157" s="34">
        <f t="shared" si="75"/>
        <v>1.1167495854063018E-2</v>
      </c>
      <c r="BC157" s="34">
        <f t="shared" si="76"/>
        <v>1.3177446102819236E-2</v>
      </c>
      <c r="BD157" s="34">
        <f t="shared" si="77"/>
        <v>1.0378109452736319E-2</v>
      </c>
      <c r="BE157" s="34">
        <f t="shared" si="78"/>
        <v>1.0872305140961857E-2</v>
      </c>
      <c r="BF157" s="34">
        <f t="shared" si="79"/>
        <v>6.6733001658374792E-3</v>
      </c>
      <c r="BG157" s="34">
        <f t="shared" si="80"/>
        <v>1.4487562189054726E-2</v>
      </c>
      <c r="BH157" s="34">
        <f t="shared" si="81"/>
        <v>1.0305140961857379E-2</v>
      </c>
      <c r="BI157" s="34">
        <f t="shared" si="89"/>
        <v>8.9372633856138455E-3</v>
      </c>
      <c r="BJ157" s="34">
        <f t="shared" si="90"/>
        <v>7.6068144943212549E-3</v>
      </c>
      <c r="BK157" s="34">
        <f t="shared" si="91"/>
        <v>8.4153596538669544E-3</v>
      </c>
      <c r="BL157" s="34">
        <f t="shared" si="92"/>
        <v>9.0454299621416986E-3</v>
      </c>
      <c r="BM157" s="34">
        <f t="shared" si="93"/>
        <v>9.9296917252568954E-3</v>
      </c>
      <c r="BN157" s="34">
        <f t="shared" si="94"/>
        <v>9.5700378583017855E-3</v>
      </c>
      <c r="BO157" s="34">
        <f t="shared" si="95"/>
        <v>1.1773931855056787E-2</v>
      </c>
      <c r="BP157" s="34">
        <f t="shared" si="96"/>
        <v>1.081665765278529E-2</v>
      </c>
    </row>
    <row r="158" spans="1:68" ht="15" x14ac:dyDescent="0.25">
      <c r="A158" s="20" t="s">
        <v>573</v>
      </c>
      <c r="B158" s="28">
        <v>1298</v>
      </c>
      <c r="C158" s="28">
        <v>2608</v>
      </c>
      <c r="D158" s="28">
        <v>2644</v>
      </c>
      <c r="E158" s="28">
        <v>2720</v>
      </c>
      <c r="F158" s="28">
        <v>1777</v>
      </c>
      <c r="G158" s="28">
        <v>2765</v>
      </c>
      <c r="H158" s="28">
        <v>3313</v>
      </c>
      <c r="I158" s="28">
        <v>2535</v>
      </c>
      <c r="J158" s="28">
        <v>2915</v>
      </c>
      <c r="K158" s="28">
        <v>3676</v>
      </c>
      <c r="L158" s="28">
        <v>2327</v>
      </c>
      <c r="M158" s="28">
        <v>2868</v>
      </c>
      <c r="N158" s="28">
        <v>1680</v>
      </c>
      <c r="O158" s="28">
        <v>3289</v>
      </c>
      <c r="P158" s="28">
        <v>2803</v>
      </c>
      <c r="Q158" s="28">
        <v>3107</v>
      </c>
      <c r="R158" s="28">
        <v>3050</v>
      </c>
      <c r="S158" s="28">
        <v>3746</v>
      </c>
      <c r="T158" s="28">
        <v>3366</v>
      </c>
      <c r="U158" s="28">
        <v>3675</v>
      </c>
      <c r="V158" s="28">
        <v>3359</v>
      </c>
      <c r="W158" s="28">
        <v>4165</v>
      </c>
      <c r="X158" s="28">
        <v>3991</v>
      </c>
      <c r="Y158" s="28"/>
      <c r="Z158" s="20" t="s">
        <v>573</v>
      </c>
      <c r="AA158" s="28" t="b">
        <f t="shared" si="85"/>
        <v>1</v>
      </c>
      <c r="AB158"/>
      <c r="AC158" s="20" t="s">
        <v>573</v>
      </c>
      <c r="AD158" s="28">
        <v>249700</v>
      </c>
      <c r="AE158" s="28">
        <v>313000</v>
      </c>
      <c r="AF158" s="36">
        <v>79.7</v>
      </c>
      <c r="AG158" s="36">
        <v>2.5</v>
      </c>
      <c r="AH158" s="28">
        <v>243400</v>
      </c>
      <c r="AI158" s="28">
        <v>314300</v>
      </c>
      <c r="AJ158" s="36">
        <v>77.400000000000006</v>
      </c>
      <c r="AK158" s="36">
        <v>2.7</v>
      </c>
      <c r="AL158" s="28">
        <v>245100</v>
      </c>
      <c r="AM158" s="28">
        <v>311400</v>
      </c>
      <c r="AN158" s="36">
        <v>78.7</v>
      </c>
      <c r="AO158" s="36">
        <v>2.6</v>
      </c>
      <c r="AP158"/>
      <c r="AQ158"/>
      <c r="AR158"/>
      <c r="AS158"/>
      <c r="AT158" s="34">
        <f t="shared" si="86"/>
        <v>5.3327855382087098E-3</v>
      </c>
      <c r="AU158" s="34">
        <f t="shared" si="87"/>
        <v>1.0714872637633524E-2</v>
      </c>
      <c r="AV158" s="34">
        <f t="shared" si="88"/>
        <v>1.086277732128184E-2</v>
      </c>
      <c r="AW158" s="34">
        <f t="shared" si="82"/>
        <v>1.109751121991024E-2</v>
      </c>
      <c r="AX158" s="34">
        <f t="shared" si="83"/>
        <v>7.2501019991840065E-3</v>
      </c>
      <c r="AY158" s="34">
        <f t="shared" si="84"/>
        <v>1.128110975112199E-2</v>
      </c>
      <c r="AZ158" s="34">
        <f t="shared" ref="AZ158:AZ186" si="97">H158/$AL158</f>
        <v>1.3516931864545084E-2</v>
      </c>
      <c r="BA158" s="34">
        <f t="shared" ref="BA158:BA186" si="98">I158/$AL158</f>
        <v>1.0342717258261934E-2</v>
      </c>
      <c r="BB158" s="34">
        <f t="shared" ref="BB158:BB186" si="99">J158/$AL158</f>
        <v>1.1893104855161159E-2</v>
      </c>
      <c r="BC158" s="34">
        <f t="shared" ref="BC158:BC186" si="100">K158/$AL158</f>
        <v>1.499796001631987E-2</v>
      </c>
      <c r="BD158" s="34">
        <f t="shared" ref="BD158:BD186" si="101">L158/$AL158</f>
        <v>9.4940840473276208E-3</v>
      </c>
      <c r="BE158" s="34">
        <f t="shared" ref="BE158:BE186" si="102">M158/$AL158</f>
        <v>1.1701346389228887E-2</v>
      </c>
      <c r="BF158" s="34">
        <f t="shared" ref="BF158:BF186" si="103">N158/$AL158</f>
        <v>6.8543451652386782E-3</v>
      </c>
      <c r="BG158" s="34">
        <f t="shared" ref="BG158:BG186" si="104">O158/$AL158</f>
        <v>1.3419012647898817E-2</v>
      </c>
      <c r="BH158" s="34">
        <f t="shared" ref="BH158:BH186" si="105">P158/$AL158</f>
        <v>1.1436148510811914E-2</v>
      </c>
      <c r="BI158" s="34">
        <f t="shared" si="89"/>
        <v>9.9775208734746313E-3</v>
      </c>
      <c r="BJ158" s="34">
        <f t="shared" si="90"/>
        <v>9.7944765574823379E-3</v>
      </c>
      <c r="BK158" s="34">
        <f t="shared" si="91"/>
        <v>1.2029543994861914E-2</v>
      </c>
      <c r="BL158" s="34">
        <f t="shared" si="92"/>
        <v>1.0809248554913295E-2</v>
      </c>
      <c r="BM158" s="34">
        <f t="shared" si="93"/>
        <v>1.1801541425818882E-2</v>
      </c>
      <c r="BN158" s="34">
        <f t="shared" si="94"/>
        <v>1.0786769428387926E-2</v>
      </c>
      <c r="BO158" s="34">
        <f t="shared" si="95"/>
        <v>1.3375080282594733E-2</v>
      </c>
      <c r="BP158" s="34">
        <f t="shared" si="96"/>
        <v>1.2816313423249839E-2</v>
      </c>
    </row>
    <row r="159" spans="1:68" ht="15" x14ac:dyDescent="0.25">
      <c r="A159" s="20" t="s">
        <v>574</v>
      </c>
      <c r="B159" s="28">
        <v>166</v>
      </c>
      <c r="C159" s="28">
        <v>223</v>
      </c>
      <c r="D159" s="28">
        <v>282</v>
      </c>
      <c r="E159" s="28">
        <v>302</v>
      </c>
      <c r="F159" s="28">
        <v>333</v>
      </c>
      <c r="G159" s="28">
        <v>256</v>
      </c>
      <c r="H159" s="28">
        <v>289</v>
      </c>
      <c r="I159" s="28">
        <v>319</v>
      </c>
      <c r="J159" s="28">
        <v>225</v>
      </c>
      <c r="K159" s="28">
        <v>292</v>
      </c>
      <c r="L159" s="28">
        <v>359</v>
      </c>
      <c r="M159" s="28">
        <v>179</v>
      </c>
      <c r="N159" s="28">
        <v>162</v>
      </c>
      <c r="O159" s="28">
        <v>338</v>
      </c>
      <c r="P159" s="28">
        <v>235</v>
      </c>
      <c r="Q159" s="28">
        <v>313</v>
      </c>
      <c r="R159" s="28">
        <v>196</v>
      </c>
      <c r="S159" s="28">
        <v>255</v>
      </c>
      <c r="T159" s="28">
        <v>184</v>
      </c>
      <c r="U159" s="28">
        <v>277</v>
      </c>
      <c r="V159" s="28">
        <v>271</v>
      </c>
      <c r="W159" s="28">
        <v>472</v>
      </c>
      <c r="X159" s="28">
        <v>293</v>
      </c>
      <c r="Y159" s="28"/>
      <c r="Z159" s="20" t="s">
        <v>574</v>
      </c>
      <c r="AA159" s="28" t="b">
        <f t="shared" si="85"/>
        <v>1</v>
      </c>
      <c r="AB159"/>
      <c r="AC159" s="20" t="s">
        <v>574</v>
      </c>
      <c r="AD159" s="28">
        <v>30400</v>
      </c>
      <c r="AE159" s="28">
        <v>41300</v>
      </c>
      <c r="AF159" s="36">
        <v>73.5</v>
      </c>
      <c r="AG159" s="36">
        <v>3</v>
      </c>
      <c r="AH159" s="28">
        <v>30200</v>
      </c>
      <c r="AI159" s="28">
        <v>41300</v>
      </c>
      <c r="AJ159" s="36">
        <v>73.099999999999994</v>
      </c>
      <c r="AK159" s="36">
        <v>3.2</v>
      </c>
      <c r="AL159" s="28">
        <v>31200</v>
      </c>
      <c r="AM159" s="28">
        <v>41400</v>
      </c>
      <c r="AN159" s="36">
        <v>75.5</v>
      </c>
      <c r="AO159" s="36">
        <v>3.1</v>
      </c>
      <c r="AP159"/>
      <c r="AQ159"/>
      <c r="AR159"/>
      <c r="AS159"/>
      <c r="AT159" s="34">
        <f t="shared" si="86"/>
        <v>5.4966887417218545E-3</v>
      </c>
      <c r="AU159" s="34">
        <f t="shared" si="87"/>
        <v>7.3841059602649008E-3</v>
      </c>
      <c r="AV159" s="34">
        <f t="shared" si="88"/>
        <v>9.3377483443708616E-3</v>
      </c>
      <c r="AW159" s="34">
        <f t="shared" si="82"/>
        <v>9.6794871794871791E-3</v>
      </c>
      <c r="AX159" s="34">
        <f t="shared" si="83"/>
        <v>1.0673076923076922E-2</v>
      </c>
      <c r="AY159" s="34">
        <f t="shared" si="84"/>
        <v>8.2051282051282051E-3</v>
      </c>
      <c r="AZ159" s="34">
        <f t="shared" si="97"/>
        <v>9.2628205128205132E-3</v>
      </c>
      <c r="BA159" s="34">
        <f t="shared" si="98"/>
        <v>1.0224358974358975E-2</v>
      </c>
      <c r="BB159" s="34">
        <f t="shared" si="99"/>
        <v>7.2115384615384619E-3</v>
      </c>
      <c r="BC159" s="34">
        <f t="shared" si="100"/>
        <v>9.3589743589743597E-3</v>
      </c>
      <c r="BD159" s="34">
        <f t="shared" si="101"/>
        <v>1.1506410256410256E-2</v>
      </c>
      <c r="BE159" s="34">
        <f t="shared" si="102"/>
        <v>5.7371794871794871E-3</v>
      </c>
      <c r="BF159" s="34">
        <f t="shared" si="103"/>
        <v>5.1923076923076922E-3</v>
      </c>
      <c r="BG159" s="34">
        <f t="shared" si="104"/>
        <v>1.0833333333333334E-2</v>
      </c>
      <c r="BH159" s="34">
        <f t="shared" si="105"/>
        <v>7.5320512820512822E-3</v>
      </c>
      <c r="BI159" s="34">
        <f t="shared" si="89"/>
        <v>7.560386473429952E-3</v>
      </c>
      <c r="BJ159" s="34">
        <f t="shared" si="90"/>
        <v>4.7342995169082124E-3</v>
      </c>
      <c r="BK159" s="34">
        <f t="shared" si="91"/>
        <v>6.1594202898550728E-3</v>
      </c>
      <c r="BL159" s="34">
        <f t="shared" si="92"/>
        <v>4.4444444444444444E-3</v>
      </c>
      <c r="BM159" s="34">
        <f t="shared" si="93"/>
        <v>6.6908212560386473E-3</v>
      </c>
      <c r="BN159" s="34">
        <f t="shared" si="94"/>
        <v>6.5458937198067634E-3</v>
      </c>
      <c r="BO159" s="34">
        <f t="shared" si="95"/>
        <v>1.1400966183574879E-2</v>
      </c>
      <c r="BP159" s="34">
        <f t="shared" si="96"/>
        <v>7.0772946859903379E-3</v>
      </c>
    </row>
    <row r="160" spans="1:68" ht="15" x14ac:dyDescent="0.25">
      <c r="A160" s="20" t="s">
        <v>575</v>
      </c>
      <c r="B160" s="28">
        <v>367</v>
      </c>
      <c r="C160" s="28">
        <v>789</v>
      </c>
      <c r="D160" s="28">
        <v>931</v>
      </c>
      <c r="E160" s="28">
        <v>741</v>
      </c>
      <c r="F160" s="28">
        <v>765</v>
      </c>
      <c r="G160" s="28">
        <v>690</v>
      </c>
      <c r="H160" s="28">
        <v>525</v>
      </c>
      <c r="I160" s="28">
        <v>666</v>
      </c>
      <c r="J160" s="28">
        <v>668</v>
      </c>
      <c r="K160" s="28">
        <v>618</v>
      </c>
      <c r="L160" s="28">
        <v>659</v>
      </c>
      <c r="M160" s="28">
        <v>497</v>
      </c>
      <c r="N160" s="28">
        <v>327</v>
      </c>
      <c r="O160" s="28">
        <v>823</v>
      </c>
      <c r="P160" s="28">
        <v>818</v>
      </c>
      <c r="Q160" s="28">
        <v>842</v>
      </c>
      <c r="R160" s="28">
        <v>650</v>
      </c>
      <c r="S160" s="28">
        <v>789</v>
      </c>
      <c r="T160" s="28">
        <v>575</v>
      </c>
      <c r="U160" s="28">
        <v>1126</v>
      </c>
      <c r="V160" s="28">
        <v>844</v>
      </c>
      <c r="W160" s="28">
        <v>684</v>
      </c>
      <c r="X160" s="28">
        <v>810</v>
      </c>
      <c r="Y160" s="28"/>
      <c r="Z160" s="20" t="s">
        <v>575</v>
      </c>
      <c r="AA160" s="28" t="b">
        <f t="shared" si="85"/>
        <v>1</v>
      </c>
      <c r="AB160"/>
      <c r="AC160" s="20" t="s">
        <v>575</v>
      </c>
      <c r="AD160" s="28">
        <v>53600</v>
      </c>
      <c r="AE160" s="28">
        <v>73700</v>
      </c>
      <c r="AF160" s="36">
        <v>72.7</v>
      </c>
      <c r="AG160" s="36">
        <v>2.7</v>
      </c>
      <c r="AH160" s="28">
        <v>53500</v>
      </c>
      <c r="AI160" s="28">
        <v>73500</v>
      </c>
      <c r="AJ160" s="36">
        <v>72.8</v>
      </c>
      <c r="AK160" s="36">
        <v>2.8</v>
      </c>
      <c r="AL160" s="28">
        <v>52000</v>
      </c>
      <c r="AM160" s="28">
        <v>73200</v>
      </c>
      <c r="AN160" s="36">
        <v>71</v>
      </c>
      <c r="AO160" s="36">
        <v>2.8</v>
      </c>
      <c r="AP160"/>
      <c r="AQ160"/>
      <c r="AR160"/>
      <c r="AS160"/>
      <c r="AT160" s="34">
        <f t="shared" si="86"/>
        <v>6.8598130841121497E-3</v>
      </c>
      <c r="AU160" s="34">
        <f t="shared" si="87"/>
        <v>1.474766355140187E-2</v>
      </c>
      <c r="AV160" s="34">
        <f t="shared" si="88"/>
        <v>1.7401869158878504E-2</v>
      </c>
      <c r="AW160" s="34">
        <f t="shared" si="82"/>
        <v>1.4250000000000001E-2</v>
      </c>
      <c r="AX160" s="34">
        <f t="shared" si="83"/>
        <v>1.4711538461538462E-2</v>
      </c>
      <c r="AY160" s="34">
        <f t="shared" si="84"/>
        <v>1.3269230769230769E-2</v>
      </c>
      <c r="AZ160" s="34">
        <f t="shared" si="97"/>
        <v>1.0096153846153847E-2</v>
      </c>
      <c r="BA160" s="34">
        <f t="shared" si="98"/>
        <v>1.2807692307692308E-2</v>
      </c>
      <c r="BB160" s="34">
        <f t="shared" si="99"/>
        <v>1.2846153846153846E-2</v>
      </c>
      <c r="BC160" s="34">
        <f t="shared" si="100"/>
        <v>1.1884615384615384E-2</v>
      </c>
      <c r="BD160" s="34">
        <f t="shared" si="101"/>
        <v>1.2673076923076922E-2</v>
      </c>
      <c r="BE160" s="34">
        <f t="shared" si="102"/>
        <v>9.557692307692307E-3</v>
      </c>
      <c r="BF160" s="34">
        <f t="shared" si="103"/>
        <v>6.2884615384615388E-3</v>
      </c>
      <c r="BG160" s="34">
        <f t="shared" si="104"/>
        <v>1.5826923076923075E-2</v>
      </c>
      <c r="BH160" s="34">
        <f t="shared" si="105"/>
        <v>1.5730769230769232E-2</v>
      </c>
      <c r="BI160" s="34">
        <f t="shared" si="89"/>
        <v>1.1502732240437158E-2</v>
      </c>
      <c r="BJ160" s="34">
        <f t="shared" si="90"/>
        <v>8.8797814207650268E-3</v>
      </c>
      <c r="BK160" s="34">
        <f t="shared" si="91"/>
        <v>1.0778688524590165E-2</v>
      </c>
      <c r="BL160" s="34">
        <f t="shared" si="92"/>
        <v>7.8551912568306011E-3</v>
      </c>
      <c r="BM160" s="34">
        <f t="shared" si="93"/>
        <v>1.5382513661202185E-2</v>
      </c>
      <c r="BN160" s="34">
        <f t="shared" si="94"/>
        <v>1.1530054644808743E-2</v>
      </c>
      <c r="BO160" s="34">
        <f t="shared" si="95"/>
        <v>9.3442622950819666E-3</v>
      </c>
      <c r="BP160" s="34">
        <f t="shared" si="96"/>
        <v>1.1065573770491803E-2</v>
      </c>
    </row>
    <row r="161" spans="1:68" ht="15" x14ac:dyDescent="0.25">
      <c r="A161" s="20" t="s">
        <v>576</v>
      </c>
      <c r="B161" s="28">
        <v>314</v>
      </c>
      <c r="C161" s="28">
        <v>399</v>
      </c>
      <c r="D161" s="28">
        <v>631</v>
      </c>
      <c r="E161" s="28">
        <v>753</v>
      </c>
      <c r="F161" s="28">
        <v>515</v>
      </c>
      <c r="G161" s="28">
        <v>638</v>
      </c>
      <c r="H161" s="28">
        <v>537</v>
      </c>
      <c r="I161" s="28">
        <v>608</v>
      </c>
      <c r="J161" s="28">
        <v>542</v>
      </c>
      <c r="K161" s="28">
        <v>1559</v>
      </c>
      <c r="L161" s="28">
        <v>731</v>
      </c>
      <c r="M161" s="28">
        <v>459</v>
      </c>
      <c r="N161" s="28">
        <v>298</v>
      </c>
      <c r="O161" s="28">
        <v>724</v>
      </c>
      <c r="P161" s="28">
        <v>628</v>
      </c>
      <c r="Q161" s="28">
        <v>876</v>
      </c>
      <c r="R161" s="28">
        <v>544</v>
      </c>
      <c r="S161" s="28">
        <v>622</v>
      </c>
      <c r="T161" s="28">
        <v>737</v>
      </c>
      <c r="U161" s="28">
        <v>752</v>
      </c>
      <c r="V161" s="28">
        <v>1039</v>
      </c>
      <c r="W161" s="28">
        <v>784</v>
      </c>
      <c r="X161" s="28">
        <v>776</v>
      </c>
      <c r="Y161" s="28"/>
      <c r="Z161" s="20" t="s">
        <v>576</v>
      </c>
      <c r="AA161" s="28" t="b">
        <f t="shared" si="85"/>
        <v>1</v>
      </c>
      <c r="AB161"/>
      <c r="AC161" s="20" t="s">
        <v>576</v>
      </c>
      <c r="AD161" s="28">
        <v>47200</v>
      </c>
      <c r="AE161" s="28">
        <v>64500</v>
      </c>
      <c r="AF161" s="36">
        <v>73.3</v>
      </c>
      <c r="AG161" s="36">
        <v>2.8</v>
      </c>
      <c r="AH161" s="28">
        <v>47100</v>
      </c>
      <c r="AI161" s="28">
        <v>64000</v>
      </c>
      <c r="AJ161" s="36">
        <v>73.599999999999994</v>
      </c>
      <c r="AK161" s="36">
        <v>2.8</v>
      </c>
      <c r="AL161" s="28">
        <v>48900</v>
      </c>
      <c r="AM161" s="28">
        <v>64200</v>
      </c>
      <c r="AN161" s="36">
        <v>76.2</v>
      </c>
      <c r="AO161" s="36">
        <v>2.7</v>
      </c>
      <c r="AP161"/>
      <c r="AQ161"/>
      <c r="AR161"/>
      <c r="AS161"/>
      <c r="AT161" s="34">
        <f t="shared" si="86"/>
        <v>6.6666666666666671E-3</v>
      </c>
      <c r="AU161" s="34">
        <f t="shared" si="87"/>
        <v>8.4713375796178336E-3</v>
      </c>
      <c r="AV161" s="34">
        <f t="shared" si="88"/>
        <v>1.3397027600849256E-2</v>
      </c>
      <c r="AW161" s="34">
        <f t="shared" si="82"/>
        <v>1.5398773006134969E-2</v>
      </c>
      <c r="AX161" s="34">
        <f t="shared" si="83"/>
        <v>1.0531697341513293E-2</v>
      </c>
      <c r="AY161" s="34">
        <f t="shared" si="84"/>
        <v>1.3047034764826175E-2</v>
      </c>
      <c r="AZ161" s="34">
        <f t="shared" si="97"/>
        <v>1.0981595092024539E-2</v>
      </c>
      <c r="BA161" s="34">
        <f t="shared" si="98"/>
        <v>1.2433537832310838E-2</v>
      </c>
      <c r="BB161" s="34">
        <f t="shared" si="99"/>
        <v>1.1083844580777096E-2</v>
      </c>
      <c r="BC161" s="34">
        <f t="shared" si="100"/>
        <v>3.1881390593047038E-2</v>
      </c>
      <c r="BD161" s="34">
        <f t="shared" si="101"/>
        <v>1.4948875255623722E-2</v>
      </c>
      <c r="BE161" s="34">
        <f t="shared" si="102"/>
        <v>9.3865030674846629E-3</v>
      </c>
      <c r="BF161" s="34">
        <f t="shared" si="103"/>
        <v>6.0940695296523521E-3</v>
      </c>
      <c r="BG161" s="34">
        <f t="shared" si="104"/>
        <v>1.4805725971370143E-2</v>
      </c>
      <c r="BH161" s="34">
        <f t="shared" si="105"/>
        <v>1.2842535787321063E-2</v>
      </c>
      <c r="BI161" s="34">
        <f t="shared" si="89"/>
        <v>1.3644859813084113E-2</v>
      </c>
      <c r="BJ161" s="34">
        <f t="shared" si="90"/>
        <v>8.4735202492211836E-3</v>
      </c>
      <c r="BK161" s="34">
        <f t="shared" si="91"/>
        <v>9.6884735202492217E-3</v>
      </c>
      <c r="BL161" s="34">
        <f t="shared" si="92"/>
        <v>1.1479750778816199E-2</v>
      </c>
      <c r="BM161" s="34">
        <f t="shared" si="93"/>
        <v>1.1713395638629283E-2</v>
      </c>
      <c r="BN161" s="34">
        <f t="shared" si="94"/>
        <v>1.6183800623052958E-2</v>
      </c>
      <c r="BO161" s="34">
        <f t="shared" si="95"/>
        <v>1.2211838006230529E-2</v>
      </c>
      <c r="BP161" s="34">
        <f t="shared" si="96"/>
        <v>1.2087227414330218E-2</v>
      </c>
    </row>
    <row r="162" spans="1:68" ht="15" x14ac:dyDescent="0.25">
      <c r="A162" s="20" t="s">
        <v>577</v>
      </c>
      <c r="B162" s="28">
        <v>242</v>
      </c>
      <c r="C162" s="28">
        <v>435</v>
      </c>
      <c r="D162" s="28">
        <v>504</v>
      </c>
      <c r="E162" s="28">
        <v>569</v>
      </c>
      <c r="F162" s="28">
        <v>439</v>
      </c>
      <c r="G162" s="28">
        <v>523</v>
      </c>
      <c r="H162" s="28">
        <v>632</v>
      </c>
      <c r="I162" s="28">
        <v>646</v>
      </c>
      <c r="J162" s="28">
        <v>694</v>
      </c>
      <c r="K162" s="28">
        <v>432</v>
      </c>
      <c r="L162" s="28">
        <v>477</v>
      </c>
      <c r="M162" s="28">
        <v>340</v>
      </c>
      <c r="N162" s="28">
        <v>224</v>
      </c>
      <c r="O162" s="28">
        <v>703</v>
      </c>
      <c r="P162" s="28">
        <v>557</v>
      </c>
      <c r="Q162" s="28">
        <v>673</v>
      </c>
      <c r="R162" s="28">
        <v>410</v>
      </c>
      <c r="S162" s="28">
        <v>361</v>
      </c>
      <c r="T162" s="28">
        <v>442</v>
      </c>
      <c r="U162" s="28">
        <v>403</v>
      </c>
      <c r="V162" s="28">
        <v>679</v>
      </c>
      <c r="W162" s="28">
        <v>417</v>
      </c>
      <c r="X162" s="28">
        <v>582</v>
      </c>
      <c r="Y162" s="28"/>
      <c r="Z162" s="20" t="s">
        <v>577</v>
      </c>
      <c r="AA162" s="28" t="b">
        <f t="shared" si="85"/>
        <v>1</v>
      </c>
      <c r="AB162"/>
      <c r="AC162" s="20" t="s">
        <v>577</v>
      </c>
      <c r="AD162" s="28">
        <v>42000</v>
      </c>
      <c r="AE162" s="28">
        <v>58400</v>
      </c>
      <c r="AF162" s="36">
        <v>72</v>
      </c>
      <c r="AG162" s="36">
        <v>2.7</v>
      </c>
      <c r="AH162" s="28">
        <v>42900</v>
      </c>
      <c r="AI162" s="28">
        <v>58300</v>
      </c>
      <c r="AJ162" s="36">
        <v>73.7</v>
      </c>
      <c r="AK162" s="36">
        <v>2.6</v>
      </c>
      <c r="AL162" s="28">
        <v>44100</v>
      </c>
      <c r="AM162" s="28">
        <v>58500</v>
      </c>
      <c r="AN162" s="36">
        <v>75.400000000000006</v>
      </c>
      <c r="AO162" s="36">
        <v>2.7</v>
      </c>
      <c r="AP162"/>
      <c r="AQ162"/>
      <c r="AR162"/>
      <c r="AS162"/>
      <c r="AT162" s="34">
        <f t="shared" si="86"/>
        <v>5.6410256410256415E-3</v>
      </c>
      <c r="AU162" s="34">
        <f t="shared" si="87"/>
        <v>1.013986013986014E-2</v>
      </c>
      <c r="AV162" s="34">
        <f t="shared" si="88"/>
        <v>1.1748251748251748E-2</v>
      </c>
      <c r="AW162" s="34">
        <f t="shared" si="82"/>
        <v>1.290249433106576E-2</v>
      </c>
      <c r="AX162" s="34">
        <f t="shared" si="83"/>
        <v>9.9546485260770968E-3</v>
      </c>
      <c r="AY162" s="34">
        <f t="shared" si="84"/>
        <v>1.1859410430839002E-2</v>
      </c>
      <c r="AZ162" s="34">
        <f t="shared" si="97"/>
        <v>1.4331065759637189E-2</v>
      </c>
      <c r="BA162" s="34">
        <f t="shared" si="98"/>
        <v>1.4648526077097506E-2</v>
      </c>
      <c r="BB162" s="34">
        <f t="shared" si="99"/>
        <v>1.5736961451247165E-2</v>
      </c>
      <c r="BC162" s="34">
        <f t="shared" si="100"/>
        <v>9.7959183673469383E-3</v>
      </c>
      <c r="BD162" s="34">
        <f t="shared" si="101"/>
        <v>1.0816326530612244E-2</v>
      </c>
      <c r="BE162" s="34">
        <f t="shared" si="102"/>
        <v>7.7097505668934242E-3</v>
      </c>
      <c r="BF162" s="34">
        <f t="shared" si="103"/>
        <v>5.0793650793650794E-3</v>
      </c>
      <c r="BG162" s="34">
        <f t="shared" si="104"/>
        <v>1.5941043083900226E-2</v>
      </c>
      <c r="BH162" s="34">
        <f t="shared" si="105"/>
        <v>1.2630385487528345E-2</v>
      </c>
      <c r="BI162" s="34">
        <f t="shared" si="89"/>
        <v>1.1504273504273504E-2</v>
      </c>
      <c r="BJ162" s="34">
        <f t="shared" si="90"/>
        <v>7.008547008547009E-3</v>
      </c>
      <c r="BK162" s="34">
        <f t="shared" si="91"/>
        <v>6.1709401709401706E-3</v>
      </c>
      <c r="BL162" s="34">
        <f t="shared" si="92"/>
        <v>7.5555555555555558E-3</v>
      </c>
      <c r="BM162" s="34">
        <f t="shared" si="93"/>
        <v>6.8888888888888888E-3</v>
      </c>
      <c r="BN162" s="34">
        <f t="shared" si="94"/>
        <v>1.1606837606837606E-2</v>
      </c>
      <c r="BO162" s="34">
        <f t="shared" si="95"/>
        <v>7.1282051282051282E-3</v>
      </c>
      <c r="BP162" s="34">
        <f t="shared" si="96"/>
        <v>9.948717948717949E-3</v>
      </c>
    </row>
    <row r="163" spans="1:68" ht="15" x14ac:dyDescent="0.25">
      <c r="A163" s="20" t="s">
        <v>578</v>
      </c>
      <c r="B163" s="28">
        <v>861</v>
      </c>
      <c r="C163" s="28">
        <v>1053</v>
      </c>
      <c r="D163" s="28">
        <v>1224</v>
      </c>
      <c r="E163" s="28">
        <v>1478</v>
      </c>
      <c r="F163" s="28">
        <v>783</v>
      </c>
      <c r="G163" s="28">
        <v>1768</v>
      </c>
      <c r="H163" s="28">
        <v>1159</v>
      </c>
      <c r="I163" s="28">
        <v>1232</v>
      </c>
      <c r="J163" s="28">
        <v>1139</v>
      </c>
      <c r="K163" s="28">
        <v>1154</v>
      </c>
      <c r="L163" s="28">
        <v>1276</v>
      </c>
      <c r="M163" s="28">
        <v>960</v>
      </c>
      <c r="N163" s="28">
        <v>640</v>
      </c>
      <c r="O163" s="28">
        <v>1084</v>
      </c>
      <c r="P163" s="28">
        <v>1069</v>
      </c>
      <c r="Q163" s="28">
        <v>1608</v>
      </c>
      <c r="R163" s="28">
        <v>1158</v>
      </c>
      <c r="S163" s="28">
        <v>1043</v>
      </c>
      <c r="T163" s="28">
        <v>1324</v>
      </c>
      <c r="U163" s="28">
        <v>1388</v>
      </c>
      <c r="V163" s="28">
        <v>1864</v>
      </c>
      <c r="W163" s="28">
        <v>1457</v>
      </c>
      <c r="X163" s="28">
        <v>1299</v>
      </c>
      <c r="Y163" s="28"/>
      <c r="Z163" s="20" t="s">
        <v>578</v>
      </c>
      <c r="AA163" s="28" t="b">
        <f t="shared" si="85"/>
        <v>1</v>
      </c>
      <c r="AB163"/>
      <c r="AC163" s="20" t="s">
        <v>578</v>
      </c>
      <c r="AD163" s="28">
        <v>73600</v>
      </c>
      <c r="AE163" s="28">
        <v>95500</v>
      </c>
      <c r="AF163" s="36">
        <v>77</v>
      </c>
      <c r="AG163" s="36">
        <v>2.6</v>
      </c>
      <c r="AH163" s="28">
        <v>74000</v>
      </c>
      <c r="AI163" s="28">
        <v>95100</v>
      </c>
      <c r="AJ163" s="36">
        <v>77.8</v>
      </c>
      <c r="AK163" s="36">
        <v>2.6</v>
      </c>
      <c r="AL163" s="28">
        <v>73600</v>
      </c>
      <c r="AM163" s="28">
        <v>95300</v>
      </c>
      <c r="AN163" s="36">
        <v>77.2</v>
      </c>
      <c r="AO163" s="36">
        <v>2.7</v>
      </c>
      <c r="AP163"/>
      <c r="AQ163"/>
      <c r="AR163"/>
      <c r="AS163"/>
      <c r="AT163" s="34">
        <f t="shared" si="86"/>
        <v>1.1635135135135135E-2</v>
      </c>
      <c r="AU163" s="34">
        <f t="shared" si="87"/>
        <v>1.422972972972973E-2</v>
      </c>
      <c r="AV163" s="34">
        <f t="shared" si="88"/>
        <v>1.6540540540540539E-2</v>
      </c>
      <c r="AW163" s="34">
        <f t="shared" ref="AW163:AW186" si="106">E163/$AL163</f>
        <v>2.0081521739130435E-2</v>
      </c>
      <c r="AX163" s="34">
        <f t="shared" ref="AX163:AX186" si="107">F163/$AL163</f>
        <v>1.0638586956521739E-2</v>
      </c>
      <c r="AY163" s="34">
        <f t="shared" ref="AY163:AY186" si="108">G163/$AL163</f>
        <v>2.4021739130434781E-2</v>
      </c>
      <c r="AZ163" s="34">
        <f t="shared" si="97"/>
        <v>1.5747282608695651E-2</v>
      </c>
      <c r="BA163" s="34">
        <f t="shared" si="98"/>
        <v>1.6739130434782607E-2</v>
      </c>
      <c r="BB163" s="34">
        <f t="shared" si="99"/>
        <v>1.547554347826087E-2</v>
      </c>
      <c r="BC163" s="34">
        <f t="shared" si="100"/>
        <v>1.5679347826086956E-2</v>
      </c>
      <c r="BD163" s="34">
        <f t="shared" si="101"/>
        <v>1.7336956521739132E-2</v>
      </c>
      <c r="BE163" s="34">
        <f t="shared" si="102"/>
        <v>1.3043478260869565E-2</v>
      </c>
      <c r="BF163" s="34">
        <f t="shared" si="103"/>
        <v>8.6956521739130436E-3</v>
      </c>
      <c r="BG163" s="34">
        <f t="shared" si="104"/>
        <v>1.4728260869565217E-2</v>
      </c>
      <c r="BH163" s="34">
        <f t="shared" si="105"/>
        <v>1.4524456521739131E-2</v>
      </c>
      <c r="BI163" s="34">
        <f t="shared" si="89"/>
        <v>1.6873032528856243E-2</v>
      </c>
      <c r="BJ163" s="34">
        <f t="shared" si="90"/>
        <v>1.2151101783840504E-2</v>
      </c>
      <c r="BK163" s="34">
        <f t="shared" si="91"/>
        <v>1.0944386149003149E-2</v>
      </c>
      <c r="BL163" s="34">
        <f t="shared" si="92"/>
        <v>1.3892969569779643E-2</v>
      </c>
      <c r="BM163" s="34">
        <f t="shared" si="93"/>
        <v>1.4564533053515216E-2</v>
      </c>
      <c r="BN163" s="34">
        <f t="shared" si="94"/>
        <v>1.9559286463798529E-2</v>
      </c>
      <c r="BO163" s="34">
        <f t="shared" si="95"/>
        <v>1.5288562434417629E-2</v>
      </c>
      <c r="BP163" s="34">
        <f t="shared" si="96"/>
        <v>1.3630640083945435E-2</v>
      </c>
    </row>
    <row r="164" spans="1:68" ht="15" x14ac:dyDescent="0.25">
      <c r="A164" s="20" t="s">
        <v>579</v>
      </c>
      <c r="B164" s="28">
        <v>387</v>
      </c>
      <c r="C164" s="28">
        <v>691</v>
      </c>
      <c r="D164" s="28">
        <v>913</v>
      </c>
      <c r="E164" s="28">
        <v>1059</v>
      </c>
      <c r="F164" s="28">
        <v>961</v>
      </c>
      <c r="G164" s="28">
        <v>1218</v>
      </c>
      <c r="H164" s="28">
        <v>922</v>
      </c>
      <c r="I164" s="28">
        <v>1561</v>
      </c>
      <c r="J164" s="28">
        <v>860</v>
      </c>
      <c r="K164" s="28">
        <v>793</v>
      </c>
      <c r="L164" s="28">
        <v>984</v>
      </c>
      <c r="M164" s="28">
        <v>777</v>
      </c>
      <c r="N164" s="28">
        <v>424</v>
      </c>
      <c r="O164" s="28">
        <v>1847</v>
      </c>
      <c r="P164" s="28">
        <v>1000</v>
      </c>
      <c r="Q164" s="28">
        <v>1035</v>
      </c>
      <c r="R164" s="28">
        <v>867</v>
      </c>
      <c r="S164" s="28">
        <v>868</v>
      </c>
      <c r="T164" s="28">
        <v>1352</v>
      </c>
      <c r="U164" s="28">
        <v>1093</v>
      </c>
      <c r="V164" s="28">
        <v>1211</v>
      </c>
      <c r="W164" s="28">
        <v>1088</v>
      </c>
      <c r="X164" s="28">
        <v>1055</v>
      </c>
      <c r="Y164" s="28"/>
      <c r="Z164" s="20" t="s">
        <v>579</v>
      </c>
      <c r="AA164" s="28" t="b">
        <f t="shared" si="85"/>
        <v>1</v>
      </c>
      <c r="AB164"/>
      <c r="AC164" s="20" t="s">
        <v>579</v>
      </c>
      <c r="AD164" s="28">
        <v>65600</v>
      </c>
      <c r="AE164" s="28">
        <v>85600</v>
      </c>
      <c r="AF164" s="36">
        <v>76.7</v>
      </c>
      <c r="AG164" s="36">
        <v>2.6</v>
      </c>
      <c r="AH164" s="28">
        <v>66400</v>
      </c>
      <c r="AI164" s="28">
        <v>84900</v>
      </c>
      <c r="AJ164" s="36">
        <v>78.2</v>
      </c>
      <c r="AK164" s="36">
        <v>2.7</v>
      </c>
      <c r="AL164" s="28">
        <v>66600</v>
      </c>
      <c r="AM164" s="28">
        <v>85300</v>
      </c>
      <c r="AN164" s="36">
        <v>78</v>
      </c>
      <c r="AO164" s="36">
        <v>2.7</v>
      </c>
      <c r="AP164"/>
      <c r="AQ164"/>
      <c r="AR164"/>
      <c r="AS164"/>
      <c r="AT164" s="34">
        <f t="shared" si="86"/>
        <v>5.8283132530120478E-3</v>
      </c>
      <c r="AU164" s="34">
        <f t="shared" si="87"/>
        <v>1.0406626506024096E-2</v>
      </c>
      <c r="AV164" s="34">
        <f t="shared" si="88"/>
        <v>1.375E-2</v>
      </c>
      <c r="AW164" s="34">
        <f t="shared" si="106"/>
        <v>1.5900900900900902E-2</v>
      </c>
      <c r="AX164" s="34">
        <f t="shared" si="107"/>
        <v>1.442942942942943E-2</v>
      </c>
      <c r="AY164" s="34">
        <f t="shared" si="108"/>
        <v>1.8288288288288289E-2</v>
      </c>
      <c r="AZ164" s="34">
        <f t="shared" si="97"/>
        <v>1.3843843843843844E-2</v>
      </c>
      <c r="BA164" s="34">
        <f t="shared" si="98"/>
        <v>2.3438438438438437E-2</v>
      </c>
      <c r="BB164" s="34">
        <f t="shared" si="99"/>
        <v>1.2912912912912912E-2</v>
      </c>
      <c r="BC164" s="34">
        <f t="shared" si="100"/>
        <v>1.1906906906906907E-2</v>
      </c>
      <c r="BD164" s="34">
        <f t="shared" si="101"/>
        <v>1.4774774774774775E-2</v>
      </c>
      <c r="BE164" s="34">
        <f t="shared" si="102"/>
        <v>1.1666666666666667E-2</v>
      </c>
      <c r="BF164" s="34">
        <f t="shared" si="103"/>
        <v>6.3663663663663661E-3</v>
      </c>
      <c r="BG164" s="34">
        <f t="shared" si="104"/>
        <v>2.7732732732732732E-2</v>
      </c>
      <c r="BH164" s="34">
        <f t="shared" si="105"/>
        <v>1.5015015015015015E-2</v>
      </c>
      <c r="BI164" s="34">
        <f t="shared" si="89"/>
        <v>1.2133645955451348E-2</v>
      </c>
      <c r="BJ164" s="34">
        <f t="shared" si="90"/>
        <v>1.0164126611957796E-2</v>
      </c>
      <c r="BK164" s="34">
        <f t="shared" si="91"/>
        <v>1.0175849941383352E-2</v>
      </c>
      <c r="BL164" s="34">
        <f t="shared" si="92"/>
        <v>1.5849941383352873E-2</v>
      </c>
      <c r="BM164" s="34">
        <f t="shared" si="93"/>
        <v>1.2813599062133646E-2</v>
      </c>
      <c r="BN164" s="34">
        <f t="shared" si="94"/>
        <v>1.4196951934349356E-2</v>
      </c>
      <c r="BO164" s="34">
        <f t="shared" si="95"/>
        <v>1.2754982415005861E-2</v>
      </c>
      <c r="BP164" s="34">
        <f t="shared" si="96"/>
        <v>1.2368112543962485E-2</v>
      </c>
    </row>
    <row r="165" spans="1:68" ht="15" x14ac:dyDescent="0.25">
      <c r="A165" s="20" t="s">
        <v>580</v>
      </c>
      <c r="B165" s="28">
        <v>332</v>
      </c>
      <c r="C165" s="28">
        <v>662</v>
      </c>
      <c r="D165" s="28">
        <v>668</v>
      </c>
      <c r="E165" s="28">
        <v>549</v>
      </c>
      <c r="F165" s="28">
        <v>586</v>
      </c>
      <c r="G165" s="28">
        <v>535</v>
      </c>
      <c r="H165" s="28">
        <v>604</v>
      </c>
      <c r="I165" s="28">
        <v>470</v>
      </c>
      <c r="J165" s="28">
        <v>477</v>
      </c>
      <c r="K165" s="28">
        <v>620</v>
      </c>
      <c r="L165" s="28">
        <v>808</v>
      </c>
      <c r="M165" s="28">
        <v>404</v>
      </c>
      <c r="N165" s="28">
        <v>345</v>
      </c>
      <c r="O165" s="28">
        <v>502</v>
      </c>
      <c r="P165" s="28">
        <v>490</v>
      </c>
      <c r="Q165" s="28">
        <v>814</v>
      </c>
      <c r="R165" s="28">
        <v>616</v>
      </c>
      <c r="S165" s="28">
        <v>569</v>
      </c>
      <c r="T165" s="28">
        <v>606</v>
      </c>
      <c r="U165" s="28">
        <v>824</v>
      </c>
      <c r="V165" s="28">
        <v>718</v>
      </c>
      <c r="W165" s="28">
        <v>828</v>
      </c>
      <c r="X165" s="28">
        <v>1025</v>
      </c>
      <c r="Y165" s="28"/>
      <c r="Z165" s="20" t="s">
        <v>580</v>
      </c>
      <c r="AA165" s="28" t="b">
        <f t="shared" si="85"/>
        <v>1</v>
      </c>
      <c r="AB165"/>
      <c r="AC165" s="20" t="s">
        <v>580</v>
      </c>
      <c r="AD165" s="28">
        <v>58600</v>
      </c>
      <c r="AE165" s="28">
        <v>78500</v>
      </c>
      <c r="AF165" s="36">
        <v>74.7</v>
      </c>
      <c r="AG165" s="36">
        <v>2.9</v>
      </c>
      <c r="AH165" s="28">
        <v>58900</v>
      </c>
      <c r="AI165" s="28">
        <v>78500</v>
      </c>
      <c r="AJ165" s="36">
        <v>75.099999999999994</v>
      </c>
      <c r="AK165" s="36">
        <v>2.7</v>
      </c>
      <c r="AL165" s="28">
        <v>61200</v>
      </c>
      <c r="AM165" s="28">
        <v>79300</v>
      </c>
      <c r="AN165" s="36">
        <v>77.2</v>
      </c>
      <c r="AO165" s="36">
        <v>2.6</v>
      </c>
      <c r="AP165"/>
      <c r="AQ165"/>
      <c r="AR165"/>
      <c r="AS165"/>
      <c r="AT165" s="34">
        <f t="shared" si="86"/>
        <v>5.6366723259762309E-3</v>
      </c>
      <c r="AU165" s="34">
        <f t="shared" si="87"/>
        <v>1.1239388794567063E-2</v>
      </c>
      <c r="AV165" s="34">
        <f t="shared" si="88"/>
        <v>1.134125636672326E-2</v>
      </c>
      <c r="AW165" s="34">
        <f t="shared" si="106"/>
        <v>8.9705882352941173E-3</v>
      </c>
      <c r="AX165" s="34">
        <f t="shared" si="107"/>
        <v>9.5751633986928108E-3</v>
      </c>
      <c r="AY165" s="34">
        <f t="shared" si="108"/>
        <v>8.7418300653594773E-3</v>
      </c>
      <c r="AZ165" s="34">
        <f t="shared" si="97"/>
        <v>9.869281045751634E-3</v>
      </c>
      <c r="BA165" s="34">
        <f t="shared" si="98"/>
        <v>7.6797385620915029E-3</v>
      </c>
      <c r="BB165" s="34">
        <f t="shared" si="99"/>
        <v>7.7941176470588238E-3</v>
      </c>
      <c r="BC165" s="34">
        <f t="shared" si="100"/>
        <v>1.0130718954248366E-2</v>
      </c>
      <c r="BD165" s="34">
        <f t="shared" si="101"/>
        <v>1.3202614379084968E-2</v>
      </c>
      <c r="BE165" s="34">
        <f t="shared" si="102"/>
        <v>6.601307189542484E-3</v>
      </c>
      <c r="BF165" s="34">
        <f t="shared" si="103"/>
        <v>5.6372549019607842E-3</v>
      </c>
      <c r="BG165" s="34">
        <f t="shared" si="104"/>
        <v>8.202614379084967E-3</v>
      </c>
      <c r="BH165" s="34">
        <f t="shared" si="105"/>
        <v>8.0065359477124176E-3</v>
      </c>
      <c r="BI165" s="34">
        <f t="shared" si="89"/>
        <v>1.0264817150063051E-2</v>
      </c>
      <c r="BJ165" s="34">
        <f t="shared" si="90"/>
        <v>7.7679697351828499E-3</v>
      </c>
      <c r="BK165" s="34">
        <f t="shared" si="91"/>
        <v>7.1752837326607821E-3</v>
      </c>
      <c r="BL165" s="34">
        <f t="shared" si="92"/>
        <v>7.641866330390921E-3</v>
      </c>
      <c r="BM165" s="34">
        <f t="shared" si="93"/>
        <v>1.0390920554854981E-2</v>
      </c>
      <c r="BN165" s="34">
        <f t="shared" si="94"/>
        <v>9.0542244640605292E-3</v>
      </c>
      <c r="BO165" s="34">
        <f t="shared" si="95"/>
        <v>1.0441361916771754E-2</v>
      </c>
      <c r="BP165" s="34">
        <f t="shared" si="96"/>
        <v>1.2925598991172762E-2</v>
      </c>
    </row>
    <row r="166" spans="1:68" ht="15" x14ac:dyDescent="0.25">
      <c r="A166" s="20" t="s">
        <v>581</v>
      </c>
      <c r="B166" s="28">
        <v>160</v>
      </c>
      <c r="C166" s="28">
        <v>260</v>
      </c>
      <c r="D166" s="28">
        <v>345</v>
      </c>
      <c r="E166" s="28">
        <v>420</v>
      </c>
      <c r="F166" s="28">
        <v>303</v>
      </c>
      <c r="G166" s="28">
        <v>315</v>
      </c>
      <c r="H166" s="28">
        <v>365</v>
      </c>
      <c r="I166" s="28">
        <v>262</v>
      </c>
      <c r="J166" s="28">
        <v>289</v>
      </c>
      <c r="K166" s="28">
        <v>229</v>
      </c>
      <c r="L166" s="28">
        <v>290</v>
      </c>
      <c r="M166" s="28">
        <v>219</v>
      </c>
      <c r="N166" s="28">
        <v>152</v>
      </c>
      <c r="O166" s="28">
        <v>286</v>
      </c>
      <c r="P166" s="28">
        <v>288</v>
      </c>
      <c r="Q166" s="28">
        <v>258</v>
      </c>
      <c r="R166" s="28">
        <v>231</v>
      </c>
      <c r="S166" s="28">
        <v>299</v>
      </c>
      <c r="T166" s="28">
        <v>239</v>
      </c>
      <c r="U166" s="28">
        <v>290</v>
      </c>
      <c r="V166" s="28">
        <v>333</v>
      </c>
      <c r="W166" s="28">
        <v>262</v>
      </c>
      <c r="X166" s="28">
        <v>492</v>
      </c>
      <c r="Y166" s="28"/>
      <c r="Z166" s="20" t="s">
        <v>581</v>
      </c>
      <c r="AA166" s="28" t="b">
        <f t="shared" si="85"/>
        <v>1</v>
      </c>
      <c r="AB166"/>
      <c r="AC166" s="20" t="s">
        <v>581</v>
      </c>
      <c r="AD166" s="28">
        <v>33700</v>
      </c>
      <c r="AE166" s="28">
        <v>49000</v>
      </c>
      <c r="AF166" s="36">
        <v>68.8</v>
      </c>
      <c r="AG166" s="36">
        <v>3.2</v>
      </c>
      <c r="AH166" s="28">
        <v>34300</v>
      </c>
      <c r="AI166" s="28">
        <v>48900</v>
      </c>
      <c r="AJ166" s="36">
        <v>70</v>
      </c>
      <c r="AK166" s="36">
        <v>3.3</v>
      </c>
      <c r="AL166" s="28">
        <v>31800</v>
      </c>
      <c r="AM166" s="28">
        <v>48200</v>
      </c>
      <c r="AN166" s="36">
        <v>65.900000000000006</v>
      </c>
      <c r="AO166" s="36">
        <v>3.3</v>
      </c>
      <c r="AP166"/>
      <c r="AQ166"/>
      <c r="AR166"/>
      <c r="AS166"/>
      <c r="AT166" s="34">
        <f t="shared" si="86"/>
        <v>4.6647230320699708E-3</v>
      </c>
      <c r="AU166" s="34">
        <f t="shared" si="87"/>
        <v>7.5801749271137029E-3</v>
      </c>
      <c r="AV166" s="34">
        <f t="shared" si="88"/>
        <v>1.0058309037900875E-2</v>
      </c>
      <c r="AW166" s="34">
        <f t="shared" si="106"/>
        <v>1.3207547169811321E-2</v>
      </c>
      <c r="AX166" s="34">
        <f t="shared" si="107"/>
        <v>9.5283018867924531E-3</v>
      </c>
      <c r="AY166" s="34">
        <f t="shared" si="108"/>
        <v>9.9056603773584901E-3</v>
      </c>
      <c r="AZ166" s="34">
        <f t="shared" si="97"/>
        <v>1.1477987421383647E-2</v>
      </c>
      <c r="BA166" s="34">
        <f t="shared" si="98"/>
        <v>8.2389937106918231E-3</v>
      </c>
      <c r="BB166" s="34">
        <f t="shared" si="99"/>
        <v>9.0880503144654089E-3</v>
      </c>
      <c r="BC166" s="34">
        <f t="shared" si="100"/>
        <v>7.2012578616352197E-3</v>
      </c>
      <c r="BD166" s="34">
        <f t="shared" si="101"/>
        <v>9.1194968553459117E-3</v>
      </c>
      <c r="BE166" s="34">
        <f t="shared" si="102"/>
        <v>6.8867924528301884E-3</v>
      </c>
      <c r="BF166" s="34">
        <f t="shared" si="103"/>
        <v>4.779874213836478E-3</v>
      </c>
      <c r="BG166" s="34">
        <f t="shared" si="104"/>
        <v>8.9937106918238988E-3</v>
      </c>
      <c r="BH166" s="34">
        <f t="shared" si="105"/>
        <v>9.0566037735849061E-3</v>
      </c>
      <c r="BI166" s="34">
        <f t="shared" si="89"/>
        <v>5.3526970954356845E-3</v>
      </c>
      <c r="BJ166" s="34">
        <f t="shared" si="90"/>
        <v>4.7925311203319502E-3</v>
      </c>
      <c r="BK166" s="34">
        <f t="shared" si="91"/>
        <v>6.2033195020746888E-3</v>
      </c>
      <c r="BL166" s="34">
        <f t="shared" si="92"/>
        <v>4.9585062240663901E-3</v>
      </c>
      <c r="BM166" s="34">
        <f t="shared" si="93"/>
        <v>6.0165975103734443E-3</v>
      </c>
      <c r="BN166" s="34">
        <f t="shared" si="94"/>
        <v>6.9087136929460577E-3</v>
      </c>
      <c r="BO166" s="34">
        <f t="shared" si="95"/>
        <v>5.4356846473029045E-3</v>
      </c>
      <c r="BP166" s="34">
        <f t="shared" si="96"/>
        <v>1.0207468879668049E-2</v>
      </c>
    </row>
    <row r="167" spans="1:68" ht="15" x14ac:dyDescent="0.25">
      <c r="A167" s="20" t="s">
        <v>582</v>
      </c>
      <c r="B167" s="28">
        <v>211</v>
      </c>
      <c r="C167" s="28">
        <v>588</v>
      </c>
      <c r="D167" s="28">
        <v>405</v>
      </c>
      <c r="E167" s="28">
        <v>481</v>
      </c>
      <c r="F167" s="28">
        <v>444</v>
      </c>
      <c r="G167" s="28">
        <v>364</v>
      </c>
      <c r="H167" s="28">
        <v>318</v>
      </c>
      <c r="I167" s="28">
        <v>347</v>
      </c>
      <c r="J167" s="28">
        <v>421</v>
      </c>
      <c r="K167" s="28">
        <v>470</v>
      </c>
      <c r="L167" s="28">
        <v>401</v>
      </c>
      <c r="M167" s="28">
        <v>337</v>
      </c>
      <c r="N167" s="28">
        <v>166</v>
      </c>
      <c r="O167" s="28">
        <v>416</v>
      </c>
      <c r="P167" s="28">
        <v>349</v>
      </c>
      <c r="Q167" s="28">
        <v>543</v>
      </c>
      <c r="R167" s="28">
        <v>505</v>
      </c>
      <c r="S167" s="28">
        <v>470</v>
      </c>
      <c r="T167" s="28">
        <v>453</v>
      </c>
      <c r="U167" s="28">
        <v>404</v>
      </c>
      <c r="V167" s="28">
        <v>671</v>
      </c>
      <c r="W167" s="28">
        <v>600</v>
      </c>
      <c r="X167" s="28">
        <v>510</v>
      </c>
      <c r="Y167" s="28"/>
      <c r="Z167" s="20" t="s">
        <v>582</v>
      </c>
      <c r="AA167" s="28" t="b">
        <f t="shared" si="85"/>
        <v>1</v>
      </c>
      <c r="AB167"/>
      <c r="AC167" s="20" t="s">
        <v>582</v>
      </c>
      <c r="AD167" s="28">
        <v>51500</v>
      </c>
      <c r="AE167" s="28">
        <v>70200</v>
      </c>
      <c r="AF167" s="36">
        <v>73.3</v>
      </c>
      <c r="AG167" s="36">
        <v>2.8</v>
      </c>
      <c r="AH167" s="28">
        <v>50500</v>
      </c>
      <c r="AI167" s="28">
        <v>70200</v>
      </c>
      <c r="AJ167" s="36">
        <v>71.900000000000006</v>
      </c>
      <c r="AK167" s="36">
        <v>2.7</v>
      </c>
      <c r="AL167" s="28">
        <v>51000</v>
      </c>
      <c r="AM167" s="28">
        <v>70500</v>
      </c>
      <c r="AN167" s="36">
        <v>72.3</v>
      </c>
      <c r="AO167" s="36">
        <v>2.7</v>
      </c>
      <c r="AP167"/>
      <c r="AQ167"/>
      <c r="AR167"/>
      <c r="AS167"/>
      <c r="AT167" s="34">
        <f t="shared" si="86"/>
        <v>4.1782178217821785E-3</v>
      </c>
      <c r="AU167" s="34">
        <f t="shared" si="87"/>
        <v>1.1643564356435643E-2</v>
      </c>
      <c r="AV167" s="34">
        <f t="shared" si="88"/>
        <v>8.01980198019802E-3</v>
      </c>
      <c r="AW167" s="34">
        <f t="shared" si="106"/>
        <v>9.4313725490196079E-3</v>
      </c>
      <c r="AX167" s="34">
        <f t="shared" si="107"/>
        <v>8.7058823529411761E-3</v>
      </c>
      <c r="AY167" s="34">
        <f t="shared" si="108"/>
        <v>7.1372549019607847E-3</v>
      </c>
      <c r="AZ167" s="34">
        <f t="shared" si="97"/>
        <v>6.2352941176470585E-3</v>
      </c>
      <c r="BA167" s="34">
        <f t="shared" si="98"/>
        <v>6.8039215686274508E-3</v>
      </c>
      <c r="BB167" s="34">
        <f t="shared" si="99"/>
        <v>8.2549019607843135E-3</v>
      </c>
      <c r="BC167" s="34">
        <f t="shared" si="100"/>
        <v>9.2156862745098045E-3</v>
      </c>
      <c r="BD167" s="34">
        <f t="shared" si="101"/>
        <v>7.8627450980392165E-3</v>
      </c>
      <c r="BE167" s="34">
        <f t="shared" si="102"/>
        <v>6.6078431372549023E-3</v>
      </c>
      <c r="BF167" s="34">
        <f t="shared" si="103"/>
        <v>3.2549019607843138E-3</v>
      </c>
      <c r="BG167" s="34">
        <f t="shared" si="104"/>
        <v>8.1568627450980397E-3</v>
      </c>
      <c r="BH167" s="34">
        <f t="shared" si="105"/>
        <v>6.8431372549019607E-3</v>
      </c>
      <c r="BI167" s="34">
        <f t="shared" si="89"/>
        <v>7.7021276595744684E-3</v>
      </c>
      <c r="BJ167" s="34">
        <f t="shared" si="90"/>
        <v>7.1631205673758861E-3</v>
      </c>
      <c r="BK167" s="34">
        <f t="shared" si="91"/>
        <v>6.6666666666666671E-3</v>
      </c>
      <c r="BL167" s="34">
        <f t="shared" si="92"/>
        <v>6.4255319148936174E-3</v>
      </c>
      <c r="BM167" s="34">
        <f t="shared" si="93"/>
        <v>5.7304964539007094E-3</v>
      </c>
      <c r="BN167" s="34">
        <f t="shared" si="94"/>
        <v>9.5177304964539008E-3</v>
      </c>
      <c r="BO167" s="34">
        <f t="shared" si="95"/>
        <v>8.5106382978723406E-3</v>
      </c>
      <c r="BP167" s="34">
        <f t="shared" si="96"/>
        <v>7.2340425531914896E-3</v>
      </c>
    </row>
    <row r="168" spans="1:68" ht="15" x14ac:dyDescent="0.25">
      <c r="A168" s="20" t="s">
        <v>583</v>
      </c>
      <c r="B168" s="28">
        <v>471</v>
      </c>
      <c r="C168" s="28">
        <v>966</v>
      </c>
      <c r="D168" s="28">
        <v>817</v>
      </c>
      <c r="E168" s="28">
        <v>1007</v>
      </c>
      <c r="F168" s="28">
        <v>814</v>
      </c>
      <c r="G168" s="28">
        <v>1257</v>
      </c>
      <c r="H168" s="28">
        <v>680</v>
      </c>
      <c r="I168" s="28">
        <v>814</v>
      </c>
      <c r="J168" s="28">
        <v>639</v>
      </c>
      <c r="K168" s="28">
        <v>1000</v>
      </c>
      <c r="L168" s="28">
        <v>727</v>
      </c>
      <c r="M168" s="28">
        <v>691</v>
      </c>
      <c r="N168" s="28">
        <v>509</v>
      </c>
      <c r="O168" s="28">
        <v>766</v>
      </c>
      <c r="P168" s="28">
        <v>782</v>
      </c>
      <c r="Q168" s="28">
        <v>902</v>
      </c>
      <c r="R168" s="28">
        <v>832</v>
      </c>
      <c r="S168" s="28">
        <v>744</v>
      </c>
      <c r="T168" s="28">
        <v>818</v>
      </c>
      <c r="U168" s="28">
        <v>971</v>
      </c>
      <c r="V168" s="28">
        <v>785</v>
      </c>
      <c r="W168" s="28">
        <v>964</v>
      </c>
      <c r="X168" s="28">
        <v>1082</v>
      </c>
      <c r="Y168" s="28"/>
      <c r="Z168" s="20" t="s">
        <v>583</v>
      </c>
      <c r="AA168" s="28" t="b">
        <f t="shared" si="85"/>
        <v>1</v>
      </c>
      <c r="AB168"/>
      <c r="AC168" s="20" t="s">
        <v>583</v>
      </c>
      <c r="AD168" s="28">
        <v>80100</v>
      </c>
      <c r="AE168" s="28">
        <v>109900</v>
      </c>
      <c r="AF168" s="36">
        <v>72.900000000000006</v>
      </c>
      <c r="AG168" s="36">
        <v>2.8</v>
      </c>
      <c r="AH168" s="28">
        <v>78400</v>
      </c>
      <c r="AI168" s="28">
        <v>109300</v>
      </c>
      <c r="AJ168" s="36">
        <v>71.8</v>
      </c>
      <c r="AK168" s="36">
        <v>2.8</v>
      </c>
      <c r="AL168" s="28">
        <v>81700</v>
      </c>
      <c r="AM168" s="28">
        <v>110300</v>
      </c>
      <c r="AN168" s="36">
        <v>74.099999999999994</v>
      </c>
      <c r="AO168" s="36">
        <v>2.7</v>
      </c>
      <c r="AP168"/>
      <c r="AQ168"/>
      <c r="AR168"/>
      <c r="AS168"/>
      <c r="AT168" s="34">
        <f t="shared" si="86"/>
        <v>6.0076530612244898E-3</v>
      </c>
      <c r="AU168" s="34">
        <f t="shared" si="87"/>
        <v>1.2321428571428572E-2</v>
      </c>
      <c r="AV168" s="34">
        <f t="shared" si="88"/>
        <v>1.0420918367346939E-2</v>
      </c>
      <c r="AW168" s="34">
        <f t="shared" si="106"/>
        <v>1.2325581395348837E-2</v>
      </c>
      <c r="AX168" s="34">
        <f t="shared" si="107"/>
        <v>9.9632802937576499E-3</v>
      </c>
      <c r="AY168" s="34">
        <f t="shared" si="108"/>
        <v>1.5385556915544676E-2</v>
      </c>
      <c r="AZ168" s="34">
        <f t="shared" si="97"/>
        <v>8.3231334149326801E-3</v>
      </c>
      <c r="BA168" s="34">
        <f t="shared" si="98"/>
        <v>9.9632802937576499E-3</v>
      </c>
      <c r="BB168" s="34">
        <f t="shared" si="99"/>
        <v>7.8212974296205627E-3</v>
      </c>
      <c r="BC168" s="34">
        <f t="shared" si="100"/>
        <v>1.2239902080783354E-2</v>
      </c>
      <c r="BD168" s="34">
        <f t="shared" si="101"/>
        <v>8.8984088127294983E-3</v>
      </c>
      <c r="BE168" s="34">
        <f t="shared" si="102"/>
        <v>8.4577723378212975E-3</v>
      </c>
      <c r="BF168" s="34">
        <f t="shared" si="103"/>
        <v>6.2301101591187274E-3</v>
      </c>
      <c r="BG168" s="34">
        <f t="shared" si="104"/>
        <v>9.3757649938800494E-3</v>
      </c>
      <c r="BH168" s="34">
        <f t="shared" si="105"/>
        <v>9.5716034271725835E-3</v>
      </c>
      <c r="BI168" s="34">
        <f t="shared" si="89"/>
        <v>8.1776971894832271E-3</v>
      </c>
      <c r="BJ168" s="34">
        <f t="shared" si="90"/>
        <v>7.5430643699002722E-3</v>
      </c>
      <c r="BK168" s="34">
        <f t="shared" si="91"/>
        <v>6.7452402538531282E-3</v>
      </c>
      <c r="BL168" s="34">
        <f t="shared" si="92"/>
        <v>7.4161378059836806E-3</v>
      </c>
      <c r="BM168" s="34">
        <f t="shared" si="93"/>
        <v>8.8032638259292837E-3</v>
      </c>
      <c r="BN168" s="34">
        <f t="shared" si="94"/>
        <v>7.1169537624660014E-3</v>
      </c>
      <c r="BO168" s="34">
        <f t="shared" si="95"/>
        <v>8.7398005439709887E-3</v>
      </c>
      <c r="BP168" s="34">
        <f t="shared" si="96"/>
        <v>9.8096101541251136E-3</v>
      </c>
    </row>
    <row r="169" spans="1:68" ht="15" x14ac:dyDescent="0.25">
      <c r="A169" s="20" t="s">
        <v>584</v>
      </c>
      <c r="B169" s="28">
        <v>1290</v>
      </c>
      <c r="C169" s="28">
        <v>1591</v>
      </c>
      <c r="D169" s="28">
        <v>1522</v>
      </c>
      <c r="E169" s="28">
        <v>1535</v>
      </c>
      <c r="F169" s="28">
        <v>1218</v>
      </c>
      <c r="G169" s="28">
        <v>1837</v>
      </c>
      <c r="H169" s="28">
        <v>1925</v>
      </c>
      <c r="I169" s="28">
        <v>2669</v>
      </c>
      <c r="J169" s="28">
        <v>1989</v>
      </c>
      <c r="K169" s="28">
        <v>2311</v>
      </c>
      <c r="L169" s="28">
        <v>1690</v>
      </c>
      <c r="M169" s="28">
        <v>2335</v>
      </c>
      <c r="N169" s="28">
        <v>1054</v>
      </c>
      <c r="O169" s="28">
        <v>1993</v>
      </c>
      <c r="P169" s="28">
        <v>2565</v>
      </c>
      <c r="Q169" s="28">
        <v>2428</v>
      </c>
      <c r="R169" s="28">
        <v>2575</v>
      </c>
      <c r="S169" s="28">
        <v>1891</v>
      </c>
      <c r="T169" s="28">
        <v>2210</v>
      </c>
      <c r="U169" s="28">
        <v>2239</v>
      </c>
      <c r="V169" s="28">
        <v>3122</v>
      </c>
      <c r="W169" s="28">
        <v>3408</v>
      </c>
      <c r="X169" s="28">
        <v>2637</v>
      </c>
      <c r="Y169" s="28"/>
      <c r="Z169" s="20" t="s">
        <v>584</v>
      </c>
      <c r="AA169" s="28" t="b">
        <f t="shared" si="85"/>
        <v>1</v>
      </c>
      <c r="AB169"/>
      <c r="AC169" s="20" t="s">
        <v>584</v>
      </c>
      <c r="AD169" s="28">
        <v>106400</v>
      </c>
      <c r="AE169" s="28">
        <v>148800</v>
      </c>
      <c r="AF169" s="36">
        <v>71.5</v>
      </c>
      <c r="AG169" s="36">
        <v>2.7</v>
      </c>
      <c r="AH169" s="28">
        <v>100500</v>
      </c>
      <c r="AI169" s="28">
        <v>149500</v>
      </c>
      <c r="AJ169" s="36">
        <v>67.2</v>
      </c>
      <c r="AK169" s="36">
        <v>2.8</v>
      </c>
      <c r="AL169" s="28">
        <v>102300</v>
      </c>
      <c r="AM169" s="28">
        <v>149600</v>
      </c>
      <c r="AN169" s="36">
        <v>68.400000000000006</v>
      </c>
      <c r="AO169" s="36">
        <v>2.8</v>
      </c>
      <c r="AP169"/>
      <c r="AQ169"/>
      <c r="AR169"/>
      <c r="AS169"/>
      <c r="AT169" s="34">
        <f t="shared" si="86"/>
        <v>1.2835820895522388E-2</v>
      </c>
      <c r="AU169" s="34">
        <f t="shared" si="87"/>
        <v>1.583084577114428E-2</v>
      </c>
      <c r="AV169" s="34">
        <f t="shared" si="88"/>
        <v>1.5144278606965175E-2</v>
      </c>
      <c r="AW169" s="34">
        <f t="shared" si="106"/>
        <v>1.5004887585532747E-2</v>
      </c>
      <c r="AX169" s="34">
        <f t="shared" si="107"/>
        <v>1.1906158357771261E-2</v>
      </c>
      <c r="AY169" s="34">
        <f t="shared" si="108"/>
        <v>1.7956989247311827E-2</v>
      </c>
      <c r="AZ169" s="34">
        <f t="shared" si="97"/>
        <v>1.8817204301075269E-2</v>
      </c>
      <c r="BA169" s="34">
        <f t="shared" si="98"/>
        <v>2.608993157380254E-2</v>
      </c>
      <c r="BB169" s="34">
        <f t="shared" si="99"/>
        <v>1.9442815249266863E-2</v>
      </c>
      <c r="BC169" s="34">
        <f t="shared" si="100"/>
        <v>2.2590420332355816E-2</v>
      </c>
      <c r="BD169" s="34">
        <f t="shared" si="101"/>
        <v>1.6520039100684263E-2</v>
      </c>
      <c r="BE169" s="34">
        <f t="shared" si="102"/>
        <v>2.2825024437927662E-2</v>
      </c>
      <c r="BF169" s="34">
        <f t="shared" si="103"/>
        <v>1.0303030303030303E-2</v>
      </c>
      <c r="BG169" s="34">
        <f t="shared" si="104"/>
        <v>1.9481915933528837E-2</v>
      </c>
      <c r="BH169" s="34">
        <f t="shared" si="105"/>
        <v>2.5073313782991203E-2</v>
      </c>
      <c r="BI169" s="34">
        <f t="shared" si="89"/>
        <v>1.6229946524064173E-2</v>
      </c>
      <c r="BJ169" s="34">
        <f t="shared" si="90"/>
        <v>1.7212566844919786E-2</v>
      </c>
      <c r="BK169" s="34">
        <f t="shared" si="91"/>
        <v>1.2640374331550802E-2</v>
      </c>
      <c r="BL169" s="34">
        <f t="shared" si="92"/>
        <v>1.4772727272727272E-2</v>
      </c>
      <c r="BM169" s="34">
        <f t="shared" si="93"/>
        <v>1.4966577540106952E-2</v>
      </c>
      <c r="BN169" s="34">
        <f t="shared" si="94"/>
        <v>2.0868983957219252E-2</v>
      </c>
      <c r="BO169" s="34">
        <f t="shared" si="95"/>
        <v>2.2780748663101605E-2</v>
      </c>
      <c r="BP169" s="34">
        <f t="shared" si="96"/>
        <v>1.7627005347593584E-2</v>
      </c>
    </row>
    <row r="170" spans="1:68" ht="15" x14ac:dyDescent="0.25">
      <c r="A170" s="20" t="s">
        <v>585</v>
      </c>
      <c r="B170" s="28">
        <v>257</v>
      </c>
      <c r="C170" s="28">
        <v>601</v>
      </c>
      <c r="D170" s="28">
        <v>638</v>
      </c>
      <c r="E170" s="28">
        <v>666</v>
      </c>
      <c r="F170" s="28">
        <v>668</v>
      </c>
      <c r="G170" s="28">
        <v>649</v>
      </c>
      <c r="H170" s="28">
        <v>867</v>
      </c>
      <c r="I170" s="28">
        <v>620</v>
      </c>
      <c r="J170" s="28">
        <v>1800</v>
      </c>
      <c r="K170" s="28">
        <v>2103</v>
      </c>
      <c r="L170" s="28">
        <v>1730</v>
      </c>
      <c r="M170" s="28">
        <v>1390</v>
      </c>
      <c r="N170" s="28">
        <v>647</v>
      </c>
      <c r="O170" s="28">
        <v>416</v>
      </c>
      <c r="P170" s="28">
        <v>508</v>
      </c>
      <c r="Q170" s="28">
        <v>669</v>
      </c>
      <c r="R170" s="28">
        <v>732</v>
      </c>
      <c r="S170" s="28">
        <v>1369</v>
      </c>
      <c r="T170" s="28">
        <v>987</v>
      </c>
      <c r="U170" s="28">
        <v>828</v>
      </c>
      <c r="V170" s="28">
        <v>1676</v>
      </c>
      <c r="W170" s="28">
        <v>1782</v>
      </c>
      <c r="X170" s="28">
        <v>1647</v>
      </c>
      <c r="Y170" s="28"/>
      <c r="Z170" s="20" t="s">
        <v>585</v>
      </c>
      <c r="AA170" s="28" t="b">
        <f t="shared" si="85"/>
        <v>1</v>
      </c>
      <c r="AB170"/>
      <c r="AC170" s="20" t="s">
        <v>585</v>
      </c>
      <c r="AD170" s="28">
        <v>58200</v>
      </c>
      <c r="AE170" s="28">
        <v>86800</v>
      </c>
      <c r="AF170" s="36">
        <v>67.099999999999994</v>
      </c>
      <c r="AG170" s="36">
        <v>2.7</v>
      </c>
      <c r="AH170" s="28">
        <v>60200</v>
      </c>
      <c r="AI170" s="28">
        <v>86400</v>
      </c>
      <c r="AJ170" s="36">
        <v>69.599999999999994</v>
      </c>
      <c r="AK170" s="36">
        <v>2.9</v>
      </c>
      <c r="AL170" s="28">
        <v>58500</v>
      </c>
      <c r="AM170" s="28">
        <v>86500</v>
      </c>
      <c r="AN170" s="36">
        <v>67.7</v>
      </c>
      <c r="AO170" s="36">
        <v>3</v>
      </c>
      <c r="AP170"/>
      <c r="AQ170"/>
      <c r="AR170"/>
      <c r="AS170"/>
      <c r="AT170" s="34">
        <f t="shared" si="86"/>
        <v>4.2691029900332224E-3</v>
      </c>
      <c r="AU170" s="34">
        <f t="shared" si="87"/>
        <v>9.9833887043189375E-3</v>
      </c>
      <c r="AV170" s="34">
        <f t="shared" si="88"/>
        <v>1.0598006644518272E-2</v>
      </c>
      <c r="AW170" s="34">
        <f t="shared" si="106"/>
        <v>1.1384615384615385E-2</v>
      </c>
      <c r="AX170" s="34">
        <f t="shared" si="107"/>
        <v>1.1418803418803419E-2</v>
      </c>
      <c r="AY170" s="34">
        <f t="shared" si="108"/>
        <v>1.1094017094017094E-2</v>
      </c>
      <c r="AZ170" s="34">
        <f t="shared" si="97"/>
        <v>1.482051282051282E-2</v>
      </c>
      <c r="BA170" s="34">
        <f t="shared" si="98"/>
        <v>1.0598290598290599E-2</v>
      </c>
      <c r="BB170" s="34">
        <f t="shared" si="99"/>
        <v>3.0769230769230771E-2</v>
      </c>
      <c r="BC170" s="34">
        <f t="shared" si="100"/>
        <v>3.594871794871795E-2</v>
      </c>
      <c r="BD170" s="34">
        <f t="shared" si="101"/>
        <v>2.9572649572649573E-2</v>
      </c>
      <c r="BE170" s="34">
        <f t="shared" si="102"/>
        <v>2.376068376068376E-2</v>
      </c>
      <c r="BF170" s="34">
        <f t="shared" si="103"/>
        <v>1.105982905982906E-2</v>
      </c>
      <c r="BG170" s="34">
        <f t="shared" si="104"/>
        <v>7.1111111111111115E-3</v>
      </c>
      <c r="BH170" s="34">
        <f t="shared" si="105"/>
        <v>8.6837606837606839E-3</v>
      </c>
      <c r="BI170" s="34">
        <f t="shared" si="89"/>
        <v>7.7341040462427747E-3</v>
      </c>
      <c r="BJ170" s="34">
        <f t="shared" si="90"/>
        <v>8.4624277456647398E-3</v>
      </c>
      <c r="BK170" s="34">
        <f t="shared" si="91"/>
        <v>1.5826589595375723E-2</v>
      </c>
      <c r="BL170" s="34">
        <f t="shared" si="92"/>
        <v>1.1410404624277457E-2</v>
      </c>
      <c r="BM170" s="34">
        <f t="shared" si="93"/>
        <v>9.5722543352601153E-3</v>
      </c>
      <c r="BN170" s="34">
        <f t="shared" si="94"/>
        <v>1.93757225433526E-2</v>
      </c>
      <c r="BO170" s="34">
        <f t="shared" si="95"/>
        <v>2.0601156069364163E-2</v>
      </c>
      <c r="BP170" s="34">
        <f t="shared" si="96"/>
        <v>1.9040462427745666E-2</v>
      </c>
    </row>
    <row r="171" spans="1:68" ht="15" x14ac:dyDescent="0.25">
      <c r="A171" s="20" t="s">
        <v>586</v>
      </c>
      <c r="B171" s="28">
        <v>572</v>
      </c>
      <c r="C171" s="28">
        <v>740</v>
      </c>
      <c r="D171" s="28">
        <v>607</v>
      </c>
      <c r="E171" s="28">
        <v>771</v>
      </c>
      <c r="F171" s="28">
        <v>1094</v>
      </c>
      <c r="G171" s="28">
        <v>1161</v>
      </c>
      <c r="H171" s="28">
        <v>788</v>
      </c>
      <c r="I171" s="28">
        <v>753</v>
      </c>
      <c r="J171" s="28">
        <v>783</v>
      </c>
      <c r="K171" s="28">
        <v>802</v>
      </c>
      <c r="L171" s="28">
        <v>655</v>
      </c>
      <c r="M171" s="28">
        <v>1015</v>
      </c>
      <c r="N171" s="28">
        <v>695</v>
      </c>
      <c r="O171" s="28">
        <v>731</v>
      </c>
      <c r="P171" s="28">
        <v>534</v>
      </c>
      <c r="Q171" s="28">
        <v>819</v>
      </c>
      <c r="R171" s="28">
        <v>914</v>
      </c>
      <c r="S171" s="28">
        <v>684</v>
      </c>
      <c r="T171" s="28">
        <v>735</v>
      </c>
      <c r="U171" s="28">
        <v>751</v>
      </c>
      <c r="V171" s="28">
        <v>762</v>
      </c>
      <c r="W171" s="28">
        <v>876</v>
      </c>
      <c r="X171" s="28">
        <v>810</v>
      </c>
      <c r="Y171" s="28"/>
      <c r="Z171" s="20" t="s">
        <v>586</v>
      </c>
      <c r="AA171" s="28" t="b">
        <f t="shared" si="85"/>
        <v>1</v>
      </c>
      <c r="AB171"/>
      <c r="AC171" s="20" t="s">
        <v>586</v>
      </c>
      <c r="AD171" s="28">
        <v>60800</v>
      </c>
      <c r="AE171" s="28">
        <v>84100</v>
      </c>
      <c r="AF171" s="36">
        <v>72.3</v>
      </c>
      <c r="AG171" s="36">
        <v>2.8</v>
      </c>
      <c r="AH171" s="28">
        <v>63400</v>
      </c>
      <c r="AI171" s="28">
        <v>84300</v>
      </c>
      <c r="AJ171" s="36">
        <v>75.2</v>
      </c>
      <c r="AK171" s="36">
        <v>2.7</v>
      </c>
      <c r="AL171" s="28">
        <v>65100</v>
      </c>
      <c r="AM171" s="28">
        <v>84200</v>
      </c>
      <c r="AN171" s="36">
        <v>77.3</v>
      </c>
      <c r="AO171" s="36">
        <v>2.7</v>
      </c>
      <c r="AP171"/>
      <c r="AQ171"/>
      <c r="AR171"/>
      <c r="AS171"/>
      <c r="AT171" s="34">
        <f t="shared" si="86"/>
        <v>9.0220820189274454E-3</v>
      </c>
      <c r="AU171" s="34">
        <f t="shared" si="87"/>
        <v>1.167192429022082E-2</v>
      </c>
      <c r="AV171" s="34">
        <f t="shared" si="88"/>
        <v>9.5741324921135643E-3</v>
      </c>
      <c r="AW171" s="34">
        <f t="shared" si="106"/>
        <v>1.1843317972350231E-2</v>
      </c>
      <c r="AX171" s="34">
        <f t="shared" si="107"/>
        <v>1.6804915514592934E-2</v>
      </c>
      <c r="AY171" s="34">
        <f t="shared" si="108"/>
        <v>1.783410138248848E-2</v>
      </c>
      <c r="AZ171" s="34">
        <f t="shared" si="97"/>
        <v>1.2104454685099847E-2</v>
      </c>
      <c r="BA171" s="34">
        <f t="shared" si="98"/>
        <v>1.1566820276497696E-2</v>
      </c>
      <c r="BB171" s="34">
        <f t="shared" si="99"/>
        <v>1.2027649769585253E-2</v>
      </c>
      <c r="BC171" s="34">
        <f t="shared" si="100"/>
        <v>1.2319508448540706E-2</v>
      </c>
      <c r="BD171" s="34">
        <f t="shared" si="101"/>
        <v>1.0061443932411674E-2</v>
      </c>
      <c r="BE171" s="34">
        <f t="shared" si="102"/>
        <v>1.5591397849462365E-2</v>
      </c>
      <c r="BF171" s="34">
        <f t="shared" si="103"/>
        <v>1.0675883256528417E-2</v>
      </c>
      <c r="BG171" s="34">
        <f t="shared" si="104"/>
        <v>1.1228878648233487E-2</v>
      </c>
      <c r="BH171" s="34">
        <f t="shared" si="105"/>
        <v>8.2027649769585258E-3</v>
      </c>
      <c r="BI171" s="34">
        <f t="shared" si="89"/>
        <v>9.7268408551068886E-3</v>
      </c>
      <c r="BJ171" s="34">
        <f t="shared" si="90"/>
        <v>1.0855106888361046E-2</v>
      </c>
      <c r="BK171" s="34">
        <f t="shared" si="91"/>
        <v>8.1235154394299295E-3</v>
      </c>
      <c r="BL171" s="34">
        <f t="shared" si="92"/>
        <v>8.729216152019003E-3</v>
      </c>
      <c r="BM171" s="34">
        <f t="shared" si="93"/>
        <v>8.9192399049881233E-3</v>
      </c>
      <c r="BN171" s="34">
        <f t="shared" si="94"/>
        <v>9.0498812351543952E-3</v>
      </c>
      <c r="BO171" s="34">
        <f t="shared" si="95"/>
        <v>1.0403800475059382E-2</v>
      </c>
      <c r="BP171" s="34">
        <f t="shared" si="96"/>
        <v>9.6199524940617578E-3</v>
      </c>
    </row>
    <row r="172" spans="1:68" ht="15" x14ac:dyDescent="0.25">
      <c r="A172" s="20" t="s">
        <v>587</v>
      </c>
      <c r="B172" s="28">
        <v>231</v>
      </c>
      <c r="C172" s="28">
        <v>369</v>
      </c>
      <c r="D172" s="28">
        <v>340</v>
      </c>
      <c r="E172" s="28">
        <v>528</v>
      </c>
      <c r="F172" s="28">
        <v>339</v>
      </c>
      <c r="G172" s="28">
        <v>299</v>
      </c>
      <c r="H172" s="28">
        <v>333</v>
      </c>
      <c r="I172" s="28">
        <v>351</v>
      </c>
      <c r="J172" s="28">
        <v>335</v>
      </c>
      <c r="K172" s="28">
        <v>497</v>
      </c>
      <c r="L172" s="28">
        <v>458</v>
      </c>
      <c r="M172" s="28">
        <v>271</v>
      </c>
      <c r="N172" s="28">
        <v>328</v>
      </c>
      <c r="O172" s="28">
        <v>384</v>
      </c>
      <c r="P172" s="28">
        <v>439</v>
      </c>
      <c r="Q172" s="28">
        <v>384</v>
      </c>
      <c r="R172" s="28">
        <v>556</v>
      </c>
      <c r="S172" s="28">
        <v>396</v>
      </c>
      <c r="T172" s="28">
        <v>573</v>
      </c>
      <c r="U172" s="28">
        <v>505</v>
      </c>
      <c r="V172" s="28">
        <v>569</v>
      </c>
      <c r="W172" s="28">
        <v>659</v>
      </c>
      <c r="X172" s="28">
        <v>435</v>
      </c>
      <c r="Y172" s="28"/>
      <c r="Z172" s="20" t="s">
        <v>587</v>
      </c>
      <c r="AA172" s="28" t="b">
        <f t="shared" si="85"/>
        <v>1</v>
      </c>
      <c r="AB172"/>
      <c r="AC172" s="20" t="s">
        <v>587</v>
      </c>
      <c r="AD172" s="28">
        <v>58800</v>
      </c>
      <c r="AE172" s="28">
        <v>77400</v>
      </c>
      <c r="AF172" s="36">
        <v>76</v>
      </c>
      <c r="AG172" s="36">
        <v>2.6</v>
      </c>
      <c r="AH172" s="28">
        <v>59100</v>
      </c>
      <c r="AI172" s="28">
        <v>78000</v>
      </c>
      <c r="AJ172" s="36">
        <v>75.8</v>
      </c>
      <c r="AK172" s="36">
        <v>2.6</v>
      </c>
      <c r="AL172" s="28">
        <v>58400</v>
      </c>
      <c r="AM172" s="28">
        <v>77300</v>
      </c>
      <c r="AN172" s="36">
        <v>75.5</v>
      </c>
      <c r="AO172" s="36">
        <v>2.7</v>
      </c>
      <c r="AP172"/>
      <c r="AQ172"/>
      <c r="AR172"/>
      <c r="AS172"/>
      <c r="AT172" s="34">
        <f t="shared" si="86"/>
        <v>3.9086294416243658E-3</v>
      </c>
      <c r="AU172" s="34">
        <f t="shared" si="87"/>
        <v>6.2436548223350251E-3</v>
      </c>
      <c r="AV172" s="34">
        <f t="shared" si="88"/>
        <v>5.7529610829103218E-3</v>
      </c>
      <c r="AW172" s="34">
        <f t="shared" si="106"/>
        <v>9.0410958904109592E-3</v>
      </c>
      <c r="AX172" s="34">
        <f t="shared" si="107"/>
        <v>5.8047945205479453E-3</v>
      </c>
      <c r="AY172" s="34">
        <f t="shared" si="108"/>
        <v>5.1198630136986304E-3</v>
      </c>
      <c r="AZ172" s="34">
        <f t="shared" si="97"/>
        <v>5.7020547945205481E-3</v>
      </c>
      <c r="BA172" s="34">
        <f t="shared" si="98"/>
        <v>6.0102739726027397E-3</v>
      </c>
      <c r="BB172" s="34">
        <f t="shared" si="99"/>
        <v>5.7363013698630136E-3</v>
      </c>
      <c r="BC172" s="34">
        <f t="shared" si="100"/>
        <v>8.5102739726027402E-3</v>
      </c>
      <c r="BD172" s="34">
        <f t="shared" si="101"/>
        <v>7.8424657534246576E-3</v>
      </c>
      <c r="BE172" s="34">
        <f t="shared" si="102"/>
        <v>4.64041095890411E-3</v>
      </c>
      <c r="BF172" s="34">
        <f t="shared" si="103"/>
        <v>5.6164383561643832E-3</v>
      </c>
      <c r="BG172" s="34">
        <f t="shared" si="104"/>
        <v>6.5753424657534251E-3</v>
      </c>
      <c r="BH172" s="34">
        <f t="shared" si="105"/>
        <v>7.5171232876712329E-3</v>
      </c>
      <c r="BI172" s="34">
        <f t="shared" si="89"/>
        <v>4.9676584734799486E-3</v>
      </c>
      <c r="BJ172" s="34">
        <f t="shared" si="90"/>
        <v>7.192755498059508E-3</v>
      </c>
      <c r="BK172" s="34">
        <f t="shared" si="91"/>
        <v>5.1228978007761966E-3</v>
      </c>
      <c r="BL172" s="34">
        <f t="shared" si="92"/>
        <v>7.4126778783958607E-3</v>
      </c>
      <c r="BM172" s="34">
        <f t="shared" si="93"/>
        <v>6.5329883570504526E-3</v>
      </c>
      <c r="BN172" s="34">
        <f t="shared" si="94"/>
        <v>7.3609314359637775E-3</v>
      </c>
      <c r="BO172" s="34">
        <f t="shared" si="95"/>
        <v>8.5252263906856404E-3</v>
      </c>
      <c r="BP172" s="34">
        <f t="shared" si="96"/>
        <v>5.6274256144890041E-3</v>
      </c>
    </row>
    <row r="173" spans="1:68" ht="15" x14ac:dyDescent="0.25">
      <c r="A173" s="20" t="s">
        <v>588</v>
      </c>
      <c r="B173" s="28">
        <v>1596</v>
      </c>
      <c r="C173" s="28">
        <v>2414</v>
      </c>
      <c r="D173" s="28">
        <v>3522</v>
      </c>
      <c r="E173" s="28">
        <v>2038</v>
      </c>
      <c r="F173" s="28">
        <v>1889</v>
      </c>
      <c r="G173" s="28">
        <v>2278</v>
      </c>
      <c r="H173" s="28">
        <v>2414</v>
      </c>
      <c r="I173" s="28">
        <v>2387</v>
      </c>
      <c r="J173" s="28">
        <v>2046</v>
      </c>
      <c r="K173" s="28">
        <v>3234</v>
      </c>
      <c r="L173" s="28">
        <v>2457</v>
      </c>
      <c r="M173" s="28">
        <v>2482</v>
      </c>
      <c r="N173" s="28">
        <v>1676</v>
      </c>
      <c r="O173" s="28">
        <v>2569</v>
      </c>
      <c r="P173" s="28">
        <v>2602</v>
      </c>
      <c r="Q173" s="28">
        <v>2144</v>
      </c>
      <c r="R173" s="28">
        <v>2172</v>
      </c>
      <c r="S173" s="28">
        <v>2282</v>
      </c>
      <c r="T173" s="28">
        <v>2383</v>
      </c>
      <c r="U173" s="28">
        <v>2472</v>
      </c>
      <c r="V173" s="28">
        <v>3484</v>
      </c>
      <c r="W173" s="28">
        <v>3033</v>
      </c>
      <c r="X173" s="28">
        <v>2987</v>
      </c>
      <c r="Y173" s="28"/>
      <c r="Z173" s="20" t="s">
        <v>588</v>
      </c>
      <c r="AA173" s="28" t="b">
        <f t="shared" si="85"/>
        <v>1</v>
      </c>
      <c r="AB173"/>
      <c r="AC173" s="20" t="s">
        <v>588</v>
      </c>
      <c r="AD173" s="28">
        <v>171200</v>
      </c>
      <c r="AE173" s="28">
        <v>230700</v>
      </c>
      <c r="AF173" s="36">
        <v>74.2</v>
      </c>
      <c r="AG173" s="36">
        <v>2.8</v>
      </c>
      <c r="AH173" s="28">
        <v>167300</v>
      </c>
      <c r="AI173" s="28">
        <v>233800</v>
      </c>
      <c r="AJ173" s="36">
        <v>71.599999999999994</v>
      </c>
      <c r="AK173" s="36">
        <v>2.9</v>
      </c>
      <c r="AL173" s="28">
        <v>171800</v>
      </c>
      <c r="AM173" s="28">
        <v>238100</v>
      </c>
      <c r="AN173" s="36">
        <v>72.099999999999994</v>
      </c>
      <c r="AO173" s="36">
        <v>2.6</v>
      </c>
      <c r="AP173"/>
      <c r="AQ173"/>
      <c r="AR173"/>
      <c r="AS173"/>
      <c r="AT173" s="34">
        <f t="shared" si="86"/>
        <v>9.5397489539748945E-3</v>
      </c>
      <c r="AU173" s="34">
        <f t="shared" si="87"/>
        <v>1.442916915720263E-2</v>
      </c>
      <c r="AV173" s="34">
        <f t="shared" si="88"/>
        <v>2.1052002390914523E-2</v>
      </c>
      <c r="AW173" s="34">
        <f t="shared" si="106"/>
        <v>1.1862630966239815E-2</v>
      </c>
      <c r="AX173" s="34">
        <f t="shared" si="107"/>
        <v>1.0995343422584401E-2</v>
      </c>
      <c r="AY173" s="34">
        <f t="shared" si="108"/>
        <v>1.3259604190919674E-2</v>
      </c>
      <c r="AZ173" s="34">
        <f t="shared" si="97"/>
        <v>1.4051222351571595E-2</v>
      </c>
      <c r="BA173" s="34">
        <f t="shared" si="98"/>
        <v>1.3894062863795111E-2</v>
      </c>
      <c r="BB173" s="34">
        <f t="shared" si="99"/>
        <v>1.1909196740395809E-2</v>
      </c>
      <c r="BC173" s="34">
        <f t="shared" si="100"/>
        <v>1.8824214202561116E-2</v>
      </c>
      <c r="BD173" s="34">
        <f t="shared" si="101"/>
        <v>1.4301513387660069E-2</v>
      </c>
      <c r="BE173" s="34">
        <f t="shared" si="102"/>
        <v>1.4447031431897555E-2</v>
      </c>
      <c r="BF173" s="34">
        <f t="shared" si="103"/>
        <v>9.7555296856810247E-3</v>
      </c>
      <c r="BG173" s="34">
        <f t="shared" si="104"/>
        <v>1.4953434225844005E-2</v>
      </c>
      <c r="BH173" s="34">
        <f t="shared" si="105"/>
        <v>1.5145518044237485E-2</v>
      </c>
      <c r="BI173" s="34">
        <f t="shared" si="89"/>
        <v>9.004619907601848E-3</v>
      </c>
      <c r="BJ173" s="34">
        <f t="shared" si="90"/>
        <v>9.1222175556488865E-3</v>
      </c>
      <c r="BK173" s="34">
        <f t="shared" si="91"/>
        <v>9.5842083158336842E-3</v>
      </c>
      <c r="BL173" s="34">
        <f t="shared" si="92"/>
        <v>1.000839983200336E-2</v>
      </c>
      <c r="BM173" s="34">
        <f t="shared" si="93"/>
        <v>1.0382192356152876E-2</v>
      </c>
      <c r="BN173" s="34">
        <f t="shared" si="94"/>
        <v>1.4632507349853004E-2</v>
      </c>
      <c r="BO173" s="34">
        <f t="shared" si="95"/>
        <v>1.2738345233095338E-2</v>
      </c>
      <c r="BP173" s="34">
        <f t="shared" si="96"/>
        <v>1.254514909701806E-2</v>
      </c>
    </row>
    <row r="174" spans="1:68" ht="15" x14ac:dyDescent="0.25">
      <c r="A174" s="20" t="s">
        <v>589</v>
      </c>
      <c r="B174" s="28">
        <v>571</v>
      </c>
      <c r="C174" s="28">
        <v>806</v>
      </c>
      <c r="D174" s="28">
        <v>677</v>
      </c>
      <c r="E174" s="28">
        <v>720</v>
      </c>
      <c r="F174" s="28">
        <v>531</v>
      </c>
      <c r="G174" s="28">
        <v>776</v>
      </c>
      <c r="H174" s="28">
        <v>887</v>
      </c>
      <c r="I174" s="28">
        <v>848</v>
      </c>
      <c r="J174" s="28">
        <v>898</v>
      </c>
      <c r="K174" s="28">
        <v>1214</v>
      </c>
      <c r="L174" s="28">
        <v>1076</v>
      </c>
      <c r="M174" s="28">
        <v>658</v>
      </c>
      <c r="N174" s="28">
        <v>428</v>
      </c>
      <c r="O174" s="28">
        <v>720</v>
      </c>
      <c r="P174" s="28">
        <v>636</v>
      </c>
      <c r="Q174" s="28">
        <v>788</v>
      </c>
      <c r="R174" s="28">
        <v>1037</v>
      </c>
      <c r="S174" s="28">
        <v>628</v>
      </c>
      <c r="T174" s="28">
        <v>759</v>
      </c>
      <c r="U174" s="28">
        <v>781</v>
      </c>
      <c r="V174" s="28">
        <v>1028</v>
      </c>
      <c r="W174" s="28">
        <v>1218</v>
      </c>
      <c r="X174" s="28">
        <v>1053</v>
      </c>
      <c r="Y174" s="28"/>
      <c r="Z174" s="20" t="s">
        <v>589</v>
      </c>
      <c r="AA174" s="28" t="b">
        <f t="shared" si="85"/>
        <v>1</v>
      </c>
      <c r="AB174"/>
      <c r="AC174" s="20" t="s">
        <v>589</v>
      </c>
      <c r="AD174" s="28">
        <v>103800</v>
      </c>
      <c r="AE174" s="28">
        <v>149300</v>
      </c>
      <c r="AF174" s="36">
        <v>69.5</v>
      </c>
      <c r="AG174" s="36">
        <v>2.8</v>
      </c>
      <c r="AH174" s="28">
        <v>105100</v>
      </c>
      <c r="AI174" s="28">
        <v>149100</v>
      </c>
      <c r="AJ174" s="36">
        <v>70.5</v>
      </c>
      <c r="AK174" s="36">
        <v>2.8</v>
      </c>
      <c r="AL174" s="28">
        <v>105200</v>
      </c>
      <c r="AM174" s="28">
        <v>148400</v>
      </c>
      <c r="AN174" s="36">
        <v>70.900000000000006</v>
      </c>
      <c r="AO174" s="36">
        <v>2.8</v>
      </c>
      <c r="AP174"/>
      <c r="AQ174"/>
      <c r="AR174"/>
      <c r="AS174"/>
      <c r="AT174" s="34">
        <f t="shared" si="86"/>
        <v>5.4329210275927686E-3</v>
      </c>
      <c r="AU174" s="34">
        <f t="shared" si="87"/>
        <v>7.6688867745004757E-3</v>
      </c>
      <c r="AV174" s="34">
        <f t="shared" si="88"/>
        <v>6.4414843006660319E-3</v>
      </c>
      <c r="AW174" s="34">
        <f t="shared" si="106"/>
        <v>6.8441064638783272E-3</v>
      </c>
      <c r="AX174" s="34">
        <f t="shared" si="107"/>
        <v>5.047528517110266E-3</v>
      </c>
      <c r="AY174" s="34">
        <f t="shared" si="108"/>
        <v>7.3764258555133076E-3</v>
      </c>
      <c r="AZ174" s="34">
        <f t="shared" si="97"/>
        <v>8.431558935361216E-3</v>
      </c>
      <c r="BA174" s="34">
        <f t="shared" si="98"/>
        <v>8.0608365019011405E-3</v>
      </c>
      <c r="BB174" s="34">
        <f t="shared" si="99"/>
        <v>8.5361216730038027E-3</v>
      </c>
      <c r="BC174" s="34">
        <f t="shared" si="100"/>
        <v>1.1539923954372623E-2</v>
      </c>
      <c r="BD174" s="34">
        <f t="shared" si="101"/>
        <v>1.0228136882129278E-2</v>
      </c>
      <c r="BE174" s="34">
        <f t="shared" si="102"/>
        <v>6.2547528517110269E-3</v>
      </c>
      <c r="BF174" s="34">
        <f t="shared" si="103"/>
        <v>4.0684410646387829E-3</v>
      </c>
      <c r="BG174" s="34">
        <f t="shared" si="104"/>
        <v>6.8441064638783272E-3</v>
      </c>
      <c r="BH174" s="34">
        <f t="shared" si="105"/>
        <v>6.0456273764258554E-3</v>
      </c>
      <c r="BI174" s="34">
        <f t="shared" si="89"/>
        <v>5.3099730458221021E-3</v>
      </c>
      <c r="BJ174" s="34">
        <f t="shared" si="90"/>
        <v>6.9878706199460921E-3</v>
      </c>
      <c r="BK174" s="34">
        <f t="shared" si="91"/>
        <v>4.2318059299191373E-3</v>
      </c>
      <c r="BL174" s="34">
        <f t="shared" si="92"/>
        <v>5.1145552560646901E-3</v>
      </c>
      <c r="BM174" s="34">
        <f t="shared" si="93"/>
        <v>5.262803234501348E-3</v>
      </c>
      <c r="BN174" s="34">
        <f t="shared" si="94"/>
        <v>6.9272237196765498E-3</v>
      </c>
      <c r="BO174" s="34">
        <f t="shared" si="95"/>
        <v>8.2075471698113203E-3</v>
      </c>
      <c r="BP174" s="34">
        <f t="shared" si="96"/>
        <v>7.0956873315363884E-3</v>
      </c>
    </row>
    <row r="175" spans="1:68" ht="15" x14ac:dyDescent="0.25">
      <c r="A175" s="20" t="s">
        <v>590</v>
      </c>
      <c r="B175" s="28">
        <v>236</v>
      </c>
      <c r="C175" s="28">
        <v>274</v>
      </c>
      <c r="D175" s="28">
        <v>287</v>
      </c>
      <c r="E175" s="28">
        <v>144</v>
      </c>
      <c r="F175" s="28">
        <v>213</v>
      </c>
      <c r="G175" s="28">
        <v>145</v>
      </c>
      <c r="H175" s="28">
        <v>304</v>
      </c>
      <c r="I175" s="28">
        <v>176</v>
      </c>
      <c r="J175" s="28">
        <v>225</v>
      </c>
      <c r="K175" s="28">
        <v>232</v>
      </c>
      <c r="L175" s="28">
        <v>227</v>
      </c>
      <c r="M175" s="28">
        <v>247</v>
      </c>
      <c r="N175" s="28">
        <v>155</v>
      </c>
      <c r="O175" s="28">
        <v>151</v>
      </c>
      <c r="P175" s="28">
        <v>234</v>
      </c>
      <c r="Q175" s="28">
        <v>249</v>
      </c>
      <c r="R175" s="28">
        <v>258</v>
      </c>
      <c r="S175" s="28">
        <v>259</v>
      </c>
      <c r="T175" s="28">
        <v>277</v>
      </c>
      <c r="U175" s="28">
        <v>412</v>
      </c>
      <c r="V175" s="28">
        <v>247</v>
      </c>
      <c r="W175" s="28">
        <v>314</v>
      </c>
      <c r="X175" s="28">
        <v>441</v>
      </c>
      <c r="Y175" s="28"/>
      <c r="Z175" s="20" t="s">
        <v>590</v>
      </c>
      <c r="AA175" s="28" t="b">
        <f t="shared" si="85"/>
        <v>1</v>
      </c>
      <c r="AB175"/>
      <c r="AC175" s="20" t="s">
        <v>590</v>
      </c>
      <c r="AD175" s="28">
        <v>25700</v>
      </c>
      <c r="AE175" s="28">
        <v>35100</v>
      </c>
      <c r="AF175" s="36">
        <v>73.3</v>
      </c>
      <c r="AG175" s="36">
        <v>3.5</v>
      </c>
      <c r="AH175" s="28">
        <v>25300</v>
      </c>
      <c r="AI175" s="28">
        <v>35100</v>
      </c>
      <c r="AJ175" s="36">
        <v>72</v>
      </c>
      <c r="AK175" s="36">
        <v>3.4</v>
      </c>
      <c r="AL175" s="28">
        <v>24900</v>
      </c>
      <c r="AM175" s="28">
        <v>35100</v>
      </c>
      <c r="AN175" s="36">
        <v>71</v>
      </c>
      <c r="AO175" s="36">
        <v>3.4</v>
      </c>
      <c r="AP175"/>
      <c r="AQ175"/>
      <c r="AR175"/>
      <c r="AS175"/>
      <c r="AT175" s="34">
        <f t="shared" si="86"/>
        <v>9.3280632411067189E-3</v>
      </c>
      <c r="AU175" s="34">
        <f t="shared" si="87"/>
        <v>1.08300395256917E-2</v>
      </c>
      <c r="AV175" s="34">
        <f t="shared" si="88"/>
        <v>1.1343873517786561E-2</v>
      </c>
      <c r="AW175" s="34">
        <f t="shared" si="106"/>
        <v>5.7831325301204821E-3</v>
      </c>
      <c r="AX175" s="34">
        <f t="shared" si="107"/>
        <v>8.5542168674698788E-3</v>
      </c>
      <c r="AY175" s="34">
        <f t="shared" si="108"/>
        <v>5.823293172690763E-3</v>
      </c>
      <c r="AZ175" s="34">
        <f t="shared" si="97"/>
        <v>1.2208835341365461E-2</v>
      </c>
      <c r="BA175" s="34">
        <f t="shared" si="98"/>
        <v>7.0682730923694783E-3</v>
      </c>
      <c r="BB175" s="34">
        <f t="shared" si="99"/>
        <v>9.0361445783132526E-3</v>
      </c>
      <c r="BC175" s="34">
        <f t="shared" si="100"/>
        <v>9.3172690763052204E-3</v>
      </c>
      <c r="BD175" s="34">
        <f t="shared" si="101"/>
        <v>9.1164658634538161E-3</v>
      </c>
      <c r="BE175" s="34">
        <f t="shared" si="102"/>
        <v>9.9196787148594385E-3</v>
      </c>
      <c r="BF175" s="34">
        <f t="shared" si="103"/>
        <v>6.2248995983935742E-3</v>
      </c>
      <c r="BG175" s="34">
        <f t="shared" si="104"/>
        <v>6.0642570281124498E-3</v>
      </c>
      <c r="BH175" s="34">
        <f t="shared" si="105"/>
        <v>9.3975903614457838E-3</v>
      </c>
      <c r="BI175" s="34">
        <f t="shared" si="89"/>
        <v>7.0940170940170938E-3</v>
      </c>
      <c r="BJ175" s="34">
        <f t="shared" si="90"/>
        <v>7.3504273504273509E-3</v>
      </c>
      <c r="BK175" s="34">
        <f t="shared" si="91"/>
        <v>7.3789173789173788E-3</v>
      </c>
      <c r="BL175" s="34">
        <f t="shared" si="92"/>
        <v>7.8917378917378912E-3</v>
      </c>
      <c r="BM175" s="34">
        <f t="shared" si="93"/>
        <v>1.1737891737891738E-2</v>
      </c>
      <c r="BN175" s="34">
        <f t="shared" si="94"/>
        <v>7.037037037037037E-3</v>
      </c>
      <c r="BO175" s="34">
        <f t="shared" si="95"/>
        <v>8.9458689458689466E-3</v>
      </c>
      <c r="BP175" s="34">
        <f t="shared" si="96"/>
        <v>1.2564102564102564E-2</v>
      </c>
    </row>
    <row r="176" spans="1:68" ht="15" x14ac:dyDescent="0.25">
      <c r="A176" s="20" t="s">
        <v>591</v>
      </c>
      <c r="B176" s="28">
        <v>509</v>
      </c>
      <c r="C176" s="28">
        <v>674</v>
      </c>
      <c r="D176" s="28">
        <v>668</v>
      </c>
      <c r="E176" s="28">
        <v>613</v>
      </c>
      <c r="F176" s="28">
        <v>477</v>
      </c>
      <c r="G176" s="28">
        <v>616</v>
      </c>
      <c r="H176" s="28">
        <v>738</v>
      </c>
      <c r="I176" s="28">
        <v>659</v>
      </c>
      <c r="J176" s="28">
        <v>722</v>
      </c>
      <c r="K176" s="28">
        <v>972</v>
      </c>
      <c r="L176" s="28">
        <v>673</v>
      </c>
      <c r="M176" s="28">
        <v>671</v>
      </c>
      <c r="N176" s="28">
        <v>502</v>
      </c>
      <c r="O176" s="28">
        <v>867</v>
      </c>
      <c r="P176" s="28">
        <v>575</v>
      </c>
      <c r="Q176" s="28">
        <v>674</v>
      </c>
      <c r="R176" s="28">
        <v>665</v>
      </c>
      <c r="S176" s="28">
        <v>890</v>
      </c>
      <c r="T176" s="28">
        <v>832</v>
      </c>
      <c r="U176" s="28">
        <v>674</v>
      </c>
      <c r="V176" s="28">
        <v>809</v>
      </c>
      <c r="W176" s="28">
        <v>984</v>
      </c>
      <c r="X176" s="28">
        <v>1017</v>
      </c>
      <c r="Y176" s="28"/>
      <c r="Z176" s="20" t="s">
        <v>591</v>
      </c>
      <c r="AA176" s="28" t="b">
        <f t="shared" si="85"/>
        <v>1</v>
      </c>
      <c r="AB176"/>
      <c r="AC176" s="20" t="s">
        <v>591</v>
      </c>
      <c r="AD176" s="28">
        <v>76800</v>
      </c>
      <c r="AE176" s="28">
        <v>110200</v>
      </c>
      <c r="AF176" s="36">
        <v>69.7</v>
      </c>
      <c r="AG176" s="36">
        <v>2.7</v>
      </c>
      <c r="AH176" s="28">
        <v>77100</v>
      </c>
      <c r="AI176" s="28">
        <v>108900</v>
      </c>
      <c r="AJ176" s="36">
        <v>70.8</v>
      </c>
      <c r="AK176" s="36">
        <v>2.8</v>
      </c>
      <c r="AL176" s="28">
        <v>76700</v>
      </c>
      <c r="AM176" s="28">
        <v>109100</v>
      </c>
      <c r="AN176" s="36">
        <v>70.3</v>
      </c>
      <c r="AO176" s="36">
        <v>2.8</v>
      </c>
      <c r="AP176"/>
      <c r="AQ176"/>
      <c r="AR176"/>
      <c r="AS176"/>
      <c r="AT176" s="34">
        <f t="shared" si="86"/>
        <v>6.6018158236057067E-3</v>
      </c>
      <c r="AU176" s="34">
        <f t="shared" si="87"/>
        <v>8.7418936446173809E-3</v>
      </c>
      <c r="AV176" s="34">
        <f t="shared" si="88"/>
        <v>8.6640726329442284E-3</v>
      </c>
      <c r="AW176" s="34">
        <f t="shared" si="106"/>
        <v>7.9921773142112122E-3</v>
      </c>
      <c r="AX176" s="34">
        <f t="shared" si="107"/>
        <v>6.2190352020860496E-3</v>
      </c>
      <c r="AY176" s="34">
        <f t="shared" si="108"/>
        <v>8.0312907431551502E-3</v>
      </c>
      <c r="AZ176" s="34">
        <f t="shared" si="97"/>
        <v>9.6219035202086047E-3</v>
      </c>
      <c r="BA176" s="34">
        <f t="shared" si="98"/>
        <v>8.5919165580182529E-3</v>
      </c>
      <c r="BB176" s="34">
        <f t="shared" si="99"/>
        <v>9.4132985658409388E-3</v>
      </c>
      <c r="BC176" s="34">
        <f t="shared" si="100"/>
        <v>1.2672750977835724E-2</v>
      </c>
      <c r="BD176" s="34">
        <f t="shared" si="101"/>
        <v>8.7744458930899601E-3</v>
      </c>
      <c r="BE176" s="34">
        <f t="shared" si="102"/>
        <v>8.7483702737940032E-3</v>
      </c>
      <c r="BF176" s="34">
        <f t="shared" si="103"/>
        <v>6.5449804432855278E-3</v>
      </c>
      <c r="BG176" s="34">
        <f t="shared" si="104"/>
        <v>1.1303780964797915E-2</v>
      </c>
      <c r="BH176" s="34">
        <f t="shared" si="105"/>
        <v>7.4967405475880053E-3</v>
      </c>
      <c r="BI176" s="34">
        <f t="shared" si="89"/>
        <v>6.1778185151237395E-3</v>
      </c>
      <c r="BJ176" s="34">
        <f t="shared" si="90"/>
        <v>6.0953253895508711E-3</v>
      </c>
      <c r="BK176" s="34">
        <f t="shared" si="91"/>
        <v>8.1576535288725941E-3</v>
      </c>
      <c r="BL176" s="34">
        <f t="shared" si="92"/>
        <v>7.6260311640696608E-3</v>
      </c>
      <c r="BM176" s="34">
        <f t="shared" si="93"/>
        <v>6.1778185151237395E-3</v>
      </c>
      <c r="BN176" s="34">
        <f t="shared" si="94"/>
        <v>7.4152153987167733E-3</v>
      </c>
      <c r="BO176" s="34">
        <f t="shared" si="95"/>
        <v>9.0192483959670028E-3</v>
      </c>
      <c r="BP176" s="34">
        <f t="shared" si="96"/>
        <v>9.3217231897341889E-3</v>
      </c>
    </row>
    <row r="177" spans="1:68" ht="15" x14ac:dyDescent="0.25">
      <c r="A177" s="20" t="s">
        <v>592</v>
      </c>
      <c r="B177" s="28">
        <v>202</v>
      </c>
      <c r="C177" s="28">
        <v>208</v>
      </c>
      <c r="D177" s="28">
        <v>231</v>
      </c>
      <c r="E177" s="28">
        <v>210</v>
      </c>
      <c r="F177" s="28">
        <v>159</v>
      </c>
      <c r="G177" s="28">
        <v>222</v>
      </c>
      <c r="H177" s="28">
        <v>209</v>
      </c>
      <c r="I177" s="28">
        <v>235</v>
      </c>
      <c r="J177" s="28">
        <v>206</v>
      </c>
      <c r="K177" s="28">
        <v>324</v>
      </c>
      <c r="L177" s="28">
        <v>232</v>
      </c>
      <c r="M177" s="28">
        <v>250</v>
      </c>
      <c r="N177" s="28">
        <v>180</v>
      </c>
      <c r="O177" s="28">
        <v>213</v>
      </c>
      <c r="P177" s="28">
        <v>211</v>
      </c>
      <c r="Q177" s="28">
        <v>211</v>
      </c>
      <c r="R177" s="28">
        <v>402</v>
      </c>
      <c r="S177" s="28">
        <v>297</v>
      </c>
      <c r="T177" s="28">
        <v>261</v>
      </c>
      <c r="U177" s="28">
        <v>352</v>
      </c>
      <c r="V177" s="28">
        <v>220</v>
      </c>
      <c r="W177" s="28">
        <v>281</v>
      </c>
      <c r="X177" s="28">
        <v>338</v>
      </c>
      <c r="Y177" s="28"/>
      <c r="Z177" s="20" t="s">
        <v>592</v>
      </c>
      <c r="AA177" s="28" t="b">
        <f t="shared" si="85"/>
        <v>1</v>
      </c>
      <c r="AB177"/>
      <c r="AC177" s="20" t="s">
        <v>592</v>
      </c>
      <c r="AD177" s="28">
        <v>29300</v>
      </c>
      <c r="AE177" s="28">
        <v>43000</v>
      </c>
      <c r="AF177" s="36">
        <v>68.3</v>
      </c>
      <c r="AG177" s="36">
        <v>3.4</v>
      </c>
      <c r="AH177" s="28">
        <v>30300</v>
      </c>
      <c r="AI177" s="28">
        <v>43600</v>
      </c>
      <c r="AJ177" s="36">
        <v>69.400000000000006</v>
      </c>
      <c r="AK177" s="36">
        <v>3.6</v>
      </c>
      <c r="AL177" s="28">
        <v>29800</v>
      </c>
      <c r="AM177" s="28">
        <v>43000</v>
      </c>
      <c r="AN177" s="36">
        <v>69.400000000000006</v>
      </c>
      <c r="AO177" s="36">
        <v>3.5</v>
      </c>
      <c r="AP177"/>
      <c r="AQ177"/>
      <c r="AR177"/>
      <c r="AS177"/>
      <c r="AT177" s="34">
        <f t="shared" si="86"/>
        <v>6.6666666666666671E-3</v>
      </c>
      <c r="AU177" s="34">
        <f t="shared" si="87"/>
        <v>6.8646864686468644E-3</v>
      </c>
      <c r="AV177" s="34">
        <f t="shared" si="88"/>
        <v>7.6237623762376236E-3</v>
      </c>
      <c r="AW177" s="34">
        <f t="shared" si="106"/>
        <v>7.046979865771812E-3</v>
      </c>
      <c r="AX177" s="34">
        <f t="shared" si="107"/>
        <v>5.3355704697986579E-3</v>
      </c>
      <c r="AY177" s="34">
        <f t="shared" si="108"/>
        <v>7.4496644295302013E-3</v>
      </c>
      <c r="AZ177" s="34">
        <f t="shared" si="97"/>
        <v>7.0134228187919466E-3</v>
      </c>
      <c r="BA177" s="34">
        <f t="shared" si="98"/>
        <v>7.8859060402684568E-3</v>
      </c>
      <c r="BB177" s="34">
        <f t="shared" si="99"/>
        <v>6.9127516778523489E-3</v>
      </c>
      <c r="BC177" s="34">
        <f t="shared" si="100"/>
        <v>1.087248322147651E-2</v>
      </c>
      <c r="BD177" s="34">
        <f t="shared" si="101"/>
        <v>7.785234899328859E-3</v>
      </c>
      <c r="BE177" s="34">
        <f t="shared" si="102"/>
        <v>8.389261744966443E-3</v>
      </c>
      <c r="BF177" s="34">
        <f t="shared" si="103"/>
        <v>6.0402684563758387E-3</v>
      </c>
      <c r="BG177" s="34">
        <f t="shared" si="104"/>
        <v>7.1476510067114097E-3</v>
      </c>
      <c r="BH177" s="34">
        <f t="shared" si="105"/>
        <v>7.0805369127516782E-3</v>
      </c>
      <c r="BI177" s="34">
        <f t="shared" si="89"/>
        <v>4.9069767441860465E-3</v>
      </c>
      <c r="BJ177" s="34">
        <f t="shared" si="90"/>
        <v>9.3488372093023259E-3</v>
      </c>
      <c r="BK177" s="34">
        <f t="shared" si="91"/>
        <v>6.9069767441860466E-3</v>
      </c>
      <c r="BL177" s="34">
        <f t="shared" si="92"/>
        <v>6.0697674418604651E-3</v>
      </c>
      <c r="BM177" s="34">
        <f t="shared" si="93"/>
        <v>8.1860465116279073E-3</v>
      </c>
      <c r="BN177" s="34">
        <f t="shared" si="94"/>
        <v>5.1162790697674414E-3</v>
      </c>
      <c r="BO177" s="34">
        <f t="shared" si="95"/>
        <v>6.5348837209302322E-3</v>
      </c>
      <c r="BP177" s="34">
        <f t="shared" si="96"/>
        <v>7.8604651162790702E-3</v>
      </c>
    </row>
    <row r="178" spans="1:68" ht="15" x14ac:dyDescent="0.25">
      <c r="A178" s="20" t="s">
        <v>593</v>
      </c>
      <c r="B178" s="28">
        <v>411</v>
      </c>
      <c r="C178" s="28">
        <v>374</v>
      </c>
      <c r="D178" s="28">
        <v>374</v>
      </c>
      <c r="E178" s="28">
        <v>453</v>
      </c>
      <c r="F178" s="28">
        <v>319</v>
      </c>
      <c r="G178" s="28">
        <v>458</v>
      </c>
      <c r="H178" s="28">
        <v>486</v>
      </c>
      <c r="I178" s="28">
        <v>622</v>
      </c>
      <c r="J178" s="28">
        <v>590</v>
      </c>
      <c r="K178" s="28">
        <v>636</v>
      </c>
      <c r="L178" s="28">
        <v>670</v>
      </c>
      <c r="M178" s="28">
        <v>403</v>
      </c>
      <c r="N178" s="28">
        <v>187</v>
      </c>
      <c r="O178" s="28">
        <v>505</v>
      </c>
      <c r="P178" s="28">
        <v>397</v>
      </c>
      <c r="Q178" s="28">
        <v>380</v>
      </c>
      <c r="R178" s="28">
        <v>499</v>
      </c>
      <c r="S178" s="28">
        <v>490</v>
      </c>
      <c r="T178" s="28">
        <v>546</v>
      </c>
      <c r="U178" s="28">
        <v>764</v>
      </c>
      <c r="V178" s="28">
        <v>851</v>
      </c>
      <c r="W178" s="28">
        <v>817</v>
      </c>
      <c r="X178" s="28">
        <v>549</v>
      </c>
      <c r="Y178" s="28"/>
      <c r="Z178" s="20" t="s">
        <v>593</v>
      </c>
      <c r="AA178" s="28" t="b">
        <f t="shared" si="85"/>
        <v>1</v>
      </c>
      <c r="AB178"/>
      <c r="AC178" s="20" t="s">
        <v>593</v>
      </c>
      <c r="AD178" s="28">
        <v>39900</v>
      </c>
      <c r="AE178" s="28">
        <v>57200</v>
      </c>
      <c r="AF178" s="36">
        <v>69.7</v>
      </c>
      <c r="AG178" s="36">
        <v>2.7</v>
      </c>
      <c r="AH178" s="28">
        <v>40600</v>
      </c>
      <c r="AI178" s="28">
        <v>57100</v>
      </c>
      <c r="AJ178" s="36">
        <v>71.099999999999994</v>
      </c>
      <c r="AK178" s="36">
        <v>2.7</v>
      </c>
      <c r="AL178" s="28">
        <v>42800</v>
      </c>
      <c r="AM178" s="28">
        <v>57300</v>
      </c>
      <c r="AN178" s="36">
        <v>74.7</v>
      </c>
      <c r="AO178" s="36">
        <v>2.6</v>
      </c>
      <c r="AP178"/>
      <c r="AQ178"/>
      <c r="AR178"/>
      <c r="AS178"/>
      <c r="AT178" s="34">
        <f t="shared" si="86"/>
        <v>1.0123152709359606E-2</v>
      </c>
      <c r="AU178" s="34">
        <f t="shared" si="87"/>
        <v>9.2118226600985224E-3</v>
      </c>
      <c r="AV178" s="34">
        <f t="shared" si="88"/>
        <v>9.2118226600985224E-3</v>
      </c>
      <c r="AW178" s="34">
        <f t="shared" si="106"/>
        <v>1.0584112149532711E-2</v>
      </c>
      <c r="AX178" s="34">
        <f t="shared" si="107"/>
        <v>7.4532710280373832E-3</v>
      </c>
      <c r="AY178" s="34">
        <f t="shared" si="108"/>
        <v>1.0700934579439252E-2</v>
      </c>
      <c r="AZ178" s="34">
        <f t="shared" si="97"/>
        <v>1.1355140186915889E-2</v>
      </c>
      <c r="BA178" s="34">
        <f t="shared" si="98"/>
        <v>1.4532710280373833E-2</v>
      </c>
      <c r="BB178" s="34">
        <f t="shared" si="99"/>
        <v>1.3785046728971963E-2</v>
      </c>
      <c r="BC178" s="34">
        <f t="shared" si="100"/>
        <v>1.4859813084112149E-2</v>
      </c>
      <c r="BD178" s="34">
        <f t="shared" si="101"/>
        <v>1.5654205607476636E-2</v>
      </c>
      <c r="BE178" s="34">
        <f t="shared" si="102"/>
        <v>9.4158878504672899E-3</v>
      </c>
      <c r="BF178" s="34">
        <f t="shared" si="103"/>
        <v>4.3691588785046732E-3</v>
      </c>
      <c r="BG178" s="34">
        <f t="shared" si="104"/>
        <v>1.1799065420560747E-2</v>
      </c>
      <c r="BH178" s="34">
        <f t="shared" si="105"/>
        <v>9.2757009345794394E-3</v>
      </c>
      <c r="BI178" s="34">
        <f t="shared" si="89"/>
        <v>6.6317626527050613E-3</v>
      </c>
      <c r="BJ178" s="34">
        <f t="shared" si="90"/>
        <v>8.7085514834205936E-3</v>
      </c>
      <c r="BK178" s="34">
        <f t="shared" si="91"/>
        <v>8.5514834205933678E-3</v>
      </c>
      <c r="BL178" s="34">
        <f t="shared" si="92"/>
        <v>9.5287958115183244E-3</v>
      </c>
      <c r="BM178" s="34">
        <f t="shared" si="93"/>
        <v>1.3333333333333334E-2</v>
      </c>
      <c r="BN178" s="34">
        <f t="shared" si="94"/>
        <v>1.4851657940663177E-2</v>
      </c>
      <c r="BO178" s="34">
        <f t="shared" si="95"/>
        <v>1.4258289703315882E-2</v>
      </c>
      <c r="BP178" s="34">
        <f t="shared" si="96"/>
        <v>9.5811518324607336E-3</v>
      </c>
    </row>
    <row r="179" spans="1:68" ht="15" x14ac:dyDescent="0.25">
      <c r="A179" s="20" t="s">
        <v>594</v>
      </c>
      <c r="B179" s="28">
        <v>305</v>
      </c>
      <c r="C179" s="28">
        <v>471</v>
      </c>
      <c r="D179" s="28">
        <v>435</v>
      </c>
      <c r="E179" s="28">
        <v>447</v>
      </c>
      <c r="F179" s="28">
        <v>534</v>
      </c>
      <c r="G179" s="28">
        <v>508</v>
      </c>
      <c r="H179" s="28">
        <v>666</v>
      </c>
      <c r="I179" s="28">
        <v>505</v>
      </c>
      <c r="J179" s="28">
        <v>697</v>
      </c>
      <c r="K179" s="28">
        <v>708</v>
      </c>
      <c r="L179" s="28">
        <v>652</v>
      </c>
      <c r="M179" s="28">
        <v>435</v>
      </c>
      <c r="N179" s="28">
        <v>415</v>
      </c>
      <c r="O179" s="28">
        <v>608</v>
      </c>
      <c r="P179" s="28">
        <v>348</v>
      </c>
      <c r="Q179" s="28">
        <v>439</v>
      </c>
      <c r="R179" s="28">
        <v>426</v>
      </c>
      <c r="S179" s="28">
        <v>515</v>
      </c>
      <c r="T179" s="28">
        <v>474</v>
      </c>
      <c r="U179" s="28">
        <v>635</v>
      </c>
      <c r="V179" s="28">
        <v>530</v>
      </c>
      <c r="W179" s="28">
        <v>1051</v>
      </c>
      <c r="X179" s="28">
        <v>781</v>
      </c>
      <c r="Y179" s="28"/>
      <c r="Z179" s="20" t="s">
        <v>594</v>
      </c>
      <c r="AA179" s="28" t="b">
        <f t="shared" si="85"/>
        <v>1</v>
      </c>
      <c r="AB179"/>
      <c r="AC179" s="20" t="s">
        <v>594</v>
      </c>
      <c r="AD179" s="28">
        <v>40500</v>
      </c>
      <c r="AE179" s="28">
        <v>53300</v>
      </c>
      <c r="AF179" s="36">
        <v>76</v>
      </c>
      <c r="AG179" s="36">
        <v>2.7</v>
      </c>
      <c r="AH179" s="28">
        <v>40200</v>
      </c>
      <c r="AI179" s="28">
        <v>53300</v>
      </c>
      <c r="AJ179" s="36">
        <v>75.400000000000006</v>
      </c>
      <c r="AK179" s="36">
        <v>2.6</v>
      </c>
      <c r="AL179" s="28">
        <v>41600</v>
      </c>
      <c r="AM179" s="28">
        <v>53300</v>
      </c>
      <c r="AN179" s="36">
        <v>78.099999999999994</v>
      </c>
      <c r="AO179" s="36">
        <v>2.6</v>
      </c>
      <c r="AP179"/>
      <c r="AQ179"/>
      <c r="AR179"/>
      <c r="AS179"/>
      <c r="AT179" s="34">
        <f t="shared" si="86"/>
        <v>7.5870646766169154E-3</v>
      </c>
      <c r="AU179" s="34">
        <f t="shared" si="87"/>
        <v>1.171641791044776E-2</v>
      </c>
      <c r="AV179" s="34">
        <f t="shared" si="88"/>
        <v>1.082089552238806E-2</v>
      </c>
      <c r="AW179" s="34">
        <f t="shared" si="106"/>
        <v>1.0745192307692308E-2</v>
      </c>
      <c r="AX179" s="34">
        <f t="shared" si="107"/>
        <v>1.2836538461538462E-2</v>
      </c>
      <c r="AY179" s="34">
        <f t="shared" si="108"/>
        <v>1.2211538461538461E-2</v>
      </c>
      <c r="AZ179" s="34">
        <f t="shared" si="97"/>
        <v>1.6009615384615386E-2</v>
      </c>
      <c r="BA179" s="34">
        <f t="shared" si="98"/>
        <v>1.2139423076923077E-2</v>
      </c>
      <c r="BB179" s="34">
        <f t="shared" si="99"/>
        <v>1.6754807692307694E-2</v>
      </c>
      <c r="BC179" s="34">
        <f t="shared" si="100"/>
        <v>1.7019230769230769E-2</v>
      </c>
      <c r="BD179" s="34">
        <f t="shared" si="101"/>
        <v>1.5673076923076922E-2</v>
      </c>
      <c r="BE179" s="34">
        <f t="shared" si="102"/>
        <v>1.0456730769230769E-2</v>
      </c>
      <c r="BF179" s="34">
        <f t="shared" si="103"/>
        <v>9.9759615384615377E-3</v>
      </c>
      <c r="BG179" s="34">
        <f t="shared" si="104"/>
        <v>1.4615384615384615E-2</v>
      </c>
      <c r="BH179" s="34">
        <f t="shared" si="105"/>
        <v>8.3653846153846148E-3</v>
      </c>
      <c r="BI179" s="34">
        <f t="shared" si="89"/>
        <v>8.2363977485928712E-3</v>
      </c>
      <c r="BJ179" s="34">
        <f t="shared" si="90"/>
        <v>7.9924953095684807E-3</v>
      </c>
      <c r="BK179" s="34">
        <f t="shared" si="91"/>
        <v>9.6622889305816133E-3</v>
      </c>
      <c r="BL179" s="34">
        <f t="shared" si="92"/>
        <v>8.8930581613508447E-3</v>
      </c>
      <c r="BM179" s="34">
        <f t="shared" si="93"/>
        <v>1.1913696060037523E-2</v>
      </c>
      <c r="BN179" s="34">
        <f t="shared" si="94"/>
        <v>9.9437148217636027E-3</v>
      </c>
      <c r="BO179" s="34">
        <f t="shared" si="95"/>
        <v>1.9718574108818013E-2</v>
      </c>
      <c r="BP179" s="34">
        <f t="shared" si="96"/>
        <v>1.4652908067542214E-2</v>
      </c>
    </row>
    <row r="180" spans="1:68" ht="15" x14ac:dyDescent="0.25">
      <c r="A180" s="20" t="s">
        <v>595</v>
      </c>
      <c r="B180" s="28">
        <v>664</v>
      </c>
      <c r="C180" s="28">
        <v>690</v>
      </c>
      <c r="D180" s="28">
        <v>719</v>
      </c>
      <c r="E180" s="28">
        <v>1160</v>
      </c>
      <c r="F180" s="28">
        <v>848</v>
      </c>
      <c r="G180" s="28">
        <v>979</v>
      </c>
      <c r="H180" s="28">
        <v>1058</v>
      </c>
      <c r="I180" s="28">
        <v>1004</v>
      </c>
      <c r="J180" s="28">
        <v>1197</v>
      </c>
      <c r="K180" s="28">
        <v>1371</v>
      </c>
      <c r="L180" s="28">
        <v>1503</v>
      </c>
      <c r="M180" s="28">
        <v>971</v>
      </c>
      <c r="N180" s="28">
        <v>573</v>
      </c>
      <c r="O180" s="28">
        <v>776</v>
      </c>
      <c r="P180" s="28">
        <v>1068</v>
      </c>
      <c r="Q180" s="28">
        <v>910</v>
      </c>
      <c r="R180" s="28">
        <v>947</v>
      </c>
      <c r="S180" s="28">
        <v>960</v>
      </c>
      <c r="T180" s="28">
        <v>1178</v>
      </c>
      <c r="U180" s="28">
        <v>1364</v>
      </c>
      <c r="V180" s="28">
        <v>1277</v>
      </c>
      <c r="W180" s="28">
        <v>1309</v>
      </c>
      <c r="X180" s="28">
        <v>1109</v>
      </c>
      <c r="Y180" s="28"/>
      <c r="Z180" s="20" t="s">
        <v>595</v>
      </c>
      <c r="AA180" s="28" t="b">
        <f t="shared" si="85"/>
        <v>1</v>
      </c>
      <c r="AB180"/>
      <c r="AC180" s="20" t="s">
        <v>595</v>
      </c>
      <c r="AD180" s="28">
        <v>65000</v>
      </c>
      <c r="AE180" s="28">
        <v>88100</v>
      </c>
      <c r="AF180" s="36">
        <v>73.7</v>
      </c>
      <c r="AG180" s="36">
        <v>2.7</v>
      </c>
      <c r="AH180" s="28">
        <v>65700</v>
      </c>
      <c r="AI180" s="28">
        <v>88600</v>
      </c>
      <c r="AJ180" s="36">
        <v>74.2</v>
      </c>
      <c r="AK180" s="36">
        <v>2.6</v>
      </c>
      <c r="AL180" s="28">
        <v>64200</v>
      </c>
      <c r="AM180" s="28">
        <v>88300</v>
      </c>
      <c r="AN180" s="36">
        <v>72.8</v>
      </c>
      <c r="AO180" s="36">
        <v>2.8</v>
      </c>
      <c r="AP180"/>
      <c r="AQ180"/>
      <c r="AR180"/>
      <c r="AS180"/>
      <c r="AT180" s="34">
        <f t="shared" si="86"/>
        <v>1.0106544901065448E-2</v>
      </c>
      <c r="AU180" s="34">
        <f t="shared" si="87"/>
        <v>1.0502283105022832E-2</v>
      </c>
      <c r="AV180" s="34">
        <f t="shared" si="88"/>
        <v>1.0943683409436834E-2</v>
      </c>
      <c r="AW180" s="34">
        <f t="shared" si="106"/>
        <v>1.8068535825545171E-2</v>
      </c>
      <c r="AX180" s="34">
        <f t="shared" si="107"/>
        <v>1.3208722741433022E-2</v>
      </c>
      <c r="AY180" s="34">
        <f t="shared" si="108"/>
        <v>1.5249221183800623E-2</v>
      </c>
      <c r="AZ180" s="34">
        <f t="shared" si="97"/>
        <v>1.64797507788162E-2</v>
      </c>
      <c r="BA180" s="34">
        <f t="shared" si="98"/>
        <v>1.5638629283489098E-2</v>
      </c>
      <c r="BB180" s="34">
        <f t="shared" si="99"/>
        <v>1.8644859813084114E-2</v>
      </c>
      <c r="BC180" s="34">
        <f t="shared" si="100"/>
        <v>2.1355140186915887E-2</v>
      </c>
      <c r="BD180" s="34">
        <f t="shared" si="101"/>
        <v>2.3411214953271028E-2</v>
      </c>
      <c r="BE180" s="34">
        <f t="shared" si="102"/>
        <v>1.5124610591900312E-2</v>
      </c>
      <c r="BF180" s="34">
        <f t="shared" si="103"/>
        <v>8.9252336448598125E-3</v>
      </c>
      <c r="BG180" s="34">
        <f t="shared" si="104"/>
        <v>1.2087227414330218E-2</v>
      </c>
      <c r="BH180" s="34">
        <f t="shared" si="105"/>
        <v>1.663551401869159E-2</v>
      </c>
      <c r="BI180" s="34">
        <f t="shared" si="89"/>
        <v>1.0305775764439411E-2</v>
      </c>
      <c r="BJ180" s="34">
        <f t="shared" si="90"/>
        <v>1.072480181200453E-2</v>
      </c>
      <c r="BK180" s="34">
        <f t="shared" si="91"/>
        <v>1.087202718006795E-2</v>
      </c>
      <c r="BL180" s="34">
        <f t="shared" si="92"/>
        <v>1.334088335220838E-2</v>
      </c>
      <c r="BM180" s="34">
        <f t="shared" si="93"/>
        <v>1.5447338618346546E-2</v>
      </c>
      <c r="BN180" s="34">
        <f t="shared" si="94"/>
        <v>1.4462061155152887E-2</v>
      </c>
      <c r="BO180" s="34">
        <f t="shared" si="95"/>
        <v>1.4824462061155152E-2</v>
      </c>
      <c r="BP180" s="34">
        <f t="shared" si="96"/>
        <v>1.2559456398640997E-2</v>
      </c>
    </row>
    <row r="181" spans="1:68" ht="15" x14ac:dyDescent="0.25">
      <c r="A181" s="20" t="s">
        <v>596</v>
      </c>
      <c r="B181" s="28">
        <v>742</v>
      </c>
      <c r="C181" s="28">
        <v>1548</v>
      </c>
      <c r="D181" s="28">
        <v>1756</v>
      </c>
      <c r="E181" s="28">
        <v>1641</v>
      </c>
      <c r="F181" s="28">
        <v>1773</v>
      </c>
      <c r="G181" s="28">
        <v>1885</v>
      </c>
      <c r="H181" s="28">
        <v>1705</v>
      </c>
      <c r="I181" s="28">
        <v>1594</v>
      </c>
      <c r="J181" s="28">
        <v>1849</v>
      </c>
      <c r="K181" s="28">
        <v>2020</v>
      </c>
      <c r="L181" s="28">
        <v>2689</v>
      </c>
      <c r="M181" s="28">
        <v>2337</v>
      </c>
      <c r="N181" s="28">
        <v>1270</v>
      </c>
      <c r="O181" s="28">
        <v>2165</v>
      </c>
      <c r="P181" s="28">
        <v>2327</v>
      </c>
      <c r="Q181" s="28">
        <v>2082</v>
      </c>
      <c r="R181" s="28">
        <v>1821</v>
      </c>
      <c r="S181" s="28">
        <v>2951</v>
      </c>
      <c r="T181" s="28">
        <v>2890</v>
      </c>
      <c r="U181" s="28">
        <v>2838</v>
      </c>
      <c r="V181" s="28">
        <v>3169</v>
      </c>
      <c r="W181" s="28">
        <v>2680</v>
      </c>
      <c r="X181" s="28">
        <v>3388</v>
      </c>
      <c r="Y181" s="28"/>
      <c r="Z181" s="20" t="s">
        <v>596</v>
      </c>
      <c r="AA181" s="28" t="b">
        <f t="shared" si="85"/>
        <v>1</v>
      </c>
      <c r="AB181"/>
      <c r="AC181" s="20" t="s">
        <v>596</v>
      </c>
      <c r="AD181" s="28">
        <v>119900</v>
      </c>
      <c r="AE181" s="28">
        <v>147700</v>
      </c>
      <c r="AF181" s="36">
        <v>81.2</v>
      </c>
      <c r="AG181" s="36">
        <v>2.5</v>
      </c>
      <c r="AH181" s="28">
        <v>123100</v>
      </c>
      <c r="AI181" s="28">
        <v>150500</v>
      </c>
      <c r="AJ181" s="36">
        <v>81.8</v>
      </c>
      <c r="AK181" s="36">
        <v>2.5</v>
      </c>
      <c r="AL181" s="28">
        <v>123000</v>
      </c>
      <c r="AM181" s="28">
        <v>150900</v>
      </c>
      <c r="AN181" s="36">
        <v>81.5</v>
      </c>
      <c r="AO181" s="36">
        <v>2.6</v>
      </c>
      <c r="AP181"/>
      <c r="AQ181"/>
      <c r="AR181"/>
      <c r="AS181"/>
      <c r="AT181" s="34">
        <f t="shared" si="86"/>
        <v>6.0276198212835096E-3</v>
      </c>
      <c r="AU181" s="34">
        <f t="shared" si="87"/>
        <v>1.2575142160844842E-2</v>
      </c>
      <c r="AV181" s="34">
        <f t="shared" si="88"/>
        <v>1.4264825345247766E-2</v>
      </c>
      <c r="AW181" s="34">
        <f t="shared" si="106"/>
        <v>1.3341463414634146E-2</v>
      </c>
      <c r="AX181" s="34">
        <f t="shared" si="107"/>
        <v>1.4414634146341464E-2</v>
      </c>
      <c r="AY181" s="34">
        <f t="shared" si="108"/>
        <v>1.5325203252032521E-2</v>
      </c>
      <c r="AZ181" s="34">
        <f t="shared" si="97"/>
        <v>1.386178861788618E-2</v>
      </c>
      <c r="BA181" s="34">
        <f t="shared" si="98"/>
        <v>1.2959349593495935E-2</v>
      </c>
      <c r="BB181" s="34">
        <f t="shared" si="99"/>
        <v>1.5032520325203252E-2</v>
      </c>
      <c r="BC181" s="34">
        <f t="shared" si="100"/>
        <v>1.6422764227642276E-2</v>
      </c>
      <c r="BD181" s="34">
        <f t="shared" si="101"/>
        <v>2.186178861788618E-2</v>
      </c>
      <c r="BE181" s="34">
        <f t="shared" si="102"/>
        <v>1.9E-2</v>
      </c>
      <c r="BF181" s="34">
        <f t="shared" si="103"/>
        <v>1.032520325203252E-2</v>
      </c>
      <c r="BG181" s="34">
        <f t="shared" si="104"/>
        <v>1.7601626016260162E-2</v>
      </c>
      <c r="BH181" s="34">
        <f t="shared" si="105"/>
        <v>1.8918699186991871E-2</v>
      </c>
      <c r="BI181" s="34">
        <f t="shared" si="89"/>
        <v>1.3797216699801192E-2</v>
      </c>
      <c r="BJ181" s="34">
        <f t="shared" si="90"/>
        <v>1.2067594433399602E-2</v>
      </c>
      <c r="BK181" s="34">
        <f t="shared" si="91"/>
        <v>1.9555997349237905E-2</v>
      </c>
      <c r="BL181" s="34">
        <f t="shared" si="92"/>
        <v>1.9151756129887343E-2</v>
      </c>
      <c r="BM181" s="34">
        <f t="shared" si="93"/>
        <v>1.8807157057654074E-2</v>
      </c>
      <c r="BN181" s="34">
        <f t="shared" si="94"/>
        <v>2.1000662690523527E-2</v>
      </c>
      <c r="BO181" s="34">
        <f t="shared" si="95"/>
        <v>1.7760106030483763E-2</v>
      </c>
      <c r="BP181" s="34">
        <f t="shared" si="96"/>
        <v>2.24519549370444E-2</v>
      </c>
    </row>
    <row r="182" spans="1:68" ht="15" x14ac:dyDescent="0.25">
      <c r="A182" s="20" t="s">
        <v>597</v>
      </c>
      <c r="B182" s="28">
        <v>332</v>
      </c>
      <c r="C182" s="28">
        <v>714</v>
      </c>
      <c r="D182" s="28">
        <v>497</v>
      </c>
      <c r="E182" s="28">
        <v>617</v>
      </c>
      <c r="F182" s="28">
        <v>641</v>
      </c>
      <c r="G182" s="28">
        <v>776</v>
      </c>
      <c r="H182" s="28">
        <v>967</v>
      </c>
      <c r="I182" s="28">
        <v>798</v>
      </c>
      <c r="J182" s="28">
        <v>833</v>
      </c>
      <c r="K182" s="28">
        <v>991</v>
      </c>
      <c r="L182" s="28">
        <v>853</v>
      </c>
      <c r="M182" s="28">
        <v>685</v>
      </c>
      <c r="N182" s="28">
        <v>408</v>
      </c>
      <c r="O182" s="28">
        <v>824</v>
      </c>
      <c r="P182" s="28">
        <v>694</v>
      </c>
      <c r="Q182" s="28">
        <v>827</v>
      </c>
      <c r="R182" s="28">
        <v>751</v>
      </c>
      <c r="S182" s="28">
        <v>1192</v>
      </c>
      <c r="T182" s="28">
        <v>1032</v>
      </c>
      <c r="U182" s="28">
        <v>921</v>
      </c>
      <c r="V182" s="28">
        <v>1376</v>
      </c>
      <c r="W182" s="28">
        <v>1126</v>
      </c>
      <c r="X182" s="28">
        <v>1399</v>
      </c>
      <c r="Y182" s="28"/>
      <c r="Z182" s="20" t="s">
        <v>597</v>
      </c>
      <c r="AA182" s="28" t="b">
        <f t="shared" si="85"/>
        <v>1</v>
      </c>
      <c r="AB182"/>
      <c r="AC182" s="20" t="s">
        <v>597</v>
      </c>
      <c r="AD182" s="28">
        <v>130000</v>
      </c>
      <c r="AE182" s="28">
        <v>156800</v>
      </c>
      <c r="AF182" s="36">
        <v>82.9</v>
      </c>
      <c r="AG182" s="36">
        <v>2.4</v>
      </c>
      <c r="AH182" s="28">
        <v>133200</v>
      </c>
      <c r="AI182" s="28">
        <v>158700</v>
      </c>
      <c r="AJ182" s="36">
        <v>84</v>
      </c>
      <c r="AK182" s="36">
        <v>2.4</v>
      </c>
      <c r="AL182" s="28">
        <v>131400</v>
      </c>
      <c r="AM182" s="28">
        <v>159500</v>
      </c>
      <c r="AN182" s="36">
        <v>82.4</v>
      </c>
      <c r="AO182" s="36">
        <v>2.6</v>
      </c>
      <c r="AP182"/>
      <c r="AQ182"/>
      <c r="AR182"/>
      <c r="AS182"/>
      <c r="AT182" s="34">
        <f t="shared" si="86"/>
        <v>2.4924924924924923E-3</v>
      </c>
      <c r="AU182" s="34">
        <f t="shared" si="87"/>
        <v>5.3603603603603603E-3</v>
      </c>
      <c r="AV182" s="34">
        <f t="shared" si="88"/>
        <v>3.7312312312312314E-3</v>
      </c>
      <c r="AW182" s="34">
        <f t="shared" si="106"/>
        <v>4.6955859969558603E-3</v>
      </c>
      <c r="AX182" s="34">
        <f t="shared" si="107"/>
        <v>4.8782343987823443E-3</v>
      </c>
      <c r="AY182" s="34">
        <f t="shared" si="108"/>
        <v>5.9056316590563162E-3</v>
      </c>
      <c r="AZ182" s="34">
        <f t="shared" si="97"/>
        <v>7.3592085235920854E-3</v>
      </c>
      <c r="BA182" s="34">
        <f t="shared" si="98"/>
        <v>6.0730593607305934E-3</v>
      </c>
      <c r="BB182" s="34">
        <f t="shared" si="99"/>
        <v>6.3394216133942161E-3</v>
      </c>
      <c r="BC182" s="34">
        <f t="shared" si="100"/>
        <v>7.5418569254185695E-3</v>
      </c>
      <c r="BD182" s="34">
        <f t="shared" si="101"/>
        <v>6.4916286149162864E-3</v>
      </c>
      <c r="BE182" s="34">
        <f t="shared" si="102"/>
        <v>5.2130898021308979E-3</v>
      </c>
      <c r="BF182" s="34">
        <f t="shared" si="103"/>
        <v>3.1050228310502285E-3</v>
      </c>
      <c r="BG182" s="34">
        <f t="shared" si="104"/>
        <v>6.2709284627092843E-3</v>
      </c>
      <c r="BH182" s="34">
        <f t="shared" si="105"/>
        <v>5.2815829528158297E-3</v>
      </c>
      <c r="BI182" s="34">
        <f t="shared" si="89"/>
        <v>5.1849529780564263E-3</v>
      </c>
      <c r="BJ182" s="34">
        <f t="shared" si="90"/>
        <v>4.70846394984326E-3</v>
      </c>
      <c r="BK182" s="34">
        <f t="shared" si="91"/>
        <v>7.4733542319749217E-3</v>
      </c>
      <c r="BL182" s="34">
        <f t="shared" si="92"/>
        <v>6.4702194357366769E-3</v>
      </c>
      <c r="BM182" s="34">
        <f t="shared" si="93"/>
        <v>5.7742946708463951E-3</v>
      </c>
      <c r="BN182" s="34">
        <f t="shared" si="94"/>
        <v>8.6269592476489031E-3</v>
      </c>
      <c r="BO182" s="34">
        <f t="shared" si="95"/>
        <v>7.0595611285266457E-3</v>
      </c>
      <c r="BP182" s="34">
        <f t="shared" si="96"/>
        <v>8.7711598746081504E-3</v>
      </c>
    </row>
    <row r="183" spans="1:68" ht="15" x14ac:dyDescent="0.25">
      <c r="A183" s="20" t="s">
        <v>598</v>
      </c>
      <c r="B183" s="28">
        <v>208</v>
      </c>
      <c r="C183" s="28">
        <v>469</v>
      </c>
      <c r="D183" s="28">
        <v>380</v>
      </c>
      <c r="E183" s="28">
        <v>431</v>
      </c>
      <c r="F183" s="28">
        <v>307</v>
      </c>
      <c r="G183" s="28">
        <v>476</v>
      </c>
      <c r="H183" s="28">
        <v>434</v>
      </c>
      <c r="I183" s="28">
        <v>429</v>
      </c>
      <c r="J183" s="28">
        <v>492</v>
      </c>
      <c r="K183" s="28">
        <v>698</v>
      </c>
      <c r="L183" s="28">
        <v>413</v>
      </c>
      <c r="M183" s="28">
        <v>350</v>
      </c>
      <c r="N183" s="28">
        <v>221</v>
      </c>
      <c r="O183" s="28">
        <v>549</v>
      </c>
      <c r="P183" s="28">
        <v>634</v>
      </c>
      <c r="Q183" s="28">
        <v>341</v>
      </c>
      <c r="R183" s="28">
        <v>372</v>
      </c>
      <c r="S183" s="28">
        <v>290</v>
      </c>
      <c r="T183" s="28">
        <v>377</v>
      </c>
      <c r="U183" s="28">
        <v>337</v>
      </c>
      <c r="V183" s="28">
        <v>478</v>
      </c>
      <c r="W183" s="28">
        <v>375</v>
      </c>
      <c r="X183" s="28">
        <v>463</v>
      </c>
      <c r="Y183" s="28"/>
      <c r="Z183" s="20" t="s">
        <v>598</v>
      </c>
      <c r="AA183" s="28" t="b">
        <f t="shared" si="85"/>
        <v>1</v>
      </c>
      <c r="AB183"/>
      <c r="AC183" s="20" t="s">
        <v>598</v>
      </c>
      <c r="AD183" s="28">
        <v>53500</v>
      </c>
      <c r="AE183" s="28">
        <v>67700</v>
      </c>
      <c r="AF183" s="36">
        <v>79</v>
      </c>
      <c r="AG183" s="36">
        <v>2.5</v>
      </c>
      <c r="AH183" s="28">
        <v>53600</v>
      </c>
      <c r="AI183" s="28">
        <v>67500</v>
      </c>
      <c r="AJ183" s="36">
        <v>79.400000000000006</v>
      </c>
      <c r="AK183" s="36">
        <v>2.7</v>
      </c>
      <c r="AL183" s="28">
        <v>52500</v>
      </c>
      <c r="AM183" s="28">
        <v>68000</v>
      </c>
      <c r="AN183" s="36">
        <v>77.2</v>
      </c>
      <c r="AO183" s="36">
        <v>2.9</v>
      </c>
      <c r="AP183"/>
      <c r="AQ183"/>
      <c r="AR183"/>
      <c r="AS183"/>
      <c r="AT183" s="34">
        <f t="shared" si="86"/>
        <v>3.880597014925373E-3</v>
      </c>
      <c r="AU183" s="34">
        <f t="shared" si="87"/>
        <v>8.7500000000000008E-3</v>
      </c>
      <c r="AV183" s="34">
        <f t="shared" si="88"/>
        <v>7.0895522388059705E-3</v>
      </c>
      <c r="AW183" s="34">
        <f t="shared" si="106"/>
        <v>8.2095238095238089E-3</v>
      </c>
      <c r="AX183" s="34">
        <f t="shared" si="107"/>
        <v>5.8476190476190477E-3</v>
      </c>
      <c r="AY183" s="34">
        <f t="shared" si="108"/>
        <v>9.0666666666666673E-3</v>
      </c>
      <c r="AZ183" s="34">
        <f t="shared" si="97"/>
        <v>8.266666666666667E-3</v>
      </c>
      <c r="BA183" s="34">
        <f t="shared" si="98"/>
        <v>8.1714285714285708E-3</v>
      </c>
      <c r="BB183" s="34">
        <f t="shared" si="99"/>
        <v>9.3714285714285722E-3</v>
      </c>
      <c r="BC183" s="34">
        <f t="shared" si="100"/>
        <v>1.3295238095238096E-2</v>
      </c>
      <c r="BD183" s="34">
        <f t="shared" si="101"/>
        <v>7.8666666666666659E-3</v>
      </c>
      <c r="BE183" s="34">
        <f t="shared" si="102"/>
        <v>6.6666666666666671E-3</v>
      </c>
      <c r="BF183" s="34">
        <f t="shared" si="103"/>
        <v>4.2095238095238097E-3</v>
      </c>
      <c r="BG183" s="34">
        <f t="shared" si="104"/>
        <v>1.0457142857142858E-2</v>
      </c>
      <c r="BH183" s="34">
        <f t="shared" si="105"/>
        <v>1.2076190476190476E-2</v>
      </c>
      <c r="BI183" s="34">
        <f t="shared" si="89"/>
        <v>5.0147058823529411E-3</v>
      </c>
      <c r="BJ183" s="34">
        <f t="shared" si="90"/>
        <v>5.4705882352941177E-3</v>
      </c>
      <c r="BK183" s="34">
        <f t="shared" si="91"/>
        <v>4.2647058823529413E-3</v>
      </c>
      <c r="BL183" s="34">
        <f t="shared" si="92"/>
        <v>5.5441176470588235E-3</v>
      </c>
      <c r="BM183" s="34">
        <f t="shared" si="93"/>
        <v>4.9558823529411763E-3</v>
      </c>
      <c r="BN183" s="34">
        <f t="shared" si="94"/>
        <v>7.0294117647058821E-3</v>
      </c>
      <c r="BO183" s="34">
        <f t="shared" si="95"/>
        <v>5.5147058823529415E-3</v>
      </c>
      <c r="BP183" s="34">
        <f t="shared" si="96"/>
        <v>6.8088235294117647E-3</v>
      </c>
    </row>
    <row r="184" spans="1:68" ht="15" x14ac:dyDescent="0.25">
      <c r="A184" s="20" t="s">
        <v>599</v>
      </c>
      <c r="B184" s="28">
        <v>123</v>
      </c>
      <c r="C184" s="28">
        <v>234</v>
      </c>
      <c r="D184" s="28">
        <v>377</v>
      </c>
      <c r="E184" s="28">
        <v>271</v>
      </c>
      <c r="F184" s="28">
        <v>211</v>
      </c>
      <c r="G184" s="28">
        <v>298</v>
      </c>
      <c r="H184" s="28">
        <v>302</v>
      </c>
      <c r="I184" s="28">
        <v>286</v>
      </c>
      <c r="J184" s="28">
        <v>356</v>
      </c>
      <c r="K184" s="28">
        <v>184</v>
      </c>
      <c r="L184" s="28">
        <v>211</v>
      </c>
      <c r="M184" s="28">
        <v>259</v>
      </c>
      <c r="N184" s="28">
        <v>172</v>
      </c>
      <c r="O184" s="28">
        <v>330</v>
      </c>
      <c r="P184" s="28">
        <v>342</v>
      </c>
      <c r="Q184" s="28">
        <v>371</v>
      </c>
      <c r="R184" s="28">
        <v>373</v>
      </c>
      <c r="S184" s="28">
        <v>463</v>
      </c>
      <c r="T184" s="28">
        <v>382</v>
      </c>
      <c r="U184" s="28">
        <v>316</v>
      </c>
      <c r="V184" s="28">
        <v>432</v>
      </c>
      <c r="W184" s="28">
        <v>399</v>
      </c>
      <c r="X184" s="28">
        <v>448</v>
      </c>
      <c r="Y184" s="28"/>
      <c r="Z184" s="20" t="s">
        <v>599</v>
      </c>
      <c r="AA184" s="28" t="b">
        <f t="shared" si="85"/>
        <v>1</v>
      </c>
      <c r="AB184"/>
      <c r="AC184" s="20" t="s">
        <v>599</v>
      </c>
      <c r="AD184" s="28">
        <v>41500</v>
      </c>
      <c r="AE184" s="28">
        <v>53200</v>
      </c>
      <c r="AF184" s="36">
        <v>78.099999999999994</v>
      </c>
      <c r="AG184" s="36">
        <v>2.6</v>
      </c>
      <c r="AH184" s="28">
        <v>40300</v>
      </c>
      <c r="AI184" s="28">
        <v>52200</v>
      </c>
      <c r="AJ184" s="36">
        <v>77.2</v>
      </c>
      <c r="AK184" s="36">
        <v>2.6</v>
      </c>
      <c r="AL184" s="28">
        <v>40700</v>
      </c>
      <c r="AM184" s="28">
        <v>52800</v>
      </c>
      <c r="AN184" s="36">
        <v>77.099999999999994</v>
      </c>
      <c r="AO184" s="36">
        <v>2.9</v>
      </c>
      <c r="AP184"/>
      <c r="AQ184"/>
      <c r="AR184"/>
      <c r="AS184"/>
      <c r="AT184" s="34">
        <f t="shared" si="86"/>
        <v>3.0521091811414394E-3</v>
      </c>
      <c r="AU184" s="34">
        <f t="shared" si="87"/>
        <v>5.8064516129032262E-3</v>
      </c>
      <c r="AV184" s="34">
        <f t="shared" si="88"/>
        <v>9.35483870967742E-3</v>
      </c>
      <c r="AW184" s="34">
        <f t="shared" si="106"/>
        <v>6.6584766584766586E-3</v>
      </c>
      <c r="AX184" s="34">
        <f t="shared" si="107"/>
        <v>5.184275184275184E-3</v>
      </c>
      <c r="AY184" s="34">
        <f t="shared" si="108"/>
        <v>7.321867321867322E-3</v>
      </c>
      <c r="AZ184" s="34">
        <f t="shared" si="97"/>
        <v>7.4201474201474205E-3</v>
      </c>
      <c r="BA184" s="34">
        <f t="shared" si="98"/>
        <v>7.0270270270270272E-3</v>
      </c>
      <c r="BB184" s="34">
        <f t="shared" si="99"/>
        <v>8.7469287469287473E-3</v>
      </c>
      <c r="BC184" s="34">
        <f t="shared" si="100"/>
        <v>4.5208845208845206E-3</v>
      </c>
      <c r="BD184" s="34">
        <f t="shared" si="101"/>
        <v>5.184275184275184E-3</v>
      </c>
      <c r="BE184" s="34">
        <f t="shared" si="102"/>
        <v>6.3636363636363638E-3</v>
      </c>
      <c r="BF184" s="34">
        <f t="shared" si="103"/>
        <v>4.2260442260442259E-3</v>
      </c>
      <c r="BG184" s="34">
        <f t="shared" si="104"/>
        <v>8.1081081081081086E-3</v>
      </c>
      <c r="BH184" s="34">
        <f t="shared" si="105"/>
        <v>8.4029484029484024E-3</v>
      </c>
      <c r="BI184" s="34">
        <f t="shared" si="89"/>
        <v>7.0265151515151517E-3</v>
      </c>
      <c r="BJ184" s="34">
        <f t="shared" si="90"/>
        <v>7.0643939393939398E-3</v>
      </c>
      <c r="BK184" s="34">
        <f t="shared" si="91"/>
        <v>8.7689393939393932E-3</v>
      </c>
      <c r="BL184" s="34">
        <f t="shared" si="92"/>
        <v>7.2348484848484846E-3</v>
      </c>
      <c r="BM184" s="34">
        <f t="shared" si="93"/>
        <v>5.9848484848484852E-3</v>
      </c>
      <c r="BN184" s="34">
        <f t="shared" si="94"/>
        <v>8.1818181818181825E-3</v>
      </c>
      <c r="BO184" s="34">
        <f t="shared" si="95"/>
        <v>7.5568181818181819E-3</v>
      </c>
      <c r="BP184" s="34">
        <f t="shared" si="96"/>
        <v>8.4848484848484857E-3</v>
      </c>
    </row>
    <row r="185" spans="1:68" ht="15" x14ac:dyDescent="0.25">
      <c r="A185" s="20" t="s">
        <v>600</v>
      </c>
      <c r="B185" s="28">
        <v>101</v>
      </c>
      <c r="C185" s="28">
        <v>229</v>
      </c>
      <c r="D185" s="28">
        <v>169</v>
      </c>
      <c r="E185" s="28">
        <v>190</v>
      </c>
      <c r="F185" s="28">
        <v>131</v>
      </c>
      <c r="G185" s="28">
        <v>140</v>
      </c>
      <c r="H185" s="28">
        <v>137</v>
      </c>
      <c r="I185" s="28">
        <v>199</v>
      </c>
      <c r="J185" s="28">
        <v>146</v>
      </c>
      <c r="K185" s="28">
        <v>150</v>
      </c>
      <c r="L185" s="28">
        <v>106</v>
      </c>
      <c r="M185" s="28">
        <v>189</v>
      </c>
      <c r="N185" s="28">
        <v>47</v>
      </c>
      <c r="O185" s="28">
        <v>182</v>
      </c>
      <c r="P185" s="28">
        <v>182</v>
      </c>
      <c r="Q185" s="28">
        <v>80</v>
      </c>
      <c r="R185" s="28">
        <v>118</v>
      </c>
      <c r="S185" s="28">
        <v>121</v>
      </c>
      <c r="T185" s="28">
        <v>178</v>
      </c>
      <c r="U185" s="28">
        <v>222</v>
      </c>
      <c r="V185" s="28">
        <v>198</v>
      </c>
      <c r="W185" s="28">
        <v>276</v>
      </c>
      <c r="X185" s="28">
        <v>1144</v>
      </c>
      <c r="Y185" s="28"/>
      <c r="Z185" s="20" t="s">
        <v>600</v>
      </c>
      <c r="AA185" s="28" t="b">
        <f t="shared" si="85"/>
        <v>1</v>
      </c>
      <c r="AB185"/>
      <c r="AC185" s="20" t="s">
        <v>600</v>
      </c>
      <c r="AD185" s="28">
        <v>24800</v>
      </c>
      <c r="AE185" s="28">
        <v>32200</v>
      </c>
      <c r="AF185" s="36">
        <v>77</v>
      </c>
      <c r="AG185" s="36">
        <v>4.5</v>
      </c>
      <c r="AH185" s="28">
        <v>25700</v>
      </c>
      <c r="AI185" s="28">
        <v>32800</v>
      </c>
      <c r="AJ185" s="36">
        <v>78.3</v>
      </c>
      <c r="AK185" s="36">
        <v>4.4000000000000004</v>
      </c>
      <c r="AL185" s="28">
        <v>24500</v>
      </c>
      <c r="AM185" s="28">
        <v>32900</v>
      </c>
      <c r="AN185" s="36">
        <v>74.3</v>
      </c>
      <c r="AO185" s="36">
        <v>5.2</v>
      </c>
      <c r="AP185"/>
      <c r="AQ185"/>
      <c r="AR185"/>
      <c r="AS185"/>
      <c r="AT185" s="34">
        <f t="shared" si="86"/>
        <v>3.929961089494163E-3</v>
      </c>
      <c r="AU185" s="34">
        <f t="shared" si="87"/>
        <v>8.9105058365758754E-3</v>
      </c>
      <c r="AV185" s="34">
        <f t="shared" si="88"/>
        <v>6.5758754863813234E-3</v>
      </c>
      <c r="AW185" s="34">
        <f t="shared" si="106"/>
        <v>7.7551020408163267E-3</v>
      </c>
      <c r="AX185" s="34">
        <f t="shared" si="107"/>
        <v>5.3469387755102037E-3</v>
      </c>
      <c r="AY185" s="34">
        <f t="shared" si="108"/>
        <v>5.7142857142857143E-3</v>
      </c>
      <c r="AZ185" s="34">
        <f t="shared" si="97"/>
        <v>5.5918367346938771E-3</v>
      </c>
      <c r="BA185" s="34">
        <f t="shared" si="98"/>
        <v>8.1224489795918373E-3</v>
      </c>
      <c r="BB185" s="34">
        <f t="shared" si="99"/>
        <v>5.9591836734693877E-3</v>
      </c>
      <c r="BC185" s="34">
        <f t="shared" si="100"/>
        <v>6.1224489795918364E-3</v>
      </c>
      <c r="BD185" s="34">
        <f t="shared" si="101"/>
        <v>4.3265306122448983E-3</v>
      </c>
      <c r="BE185" s="34">
        <f t="shared" si="102"/>
        <v>7.7142857142857143E-3</v>
      </c>
      <c r="BF185" s="34">
        <f t="shared" si="103"/>
        <v>1.9183673469387755E-3</v>
      </c>
      <c r="BG185" s="34">
        <f t="shared" si="104"/>
        <v>7.4285714285714285E-3</v>
      </c>
      <c r="BH185" s="34">
        <f t="shared" si="105"/>
        <v>7.4285714285714285E-3</v>
      </c>
      <c r="BI185" s="34">
        <f t="shared" si="89"/>
        <v>2.4316109422492403E-3</v>
      </c>
      <c r="BJ185" s="34">
        <f t="shared" si="90"/>
        <v>3.5866261398176291E-3</v>
      </c>
      <c r="BK185" s="34">
        <f t="shared" si="91"/>
        <v>3.6778115501519756E-3</v>
      </c>
      <c r="BL185" s="34">
        <f t="shared" si="92"/>
        <v>5.4103343465045596E-3</v>
      </c>
      <c r="BM185" s="34">
        <f t="shared" si="93"/>
        <v>6.747720364741641E-3</v>
      </c>
      <c r="BN185" s="34">
        <f t="shared" si="94"/>
        <v>6.018237082066869E-3</v>
      </c>
      <c r="BO185" s="34">
        <f t="shared" si="95"/>
        <v>8.389057750759878E-3</v>
      </c>
      <c r="BP185" s="34">
        <f t="shared" si="96"/>
        <v>3.4772036474164131E-2</v>
      </c>
    </row>
    <row r="186" spans="1:68" ht="15" x14ac:dyDescent="0.25">
      <c r="A186" s="20" t="s">
        <v>601</v>
      </c>
      <c r="B186" s="28">
        <v>298</v>
      </c>
      <c r="C186" s="28">
        <v>504</v>
      </c>
      <c r="D186" s="28">
        <v>547</v>
      </c>
      <c r="E186" s="28">
        <v>473</v>
      </c>
      <c r="F186" s="28">
        <v>451</v>
      </c>
      <c r="G186" s="28">
        <v>559</v>
      </c>
      <c r="H186" s="28">
        <v>563</v>
      </c>
      <c r="I186" s="28">
        <v>686</v>
      </c>
      <c r="J186" s="28">
        <v>673</v>
      </c>
      <c r="K186" s="28">
        <v>654</v>
      </c>
      <c r="L186" s="28">
        <v>442</v>
      </c>
      <c r="M186" s="28">
        <v>522</v>
      </c>
      <c r="N186" s="28">
        <v>357</v>
      </c>
      <c r="O186" s="28">
        <v>780</v>
      </c>
      <c r="P186" s="28">
        <v>451</v>
      </c>
      <c r="Q186" s="28">
        <v>493</v>
      </c>
      <c r="R186" s="28">
        <v>411</v>
      </c>
      <c r="S186" s="28">
        <v>460</v>
      </c>
      <c r="T186" s="28">
        <v>723</v>
      </c>
      <c r="U186" s="28">
        <v>544</v>
      </c>
      <c r="V186" s="28">
        <v>573</v>
      </c>
      <c r="W186" s="28">
        <v>661</v>
      </c>
      <c r="X186" s="28">
        <v>752</v>
      </c>
      <c r="Y186" s="28"/>
      <c r="Z186" s="20" t="s">
        <v>601</v>
      </c>
      <c r="AA186" s="28" t="b">
        <f t="shared" si="85"/>
        <v>1</v>
      </c>
      <c r="AB186"/>
      <c r="AC186" s="20" t="s">
        <v>601</v>
      </c>
      <c r="AD186" s="28">
        <v>70700</v>
      </c>
      <c r="AE186" s="28">
        <v>91200</v>
      </c>
      <c r="AF186" s="36">
        <v>77.599999999999994</v>
      </c>
      <c r="AG186" s="36">
        <v>2.6</v>
      </c>
      <c r="AH186" s="28">
        <v>67800</v>
      </c>
      <c r="AI186" s="28">
        <v>89800</v>
      </c>
      <c r="AJ186" s="36">
        <v>75.5</v>
      </c>
      <c r="AK186" s="36">
        <v>2.9</v>
      </c>
      <c r="AL186" s="28">
        <v>67500</v>
      </c>
      <c r="AM186" s="28">
        <v>89300</v>
      </c>
      <c r="AN186" s="36">
        <v>75.7</v>
      </c>
      <c r="AO186" s="36">
        <v>2.9</v>
      </c>
      <c r="AP186"/>
      <c r="AQ186"/>
      <c r="AR186"/>
      <c r="AS186"/>
      <c r="AT186" s="34">
        <f t="shared" si="86"/>
        <v>4.3952802359882009E-3</v>
      </c>
      <c r="AU186" s="34">
        <f t="shared" si="87"/>
        <v>7.4336283185840709E-3</v>
      </c>
      <c r="AV186" s="34">
        <f t="shared" si="88"/>
        <v>8.0678466076696161E-3</v>
      </c>
      <c r="AW186" s="34">
        <f t="shared" si="106"/>
        <v>7.0074074074074075E-3</v>
      </c>
      <c r="AX186" s="34">
        <f t="shared" si="107"/>
        <v>6.6814814814814818E-3</v>
      </c>
      <c r="AY186" s="34">
        <f t="shared" si="108"/>
        <v>8.2814814814814817E-3</v>
      </c>
      <c r="AZ186" s="34">
        <f t="shared" si="97"/>
        <v>8.3407407407407406E-3</v>
      </c>
      <c r="BA186" s="34">
        <f t="shared" si="98"/>
        <v>1.0162962962962962E-2</v>
      </c>
      <c r="BB186" s="34">
        <f t="shared" si="99"/>
        <v>9.9703703703703708E-3</v>
      </c>
      <c r="BC186" s="34">
        <f t="shared" si="100"/>
        <v>9.6888888888888892E-3</v>
      </c>
      <c r="BD186" s="34">
        <f t="shared" si="101"/>
        <v>6.5481481481481484E-3</v>
      </c>
      <c r="BE186" s="34">
        <f t="shared" si="102"/>
        <v>7.7333333333333334E-3</v>
      </c>
      <c r="BF186" s="34">
        <f t="shared" si="103"/>
        <v>5.288888888888889E-3</v>
      </c>
      <c r="BG186" s="34">
        <f t="shared" si="104"/>
        <v>1.1555555555555555E-2</v>
      </c>
      <c r="BH186" s="34">
        <f t="shared" si="105"/>
        <v>6.6814814814814818E-3</v>
      </c>
      <c r="BI186" s="34">
        <f t="shared" si="89"/>
        <v>5.5207166853303473E-3</v>
      </c>
      <c r="BJ186" s="34">
        <f t="shared" si="90"/>
        <v>4.6024636058230681E-3</v>
      </c>
      <c r="BK186" s="34">
        <f t="shared" si="91"/>
        <v>5.1511758118701007E-3</v>
      </c>
      <c r="BL186" s="34">
        <f t="shared" si="92"/>
        <v>8.0963045912653981E-3</v>
      </c>
      <c r="BM186" s="34">
        <f t="shared" si="93"/>
        <v>6.0918253079507278E-3</v>
      </c>
      <c r="BN186" s="34">
        <f t="shared" si="94"/>
        <v>6.4165733482642777E-3</v>
      </c>
      <c r="BO186" s="34">
        <f t="shared" si="95"/>
        <v>7.4020156774916015E-3</v>
      </c>
      <c r="BP186" s="34">
        <f t="shared" si="96"/>
        <v>8.4210526315789472E-3</v>
      </c>
    </row>
    <row r="187" spans="1:68" ht="15" x14ac:dyDescent="0.25">
      <c r="A187" s="20" t="s">
        <v>602</v>
      </c>
      <c r="B187" s="28">
        <v>470</v>
      </c>
      <c r="C187" s="28">
        <v>881</v>
      </c>
      <c r="D187" s="28">
        <v>876</v>
      </c>
      <c r="E187" s="28">
        <v>733</v>
      </c>
      <c r="F187" s="28">
        <v>668</v>
      </c>
      <c r="G187" s="28">
        <v>738</v>
      </c>
      <c r="H187" s="28">
        <v>725</v>
      </c>
      <c r="I187" s="28">
        <v>838</v>
      </c>
      <c r="J187" s="28">
        <v>733</v>
      </c>
      <c r="K187" s="28">
        <v>953</v>
      </c>
      <c r="L187" s="28">
        <v>887</v>
      </c>
      <c r="M187" s="28">
        <v>652</v>
      </c>
      <c r="N187" s="28">
        <v>497</v>
      </c>
      <c r="O187" s="28">
        <v>800</v>
      </c>
      <c r="P187" s="28">
        <v>1035</v>
      </c>
      <c r="Q187" s="28">
        <v>777</v>
      </c>
      <c r="R187" s="28">
        <v>785</v>
      </c>
      <c r="S187" s="28">
        <v>652</v>
      </c>
      <c r="T187" s="28">
        <v>1257</v>
      </c>
      <c r="U187" s="28">
        <v>815</v>
      </c>
      <c r="V187" s="28">
        <v>897</v>
      </c>
      <c r="W187" s="28">
        <v>992</v>
      </c>
      <c r="X187" s="28">
        <v>1089</v>
      </c>
      <c r="Y187" s="28"/>
      <c r="Z187" s="20" t="s">
        <v>602</v>
      </c>
      <c r="AA187" s="28" t="b">
        <f t="shared" si="85"/>
        <v>1</v>
      </c>
      <c r="AB187"/>
      <c r="AC187" s="20" t="s">
        <v>602</v>
      </c>
      <c r="AD187" s="28">
        <v>71200</v>
      </c>
      <c r="AE187" s="28">
        <v>94600</v>
      </c>
      <c r="AF187" s="36">
        <v>75.3</v>
      </c>
      <c r="AG187" s="36">
        <v>2.6</v>
      </c>
      <c r="AH187" s="28">
        <v>72800</v>
      </c>
      <c r="AI187" s="28">
        <v>94500</v>
      </c>
      <c r="AJ187" s="36">
        <v>77</v>
      </c>
      <c r="AK187" s="36">
        <v>2.6</v>
      </c>
      <c r="AL187" s="28">
        <v>69700</v>
      </c>
      <c r="AM187" s="28">
        <v>94200</v>
      </c>
      <c r="AN187" s="36">
        <v>74</v>
      </c>
      <c r="AO187" s="36">
        <v>2.7</v>
      </c>
      <c r="AP187"/>
      <c r="AQ187"/>
      <c r="AR187"/>
      <c r="AS187"/>
      <c r="AT187" s="34">
        <f t="shared" si="86"/>
        <v>6.4560439560439557E-3</v>
      </c>
      <c r="AU187" s="34">
        <f t="shared" si="87"/>
        <v>1.2101648351648352E-2</v>
      </c>
      <c r="AV187" s="34">
        <f t="shared" si="88"/>
        <v>1.2032967032967032E-2</v>
      </c>
      <c r="AW187" s="34">
        <f t="shared" ref="AW187:AW218" si="109">E187/$AL187</f>
        <v>1.0516499282639886E-2</v>
      </c>
      <c r="AX187" s="34">
        <f t="shared" ref="AX187:AX218" si="110">F187/$AL187</f>
        <v>9.5839311334289818E-3</v>
      </c>
      <c r="AY187" s="34">
        <f t="shared" ref="AY187:AY218" si="111">G187/$AL187</f>
        <v>1.0588235294117647E-2</v>
      </c>
      <c r="AZ187" s="34">
        <f t="shared" ref="AZ187:AZ218" si="112">H187/$AL187</f>
        <v>1.0401721664275465E-2</v>
      </c>
      <c r="BA187" s="34">
        <f t="shared" ref="BA187:BA218" si="113">I187/$AL187</f>
        <v>1.2022955523672883E-2</v>
      </c>
      <c r="BB187" s="34">
        <f t="shared" ref="BB187:BB218" si="114">J187/$AL187</f>
        <v>1.0516499282639886E-2</v>
      </c>
      <c r="BC187" s="34">
        <f t="shared" ref="BC187:BC227" si="115">K187/$AL187</f>
        <v>1.3672883787661407E-2</v>
      </c>
      <c r="BD187" s="34">
        <f t="shared" ref="BD187:BD227" si="116">L187/$AL187</f>
        <v>1.272596843615495E-2</v>
      </c>
      <c r="BE187" s="34">
        <f t="shared" ref="BE187:BE227" si="117">M187/$AL187</f>
        <v>9.3543758967001428E-3</v>
      </c>
      <c r="BF187" s="34">
        <f t="shared" ref="BF187:BF227" si="118">N187/$AL187</f>
        <v>7.1305595408895266E-3</v>
      </c>
      <c r="BG187" s="34">
        <f t="shared" ref="BG187:BG227" si="119">O187/$AL187</f>
        <v>1.1477761836441894E-2</v>
      </c>
      <c r="BH187" s="34">
        <f t="shared" ref="BH187:BH227" si="120">P187/$AL187</f>
        <v>1.48493543758967E-2</v>
      </c>
      <c r="BI187" s="34">
        <f t="shared" si="89"/>
        <v>8.2484076433121025E-3</v>
      </c>
      <c r="BJ187" s="34">
        <f t="shared" si="90"/>
        <v>8.3333333333333332E-3</v>
      </c>
      <c r="BK187" s="34">
        <f t="shared" si="91"/>
        <v>6.921443736730361E-3</v>
      </c>
      <c r="BL187" s="34">
        <f t="shared" si="92"/>
        <v>1.3343949044585987E-2</v>
      </c>
      <c r="BM187" s="34">
        <f t="shared" si="93"/>
        <v>8.651804670912951E-3</v>
      </c>
      <c r="BN187" s="34">
        <f t="shared" si="94"/>
        <v>9.5222929936305736E-3</v>
      </c>
      <c r="BO187" s="34">
        <f t="shared" si="95"/>
        <v>1.0530785562632696E-2</v>
      </c>
      <c r="BP187" s="34">
        <f t="shared" si="96"/>
        <v>1.1560509554140128E-2</v>
      </c>
    </row>
    <row r="188" spans="1:68" ht="15" x14ac:dyDescent="0.25">
      <c r="A188" s="20" t="s">
        <v>603</v>
      </c>
      <c r="B188" s="28">
        <v>138</v>
      </c>
      <c r="C188" s="28">
        <v>356</v>
      </c>
      <c r="D188" s="28">
        <v>227</v>
      </c>
      <c r="E188" s="28">
        <v>263</v>
      </c>
      <c r="F188" s="28">
        <v>315</v>
      </c>
      <c r="G188" s="28">
        <v>347</v>
      </c>
      <c r="H188" s="28">
        <v>426</v>
      </c>
      <c r="I188" s="28">
        <v>328</v>
      </c>
      <c r="J188" s="28">
        <v>564</v>
      </c>
      <c r="K188" s="28">
        <v>374</v>
      </c>
      <c r="L188" s="28">
        <v>310</v>
      </c>
      <c r="M188" s="28">
        <v>373</v>
      </c>
      <c r="N188" s="28">
        <v>235</v>
      </c>
      <c r="O188" s="28">
        <v>356</v>
      </c>
      <c r="P188" s="28">
        <v>353</v>
      </c>
      <c r="Q188" s="28">
        <v>471</v>
      </c>
      <c r="R188" s="28">
        <v>376</v>
      </c>
      <c r="S188" s="28">
        <v>504</v>
      </c>
      <c r="T188" s="28">
        <v>548</v>
      </c>
      <c r="U188" s="28">
        <v>451</v>
      </c>
      <c r="V188" s="28">
        <v>503</v>
      </c>
      <c r="W188" s="28">
        <v>523</v>
      </c>
      <c r="X188" s="28">
        <v>532</v>
      </c>
      <c r="Y188" s="28"/>
      <c r="Z188" s="20" t="s">
        <v>603</v>
      </c>
      <c r="AA188" s="28" t="b">
        <f t="shared" si="85"/>
        <v>1</v>
      </c>
      <c r="AB188"/>
      <c r="AC188" s="20" t="s">
        <v>603</v>
      </c>
      <c r="AD188" s="28">
        <v>59300</v>
      </c>
      <c r="AE188" s="28">
        <v>77700</v>
      </c>
      <c r="AF188" s="36">
        <v>76.400000000000006</v>
      </c>
      <c r="AG188" s="36">
        <v>2.6</v>
      </c>
      <c r="AH188" s="28">
        <v>58800</v>
      </c>
      <c r="AI188" s="28">
        <v>76900</v>
      </c>
      <c r="AJ188" s="36">
        <v>76.5</v>
      </c>
      <c r="AK188" s="36">
        <v>2.7</v>
      </c>
      <c r="AL188" s="28">
        <v>58100</v>
      </c>
      <c r="AM188" s="28">
        <v>77000</v>
      </c>
      <c r="AN188" s="36">
        <v>75.5</v>
      </c>
      <c r="AO188" s="36">
        <v>2.8</v>
      </c>
      <c r="AP188"/>
      <c r="AQ188"/>
      <c r="AR188"/>
      <c r="AS188"/>
      <c r="AT188" s="34">
        <f t="shared" si="86"/>
        <v>2.346938775510204E-3</v>
      </c>
      <c r="AU188" s="34">
        <f t="shared" si="87"/>
        <v>6.054421768707483E-3</v>
      </c>
      <c r="AV188" s="34">
        <f t="shared" si="88"/>
        <v>3.860544217687075E-3</v>
      </c>
      <c r="AW188" s="34">
        <f t="shared" si="109"/>
        <v>4.5266781411359728E-3</v>
      </c>
      <c r="AX188" s="34">
        <f t="shared" si="110"/>
        <v>5.4216867469879517E-3</v>
      </c>
      <c r="AY188" s="34">
        <f t="shared" si="111"/>
        <v>5.9724612736660933E-3</v>
      </c>
      <c r="AZ188" s="34">
        <f t="shared" si="112"/>
        <v>7.3321858864027539E-3</v>
      </c>
      <c r="BA188" s="34">
        <f t="shared" si="113"/>
        <v>5.6454388984509465E-3</v>
      </c>
      <c r="BB188" s="34">
        <f t="shared" si="114"/>
        <v>9.7074010327022377E-3</v>
      </c>
      <c r="BC188" s="34">
        <f t="shared" si="115"/>
        <v>6.4371772805507741E-3</v>
      </c>
      <c r="BD188" s="34">
        <f t="shared" si="116"/>
        <v>5.3356282271944926E-3</v>
      </c>
      <c r="BE188" s="34">
        <f t="shared" si="117"/>
        <v>6.4199655765920828E-3</v>
      </c>
      <c r="BF188" s="34">
        <f t="shared" si="118"/>
        <v>4.044750430292599E-3</v>
      </c>
      <c r="BG188" s="34">
        <f t="shared" si="119"/>
        <v>6.1273666092943203E-3</v>
      </c>
      <c r="BH188" s="34">
        <f t="shared" si="120"/>
        <v>6.0757314974182446E-3</v>
      </c>
      <c r="BI188" s="34">
        <f t="shared" si="89"/>
        <v>6.1168831168831169E-3</v>
      </c>
      <c r="BJ188" s="34">
        <f t="shared" si="90"/>
        <v>4.8831168831168833E-3</v>
      </c>
      <c r="BK188" s="34">
        <f t="shared" si="91"/>
        <v>6.5454545454545453E-3</v>
      </c>
      <c r="BL188" s="34">
        <f t="shared" si="92"/>
        <v>7.116883116883117E-3</v>
      </c>
      <c r="BM188" s="34">
        <f t="shared" si="93"/>
        <v>5.8571428571428568E-3</v>
      </c>
      <c r="BN188" s="34">
        <f t="shared" si="94"/>
        <v>6.5324675324675329E-3</v>
      </c>
      <c r="BO188" s="34">
        <f t="shared" si="95"/>
        <v>6.7922077922077922E-3</v>
      </c>
      <c r="BP188" s="34">
        <f t="shared" si="96"/>
        <v>6.909090909090909E-3</v>
      </c>
    </row>
    <row r="189" spans="1:68" ht="15" x14ac:dyDescent="0.25">
      <c r="A189" s="20" t="s">
        <v>604</v>
      </c>
      <c r="B189" s="28">
        <v>90</v>
      </c>
      <c r="C189" s="28">
        <v>191</v>
      </c>
      <c r="D189" s="28">
        <v>171</v>
      </c>
      <c r="E189" s="28">
        <v>197</v>
      </c>
      <c r="F189" s="28">
        <v>106</v>
      </c>
      <c r="G189" s="28">
        <v>178</v>
      </c>
      <c r="H189" s="28">
        <v>198</v>
      </c>
      <c r="I189" s="28">
        <v>235</v>
      </c>
      <c r="J189" s="28">
        <v>337</v>
      </c>
      <c r="K189" s="28">
        <v>243</v>
      </c>
      <c r="L189" s="28">
        <v>262</v>
      </c>
      <c r="M189" s="28">
        <v>158</v>
      </c>
      <c r="N189" s="28">
        <v>120</v>
      </c>
      <c r="O189" s="28">
        <v>290</v>
      </c>
      <c r="P189" s="28">
        <v>197</v>
      </c>
      <c r="Q189" s="28">
        <v>184</v>
      </c>
      <c r="R189" s="28">
        <v>237</v>
      </c>
      <c r="S189" s="28">
        <v>250</v>
      </c>
      <c r="T189" s="28">
        <v>262</v>
      </c>
      <c r="U189" s="28">
        <v>258</v>
      </c>
      <c r="V189" s="28">
        <v>288</v>
      </c>
      <c r="W189" s="28">
        <v>250</v>
      </c>
      <c r="X189" s="28">
        <v>593</v>
      </c>
      <c r="Y189" s="28"/>
      <c r="Z189" s="20" t="s">
        <v>604</v>
      </c>
      <c r="AA189" s="28" t="b">
        <f t="shared" si="85"/>
        <v>1</v>
      </c>
      <c r="AB189"/>
      <c r="AC189" s="20" t="s">
        <v>604</v>
      </c>
      <c r="AD189" s="28">
        <v>52500</v>
      </c>
      <c r="AE189" s="28">
        <v>65600</v>
      </c>
      <c r="AF189" s="36">
        <v>80</v>
      </c>
      <c r="AG189" s="36">
        <v>2.6</v>
      </c>
      <c r="AH189" s="28">
        <v>51600</v>
      </c>
      <c r="AI189" s="28">
        <v>65800</v>
      </c>
      <c r="AJ189" s="36">
        <v>78.400000000000006</v>
      </c>
      <c r="AK189" s="36">
        <v>2.7</v>
      </c>
      <c r="AL189" s="28">
        <v>51000</v>
      </c>
      <c r="AM189" s="28">
        <v>65400</v>
      </c>
      <c r="AN189" s="36">
        <v>78</v>
      </c>
      <c r="AO189" s="36">
        <v>2.9</v>
      </c>
      <c r="AP189"/>
      <c r="AQ189"/>
      <c r="AR189"/>
      <c r="AS189"/>
      <c r="AT189" s="34">
        <f t="shared" si="86"/>
        <v>1.7441860465116279E-3</v>
      </c>
      <c r="AU189" s="34">
        <f t="shared" si="87"/>
        <v>3.7015503875968991E-3</v>
      </c>
      <c r="AV189" s="34">
        <f t="shared" si="88"/>
        <v>3.3139534883720929E-3</v>
      </c>
      <c r="AW189" s="34">
        <f t="shared" si="109"/>
        <v>3.8627450980392155E-3</v>
      </c>
      <c r="AX189" s="34">
        <f t="shared" si="110"/>
        <v>2.0784313725490198E-3</v>
      </c>
      <c r="AY189" s="34">
        <f t="shared" si="111"/>
        <v>3.4901960784313726E-3</v>
      </c>
      <c r="AZ189" s="34">
        <f t="shared" si="112"/>
        <v>3.8823529411764705E-3</v>
      </c>
      <c r="BA189" s="34">
        <f t="shared" si="113"/>
        <v>4.6078431372549022E-3</v>
      </c>
      <c r="BB189" s="34">
        <f t="shared" si="114"/>
        <v>6.6078431372549023E-3</v>
      </c>
      <c r="BC189" s="34">
        <f t="shared" si="115"/>
        <v>4.7647058823529409E-3</v>
      </c>
      <c r="BD189" s="34">
        <f t="shared" si="116"/>
        <v>5.1372549019607847E-3</v>
      </c>
      <c r="BE189" s="34">
        <f t="shared" si="117"/>
        <v>3.0980392156862743E-3</v>
      </c>
      <c r="BF189" s="34">
        <f t="shared" si="118"/>
        <v>2.352941176470588E-3</v>
      </c>
      <c r="BG189" s="34">
        <f t="shared" si="119"/>
        <v>5.6862745098039211E-3</v>
      </c>
      <c r="BH189" s="34">
        <f t="shared" si="120"/>
        <v>3.8627450980392155E-3</v>
      </c>
      <c r="BI189" s="34">
        <f t="shared" si="89"/>
        <v>2.8134556574923547E-3</v>
      </c>
      <c r="BJ189" s="34">
        <f t="shared" si="90"/>
        <v>3.6238532110091743E-3</v>
      </c>
      <c r="BK189" s="34">
        <f t="shared" si="91"/>
        <v>3.8226299694189602E-3</v>
      </c>
      <c r="BL189" s="34">
        <f t="shared" si="92"/>
        <v>4.0061162079510701E-3</v>
      </c>
      <c r="BM189" s="34">
        <f t="shared" si="93"/>
        <v>3.9449541284403674E-3</v>
      </c>
      <c r="BN189" s="34">
        <f t="shared" si="94"/>
        <v>4.4036697247706426E-3</v>
      </c>
      <c r="BO189" s="34">
        <f t="shared" si="95"/>
        <v>3.8226299694189602E-3</v>
      </c>
      <c r="BP189" s="34">
        <f t="shared" si="96"/>
        <v>9.0672782874617729E-3</v>
      </c>
    </row>
    <row r="190" spans="1:68" ht="15" x14ac:dyDescent="0.25">
      <c r="A190" s="20" t="s">
        <v>605</v>
      </c>
      <c r="B190" s="28">
        <v>204</v>
      </c>
      <c r="C190" s="28">
        <v>413</v>
      </c>
      <c r="D190" s="28">
        <v>207</v>
      </c>
      <c r="E190" s="28">
        <v>452</v>
      </c>
      <c r="F190" s="28">
        <v>416</v>
      </c>
      <c r="G190" s="28">
        <v>339</v>
      </c>
      <c r="H190" s="28">
        <v>491</v>
      </c>
      <c r="I190" s="28">
        <v>540</v>
      </c>
      <c r="J190" s="28">
        <v>612</v>
      </c>
      <c r="K190" s="28">
        <v>489</v>
      </c>
      <c r="L190" s="28">
        <v>256</v>
      </c>
      <c r="M190" s="28">
        <v>272</v>
      </c>
      <c r="N190" s="28">
        <v>168</v>
      </c>
      <c r="O190" s="28">
        <v>295</v>
      </c>
      <c r="P190" s="28">
        <v>315</v>
      </c>
      <c r="Q190" s="28">
        <v>594</v>
      </c>
      <c r="R190" s="28">
        <v>403</v>
      </c>
      <c r="S190" s="28">
        <v>669</v>
      </c>
      <c r="T190" s="28">
        <v>434</v>
      </c>
      <c r="U190" s="28">
        <v>358</v>
      </c>
      <c r="V190" s="28">
        <v>439</v>
      </c>
      <c r="W190" s="28">
        <v>557</v>
      </c>
      <c r="X190" s="28">
        <v>558</v>
      </c>
      <c r="Y190" s="28"/>
      <c r="Z190" s="20" t="s">
        <v>605</v>
      </c>
      <c r="AA190" s="28" t="b">
        <f t="shared" si="85"/>
        <v>1</v>
      </c>
      <c r="AB190"/>
      <c r="AC190" s="20" t="s">
        <v>605</v>
      </c>
      <c r="AD190" s="28">
        <v>47800</v>
      </c>
      <c r="AE190" s="28">
        <v>60600</v>
      </c>
      <c r="AF190" s="36">
        <v>78.900000000000006</v>
      </c>
      <c r="AG190" s="36">
        <v>2.6</v>
      </c>
      <c r="AH190" s="28">
        <v>47400</v>
      </c>
      <c r="AI190" s="28">
        <v>60700</v>
      </c>
      <c r="AJ190" s="36">
        <v>78.099999999999994</v>
      </c>
      <c r="AK190" s="36">
        <v>2.8</v>
      </c>
      <c r="AL190" s="28">
        <v>48200</v>
      </c>
      <c r="AM190" s="28">
        <v>61500</v>
      </c>
      <c r="AN190" s="36">
        <v>78.400000000000006</v>
      </c>
      <c r="AO190" s="36">
        <v>3</v>
      </c>
      <c r="AP190"/>
      <c r="AQ190"/>
      <c r="AR190"/>
      <c r="AS190"/>
      <c r="AT190" s="34">
        <f t="shared" si="86"/>
        <v>4.3037974683544306E-3</v>
      </c>
      <c r="AU190" s="34">
        <f t="shared" si="87"/>
        <v>8.7130801687763711E-3</v>
      </c>
      <c r="AV190" s="34">
        <f t="shared" si="88"/>
        <v>4.3670886075949369E-3</v>
      </c>
      <c r="AW190" s="34">
        <f t="shared" si="109"/>
        <v>9.3775933609958513E-3</v>
      </c>
      <c r="AX190" s="34">
        <f t="shared" si="110"/>
        <v>8.6307053941908716E-3</v>
      </c>
      <c r="AY190" s="34">
        <f t="shared" si="111"/>
        <v>7.0331950207468876E-3</v>
      </c>
      <c r="AZ190" s="34">
        <f t="shared" si="112"/>
        <v>1.0186721991701245E-2</v>
      </c>
      <c r="BA190" s="34">
        <f t="shared" si="113"/>
        <v>1.1203319502074689E-2</v>
      </c>
      <c r="BB190" s="34">
        <f t="shared" si="114"/>
        <v>1.2697095435684647E-2</v>
      </c>
      <c r="BC190" s="34">
        <f t="shared" si="115"/>
        <v>1.0145228215767636E-2</v>
      </c>
      <c r="BD190" s="34">
        <f t="shared" si="116"/>
        <v>5.3112033195020746E-3</v>
      </c>
      <c r="BE190" s="34">
        <f t="shared" si="117"/>
        <v>5.6431535269709544E-3</v>
      </c>
      <c r="BF190" s="34">
        <f t="shared" si="118"/>
        <v>3.4854771784232365E-3</v>
      </c>
      <c r="BG190" s="34">
        <f t="shared" si="119"/>
        <v>6.1203319502074688E-3</v>
      </c>
      <c r="BH190" s="34">
        <f t="shared" si="120"/>
        <v>6.5352697095435687E-3</v>
      </c>
      <c r="BI190" s="34">
        <f t="shared" si="89"/>
        <v>9.6585365853658536E-3</v>
      </c>
      <c r="BJ190" s="34">
        <f t="shared" si="90"/>
        <v>6.5528455284552846E-3</v>
      </c>
      <c r="BK190" s="34">
        <f t="shared" si="91"/>
        <v>1.0878048780487804E-2</v>
      </c>
      <c r="BL190" s="34">
        <f t="shared" si="92"/>
        <v>7.056910569105691E-3</v>
      </c>
      <c r="BM190" s="34">
        <f t="shared" si="93"/>
        <v>5.8211382113821141E-3</v>
      </c>
      <c r="BN190" s="34">
        <f t="shared" si="94"/>
        <v>7.1382113821138208E-3</v>
      </c>
      <c r="BO190" s="34">
        <f t="shared" si="95"/>
        <v>9.056910569105691E-3</v>
      </c>
      <c r="BP190" s="34">
        <f t="shared" si="96"/>
        <v>9.0731707317073165E-3</v>
      </c>
    </row>
    <row r="191" spans="1:68" ht="15" x14ac:dyDescent="0.25">
      <c r="A191" s="20" t="s">
        <v>606</v>
      </c>
      <c r="B191" s="28">
        <v>88</v>
      </c>
      <c r="C191" s="28">
        <v>129</v>
      </c>
      <c r="D191" s="28">
        <v>509</v>
      </c>
      <c r="E191" s="28">
        <v>143</v>
      </c>
      <c r="F191" s="28">
        <v>184</v>
      </c>
      <c r="G191" s="28">
        <v>196</v>
      </c>
      <c r="H191" s="28">
        <v>140</v>
      </c>
      <c r="I191" s="28">
        <v>226</v>
      </c>
      <c r="J191" s="28">
        <v>233</v>
      </c>
      <c r="K191" s="28">
        <v>294</v>
      </c>
      <c r="L191" s="28">
        <v>150</v>
      </c>
      <c r="M191" s="28">
        <v>158</v>
      </c>
      <c r="N191" s="28">
        <v>62</v>
      </c>
      <c r="O191" s="28">
        <v>167</v>
      </c>
      <c r="P191" s="28">
        <v>104</v>
      </c>
      <c r="Q191" s="28">
        <v>186</v>
      </c>
      <c r="R191" s="28">
        <v>143</v>
      </c>
      <c r="S191" s="28">
        <v>151</v>
      </c>
      <c r="T191" s="28">
        <v>110</v>
      </c>
      <c r="U191" s="28">
        <v>180</v>
      </c>
      <c r="V191" s="28">
        <v>178</v>
      </c>
      <c r="W191" s="28">
        <v>193</v>
      </c>
      <c r="X191" s="28">
        <v>258</v>
      </c>
      <c r="Y191" s="28"/>
      <c r="Z191" s="20" t="s">
        <v>606</v>
      </c>
      <c r="AA191" s="28" t="b">
        <f t="shared" si="85"/>
        <v>1</v>
      </c>
      <c r="AB191"/>
      <c r="AC191" s="20" t="s">
        <v>606</v>
      </c>
      <c r="AD191" s="28">
        <v>42900</v>
      </c>
      <c r="AE191" s="28">
        <v>55400</v>
      </c>
      <c r="AF191" s="36">
        <v>77.400000000000006</v>
      </c>
      <c r="AG191" s="36">
        <v>2.6</v>
      </c>
      <c r="AH191" s="28">
        <v>43400</v>
      </c>
      <c r="AI191" s="28">
        <v>56100</v>
      </c>
      <c r="AJ191" s="36">
        <v>77.400000000000006</v>
      </c>
      <c r="AK191" s="36">
        <v>2.7</v>
      </c>
      <c r="AL191" s="28">
        <v>42800</v>
      </c>
      <c r="AM191" s="28">
        <v>55300</v>
      </c>
      <c r="AN191" s="36">
        <v>77.400000000000006</v>
      </c>
      <c r="AO191" s="36">
        <v>2.9</v>
      </c>
      <c r="AP191"/>
      <c r="AQ191"/>
      <c r="AR191"/>
      <c r="AS191"/>
      <c r="AT191" s="34">
        <f t="shared" si="86"/>
        <v>2.0276497695852535E-3</v>
      </c>
      <c r="AU191" s="34">
        <f t="shared" si="87"/>
        <v>2.9723502304147466E-3</v>
      </c>
      <c r="AV191" s="34">
        <f t="shared" si="88"/>
        <v>1.1728110599078341E-2</v>
      </c>
      <c r="AW191" s="34">
        <f t="shared" si="109"/>
        <v>3.341121495327103E-3</v>
      </c>
      <c r="AX191" s="34">
        <f t="shared" si="110"/>
        <v>4.299065420560748E-3</v>
      </c>
      <c r="AY191" s="34">
        <f t="shared" si="111"/>
        <v>4.5794392523364489E-3</v>
      </c>
      <c r="AZ191" s="34">
        <f t="shared" si="112"/>
        <v>3.2710280373831778E-3</v>
      </c>
      <c r="BA191" s="34">
        <f t="shared" si="113"/>
        <v>5.2803738317757009E-3</v>
      </c>
      <c r="BB191" s="34">
        <f t="shared" si="114"/>
        <v>5.44392523364486E-3</v>
      </c>
      <c r="BC191" s="34">
        <f t="shared" si="115"/>
        <v>6.8691588785046729E-3</v>
      </c>
      <c r="BD191" s="34">
        <f t="shared" si="116"/>
        <v>3.5046728971962616E-3</v>
      </c>
      <c r="BE191" s="34">
        <f t="shared" si="117"/>
        <v>3.691588785046729E-3</v>
      </c>
      <c r="BF191" s="34">
        <f t="shared" si="118"/>
        <v>1.4485981308411215E-3</v>
      </c>
      <c r="BG191" s="34">
        <f t="shared" si="119"/>
        <v>3.9018691588785046E-3</v>
      </c>
      <c r="BH191" s="34">
        <f t="shared" si="120"/>
        <v>2.4299065420560748E-3</v>
      </c>
      <c r="BI191" s="34">
        <f t="shared" si="89"/>
        <v>3.3634719710669077E-3</v>
      </c>
      <c r="BJ191" s="34">
        <f t="shared" si="90"/>
        <v>2.5858951175406872E-3</v>
      </c>
      <c r="BK191" s="34">
        <f t="shared" si="91"/>
        <v>2.7305605786618445E-3</v>
      </c>
      <c r="BL191" s="34">
        <f t="shared" si="92"/>
        <v>1.9891500904159133E-3</v>
      </c>
      <c r="BM191" s="34">
        <f t="shared" si="93"/>
        <v>3.2549728752260397E-3</v>
      </c>
      <c r="BN191" s="34">
        <f t="shared" si="94"/>
        <v>3.2188065099457504E-3</v>
      </c>
      <c r="BO191" s="34">
        <f t="shared" si="95"/>
        <v>3.4900542495479203E-3</v>
      </c>
      <c r="BP191" s="34">
        <f t="shared" si="96"/>
        <v>4.6654611211573238E-3</v>
      </c>
    </row>
    <row r="192" spans="1:68" ht="15" x14ac:dyDescent="0.25">
      <c r="A192" s="20" t="s">
        <v>607</v>
      </c>
      <c r="B192" s="28">
        <v>1638</v>
      </c>
      <c r="C192" s="28">
        <v>2807</v>
      </c>
      <c r="D192" s="28">
        <v>2400</v>
      </c>
      <c r="E192" s="28">
        <v>3131</v>
      </c>
      <c r="F192" s="28">
        <v>2690</v>
      </c>
      <c r="G192" s="28">
        <v>3252</v>
      </c>
      <c r="H192" s="28">
        <v>3136</v>
      </c>
      <c r="I192" s="28">
        <v>3600</v>
      </c>
      <c r="J192" s="28">
        <v>3226</v>
      </c>
      <c r="K192" s="28">
        <v>4636</v>
      </c>
      <c r="L192" s="28">
        <v>4080</v>
      </c>
      <c r="M192" s="28">
        <v>2834</v>
      </c>
      <c r="N192" s="28">
        <v>2014</v>
      </c>
      <c r="O192" s="28">
        <v>3729</v>
      </c>
      <c r="P192" s="28">
        <v>3302</v>
      </c>
      <c r="Q192" s="28">
        <v>3187</v>
      </c>
      <c r="R192" s="28">
        <v>3600</v>
      </c>
      <c r="S192" s="28">
        <v>4755</v>
      </c>
      <c r="T192" s="28">
        <v>4373</v>
      </c>
      <c r="U192" s="28">
        <v>4210</v>
      </c>
      <c r="V192" s="28">
        <v>4850</v>
      </c>
      <c r="W192" s="28">
        <v>4691</v>
      </c>
      <c r="X192" s="28">
        <v>5157</v>
      </c>
      <c r="Y192" s="28"/>
      <c r="Z192" s="20" t="s">
        <v>607</v>
      </c>
      <c r="AA192" s="28" t="b">
        <f t="shared" si="85"/>
        <v>1</v>
      </c>
      <c r="AB192"/>
      <c r="AC192" s="20" t="s">
        <v>607</v>
      </c>
      <c r="AD192" s="28">
        <v>254600</v>
      </c>
      <c r="AE192" s="28">
        <v>336900</v>
      </c>
      <c r="AF192" s="36">
        <v>75.599999999999994</v>
      </c>
      <c r="AG192" s="36">
        <v>2.5</v>
      </c>
      <c r="AH192" s="28">
        <v>261800</v>
      </c>
      <c r="AI192" s="28">
        <v>342200</v>
      </c>
      <c r="AJ192" s="36">
        <v>76.5</v>
      </c>
      <c r="AK192" s="36">
        <v>2.6</v>
      </c>
      <c r="AL192" s="28">
        <v>260800</v>
      </c>
      <c r="AM192" s="28">
        <v>342900</v>
      </c>
      <c r="AN192" s="36">
        <v>76.099999999999994</v>
      </c>
      <c r="AO192" s="36">
        <v>2.6</v>
      </c>
      <c r="AP192"/>
      <c r="AQ192"/>
      <c r="AR192"/>
      <c r="AS192"/>
      <c r="AT192" s="34">
        <f t="shared" si="86"/>
        <v>6.25668449197861E-3</v>
      </c>
      <c r="AU192" s="34">
        <f t="shared" si="87"/>
        <v>1.0721925133689839E-2</v>
      </c>
      <c r="AV192" s="34">
        <f t="shared" si="88"/>
        <v>9.1673032849503445E-3</v>
      </c>
      <c r="AW192" s="34">
        <f t="shared" si="109"/>
        <v>1.2005368098159509E-2</v>
      </c>
      <c r="AX192" s="34">
        <f t="shared" si="110"/>
        <v>1.031441717791411E-2</v>
      </c>
      <c r="AY192" s="34">
        <f t="shared" si="111"/>
        <v>1.2469325153374233E-2</v>
      </c>
      <c r="AZ192" s="34">
        <f t="shared" si="112"/>
        <v>1.2024539877300613E-2</v>
      </c>
      <c r="BA192" s="34">
        <f t="shared" si="113"/>
        <v>1.3803680981595092E-2</v>
      </c>
      <c r="BB192" s="34">
        <f t="shared" si="114"/>
        <v>1.236963190184049E-2</v>
      </c>
      <c r="BC192" s="34">
        <f t="shared" si="115"/>
        <v>1.7776073619631901E-2</v>
      </c>
      <c r="BD192" s="34">
        <f t="shared" si="116"/>
        <v>1.5644171779141104E-2</v>
      </c>
      <c r="BE192" s="34">
        <f t="shared" si="117"/>
        <v>1.0866564417177914E-2</v>
      </c>
      <c r="BF192" s="34">
        <f t="shared" si="118"/>
        <v>7.7223926380368098E-3</v>
      </c>
      <c r="BG192" s="34">
        <f t="shared" si="119"/>
        <v>1.4298312883435582E-2</v>
      </c>
      <c r="BH192" s="34">
        <f t="shared" si="120"/>
        <v>1.2661042944785277E-2</v>
      </c>
      <c r="BI192" s="34">
        <f t="shared" si="89"/>
        <v>9.2942548848060653E-3</v>
      </c>
      <c r="BJ192" s="34">
        <f t="shared" si="90"/>
        <v>1.0498687664041995E-2</v>
      </c>
      <c r="BK192" s="34">
        <f t="shared" si="91"/>
        <v>1.3867016622922135E-2</v>
      </c>
      <c r="BL192" s="34">
        <f t="shared" si="92"/>
        <v>1.2752989209682123E-2</v>
      </c>
      <c r="BM192" s="34">
        <f t="shared" si="93"/>
        <v>1.2277631962671332E-2</v>
      </c>
      <c r="BN192" s="34">
        <f t="shared" si="94"/>
        <v>1.4144065325167687E-2</v>
      </c>
      <c r="BO192" s="34">
        <f t="shared" si="95"/>
        <v>1.3680373286672499E-2</v>
      </c>
      <c r="BP192" s="34">
        <f t="shared" si="96"/>
        <v>1.5039370078740158E-2</v>
      </c>
    </row>
    <row r="193" spans="1:68" ht="15" x14ac:dyDescent="0.25">
      <c r="A193" s="20" t="s">
        <v>608</v>
      </c>
      <c r="B193" s="28">
        <v>16</v>
      </c>
      <c r="C193" s="28">
        <v>65</v>
      </c>
      <c r="D193" s="28">
        <v>55</v>
      </c>
      <c r="E193" s="28">
        <v>61</v>
      </c>
      <c r="F193" s="28">
        <v>53</v>
      </c>
      <c r="G193" s="28">
        <v>82</v>
      </c>
      <c r="H193" s="28">
        <v>71</v>
      </c>
      <c r="I193" s="28">
        <v>88</v>
      </c>
      <c r="J193" s="28">
        <v>66</v>
      </c>
      <c r="K193" s="28">
        <v>95</v>
      </c>
      <c r="L193" s="28">
        <v>36</v>
      </c>
      <c r="M193" s="28">
        <v>70</v>
      </c>
      <c r="N193" s="28">
        <v>53</v>
      </c>
      <c r="O193" s="28">
        <v>82</v>
      </c>
      <c r="P193" s="28">
        <v>47</v>
      </c>
      <c r="Q193" s="28">
        <v>84</v>
      </c>
      <c r="R193" s="28">
        <v>50</v>
      </c>
      <c r="S193" s="28">
        <v>57</v>
      </c>
      <c r="T193" s="28">
        <v>112</v>
      </c>
      <c r="U193" s="28">
        <v>94</v>
      </c>
      <c r="V193" s="28">
        <v>63</v>
      </c>
      <c r="W193" s="28">
        <v>81</v>
      </c>
      <c r="X193" s="28">
        <v>86</v>
      </c>
      <c r="Y193" s="28"/>
      <c r="Z193" s="20" t="s">
        <v>608</v>
      </c>
      <c r="AA193" s="28" t="b">
        <f t="shared" si="85"/>
        <v>1</v>
      </c>
      <c r="AB193"/>
      <c r="AC193" s="20" t="s">
        <v>608</v>
      </c>
      <c r="AD193" s="28">
        <v>12700</v>
      </c>
      <c r="AE193" s="28">
        <v>16200</v>
      </c>
      <c r="AF193" s="36">
        <v>78.7</v>
      </c>
      <c r="AG193" s="36">
        <v>6.7</v>
      </c>
      <c r="AH193" s="28">
        <v>10900</v>
      </c>
      <c r="AI193" s="28">
        <v>15800</v>
      </c>
      <c r="AJ193" s="36">
        <v>68.7</v>
      </c>
      <c r="AK193" s="36">
        <v>7.5</v>
      </c>
      <c r="AL193" s="28">
        <v>11900</v>
      </c>
      <c r="AM193" s="28">
        <v>16100</v>
      </c>
      <c r="AN193" s="36">
        <v>74.2</v>
      </c>
      <c r="AO193" s="36">
        <v>6.6</v>
      </c>
      <c r="AP193"/>
      <c r="AQ193"/>
      <c r="AR193"/>
      <c r="AS193"/>
      <c r="AT193" s="34">
        <f t="shared" si="86"/>
        <v>1.4678899082568807E-3</v>
      </c>
      <c r="AU193" s="34">
        <f t="shared" si="87"/>
        <v>5.9633027522935783E-3</v>
      </c>
      <c r="AV193" s="34">
        <f t="shared" si="88"/>
        <v>5.0458715596330278E-3</v>
      </c>
      <c r="AW193" s="34">
        <f t="shared" si="109"/>
        <v>5.1260504201680671E-3</v>
      </c>
      <c r="AX193" s="34">
        <f t="shared" si="110"/>
        <v>4.4537815126050422E-3</v>
      </c>
      <c r="AY193" s="34">
        <f t="shared" si="111"/>
        <v>6.8907563025210087E-3</v>
      </c>
      <c r="AZ193" s="34">
        <f t="shared" si="112"/>
        <v>5.9663865546218491E-3</v>
      </c>
      <c r="BA193" s="34">
        <f t="shared" si="113"/>
        <v>7.3949579831932774E-3</v>
      </c>
      <c r="BB193" s="34">
        <f t="shared" si="114"/>
        <v>5.5462184873949581E-3</v>
      </c>
      <c r="BC193" s="34">
        <f t="shared" si="115"/>
        <v>7.9831932773109238E-3</v>
      </c>
      <c r="BD193" s="34">
        <f t="shared" si="116"/>
        <v>3.0252100840336134E-3</v>
      </c>
      <c r="BE193" s="34">
        <f t="shared" si="117"/>
        <v>5.8823529411764705E-3</v>
      </c>
      <c r="BF193" s="34">
        <f t="shared" si="118"/>
        <v>4.4537815126050422E-3</v>
      </c>
      <c r="BG193" s="34">
        <f t="shared" si="119"/>
        <v>6.8907563025210087E-3</v>
      </c>
      <c r="BH193" s="34">
        <f t="shared" si="120"/>
        <v>3.9495798319327735E-3</v>
      </c>
      <c r="BI193" s="34">
        <f t="shared" si="89"/>
        <v>5.2173913043478265E-3</v>
      </c>
      <c r="BJ193" s="34">
        <f t="shared" si="90"/>
        <v>3.105590062111801E-3</v>
      </c>
      <c r="BK193" s="34">
        <f t="shared" si="91"/>
        <v>3.5403726708074534E-3</v>
      </c>
      <c r="BL193" s="34">
        <f t="shared" si="92"/>
        <v>6.956521739130435E-3</v>
      </c>
      <c r="BM193" s="34">
        <f t="shared" si="93"/>
        <v>5.838509316770186E-3</v>
      </c>
      <c r="BN193" s="34">
        <f t="shared" si="94"/>
        <v>3.9130434782608699E-3</v>
      </c>
      <c r="BO193" s="34">
        <f t="shared" si="95"/>
        <v>5.031055900621118E-3</v>
      </c>
      <c r="BP193" s="34">
        <f t="shared" si="96"/>
        <v>5.3416149068322982E-3</v>
      </c>
    </row>
    <row r="194" spans="1:68" ht="15" x14ac:dyDescent="0.25">
      <c r="A194" s="20" t="s">
        <v>609</v>
      </c>
      <c r="B194" s="28">
        <v>429</v>
      </c>
      <c r="C194" s="28">
        <v>768</v>
      </c>
      <c r="D194" s="28">
        <v>487</v>
      </c>
      <c r="E194" s="28">
        <v>783</v>
      </c>
      <c r="F194" s="28">
        <v>482</v>
      </c>
      <c r="G194" s="28">
        <v>620</v>
      </c>
      <c r="H194" s="28">
        <v>731</v>
      </c>
      <c r="I194" s="28">
        <v>654</v>
      </c>
      <c r="J194" s="28">
        <v>866</v>
      </c>
      <c r="K194" s="28">
        <v>972</v>
      </c>
      <c r="L194" s="28">
        <v>906</v>
      </c>
      <c r="M194" s="28">
        <v>789</v>
      </c>
      <c r="N194" s="28">
        <v>625</v>
      </c>
      <c r="O194" s="28">
        <v>810</v>
      </c>
      <c r="P194" s="28">
        <v>911</v>
      </c>
      <c r="Q194" s="28">
        <v>1035</v>
      </c>
      <c r="R194" s="28">
        <v>793</v>
      </c>
      <c r="S194" s="28">
        <v>1162</v>
      </c>
      <c r="T194" s="28">
        <v>1342</v>
      </c>
      <c r="U194" s="28">
        <v>1213</v>
      </c>
      <c r="V194" s="28">
        <v>1455</v>
      </c>
      <c r="W194" s="28">
        <v>1304</v>
      </c>
      <c r="X194" s="28">
        <v>1854</v>
      </c>
      <c r="Y194" s="28"/>
      <c r="Z194" s="20" t="s">
        <v>609</v>
      </c>
      <c r="AA194" s="28" t="b">
        <f t="shared" si="85"/>
        <v>1</v>
      </c>
      <c r="AB194"/>
      <c r="AC194" s="20" t="s">
        <v>609</v>
      </c>
      <c r="AD194" s="28">
        <v>76500</v>
      </c>
      <c r="AE194" s="28">
        <v>99100</v>
      </c>
      <c r="AF194" s="36">
        <v>77.2</v>
      </c>
      <c r="AG194" s="36">
        <v>2.5</v>
      </c>
      <c r="AH194" s="28">
        <v>78400</v>
      </c>
      <c r="AI194" s="28">
        <v>99700</v>
      </c>
      <c r="AJ194" s="36">
        <v>78.599999999999994</v>
      </c>
      <c r="AK194" s="36">
        <v>2.5</v>
      </c>
      <c r="AL194" s="28">
        <v>77500</v>
      </c>
      <c r="AM194" s="28">
        <v>99300</v>
      </c>
      <c r="AN194" s="36">
        <v>78</v>
      </c>
      <c r="AO194" s="36">
        <v>2.6</v>
      </c>
      <c r="AP194"/>
      <c r="AQ194"/>
      <c r="AR194"/>
      <c r="AS194"/>
      <c r="AT194" s="34">
        <f t="shared" si="86"/>
        <v>5.4719387755102038E-3</v>
      </c>
      <c r="AU194" s="34">
        <f t="shared" si="87"/>
        <v>9.7959183673469383E-3</v>
      </c>
      <c r="AV194" s="34">
        <f t="shared" si="88"/>
        <v>6.2117346938775509E-3</v>
      </c>
      <c r="AW194" s="34">
        <f t="shared" si="109"/>
        <v>1.0103225806451612E-2</v>
      </c>
      <c r="AX194" s="34">
        <f t="shared" si="110"/>
        <v>6.2193548387096771E-3</v>
      </c>
      <c r="AY194" s="34">
        <f t="shared" si="111"/>
        <v>8.0000000000000002E-3</v>
      </c>
      <c r="AZ194" s="34">
        <f t="shared" si="112"/>
        <v>9.4322580645161292E-3</v>
      </c>
      <c r="BA194" s="34">
        <f t="shared" si="113"/>
        <v>8.4387096774193541E-3</v>
      </c>
      <c r="BB194" s="34">
        <f t="shared" si="114"/>
        <v>1.1174193548387097E-2</v>
      </c>
      <c r="BC194" s="34">
        <f t="shared" si="115"/>
        <v>1.2541935483870968E-2</v>
      </c>
      <c r="BD194" s="34">
        <f t="shared" si="116"/>
        <v>1.1690322580645162E-2</v>
      </c>
      <c r="BE194" s="34">
        <f t="shared" si="117"/>
        <v>1.0180645161290323E-2</v>
      </c>
      <c r="BF194" s="34">
        <f t="shared" si="118"/>
        <v>8.0645161290322578E-3</v>
      </c>
      <c r="BG194" s="34">
        <f t="shared" si="119"/>
        <v>1.0451612903225806E-2</v>
      </c>
      <c r="BH194" s="34">
        <f t="shared" si="120"/>
        <v>1.1754838709677419E-2</v>
      </c>
      <c r="BI194" s="34">
        <f t="shared" si="89"/>
        <v>1.0422960725075529E-2</v>
      </c>
      <c r="BJ194" s="34">
        <f t="shared" si="90"/>
        <v>7.9859013091641493E-3</v>
      </c>
      <c r="BK194" s="34">
        <f t="shared" si="91"/>
        <v>1.1701913393756294E-2</v>
      </c>
      <c r="BL194" s="34">
        <f t="shared" si="92"/>
        <v>1.3514602215508559E-2</v>
      </c>
      <c r="BM194" s="34">
        <f t="shared" si="93"/>
        <v>1.2215508559919435E-2</v>
      </c>
      <c r="BN194" s="34">
        <f t="shared" si="94"/>
        <v>1.4652567975830815E-2</v>
      </c>
      <c r="BO194" s="34">
        <f t="shared" si="95"/>
        <v>1.3131923464249748E-2</v>
      </c>
      <c r="BP194" s="34">
        <f t="shared" si="96"/>
        <v>1.8670694864048338E-2</v>
      </c>
    </row>
    <row r="195" spans="1:68" ht="15" x14ac:dyDescent="0.25">
      <c r="A195" s="20" t="s">
        <v>610</v>
      </c>
      <c r="B195" s="28">
        <v>608</v>
      </c>
      <c r="C195" s="28">
        <v>1754</v>
      </c>
      <c r="D195" s="28">
        <v>1531</v>
      </c>
      <c r="E195" s="28">
        <v>1678</v>
      </c>
      <c r="F195" s="28">
        <v>1511</v>
      </c>
      <c r="G195" s="28">
        <v>1363</v>
      </c>
      <c r="H195" s="28">
        <v>1295</v>
      </c>
      <c r="I195" s="28">
        <v>1802</v>
      </c>
      <c r="J195" s="28">
        <v>1847</v>
      </c>
      <c r="K195" s="28">
        <v>1945</v>
      </c>
      <c r="L195" s="28">
        <v>1548</v>
      </c>
      <c r="M195" s="28">
        <v>1303</v>
      </c>
      <c r="N195" s="28">
        <v>978</v>
      </c>
      <c r="O195" s="28">
        <v>1855</v>
      </c>
      <c r="P195" s="28">
        <v>1653</v>
      </c>
      <c r="Q195" s="28">
        <v>1739</v>
      </c>
      <c r="R195" s="28">
        <v>1958</v>
      </c>
      <c r="S195" s="28">
        <v>1769</v>
      </c>
      <c r="T195" s="28">
        <v>2390</v>
      </c>
      <c r="U195" s="28">
        <v>2546</v>
      </c>
      <c r="V195" s="28">
        <v>2649</v>
      </c>
      <c r="W195" s="28">
        <v>3494</v>
      </c>
      <c r="X195" s="28">
        <v>3479</v>
      </c>
      <c r="Y195" s="28"/>
      <c r="Z195" s="20" t="s">
        <v>610</v>
      </c>
      <c r="AA195" s="28" t="b">
        <f t="shared" si="85"/>
        <v>1</v>
      </c>
      <c r="AB195"/>
      <c r="AC195" s="20" t="s">
        <v>610</v>
      </c>
      <c r="AD195" s="28">
        <v>182700</v>
      </c>
      <c r="AE195" s="28">
        <v>234800</v>
      </c>
      <c r="AF195" s="36">
        <v>77.8</v>
      </c>
      <c r="AG195" s="36">
        <v>2.7</v>
      </c>
      <c r="AH195" s="28">
        <v>184600</v>
      </c>
      <c r="AI195" s="28">
        <v>234600</v>
      </c>
      <c r="AJ195" s="36">
        <v>78.7</v>
      </c>
      <c r="AK195" s="36">
        <v>2.6</v>
      </c>
      <c r="AL195" s="28">
        <v>180900</v>
      </c>
      <c r="AM195" s="28">
        <v>234300</v>
      </c>
      <c r="AN195" s="36">
        <v>77.2</v>
      </c>
      <c r="AO195" s="36">
        <v>2.6</v>
      </c>
      <c r="AP195"/>
      <c r="AQ195"/>
      <c r="AR195"/>
      <c r="AS195"/>
      <c r="AT195" s="34">
        <f t="shared" si="86"/>
        <v>3.2936078006500541E-3</v>
      </c>
      <c r="AU195" s="34">
        <f t="shared" si="87"/>
        <v>9.5016251354279515E-3</v>
      </c>
      <c r="AV195" s="34">
        <f t="shared" si="88"/>
        <v>8.2936078006500547E-3</v>
      </c>
      <c r="AW195" s="34">
        <f t="shared" si="109"/>
        <v>9.2758430071862904E-3</v>
      </c>
      <c r="AX195" s="34">
        <f t="shared" si="110"/>
        <v>8.3526810392482026E-3</v>
      </c>
      <c r="AY195" s="34">
        <f t="shared" si="111"/>
        <v>7.5345494748479827E-3</v>
      </c>
      <c r="AZ195" s="34">
        <f t="shared" si="112"/>
        <v>7.1586511885019348E-3</v>
      </c>
      <c r="BA195" s="34">
        <f t="shared" si="113"/>
        <v>9.9613045881702597E-3</v>
      </c>
      <c r="BB195" s="34">
        <f t="shared" si="114"/>
        <v>1.0210060807075733E-2</v>
      </c>
      <c r="BC195" s="34">
        <f t="shared" si="115"/>
        <v>1.0751796572692094E-2</v>
      </c>
      <c r="BD195" s="34">
        <f t="shared" si="116"/>
        <v>8.5572139303482595E-3</v>
      </c>
      <c r="BE195" s="34">
        <f t="shared" si="117"/>
        <v>7.2028745163073525E-3</v>
      </c>
      <c r="BF195" s="34">
        <f t="shared" si="118"/>
        <v>5.4063018242122719E-3</v>
      </c>
      <c r="BG195" s="34">
        <f t="shared" si="119"/>
        <v>1.025428413488115E-2</v>
      </c>
      <c r="BH195" s="34">
        <f t="shared" si="120"/>
        <v>9.1376451077943618E-3</v>
      </c>
      <c r="BI195" s="34">
        <f t="shared" si="89"/>
        <v>7.4221084080239013E-3</v>
      </c>
      <c r="BJ195" s="34">
        <f t="shared" si="90"/>
        <v>8.3568075117370893E-3</v>
      </c>
      <c r="BK195" s="34">
        <f t="shared" si="91"/>
        <v>7.5501493811352969E-3</v>
      </c>
      <c r="BL195" s="34">
        <f t="shared" si="92"/>
        <v>1.0200597524541187E-2</v>
      </c>
      <c r="BM195" s="34">
        <f t="shared" si="93"/>
        <v>1.0866410584720444E-2</v>
      </c>
      <c r="BN195" s="34">
        <f t="shared" si="94"/>
        <v>1.1306017925736236E-2</v>
      </c>
      <c r="BO195" s="34">
        <f t="shared" si="95"/>
        <v>1.4912505335040547E-2</v>
      </c>
      <c r="BP195" s="34">
        <f t="shared" si="96"/>
        <v>1.4848484848484849E-2</v>
      </c>
    </row>
    <row r="196" spans="1:68" ht="15" x14ac:dyDescent="0.25">
      <c r="A196" s="20" t="s">
        <v>611</v>
      </c>
      <c r="B196" s="28">
        <v>1770</v>
      </c>
      <c r="C196" s="28">
        <v>3440</v>
      </c>
      <c r="D196" s="28">
        <v>3378</v>
      </c>
      <c r="E196" s="28">
        <v>2983</v>
      </c>
      <c r="F196" s="28">
        <v>2960</v>
      </c>
      <c r="G196" s="28">
        <v>3260</v>
      </c>
      <c r="H196" s="28">
        <v>3018</v>
      </c>
      <c r="I196" s="28">
        <v>3857</v>
      </c>
      <c r="J196" s="28">
        <v>3850</v>
      </c>
      <c r="K196" s="28">
        <v>4105</v>
      </c>
      <c r="L196" s="28">
        <v>5321</v>
      </c>
      <c r="M196" s="28">
        <v>5769</v>
      </c>
      <c r="N196" s="28">
        <v>3994</v>
      </c>
      <c r="O196" s="28">
        <v>3358</v>
      </c>
      <c r="P196" s="28">
        <v>3688</v>
      </c>
      <c r="Q196" s="28">
        <v>4137</v>
      </c>
      <c r="R196" s="28">
        <v>3903</v>
      </c>
      <c r="S196" s="28">
        <v>4839</v>
      </c>
      <c r="T196" s="28">
        <v>4211</v>
      </c>
      <c r="U196" s="28">
        <v>4425</v>
      </c>
      <c r="V196" s="28">
        <v>4716</v>
      </c>
      <c r="W196" s="28">
        <v>5016</v>
      </c>
      <c r="X196" s="28">
        <v>4383</v>
      </c>
      <c r="Y196" s="28"/>
      <c r="Z196" s="20" t="s">
        <v>611</v>
      </c>
      <c r="AA196" s="28" t="b">
        <f t="shared" si="85"/>
        <v>1</v>
      </c>
      <c r="AB196"/>
      <c r="AC196" s="20" t="s">
        <v>611</v>
      </c>
      <c r="AD196" s="28">
        <v>284700</v>
      </c>
      <c r="AE196" s="28">
        <v>407500</v>
      </c>
      <c r="AF196" s="36">
        <v>69.900000000000006</v>
      </c>
      <c r="AG196" s="36">
        <v>2.4</v>
      </c>
      <c r="AH196" s="28">
        <v>291800</v>
      </c>
      <c r="AI196" s="28">
        <v>412800</v>
      </c>
      <c r="AJ196" s="36">
        <v>70.7</v>
      </c>
      <c r="AK196" s="36">
        <v>2.4</v>
      </c>
      <c r="AL196" s="28">
        <v>294700</v>
      </c>
      <c r="AM196" s="28">
        <v>409700</v>
      </c>
      <c r="AN196" s="36">
        <v>71.900000000000006</v>
      </c>
      <c r="AO196" s="36">
        <v>2.7</v>
      </c>
      <c r="AP196"/>
      <c r="AQ196"/>
      <c r="AR196"/>
      <c r="AS196"/>
      <c r="AT196" s="34">
        <f t="shared" si="86"/>
        <v>6.0657984921178888E-3</v>
      </c>
      <c r="AU196" s="34">
        <f t="shared" si="87"/>
        <v>1.1788896504455106E-2</v>
      </c>
      <c r="AV196" s="34">
        <f t="shared" si="88"/>
        <v>1.157642220699109E-2</v>
      </c>
      <c r="AW196" s="34">
        <f t="shared" si="109"/>
        <v>1.0122158126908721E-2</v>
      </c>
      <c r="AX196" s="34">
        <f t="shared" si="110"/>
        <v>1.0044112656939261E-2</v>
      </c>
      <c r="AY196" s="34">
        <f t="shared" si="111"/>
        <v>1.1062097047845266E-2</v>
      </c>
      <c r="AZ196" s="34">
        <f t="shared" si="112"/>
        <v>1.0240922972514421E-2</v>
      </c>
      <c r="BA196" s="34">
        <f t="shared" si="113"/>
        <v>1.3087885985748218E-2</v>
      </c>
      <c r="BB196" s="34">
        <f t="shared" si="114"/>
        <v>1.3064133016627079E-2</v>
      </c>
      <c r="BC196" s="34">
        <f t="shared" si="115"/>
        <v>1.3929419748897184E-2</v>
      </c>
      <c r="BD196" s="34">
        <f t="shared" si="116"/>
        <v>1.8055649813369528E-2</v>
      </c>
      <c r="BE196" s="34">
        <f t="shared" si="117"/>
        <v>1.9575839837122497E-2</v>
      </c>
      <c r="BF196" s="34">
        <f t="shared" si="118"/>
        <v>1.3552765524261962E-2</v>
      </c>
      <c r="BG196" s="34">
        <f t="shared" si="119"/>
        <v>1.1394638615541228E-2</v>
      </c>
      <c r="BH196" s="34">
        <f t="shared" si="120"/>
        <v>1.2514421445537835E-2</v>
      </c>
      <c r="BI196" s="34">
        <f t="shared" si="89"/>
        <v>1.0097632413961435E-2</v>
      </c>
      <c r="BJ196" s="34">
        <f t="shared" si="90"/>
        <v>9.5264827922870391E-3</v>
      </c>
      <c r="BK196" s="34">
        <f t="shared" si="91"/>
        <v>1.1811081278984623E-2</v>
      </c>
      <c r="BL196" s="34">
        <f t="shared" si="92"/>
        <v>1.027825237979009E-2</v>
      </c>
      <c r="BM196" s="34">
        <f t="shared" si="93"/>
        <v>1.0800585794483768E-2</v>
      </c>
      <c r="BN196" s="34">
        <f t="shared" si="94"/>
        <v>1.151086160605321E-2</v>
      </c>
      <c r="BO196" s="34">
        <f t="shared" si="95"/>
        <v>1.2243104710763973E-2</v>
      </c>
      <c r="BP196" s="34">
        <f t="shared" si="96"/>
        <v>1.0698071759824263E-2</v>
      </c>
    </row>
    <row r="197" spans="1:68" ht="15" x14ac:dyDescent="0.25">
      <c r="A197" s="20" t="s">
        <v>612</v>
      </c>
      <c r="B197" s="28">
        <v>505</v>
      </c>
      <c r="C197" s="28">
        <v>899</v>
      </c>
      <c r="D197" s="28">
        <v>1262</v>
      </c>
      <c r="E197" s="28">
        <v>1173</v>
      </c>
      <c r="F197" s="28">
        <v>949</v>
      </c>
      <c r="G197" s="28">
        <v>1648</v>
      </c>
      <c r="H197" s="28">
        <v>1164</v>
      </c>
      <c r="I197" s="28">
        <v>1214</v>
      </c>
      <c r="J197" s="28">
        <v>1262</v>
      </c>
      <c r="K197" s="28">
        <v>1321</v>
      </c>
      <c r="L197" s="28">
        <v>1335</v>
      </c>
      <c r="M197" s="28">
        <v>1185</v>
      </c>
      <c r="N197" s="28">
        <v>575</v>
      </c>
      <c r="O197" s="28">
        <v>1335</v>
      </c>
      <c r="P197" s="28">
        <v>1311</v>
      </c>
      <c r="Q197" s="28">
        <v>1555</v>
      </c>
      <c r="R197" s="28">
        <v>1226</v>
      </c>
      <c r="S197" s="28">
        <v>1566</v>
      </c>
      <c r="T197" s="28">
        <v>1530</v>
      </c>
      <c r="U197" s="28">
        <v>1667</v>
      </c>
      <c r="V197" s="28">
        <v>1771</v>
      </c>
      <c r="W197" s="28">
        <v>1424</v>
      </c>
      <c r="X197" s="28">
        <v>1639</v>
      </c>
      <c r="Y197" s="28"/>
      <c r="Z197" s="20" t="s">
        <v>612</v>
      </c>
      <c r="AA197" s="28" t="b">
        <f t="shared" si="85"/>
        <v>1</v>
      </c>
      <c r="AB197"/>
      <c r="AC197" s="20" t="s">
        <v>612</v>
      </c>
      <c r="AD197" s="28">
        <v>114200</v>
      </c>
      <c r="AE197" s="28">
        <v>138100</v>
      </c>
      <c r="AF197" s="36">
        <v>82.7</v>
      </c>
      <c r="AG197" s="36">
        <v>2.4</v>
      </c>
      <c r="AH197" s="28">
        <v>112500</v>
      </c>
      <c r="AI197" s="28">
        <v>138700</v>
      </c>
      <c r="AJ197" s="36">
        <v>81.099999999999994</v>
      </c>
      <c r="AK197" s="36">
        <v>2.2999999999999998</v>
      </c>
      <c r="AL197" s="28">
        <v>115300</v>
      </c>
      <c r="AM197" s="28">
        <v>138900</v>
      </c>
      <c r="AN197" s="36">
        <v>83</v>
      </c>
      <c r="AO197" s="36">
        <v>2.4</v>
      </c>
      <c r="AP197"/>
      <c r="AQ197"/>
      <c r="AR197"/>
      <c r="AS197"/>
      <c r="AT197" s="34">
        <f t="shared" si="86"/>
        <v>4.4888888888888886E-3</v>
      </c>
      <c r="AU197" s="34">
        <f t="shared" si="87"/>
        <v>7.9911111111111103E-3</v>
      </c>
      <c r="AV197" s="34">
        <f t="shared" si="88"/>
        <v>1.1217777777777778E-2</v>
      </c>
      <c r="AW197" s="34">
        <f t="shared" si="109"/>
        <v>1.0173460537727667E-2</v>
      </c>
      <c r="AX197" s="34">
        <f t="shared" si="110"/>
        <v>8.2307025151777975E-3</v>
      </c>
      <c r="AY197" s="34">
        <f t="shared" si="111"/>
        <v>1.4293148308759758E-2</v>
      </c>
      <c r="AZ197" s="34">
        <f t="shared" si="112"/>
        <v>1.0095403295750217E-2</v>
      </c>
      <c r="BA197" s="34">
        <f t="shared" si="113"/>
        <v>1.0529054640069384E-2</v>
      </c>
      <c r="BB197" s="34">
        <f t="shared" si="114"/>
        <v>1.0945359930615784E-2</v>
      </c>
      <c r="BC197" s="34">
        <f t="shared" si="115"/>
        <v>1.1457068516912403E-2</v>
      </c>
      <c r="BD197" s="34">
        <f t="shared" si="116"/>
        <v>1.1578490893321769E-2</v>
      </c>
      <c r="BE197" s="34">
        <f t="shared" si="117"/>
        <v>1.0277536860364268E-2</v>
      </c>
      <c r="BF197" s="34">
        <f t="shared" si="118"/>
        <v>4.9869904596704252E-3</v>
      </c>
      <c r="BG197" s="34">
        <f t="shared" si="119"/>
        <v>1.1578490893321769E-2</v>
      </c>
      <c r="BH197" s="34">
        <f t="shared" si="120"/>
        <v>1.1370338248048568E-2</v>
      </c>
      <c r="BI197" s="34">
        <f t="shared" si="89"/>
        <v>1.1195104391648667E-2</v>
      </c>
      <c r="BJ197" s="34">
        <f t="shared" si="90"/>
        <v>8.826493880489561E-3</v>
      </c>
      <c r="BK197" s="34">
        <f t="shared" si="91"/>
        <v>1.1274298056155508E-2</v>
      </c>
      <c r="BL197" s="34">
        <f t="shared" si="92"/>
        <v>1.1015118790496761E-2</v>
      </c>
      <c r="BM197" s="34">
        <f t="shared" si="93"/>
        <v>1.2001439884809215E-2</v>
      </c>
      <c r="BN197" s="34">
        <f t="shared" si="94"/>
        <v>1.2750179985601151E-2</v>
      </c>
      <c r="BO197" s="34">
        <f t="shared" si="95"/>
        <v>1.0251979841612672E-2</v>
      </c>
      <c r="BP197" s="34">
        <f t="shared" si="96"/>
        <v>1.1799856011519078E-2</v>
      </c>
    </row>
    <row r="198" spans="1:68" ht="15" x14ac:dyDescent="0.25">
      <c r="A198" s="20" t="s">
        <v>613</v>
      </c>
      <c r="B198" s="28">
        <v>200</v>
      </c>
      <c r="C198" s="28">
        <v>187</v>
      </c>
      <c r="D198" s="28">
        <v>288</v>
      </c>
      <c r="E198" s="28">
        <v>144</v>
      </c>
      <c r="F198" s="28">
        <v>134</v>
      </c>
      <c r="G198" s="28">
        <v>289</v>
      </c>
      <c r="H198" s="28">
        <v>222</v>
      </c>
      <c r="I198" s="28">
        <v>157</v>
      </c>
      <c r="J198" s="28">
        <v>438</v>
      </c>
      <c r="K198" s="28">
        <v>1997</v>
      </c>
      <c r="L198" s="28">
        <v>1078</v>
      </c>
      <c r="M198" s="28">
        <v>1302</v>
      </c>
      <c r="N198" s="28">
        <v>142</v>
      </c>
      <c r="O198" s="28">
        <v>291</v>
      </c>
      <c r="P198" s="28">
        <v>192</v>
      </c>
      <c r="Q198" s="28">
        <v>400</v>
      </c>
      <c r="R198" s="28">
        <v>324</v>
      </c>
      <c r="S198" s="28">
        <v>510</v>
      </c>
      <c r="T198" s="28">
        <v>347</v>
      </c>
      <c r="U198" s="28">
        <v>597</v>
      </c>
      <c r="V198" s="28">
        <v>357</v>
      </c>
      <c r="W198" s="28">
        <v>276</v>
      </c>
      <c r="X198" s="28">
        <v>934</v>
      </c>
      <c r="Y198" s="28"/>
      <c r="Z198" s="20" t="s">
        <v>613</v>
      </c>
      <c r="AA198" s="28" t="b">
        <f t="shared" ref="AA198:AA226" si="121">Z198=A198</f>
        <v>1</v>
      </c>
      <c r="AB198"/>
      <c r="AC198" s="20" t="s">
        <v>613</v>
      </c>
      <c r="AD198" s="28">
        <v>38300</v>
      </c>
      <c r="AE198" s="28">
        <v>51300</v>
      </c>
      <c r="AF198" s="36">
        <v>74.7</v>
      </c>
      <c r="AG198" s="36">
        <v>3.1</v>
      </c>
      <c r="AH198" s="28">
        <v>38900</v>
      </c>
      <c r="AI198" s="28">
        <v>50700</v>
      </c>
      <c r="AJ198" s="36">
        <v>76.599999999999994</v>
      </c>
      <c r="AK198" s="36">
        <v>3</v>
      </c>
      <c r="AL198" s="28">
        <v>39000</v>
      </c>
      <c r="AM198" s="28">
        <v>50500</v>
      </c>
      <c r="AN198" s="36">
        <v>77.2</v>
      </c>
      <c r="AO198" s="36">
        <v>2.8</v>
      </c>
      <c r="AP198"/>
      <c r="AQ198"/>
      <c r="AR198"/>
      <c r="AS198"/>
      <c r="AT198" s="34">
        <f t="shared" si="86"/>
        <v>5.1413881748071976E-3</v>
      </c>
      <c r="AU198" s="34">
        <f t="shared" si="87"/>
        <v>4.8071979434447304E-3</v>
      </c>
      <c r="AV198" s="34">
        <f t="shared" si="88"/>
        <v>7.4035989717223648E-3</v>
      </c>
      <c r="AW198" s="34">
        <f t="shared" si="109"/>
        <v>3.6923076923076922E-3</v>
      </c>
      <c r="AX198" s="34">
        <f t="shared" si="110"/>
        <v>3.435897435897436E-3</v>
      </c>
      <c r="AY198" s="34">
        <f t="shared" si="111"/>
        <v>7.4102564102564101E-3</v>
      </c>
      <c r="AZ198" s="34">
        <f t="shared" si="112"/>
        <v>5.6923076923076927E-3</v>
      </c>
      <c r="BA198" s="34">
        <f t="shared" si="113"/>
        <v>4.0256410256410257E-3</v>
      </c>
      <c r="BB198" s="34">
        <f t="shared" si="114"/>
        <v>1.123076923076923E-2</v>
      </c>
      <c r="BC198" s="34">
        <f t="shared" si="115"/>
        <v>5.1205128205128202E-2</v>
      </c>
      <c r="BD198" s="34">
        <f t="shared" si="116"/>
        <v>2.7641025641025642E-2</v>
      </c>
      <c r="BE198" s="34">
        <f t="shared" si="117"/>
        <v>3.3384615384615388E-2</v>
      </c>
      <c r="BF198" s="34">
        <f t="shared" si="118"/>
        <v>3.641025641025641E-3</v>
      </c>
      <c r="BG198" s="34">
        <f t="shared" si="119"/>
        <v>7.4615384615384613E-3</v>
      </c>
      <c r="BH198" s="34">
        <f t="shared" si="120"/>
        <v>4.9230769230769232E-3</v>
      </c>
      <c r="BI198" s="34">
        <f t="shared" si="89"/>
        <v>7.9207920792079209E-3</v>
      </c>
      <c r="BJ198" s="34">
        <f t="shared" si="90"/>
        <v>6.4158415841584155E-3</v>
      </c>
      <c r="BK198" s="34">
        <f t="shared" si="91"/>
        <v>1.0099009900990099E-2</v>
      </c>
      <c r="BL198" s="34">
        <f t="shared" si="92"/>
        <v>6.8712871287128713E-3</v>
      </c>
      <c r="BM198" s="34">
        <f t="shared" si="93"/>
        <v>1.1821782178217822E-2</v>
      </c>
      <c r="BN198" s="34">
        <f t="shared" si="94"/>
        <v>7.0693069306930695E-3</v>
      </c>
      <c r="BO198" s="34">
        <f t="shared" si="95"/>
        <v>5.465346534653465E-3</v>
      </c>
      <c r="BP198" s="34">
        <f t="shared" si="96"/>
        <v>1.8495049504950494E-2</v>
      </c>
    </row>
    <row r="199" spans="1:68" ht="15" x14ac:dyDescent="0.25">
      <c r="A199" s="20" t="s">
        <v>614</v>
      </c>
      <c r="B199" s="28">
        <v>172</v>
      </c>
      <c r="C199" s="28">
        <v>380</v>
      </c>
      <c r="D199" s="28">
        <v>223</v>
      </c>
      <c r="E199" s="28">
        <v>377</v>
      </c>
      <c r="F199" s="28">
        <v>326</v>
      </c>
      <c r="G199" s="28">
        <v>478</v>
      </c>
      <c r="H199" s="28">
        <v>330</v>
      </c>
      <c r="I199" s="28">
        <v>399</v>
      </c>
      <c r="J199" s="28">
        <v>390</v>
      </c>
      <c r="K199" s="28">
        <v>387</v>
      </c>
      <c r="L199" s="28">
        <v>374</v>
      </c>
      <c r="M199" s="28">
        <v>251</v>
      </c>
      <c r="N199" s="28">
        <v>234</v>
      </c>
      <c r="O199" s="28">
        <v>276</v>
      </c>
      <c r="P199" s="28">
        <v>392</v>
      </c>
      <c r="Q199" s="28">
        <v>505</v>
      </c>
      <c r="R199" s="28">
        <v>341</v>
      </c>
      <c r="S199" s="28">
        <v>523</v>
      </c>
      <c r="T199" s="28">
        <v>482</v>
      </c>
      <c r="U199" s="28">
        <v>386</v>
      </c>
      <c r="V199" s="28">
        <v>489</v>
      </c>
      <c r="W199" s="28">
        <v>671</v>
      </c>
      <c r="X199" s="28">
        <v>555</v>
      </c>
      <c r="Y199" s="28"/>
      <c r="Z199" s="20" t="s">
        <v>614</v>
      </c>
      <c r="AA199" s="28" t="b">
        <f t="shared" si="121"/>
        <v>1</v>
      </c>
      <c r="AB199"/>
      <c r="AC199" s="20" t="s">
        <v>614</v>
      </c>
      <c r="AD199" s="28">
        <v>41600</v>
      </c>
      <c r="AE199" s="28">
        <v>51600</v>
      </c>
      <c r="AF199" s="36">
        <v>80.7</v>
      </c>
      <c r="AG199" s="36">
        <v>2.9</v>
      </c>
      <c r="AH199" s="28">
        <v>41500</v>
      </c>
      <c r="AI199" s="28">
        <v>52000</v>
      </c>
      <c r="AJ199" s="36">
        <v>79.7</v>
      </c>
      <c r="AK199" s="36">
        <v>2.9</v>
      </c>
      <c r="AL199" s="28">
        <v>41900</v>
      </c>
      <c r="AM199" s="28">
        <v>52000</v>
      </c>
      <c r="AN199" s="36">
        <v>80.5</v>
      </c>
      <c r="AO199" s="36">
        <v>3.2</v>
      </c>
      <c r="AP199"/>
      <c r="AQ199"/>
      <c r="AR199"/>
      <c r="AS199"/>
      <c r="AT199" s="34">
        <f t="shared" si="86"/>
        <v>4.1445783132530124E-3</v>
      </c>
      <c r="AU199" s="34">
        <f t="shared" si="87"/>
        <v>9.1566265060240969E-3</v>
      </c>
      <c r="AV199" s="34">
        <f t="shared" si="88"/>
        <v>5.3734939759036149E-3</v>
      </c>
      <c r="AW199" s="34">
        <f t="shared" si="109"/>
        <v>8.9976133651551316E-3</v>
      </c>
      <c r="AX199" s="34">
        <f t="shared" si="110"/>
        <v>7.7804295942720762E-3</v>
      </c>
      <c r="AY199" s="34">
        <f t="shared" si="111"/>
        <v>1.1408114558472553E-2</v>
      </c>
      <c r="AZ199" s="34">
        <f t="shared" si="112"/>
        <v>7.8758949880668259E-3</v>
      </c>
      <c r="BA199" s="34">
        <f t="shared" si="113"/>
        <v>9.5226730310262533E-3</v>
      </c>
      <c r="BB199" s="34">
        <f t="shared" si="114"/>
        <v>9.3078758949880665E-3</v>
      </c>
      <c r="BC199" s="34">
        <f t="shared" si="115"/>
        <v>9.2362768496420042E-3</v>
      </c>
      <c r="BD199" s="34">
        <f t="shared" si="116"/>
        <v>8.9260143198090693E-3</v>
      </c>
      <c r="BE199" s="34">
        <f t="shared" si="117"/>
        <v>5.990453460620525E-3</v>
      </c>
      <c r="BF199" s="34">
        <f t="shared" si="118"/>
        <v>5.5847255369928404E-3</v>
      </c>
      <c r="BG199" s="34">
        <f t="shared" si="119"/>
        <v>6.587112171837709E-3</v>
      </c>
      <c r="BH199" s="34">
        <f t="shared" si="120"/>
        <v>9.3556085918854413E-3</v>
      </c>
      <c r="BI199" s="34">
        <f t="shared" si="89"/>
        <v>9.7115384615384607E-3</v>
      </c>
      <c r="BJ199" s="34">
        <f t="shared" si="90"/>
        <v>6.5576923076923078E-3</v>
      </c>
      <c r="BK199" s="34">
        <f t="shared" si="91"/>
        <v>1.0057692307692307E-2</v>
      </c>
      <c r="BL199" s="34">
        <f t="shared" si="92"/>
        <v>9.2692307692307692E-3</v>
      </c>
      <c r="BM199" s="34">
        <f t="shared" si="93"/>
        <v>7.4230769230769229E-3</v>
      </c>
      <c r="BN199" s="34">
        <f t="shared" si="94"/>
        <v>9.4038461538461533E-3</v>
      </c>
      <c r="BO199" s="34">
        <f t="shared" si="95"/>
        <v>1.2903846153846155E-2</v>
      </c>
      <c r="BP199" s="34">
        <f t="shared" si="96"/>
        <v>1.0673076923076922E-2</v>
      </c>
    </row>
    <row r="200" spans="1:68" ht="15" x14ac:dyDescent="0.25">
      <c r="A200" s="20" t="s">
        <v>615</v>
      </c>
      <c r="B200" s="28">
        <v>266</v>
      </c>
      <c r="C200" s="28">
        <v>525</v>
      </c>
      <c r="D200" s="28">
        <v>614</v>
      </c>
      <c r="E200" s="28">
        <v>504</v>
      </c>
      <c r="F200" s="28">
        <v>461</v>
      </c>
      <c r="G200" s="28">
        <v>405</v>
      </c>
      <c r="H200" s="28">
        <v>372</v>
      </c>
      <c r="I200" s="28">
        <v>415</v>
      </c>
      <c r="J200" s="28">
        <v>478</v>
      </c>
      <c r="K200" s="28">
        <v>436</v>
      </c>
      <c r="L200" s="28">
        <v>525</v>
      </c>
      <c r="M200" s="28">
        <v>314</v>
      </c>
      <c r="N200" s="28">
        <v>160</v>
      </c>
      <c r="O200" s="28">
        <v>570</v>
      </c>
      <c r="P200" s="28">
        <v>408</v>
      </c>
      <c r="Q200" s="28">
        <v>423</v>
      </c>
      <c r="R200" s="28">
        <v>386</v>
      </c>
      <c r="S200" s="28">
        <v>709</v>
      </c>
      <c r="T200" s="28">
        <v>592</v>
      </c>
      <c r="U200" s="28">
        <v>485</v>
      </c>
      <c r="V200" s="28">
        <v>627</v>
      </c>
      <c r="W200" s="28">
        <v>469</v>
      </c>
      <c r="X200" s="28">
        <v>504</v>
      </c>
      <c r="Y200" s="28"/>
      <c r="Z200" s="20" t="s">
        <v>615</v>
      </c>
      <c r="AA200" s="28" t="b">
        <f t="shared" si="121"/>
        <v>1</v>
      </c>
      <c r="AB200"/>
      <c r="AC200" s="20" t="s">
        <v>615</v>
      </c>
      <c r="AD200" s="28">
        <v>44500</v>
      </c>
      <c r="AE200" s="28">
        <v>54700</v>
      </c>
      <c r="AF200" s="36">
        <v>81.400000000000006</v>
      </c>
      <c r="AG200" s="36">
        <v>2.5</v>
      </c>
      <c r="AH200" s="28">
        <v>44200</v>
      </c>
      <c r="AI200" s="28">
        <v>54500</v>
      </c>
      <c r="AJ200" s="36">
        <v>81.099999999999994</v>
      </c>
      <c r="AK200" s="36">
        <v>2.7</v>
      </c>
      <c r="AL200" s="28">
        <v>44100</v>
      </c>
      <c r="AM200" s="28">
        <v>54200</v>
      </c>
      <c r="AN200" s="36">
        <v>81.3</v>
      </c>
      <c r="AO200" s="36">
        <v>2.7</v>
      </c>
      <c r="AP200"/>
      <c r="AQ200"/>
      <c r="AR200"/>
      <c r="AS200"/>
      <c r="AT200" s="34">
        <f t="shared" si="86"/>
        <v>6.0180995475113122E-3</v>
      </c>
      <c r="AU200" s="34">
        <f t="shared" si="87"/>
        <v>1.1877828054298642E-2</v>
      </c>
      <c r="AV200" s="34">
        <f t="shared" si="88"/>
        <v>1.3891402714932126E-2</v>
      </c>
      <c r="AW200" s="34">
        <f t="shared" si="109"/>
        <v>1.1428571428571429E-2</v>
      </c>
      <c r="AX200" s="34">
        <f t="shared" si="110"/>
        <v>1.0453514739229026E-2</v>
      </c>
      <c r="AY200" s="34">
        <f t="shared" si="111"/>
        <v>9.1836734693877559E-3</v>
      </c>
      <c r="AZ200" s="34">
        <f t="shared" si="112"/>
        <v>8.4353741496598633E-3</v>
      </c>
      <c r="BA200" s="34">
        <f t="shared" si="113"/>
        <v>9.4104308390022678E-3</v>
      </c>
      <c r="BB200" s="34">
        <f t="shared" si="114"/>
        <v>1.0839002267573696E-2</v>
      </c>
      <c r="BC200" s="34">
        <f t="shared" si="115"/>
        <v>9.8866213151927434E-3</v>
      </c>
      <c r="BD200" s="34">
        <f t="shared" si="116"/>
        <v>1.1904761904761904E-2</v>
      </c>
      <c r="BE200" s="34">
        <f t="shared" si="117"/>
        <v>7.1201814058956918E-3</v>
      </c>
      <c r="BF200" s="34">
        <f t="shared" si="118"/>
        <v>3.6281179138321997E-3</v>
      </c>
      <c r="BG200" s="34">
        <f t="shared" si="119"/>
        <v>1.292517006802721E-2</v>
      </c>
      <c r="BH200" s="34">
        <f t="shared" si="120"/>
        <v>9.2517006802721093E-3</v>
      </c>
      <c r="BI200" s="34">
        <f t="shared" si="89"/>
        <v>7.8044280442804426E-3</v>
      </c>
      <c r="BJ200" s="34">
        <f t="shared" si="90"/>
        <v>7.1217712177121771E-3</v>
      </c>
      <c r="BK200" s="34">
        <f t="shared" si="91"/>
        <v>1.3081180811808119E-2</v>
      </c>
      <c r="BL200" s="34">
        <f t="shared" si="92"/>
        <v>1.0922509225092251E-2</v>
      </c>
      <c r="BM200" s="34">
        <f t="shared" si="93"/>
        <v>8.9483394833948342E-3</v>
      </c>
      <c r="BN200" s="34">
        <f t="shared" si="94"/>
        <v>1.1568265682656826E-2</v>
      </c>
      <c r="BO200" s="34">
        <f t="shared" si="95"/>
        <v>8.6531365313653134E-3</v>
      </c>
      <c r="BP200" s="34">
        <f t="shared" si="96"/>
        <v>9.2988929889298889E-3</v>
      </c>
    </row>
    <row r="201" spans="1:68" ht="15" x14ac:dyDescent="0.25">
      <c r="A201" s="20" t="s">
        <v>616</v>
      </c>
      <c r="B201" s="28">
        <v>280</v>
      </c>
      <c r="C201" s="28">
        <v>340</v>
      </c>
      <c r="D201" s="28">
        <v>425</v>
      </c>
      <c r="E201" s="28">
        <v>389</v>
      </c>
      <c r="F201" s="28">
        <v>399</v>
      </c>
      <c r="G201" s="28">
        <v>386</v>
      </c>
      <c r="H201" s="28">
        <v>410</v>
      </c>
      <c r="I201" s="28">
        <v>333</v>
      </c>
      <c r="J201" s="28">
        <v>505</v>
      </c>
      <c r="K201" s="28">
        <v>560</v>
      </c>
      <c r="L201" s="28">
        <v>424</v>
      </c>
      <c r="M201" s="28">
        <v>376</v>
      </c>
      <c r="N201" s="28">
        <v>365</v>
      </c>
      <c r="O201" s="28">
        <v>545</v>
      </c>
      <c r="P201" s="28">
        <v>476</v>
      </c>
      <c r="Q201" s="28">
        <v>367</v>
      </c>
      <c r="R201" s="28">
        <v>410</v>
      </c>
      <c r="S201" s="28">
        <v>406</v>
      </c>
      <c r="T201" s="28">
        <v>395</v>
      </c>
      <c r="U201" s="28">
        <v>447</v>
      </c>
      <c r="V201" s="28">
        <v>437</v>
      </c>
      <c r="W201" s="28">
        <v>422</v>
      </c>
      <c r="X201" s="28">
        <v>624</v>
      </c>
      <c r="Y201" s="28"/>
      <c r="Z201" s="20" t="s">
        <v>616</v>
      </c>
      <c r="AA201" s="28" t="b">
        <f t="shared" si="121"/>
        <v>1</v>
      </c>
      <c r="AB201"/>
      <c r="AC201" s="20" t="s">
        <v>616</v>
      </c>
      <c r="AD201" s="28">
        <v>63600</v>
      </c>
      <c r="AE201" s="28">
        <v>85200</v>
      </c>
      <c r="AF201" s="36">
        <v>74.599999999999994</v>
      </c>
      <c r="AG201" s="36">
        <v>2.6</v>
      </c>
      <c r="AH201" s="28">
        <v>59900</v>
      </c>
      <c r="AI201" s="28">
        <v>85300</v>
      </c>
      <c r="AJ201" s="36">
        <v>70.2</v>
      </c>
      <c r="AK201" s="36">
        <v>2.8</v>
      </c>
      <c r="AL201" s="28">
        <v>61400</v>
      </c>
      <c r="AM201" s="28">
        <v>85300</v>
      </c>
      <c r="AN201" s="36">
        <v>71.900000000000006</v>
      </c>
      <c r="AO201" s="36">
        <v>2.8</v>
      </c>
      <c r="AP201"/>
      <c r="AQ201"/>
      <c r="AR201"/>
      <c r="AS201"/>
      <c r="AT201" s="34">
        <f t="shared" ref="AT201:AT264" si="122">B201/$AH201</f>
        <v>4.6744574290484139E-3</v>
      </c>
      <c r="AU201" s="34">
        <f t="shared" ref="AU201:AU264" si="123">C201/$AH201</f>
        <v>5.6761268781302171E-3</v>
      </c>
      <c r="AV201" s="34">
        <f t="shared" ref="AV201:AV264" si="124">D201/$AH201</f>
        <v>7.0951585976627716E-3</v>
      </c>
      <c r="AW201" s="34">
        <f t="shared" si="109"/>
        <v>6.3355048859934857E-3</v>
      </c>
      <c r="AX201" s="34">
        <f t="shared" si="110"/>
        <v>6.4983713355048862E-3</v>
      </c>
      <c r="AY201" s="34">
        <f t="shared" si="111"/>
        <v>6.2866449511400652E-3</v>
      </c>
      <c r="AZ201" s="34">
        <f t="shared" si="112"/>
        <v>6.6775244299674269E-3</v>
      </c>
      <c r="BA201" s="34">
        <f t="shared" si="113"/>
        <v>5.4234527687296421E-3</v>
      </c>
      <c r="BB201" s="34">
        <f t="shared" si="114"/>
        <v>8.2247557003257334E-3</v>
      </c>
      <c r="BC201" s="34">
        <f t="shared" si="115"/>
        <v>9.120521172638436E-3</v>
      </c>
      <c r="BD201" s="34">
        <f t="shared" si="116"/>
        <v>6.905537459283388E-3</v>
      </c>
      <c r="BE201" s="34">
        <f t="shared" si="117"/>
        <v>6.1237785016286647E-3</v>
      </c>
      <c r="BF201" s="34">
        <f t="shared" si="118"/>
        <v>5.944625407166124E-3</v>
      </c>
      <c r="BG201" s="34">
        <f t="shared" si="119"/>
        <v>8.8762214983713356E-3</v>
      </c>
      <c r="BH201" s="34">
        <f t="shared" si="120"/>
        <v>7.7524429967426711E-3</v>
      </c>
      <c r="BI201" s="34">
        <f t="shared" si="89"/>
        <v>4.3024618991793669E-3</v>
      </c>
      <c r="BJ201" s="34">
        <f t="shared" si="90"/>
        <v>4.8065650644783121E-3</v>
      </c>
      <c r="BK201" s="34">
        <f t="shared" si="91"/>
        <v>4.7596717467760846E-3</v>
      </c>
      <c r="BL201" s="34">
        <f t="shared" si="92"/>
        <v>4.6307151230949592E-3</v>
      </c>
      <c r="BM201" s="34">
        <f t="shared" si="93"/>
        <v>5.2403282532239156E-3</v>
      </c>
      <c r="BN201" s="34">
        <f t="shared" si="94"/>
        <v>5.1230949589683474E-3</v>
      </c>
      <c r="BO201" s="34">
        <f t="shared" si="95"/>
        <v>4.9472450175849945E-3</v>
      </c>
      <c r="BP201" s="34">
        <f t="shared" si="96"/>
        <v>7.3153575615474793E-3</v>
      </c>
    </row>
    <row r="202" spans="1:68" ht="15" x14ac:dyDescent="0.25">
      <c r="A202" s="20" t="s">
        <v>617</v>
      </c>
      <c r="B202" s="28">
        <v>759</v>
      </c>
      <c r="C202" s="28">
        <v>1521</v>
      </c>
      <c r="D202" s="28">
        <v>1574</v>
      </c>
      <c r="E202" s="28">
        <v>1260</v>
      </c>
      <c r="F202" s="28">
        <v>1343</v>
      </c>
      <c r="G202" s="28">
        <v>1474</v>
      </c>
      <c r="H202" s="28">
        <v>1472</v>
      </c>
      <c r="I202" s="28">
        <v>1499</v>
      </c>
      <c r="J202" s="28">
        <v>1569</v>
      </c>
      <c r="K202" s="28">
        <v>2071</v>
      </c>
      <c r="L202" s="28">
        <v>2068</v>
      </c>
      <c r="M202" s="28">
        <v>1193</v>
      </c>
      <c r="N202" s="28">
        <v>812</v>
      </c>
      <c r="O202" s="28">
        <v>1593</v>
      </c>
      <c r="P202" s="28">
        <v>1304</v>
      </c>
      <c r="Q202" s="28">
        <v>1153</v>
      </c>
      <c r="R202" s="28">
        <v>1203</v>
      </c>
      <c r="S202" s="28">
        <v>1139</v>
      </c>
      <c r="T202" s="28">
        <v>1340</v>
      </c>
      <c r="U202" s="28">
        <v>1270</v>
      </c>
      <c r="V202" s="28">
        <v>1925</v>
      </c>
      <c r="W202" s="28">
        <v>2540</v>
      </c>
      <c r="X202" s="28">
        <v>2985</v>
      </c>
      <c r="Y202" s="28"/>
      <c r="Z202" s="20" t="s">
        <v>617</v>
      </c>
      <c r="AA202" s="28" t="b">
        <f t="shared" si="121"/>
        <v>1</v>
      </c>
      <c r="AB202"/>
      <c r="AC202" s="20" t="s">
        <v>617</v>
      </c>
      <c r="AD202" s="28">
        <v>166500</v>
      </c>
      <c r="AE202" s="28">
        <v>214500</v>
      </c>
      <c r="AF202" s="36">
        <v>77.599999999999994</v>
      </c>
      <c r="AG202" s="36">
        <v>2.7</v>
      </c>
      <c r="AH202" s="28">
        <v>164900</v>
      </c>
      <c r="AI202" s="28">
        <v>211100</v>
      </c>
      <c r="AJ202" s="36">
        <v>78.099999999999994</v>
      </c>
      <c r="AK202" s="36">
        <v>2.5</v>
      </c>
      <c r="AL202" s="28">
        <v>163600</v>
      </c>
      <c r="AM202" s="28">
        <v>211800</v>
      </c>
      <c r="AN202" s="36">
        <v>77.2</v>
      </c>
      <c r="AO202" s="36">
        <v>2.5</v>
      </c>
      <c r="AP202"/>
      <c r="AQ202"/>
      <c r="AR202"/>
      <c r="AS202"/>
      <c r="AT202" s="34">
        <f t="shared" si="122"/>
        <v>4.6027895694360221E-3</v>
      </c>
      <c r="AU202" s="34">
        <f t="shared" si="123"/>
        <v>9.2237719830200113E-3</v>
      </c>
      <c r="AV202" s="34">
        <f t="shared" si="124"/>
        <v>9.5451788963007884E-3</v>
      </c>
      <c r="AW202" s="34">
        <f t="shared" si="109"/>
        <v>7.7017114914425429E-3</v>
      </c>
      <c r="AX202" s="34">
        <f t="shared" si="110"/>
        <v>8.2090464547677263E-3</v>
      </c>
      <c r="AY202" s="34">
        <f t="shared" si="111"/>
        <v>9.0097799511002444E-3</v>
      </c>
      <c r="AZ202" s="34">
        <f t="shared" si="112"/>
        <v>8.9975550122249389E-3</v>
      </c>
      <c r="BA202" s="34">
        <f t="shared" si="113"/>
        <v>9.1625916870415654E-3</v>
      </c>
      <c r="BB202" s="34">
        <f t="shared" si="114"/>
        <v>9.5904645476772611E-3</v>
      </c>
      <c r="BC202" s="34">
        <f t="shared" si="115"/>
        <v>1.2658924205378973E-2</v>
      </c>
      <c r="BD202" s="34">
        <f t="shared" si="116"/>
        <v>1.2640586797066014E-2</v>
      </c>
      <c r="BE202" s="34">
        <f t="shared" si="117"/>
        <v>7.2921760391198047E-3</v>
      </c>
      <c r="BF202" s="34">
        <f t="shared" si="118"/>
        <v>4.9633251833740835E-3</v>
      </c>
      <c r="BG202" s="34">
        <f t="shared" si="119"/>
        <v>9.7371638141809293E-3</v>
      </c>
      <c r="BH202" s="34">
        <f t="shared" si="120"/>
        <v>7.9706601466992665E-3</v>
      </c>
      <c r="BI202" s="34">
        <f t="shared" si="89"/>
        <v>5.4438149197355993E-3</v>
      </c>
      <c r="BJ202" s="34">
        <f t="shared" si="90"/>
        <v>5.6798866855524077E-3</v>
      </c>
      <c r="BK202" s="34">
        <f t="shared" si="91"/>
        <v>5.3777148253068936E-3</v>
      </c>
      <c r="BL202" s="34">
        <f t="shared" si="92"/>
        <v>6.3267233238904624E-3</v>
      </c>
      <c r="BM202" s="34">
        <f t="shared" si="93"/>
        <v>5.9962228517469306E-3</v>
      </c>
      <c r="BN202" s="34">
        <f t="shared" si="94"/>
        <v>9.0887629839471202E-3</v>
      </c>
      <c r="BO202" s="34">
        <f t="shared" si="95"/>
        <v>1.1992445703493861E-2</v>
      </c>
      <c r="BP202" s="34">
        <f t="shared" si="96"/>
        <v>1.4093484419263455E-2</v>
      </c>
    </row>
    <row r="203" spans="1:68" ht="15" x14ac:dyDescent="0.25">
      <c r="A203" s="20" t="s">
        <v>618</v>
      </c>
      <c r="B203" s="28">
        <v>6</v>
      </c>
      <c r="C203" s="28">
        <v>68</v>
      </c>
      <c r="D203" s="28">
        <v>26</v>
      </c>
      <c r="E203" s="28">
        <v>32</v>
      </c>
      <c r="F203" s="28">
        <v>46</v>
      </c>
      <c r="G203" s="28">
        <v>29</v>
      </c>
      <c r="H203" s="28">
        <v>33</v>
      </c>
      <c r="I203" s="28">
        <v>37</v>
      </c>
      <c r="J203" s="28">
        <v>23</v>
      </c>
      <c r="K203" s="28">
        <v>37</v>
      </c>
      <c r="L203" s="28">
        <v>29</v>
      </c>
      <c r="M203" s="28">
        <v>35</v>
      </c>
      <c r="N203" s="28">
        <v>32</v>
      </c>
      <c r="O203" s="28">
        <v>46</v>
      </c>
      <c r="P203" s="28">
        <v>68</v>
      </c>
      <c r="Q203" s="28">
        <v>43</v>
      </c>
      <c r="R203" s="28">
        <v>73</v>
      </c>
      <c r="S203" s="28">
        <v>61</v>
      </c>
      <c r="T203" s="28">
        <v>78</v>
      </c>
      <c r="U203" s="28">
        <v>56</v>
      </c>
      <c r="V203" s="28">
        <v>49</v>
      </c>
      <c r="W203" s="28">
        <v>42</v>
      </c>
      <c r="X203" s="28">
        <v>67</v>
      </c>
      <c r="Y203" s="28"/>
      <c r="Z203" s="20" t="s">
        <v>618</v>
      </c>
      <c r="AA203" s="28" t="b">
        <f t="shared" si="121"/>
        <v>1</v>
      </c>
      <c r="AB203"/>
      <c r="AC203" s="20" t="s">
        <v>618</v>
      </c>
      <c r="AD203" s="28">
        <v>11200</v>
      </c>
      <c r="AE203" s="28">
        <v>12700</v>
      </c>
      <c r="AF203" s="36">
        <v>88.4</v>
      </c>
      <c r="AG203" s="36">
        <v>4</v>
      </c>
      <c r="AH203" s="28">
        <v>10400</v>
      </c>
      <c r="AI203" s="28">
        <v>12800</v>
      </c>
      <c r="AJ203" s="36">
        <v>81.099999999999994</v>
      </c>
      <c r="AK203" s="36">
        <v>4.8</v>
      </c>
      <c r="AL203" s="28">
        <v>10200</v>
      </c>
      <c r="AM203" s="28">
        <v>12400</v>
      </c>
      <c r="AN203" s="36">
        <v>82.4</v>
      </c>
      <c r="AO203" s="36">
        <v>5.0999999999999996</v>
      </c>
      <c r="AP203"/>
      <c r="AQ203"/>
      <c r="AR203"/>
      <c r="AS203"/>
      <c r="AT203" s="34">
        <f t="shared" si="122"/>
        <v>5.7692307692307698E-4</v>
      </c>
      <c r="AU203" s="34">
        <f t="shared" si="123"/>
        <v>6.5384615384615381E-3</v>
      </c>
      <c r="AV203" s="34">
        <f t="shared" si="124"/>
        <v>2.5000000000000001E-3</v>
      </c>
      <c r="AW203" s="34">
        <f t="shared" si="109"/>
        <v>3.1372549019607842E-3</v>
      </c>
      <c r="AX203" s="34">
        <f t="shared" si="110"/>
        <v>4.5098039215686276E-3</v>
      </c>
      <c r="AY203" s="34">
        <f t="shared" si="111"/>
        <v>2.8431372549019606E-3</v>
      </c>
      <c r="AZ203" s="34">
        <f t="shared" si="112"/>
        <v>3.2352941176470589E-3</v>
      </c>
      <c r="BA203" s="34">
        <f t="shared" si="113"/>
        <v>3.6274509803921567E-3</v>
      </c>
      <c r="BB203" s="34">
        <f t="shared" si="114"/>
        <v>2.2549019607843138E-3</v>
      </c>
      <c r="BC203" s="34">
        <f t="shared" si="115"/>
        <v>3.6274509803921567E-3</v>
      </c>
      <c r="BD203" s="34">
        <f t="shared" si="116"/>
        <v>2.8431372549019606E-3</v>
      </c>
      <c r="BE203" s="34">
        <f t="shared" si="117"/>
        <v>3.4313725490196078E-3</v>
      </c>
      <c r="BF203" s="34">
        <f t="shared" si="118"/>
        <v>3.1372549019607842E-3</v>
      </c>
      <c r="BG203" s="34">
        <f t="shared" si="119"/>
        <v>4.5098039215686276E-3</v>
      </c>
      <c r="BH203" s="34">
        <f t="shared" si="120"/>
        <v>6.6666666666666671E-3</v>
      </c>
      <c r="BI203" s="34">
        <f t="shared" si="89"/>
        <v>3.4677419354838708E-3</v>
      </c>
      <c r="BJ203" s="34">
        <f t="shared" si="90"/>
        <v>5.8870967741935483E-3</v>
      </c>
      <c r="BK203" s="34">
        <f t="shared" si="91"/>
        <v>4.9193548387096771E-3</v>
      </c>
      <c r="BL203" s="34">
        <f t="shared" si="92"/>
        <v>6.2903225806451614E-3</v>
      </c>
      <c r="BM203" s="34">
        <f t="shared" si="93"/>
        <v>4.5161290322580649E-3</v>
      </c>
      <c r="BN203" s="34">
        <f t="shared" si="94"/>
        <v>3.9516129032258068E-3</v>
      </c>
      <c r="BO203" s="34">
        <f t="shared" si="95"/>
        <v>3.3870967741935483E-3</v>
      </c>
      <c r="BP203" s="34">
        <f t="shared" si="96"/>
        <v>5.4032258064516132E-3</v>
      </c>
    </row>
    <row r="204" spans="1:68" ht="15" x14ac:dyDescent="0.25">
      <c r="A204" s="20" t="s">
        <v>619</v>
      </c>
      <c r="B204" s="28">
        <v>486</v>
      </c>
      <c r="C204" s="28">
        <v>821</v>
      </c>
      <c r="D204" s="28">
        <v>802</v>
      </c>
      <c r="E204" s="28">
        <v>833</v>
      </c>
      <c r="F204" s="28">
        <v>731</v>
      </c>
      <c r="G204" s="28">
        <v>908</v>
      </c>
      <c r="H204" s="28">
        <v>856</v>
      </c>
      <c r="I204" s="28">
        <v>828</v>
      </c>
      <c r="J204" s="28">
        <v>824</v>
      </c>
      <c r="K204" s="28">
        <v>1133</v>
      </c>
      <c r="L204" s="28">
        <v>1020</v>
      </c>
      <c r="M204" s="28">
        <v>554</v>
      </c>
      <c r="N204" s="28">
        <v>427</v>
      </c>
      <c r="O204" s="28">
        <v>882</v>
      </c>
      <c r="P204" s="28">
        <v>733</v>
      </c>
      <c r="Q204" s="28">
        <v>590</v>
      </c>
      <c r="R204" s="28">
        <v>804</v>
      </c>
      <c r="S204" s="28">
        <v>888</v>
      </c>
      <c r="T204" s="28">
        <v>882</v>
      </c>
      <c r="U204" s="28">
        <v>900</v>
      </c>
      <c r="V204" s="28">
        <v>1010</v>
      </c>
      <c r="W204" s="28">
        <v>1133</v>
      </c>
      <c r="X204" s="28">
        <v>1178</v>
      </c>
      <c r="Y204" s="28"/>
      <c r="Z204" s="20" t="s">
        <v>619</v>
      </c>
      <c r="AA204" s="28" t="b">
        <f t="shared" si="121"/>
        <v>1</v>
      </c>
      <c r="AB204"/>
      <c r="AC204" s="20" t="s">
        <v>619</v>
      </c>
      <c r="AD204" s="28">
        <v>70200</v>
      </c>
      <c r="AE204" s="28">
        <v>91000</v>
      </c>
      <c r="AF204" s="36">
        <v>77.099999999999994</v>
      </c>
      <c r="AG204" s="36">
        <v>2.4</v>
      </c>
      <c r="AH204" s="28">
        <v>73300</v>
      </c>
      <c r="AI204" s="28">
        <v>92200</v>
      </c>
      <c r="AJ204" s="36">
        <v>79.5</v>
      </c>
      <c r="AK204" s="36">
        <v>2.5</v>
      </c>
      <c r="AL204" s="28">
        <v>74700</v>
      </c>
      <c r="AM204" s="28">
        <v>93200</v>
      </c>
      <c r="AN204" s="36">
        <v>80.099999999999994</v>
      </c>
      <c r="AO204" s="36">
        <v>2.4</v>
      </c>
      <c r="AP204"/>
      <c r="AQ204"/>
      <c r="AR204"/>
      <c r="AS204"/>
      <c r="AT204" s="34">
        <f t="shared" si="122"/>
        <v>6.6302864938608454E-3</v>
      </c>
      <c r="AU204" s="34">
        <f t="shared" si="123"/>
        <v>1.1200545702592088E-2</v>
      </c>
      <c r="AV204" s="34">
        <f t="shared" si="124"/>
        <v>1.0941336971350614E-2</v>
      </c>
      <c r="AW204" s="34">
        <f t="shared" si="109"/>
        <v>1.1151271753681392E-2</v>
      </c>
      <c r="AX204" s="34">
        <f t="shared" si="110"/>
        <v>9.7858099062918345E-3</v>
      </c>
      <c r="AY204" s="34">
        <f t="shared" si="111"/>
        <v>1.2155287817938421E-2</v>
      </c>
      <c r="AZ204" s="34">
        <f t="shared" si="112"/>
        <v>1.1459170013386881E-2</v>
      </c>
      <c r="BA204" s="34">
        <f t="shared" si="113"/>
        <v>1.108433734939759E-2</v>
      </c>
      <c r="BB204" s="34">
        <f t="shared" si="114"/>
        <v>1.1030789825970548E-2</v>
      </c>
      <c r="BC204" s="34">
        <f t="shared" si="115"/>
        <v>1.5167336010709504E-2</v>
      </c>
      <c r="BD204" s="34">
        <f t="shared" si="116"/>
        <v>1.3654618473895583E-2</v>
      </c>
      <c r="BE204" s="34">
        <f t="shared" si="117"/>
        <v>7.4163319946452481E-3</v>
      </c>
      <c r="BF204" s="34">
        <f t="shared" si="118"/>
        <v>5.7161981258366801E-3</v>
      </c>
      <c r="BG204" s="34">
        <f t="shared" si="119"/>
        <v>1.1807228915662651E-2</v>
      </c>
      <c r="BH204" s="34">
        <f t="shared" si="120"/>
        <v>9.8125836680053556E-3</v>
      </c>
      <c r="BI204" s="34">
        <f t="shared" si="89"/>
        <v>6.3304721030042919E-3</v>
      </c>
      <c r="BJ204" s="34">
        <f t="shared" si="90"/>
        <v>8.6266094420600851E-3</v>
      </c>
      <c r="BK204" s="34">
        <f t="shared" si="91"/>
        <v>9.5278969957081541E-3</v>
      </c>
      <c r="BL204" s="34">
        <f t="shared" si="92"/>
        <v>9.4635193133047208E-3</v>
      </c>
      <c r="BM204" s="34">
        <f t="shared" si="93"/>
        <v>9.6566523605150223E-3</v>
      </c>
      <c r="BN204" s="34">
        <f t="shared" si="94"/>
        <v>1.0836909871244636E-2</v>
      </c>
      <c r="BO204" s="34">
        <f t="shared" si="95"/>
        <v>1.2156652360515021E-2</v>
      </c>
      <c r="BP204" s="34">
        <f t="shared" si="96"/>
        <v>1.2639484978540772E-2</v>
      </c>
    </row>
    <row r="205" spans="1:68" ht="15" x14ac:dyDescent="0.25">
      <c r="A205" s="20" t="s">
        <v>620</v>
      </c>
      <c r="B205" s="28">
        <v>564</v>
      </c>
      <c r="C205" s="28">
        <v>1238</v>
      </c>
      <c r="D205" s="28">
        <v>1391</v>
      </c>
      <c r="E205" s="28">
        <v>740</v>
      </c>
      <c r="F205" s="28">
        <v>469</v>
      </c>
      <c r="G205" s="28">
        <v>724</v>
      </c>
      <c r="H205" s="28">
        <v>723</v>
      </c>
      <c r="I205" s="28">
        <v>1019</v>
      </c>
      <c r="J205" s="28">
        <v>1079</v>
      </c>
      <c r="K205" s="28">
        <v>1148</v>
      </c>
      <c r="L205" s="28">
        <v>730</v>
      </c>
      <c r="M205" s="28">
        <v>795</v>
      </c>
      <c r="N205" s="28">
        <v>636</v>
      </c>
      <c r="O205" s="28">
        <v>1120</v>
      </c>
      <c r="P205" s="28">
        <v>1748</v>
      </c>
      <c r="Q205" s="28">
        <v>1026</v>
      </c>
      <c r="R205" s="28">
        <v>924</v>
      </c>
      <c r="S205" s="28">
        <v>1071</v>
      </c>
      <c r="T205" s="28">
        <v>805</v>
      </c>
      <c r="U205" s="28">
        <v>1162</v>
      </c>
      <c r="V205" s="28">
        <v>1044</v>
      </c>
      <c r="W205" s="28">
        <v>1052</v>
      </c>
      <c r="X205" s="28">
        <v>1096</v>
      </c>
      <c r="Y205" s="28"/>
      <c r="Z205" s="20" t="s">
        <v>620</v>
      </c>
      <c r="AA205" s="28" t="b">
        <f t="shared" si="121"/>
        <v>1</v>
      </c>
      <c r="AB205"/>
      <c r="AC205" s="20" t="s">
        <v>620</v>
      </c>
      <c r="AD205" s="28">
        <v>85200</v>
      </c>
      <c r="AE205" s="28">
        <v>111300</v>
      </c>
      <c r="AF205" s="36">
        <v>76.599999999999994</v>
      </c>
      <c r="AG205" s="36">
        <v>2.5</v>
      </c>
      <c r="AH205" s="28">
        <v>83200</v>
      </c>
      <c r="AI205" s="28">
        <v>110900</v>
      </c>
      <c r="AJ205" s="36">
        <v>75.099999999999994</v>
      </c>
      <c r="AK205" s="36">
        <v>2.6</v>
      </c>
      <c r="AL205" s="28">
        <v>82600</v>
      </c>
      <c r="AM205" s="28">
        <v>110800</v>
      </c>
      <c r="AN205" s="36">
        <v>74.599999999999994</v>
      </c>
      <c r="AO205" s="36">
        <v>2.9</v>
      </c>
      <c r="AP205"/>
      <c r="AQ205"/>
      <c r="AR205"/>
      <c r="AS205"/>
      <c r="AT205" s="34">
        <f t="shared" si="122"/>
        <v>6.7788461538461535E-3</v>
      </c>
      <c r="AU205" s="34">
        <f t="shared" si="123"/>
        <v>1.4879807692307692E-2</v>
      </c>
      <c r="AV205" s="34">
        <f t="shared" si="124"/>
        <v>1.6718750000000001E-2</v>
      </c>
      <c r="AW205" s="34">
        <f t="shared" si="109"/>
        <v>8.9588377723970949E-3</v>
      </c>
      <c r="AX205" s="34">
        <f t="shared" si="110"/>
        <v>5.6779661016949151E-3</v>
      </c>
      <c r="AY205" s="34">
        <f t="shared" si="111"/>
        <v>8.7651331719128325E-3</v>
      </c>
      <c r="AZ205" s="34">
        <f t="shared" si="112"/>
        <v>8.7530266343825661E-3</v>
      </c>
      <c r="BA205" s="34">
        <f t="shared" si="113"/>
        <v>1.2336561743341405E-2</v>
      </c>
      <c r="BB205" s="34">
        <f t="shared" si="114"/>
        <v>1.3062953995157386E-2</v>
      </c>
      <c r="BC205" s="34">
        <f t="shared" si="115"/>
        <v>1.3898305084745762E-2</v>
      </c>
      <c r="BD205" s="34">
        <f t="shared" si="116"/>
        <v>8.8377723970944309E-3</v>
      </c>
      <c r="BE205" s="34">
        <f t="shared" si="117"/>
        <v>9.6246973365617435E-3</v>
      </c>
      <c r="BF205" s="34">
        <f t="shared" si="118"/>
        <v>7.6997578692493945E-3</v>
      </c>
      <c r="BG205" s="34">
        <f t="shared" si="119"/>
        <v>1.3559322033898305E-2</v>
      </c>
      <c r="BH205" s="34">
        <f t="shared" si="120"/>
        <v>2.1162227602905568E-2</v>
      </c>
      <c r="BI205" s="34">
        <f t="shared" ref="BI205:BI268" si="125">Q205/$AM205</f>
        <v>9.2599277978339355E-3</v>
      </c>
      <c r="BJ205" s="34">
        <f t="shared" ref="BJ205:BJ268" si="126">R205/$AM205</f>
        <v>8.339350180505415E-3</v>
      </c>
      <c r="BK205" s="34">
        <f t="shared" ref="BK205:BK268" si="127">S205/$AM205</f>
        <v>9.6660649819494578E-3</v>
      </c>
      <c r="BL205" s="34">
        <f t="shared" ref="BL205:BL268" si="128">T205/$AM205</f>
        <v>7.2653429602888087E-3</v>
      </c>
      <c r="BM205" s="34">
        <f t="shared" ref="BM205:BM268" si="129">U205/$AM205</f>
        <v>1.0487364620938628E-2</v>
      </c>
      <c r="BN205" s="34">
        <f t="shared" ref="BN205:BN268" si="130">V205/$AM205</f>
        <v>9.422382671480144E-3</v>
      </c>
      <c r="BO205" s="34">
        <f t="shared" ref="BO205:BO268" si="131">W205/$AM205</f>
        <v>9.4945848375451256E-3</v>
      </c>
      <c r="BP205" s="34">
        <f t="shared" ref="BP205:BP268" si="132">X205/$AM205</f>
        <v>9.8916967509025278E-3</v>
      </c>
    </row>
    <row r="206" spans="1:68" ht="15" x14ac:dyDescent="0.25">
      <c r="A206" s="20" t="s">
        <v>621</v>
      </c>
      <c r="B206" s="28">
        <v>248</v>
      </c>
      <c r="C206" s="28">
        <v>473</v>
      </c>
      <c r="D206" s="28">
        <v>347</v>
      </c>
      <c r="E206" s="28">
        <v>353</v>
      </c>
      <c r="F206" s="28">
        <v>259</v>
      </c>
      <c r="G206" s="28">
        <v>262</v>
      </c>
      <c r="H206" s="28">
        <v>227</v>
      </c>
      <c r="I206" s="28">
        <v>273</v>
      </c>
      <c r="J206" s="28">
        <v>476</v>
      </c>
      <c r="K206" s="28">
        <v>432</v>
      </c>
      <c r="L206" s="28">
        <v>328</v>
      </c>
      <c r="M206" s="28">
        <v>280</v>
      </c>
      <c r="N206" s="28">
        <v>203</v>
      </c>
      <c r="O206" s="28">
        <v>362</v>
      </c>
      <c r="P206" s="28">
        <v>425</v>
      </c>
      <c r="Q206" s="28">
        <v>439</v>
      </c>
      <c r="R206" s="28">
        <v>347</v>
      </c>
      <c r="S206" s="28">
        <v>308</v>
      </c>
      <c r="T206" s="28">
        <v>447</v>
      </c>
      <c r="U206" s="28">
        <v>375</v>
      </c>
      <c r="V206" s="28">
        <v>329</v>
      </c>
      <c r="W206" s="28">
        <v>618</v>
      </c>
      <c r="X206" s="28">
        <v>751</v>
      </c>
      <c r="Y206" s="28"/>
      <c r="Z206" s="20" t="s">
        <v>621</v>
      </c>
      <c r="AA206" s="28" t="b">
        <f t="shared" si="121"/>
        <v>1</v>
      </c>
      <c r="AB206"/>
      <c r="AC206" s="20" t="s">
        <v>621</v>
      </c>
      <c r="AD206" s="28">
        <v>54800</v>
      </c>
      <c r="AE206" s="28">
        <v>69700</v>
      </c>
      <c r="AF206" s="36">
        <v>78.599999999999994</v>
      </c>
      <c r="AG206" s="36">
        <v>2.6</v>
      </c>
      <c r="AH206" s="28">
        <v>53800</v>
      </c>
      <c r="AI206" s="28">
        <v>70000</v>
      </c>
      <c r="AJ206" s="36">
        <v>76.900000000000006</v>
      </c>
      <c r="AK206" s="36">
        <v>2.7</v>
      </c>
      <c r="AL206" s="28">
        <v>53600</v>
      </c>
      <c r="AM206" s="28">
        <v>69700</v>
      </c>
      <c r="AN206" s="36">
        <v>76.8</v>
      </c>
      <c r="AO206" s="36">
        <v>2.7</v>
      </c>
      <c r="AP206"/>
      <c r="AQ206"/>
      <c r="AR206"/>
      <c r="AS206"/>
      <c r="AT206" s="34">
        <f t="shared" si="122"/>
        <v>4.6096654275092934E-3</v>
      </c>
      <c r="AU206" s="34">
        <f t="shared" si="123"/>
        <v>8.7918215613382901E-3</v>
      </c>
      <c r="AV206" s="34">
        <f t="shared" si="124"/>
        <v>6.4498141263940522E-3</v>
      </c>
      <c r="AW206" s="34">
        <f t="shared" si="109"/>
        <v>6.5858208955223881E-3</v>
      </c>
      <c r="AX206" s="34">
        <f t="shared" si="110"/>
        <v>4.8320895522388062E-3</v>
      </c>
      <c r="AY206" s="34">
        <f t="shared" si="111"/>
        <v>4.888059701492537E-3</v>
      </c>
      <c r="AZ206" s="34">
        <f t="shared" si="112"/>
        <v>4.2350746268656715E-3</v>
      </c>
      <c r="BA206" s="34">
        <f t="shared" si="113"/>
        <v>5.0932835820895524E-3</v>
      </c>
      <c r="BB206" s="34">
        <f t="shared" si="114"/>
        <v>8.8805970149253739E-3</v>
      </c>
      <c r="BC206" s="34">
        <f t="shared" si="115"/>
        <v>8.0597014925373137E-3</v>
      </c>
      <c r="BD206" s="34">
        <f t="shared" si="116"/>
        <v>6.1194029850746273E-3</v>
      </c>
      <c r="BE206" s="34">
        <f t="shared" si="117"/>
        <v>5.2238805970149255E-3</v>
      </c>
      <c r="BF206" s="34">
        <f t="shared" si="118"/>
        <v>3.7873134328358211E-3</v>
      </c>
      <c r="BG206" s="34">
        <f t="shared" si="119"/>
        <v>6.7537313432835819E-3</v>
      </c>
      <c r="BH206" s="34">
        <f t="shared" si="120"/>
        <v>7.9291044776119406E-3</v>
      </c>
      <c r="BI206" s="34">
        <f t="shared" si="125"/>
        <v>6.2984218077474889E-3</v>
      </c>
      <c r="BJ206" s="34">
        <f t="shared" si="126"/>
        <v>4.9784791965566712E-3</v>
      </c>
      <c r="BK206" s="34">
        <f t="shared" si="127"/>
        <v>4.4189383070301295E-3</v>
      </c>
      <c r="BL206" s="34">
        <f t="shared" si="128"/>
        <v>6.4131994261119084E-3</v>
      </c>
      <c r="BM206" s="34">
        <f t="shared" si="129"/>
        <v>5.3802008608321381E-3</v>
      </c>
      <c r="BN206" s="34">
        <f t="shared" si="130"/>
        <v>4.7202295552367293E-3</v>
      </c>
      <c r="BO206" s="34">
        <f t="shared" si="131"/>
        <v>8.8665710186513636E-3</v>
      </c>
      <c r="BP206" s="34">
        <f t="shared" si="132"/>
        <v>1.0774748923959828E-2</v>
      </c>
    </row>
    <row r="207" spans="1:68" ht="15" x14ac:dyDescent="0.25">
      <c r="A207" s="20" t="s">
        <v>622</v>
      </c>
      <c r="B207" s="28">
        <v>18</v>
      </c>
      <c r="C207" s="28">
        <v>34</v>
      </c>
      <c r="D207" s="28">
        <v>49</v>
      </c>
      <c r="E207" s="28">
        <v>98</v>
      </c>
      <c r="F207" s="28">
        <v>43</v>
      </c>
      <c r="G207" s="28">
        <v>98</v>
      </c>
      <c r="H207" s="28">
        <v>72</v>
      </c>
      <c r="I207" s="28">
        <v>65</v>
      </c>
      <c r="J207" s="28">
        <v>102</v>
      </c>
      <c r="K207" s="28">
        <v>88</v>
      </c>
      <c r="L207" s="28">
        <v>78</v>
      </c>
      <c r="M207" s="28">
        <v>73</v>
      </c>
      <c r="N207" s="28">
        <v>27</v>
      </c>
      <c r="O207" s="28">
        <v>34</v>
      </c>
      <c r="P207" s="28">
        <v>46</v>
      </c>
      <c r="Q207" s="28">
        <v>42</v>
      </c>
      <c r="R207" s="28">
        <v>58</v>
      </c>
      <c r="S207" s="28">
        <v>44</v>
      </c>
      <c r="T207" s="28">
        <v>90</v>
      </c>
      <c r="U207" s="28">
        <v>83</v>
      </c>
      <c r="V207" s="28">
        <v>76</v>
      </c>
      <c r="W207" s="28">
        <v>94</v>
      </c>
      <c r="X207" s="28">
        <v>123</v>
      </c>
      <c r="Y207" s="28"/>
      <c r="Z207" s="20" t="s">
        <v>622</v>
      </c>
      <c r="AA207" s="28" t="b">
        <f t="shared" si="121"/>
        <v>1</v>
      </c>
      <c r="AB207"/>
      <c r="AC207" s="20" t="s">
        <v>622</v>
      </c>
      <c r="AD207" s="28">
        <v>12500</v>
      </c>
      <c r="AE207" s="28">
        <v>14100</v>
      </c>
      <c r="AF207" s="36">
        <v>89.1</v>
      </c>
      <c r="AG207" s="36">
        <v>3.6</v>
      </c>
      <c r="AH207" s="28">
        <v>12300</v>
      </c>
      <c r="AI207" s="28">
        <v>14400</v>
      </c>
      <c r="AJ207" s="36">
        <v>85.4</v>
      </c>
      <c r="AK207" s="36">
        <v>3.9</v>
      </c>
      <c r="AL207" s="28">
        <v>11800</v>
      </c>
      <c r="AM207" s="28">
        <v>14200</v>
      </c>
      <c r="AN207" s="36">
        <v>83.2</v>
      </c>
      <c r="AO207" s="36">
        <v>4.9000000000000004</v>
      </c>
      <c r="AP207"/>
      <c r="AQ207"/>
      <c r="AR207"/>
      <c r="AS207"/>
      <c r="AT207" s="34">
        <f t="shared" si="122"/>
        <v>1.4634146341463415E-3</v>
      </c>
      <c r="AU207" s="34">
        <f t="shared" si="123"/>
        <v>2.7642276422764228E-3</v>
      </c>
      <c r="AV207" s="34">
        <f t="shared" si="124"/>
        <v>3.9837398373983738E-3</v>
      </c>
      <c r="AW207" s="34">
        <f t="shared" si="109"/>
        <v>8.305084745762711E-3</v>
      </c>
      <c r="AX207" s="34">
        <f t="shared" si="110"/>
        <v>3.6440677966101693E-3</v>
      </c>
      <c r="AY207" s="34">
        <f t="shared" si="111"/>
        <v>8.305084745762711E-3</v>
      </c>
      <c r="AZ207" s="34">
        <f t="shared" si="112"/>
        <v>6.1016949152542374E-3</v>
      </c>
      <c r="BA207" s="34">
        <f t="shared" si="113"/>
        <v>5.5084745762711863E-3</v>
      </c>
      <c r="BB207" s="34">
        <f t="shared" si="114"/>
        <v>8.6440677966101703E-3</v>
      </c>
      <c r="BC207" s="34">
        <f t="shared" si="115"/>
        <v>7.4576271186440682E-3</v>
      </c>
      <c r="BD207" s="34">
        <f t="shared" si="116"/>
        <v>6.6101694915254236E-3</v>
      </c>
      <c r="BE207" s="34">
        <f t="shared" si="117"/>
        <v>6.1864406779661013E-3</v>
      </c>
      <c r="BF207" s="34">
        <f t="shared" si="118"/>
        <v>2.2881355932203389E-3</v>
      </c>
      <c r="BG207" s="34">
        <f t="shared" si="119"/>
        <v>2.8813559322033899E-3</v>
      </c>
      <c r="BH207" s="34">
        <f t="shared" si="120"/>
        <v>3.8983050847457628E-3</v>
      </c>
      <c r="BI207" s="34">
        <f t="shared" si="125"/>
        <v>2.9577464788732395E-3</v>
      </c>
      <c r="BJ207" s="34">
        <f t="shared" si="126"/>
        <v>4.0845070422535212E-3</v>
      </c>
      <c r="BK207" s="34">
        <f t="shared" si="127"/>
        <v>3.0985915492957746E-3</v>
      </c>
      <c r="BL207" s="34">
        <f t="shared" si="128"/>
        <v>6.3380281690140847E-3</v>
      </c>
      <c r="BM207" s="34">
        <f t="shared" si="129"/>
        <v>5.8450704225352116E-3</v>
      </c>
      <c r="BN207" s="34">
        <f t="shared" si="130"/>
        <v>5.3521126760563377E-3</v>
      </c>
      <c r="BO207" s="34">
        <f t="shared" si="131"/>
        <v>6.619718309859155E-3</v>
      </c>
      <c r="BP207" s="34">
        <f t="shared" si="132"/>
        <v>8.6619718309859147E-3</v>
      </c>
    </row>
    <row r="208" spans="1:68" ht="15" x14ac:dyDescent="0.25">
      <c r="A208" s="20" t="s">
        <v>623</v>
      </c>
      <c r="B208" s="28">
        <v>305</v>
      </c>
      <c r="C208" s="28">
        <v>692</v>
      </c>
      <c r="D208" s="28">
        <v>544</v>
      </c>
      <c r="E208" s="28">
        <v>460</v>
      </c>
      <c r="F208" s="28">
        <v>457</v>
      </c>
      <c r="G208" s="28">
        <v>454</v>
      </c>
      <c r="H208" s="28">
        <v>461</v>
      </c>
      <c r="I208" s="28">
        <v>425</v>
      </c>
      <c r="J208" s="28">
        <v>619</v>
      </c>
      <c r="K208" s="28">
        <v>461</v>
      </c>
      <c r="L208" s="28">
        <v>417</v>
      </c>
      <c r="M208" s="28">
        <v>418</v>
      </c>
      <c r="N208" s="28">
        <v>384</v>
      </c>
      <c r="O208" s="28">
        <v>952</v>
      </c>
      <c r="P208" s="28">
        <v>508</v>
      </c>
      <c r="Q208" s="28">
        <v>581</v>
      </c>
      <c r="R208" s="28">
        <v>394</v>
      </c>
      <c r="S208" s="28">
        <v>474</v>
      </c>
      <c r="T208" s="28">
        <v>554</v>
      </c>
      <c r="U208" s="28">
        <v>415</v>
      </c>
      <c r="V208" s="28">
        <v>417</v>
      </c>
      <c r="W208" s="28">
        <v>490</v>
      </c>
      <c r="X208" s="28">
        <v>845</v>
      </c>
      <c r="Y208" s="28"/>
      <c r="Z208" s="20" t="s">
        <v>623</v>
      </c>
      <c r="AA208" s="28" t="b">
        <f t="shared" si="121"/>
        <v>1</v>
      </c>
      <c r="AB208"/>
      <c r="AC208" s="20" t="s">
        <v>623</v>
      </c>
      <c r="AD208" s="28">
        <v>53100</v>
      </c>
      <c r="AE208" s="28">
        <v>69500</v>
      </c>
      <c r="AF208" s="36">
        <v>76.3</v>
      </c>
      <c r="AG208" s="36">
        <v>2.4</v>
      </c>
      <c r="AH208" s="28">
        <v>52300</v>
      </c>
      <c r="AI208" s="28">
        <v>69100</v>
      </c>
      <c r="AJ208" s="36">
        <v>75.7</v>
      </c>
      <c r="AK208" s="36">
        <v>2.6</v>
      </c>
      <c r="AL208" s="28">
        <v>50900</v>
      </c>
      <c r="AM208" s="28">
        <v>68900</v>
      </c>
      <c r="AN208" s="36">
        <v>73.8</v>
      </c>
      <c r="AO208" s="36">
        <v>2.8</v>
      </c>
      <c r="AP208"/>
      <c r="AQ208"/>
      <c r="AR208"/>
      <c r="AS208"/>
      <c r="AT208" s="34">
        <f t="shared" si="122"/>
        <v>5.8317399617590819E-3</v>
      </c>
      <c r="AU208" s="34">
        <f t="shared" si="123"/>
        <v>1.3231357552581261E-2</v>
      </c>
      <c r="AV208" s="34">
        <f t="shared" si="124"/>
        <v>1.0401529636711281E-2</v>
      </c>
      <c r="AW208" s="34">
        <f t="shared" si="109"/>
        <v>9.0373280943025543E-3</v>
      </c>
      <c r="AX208" s="34">
        <f t="shared" si="110"/>
        <v>8.978388998035363E-3</v>
      </c>
      <c r="AY208" s="34">
        <f t="shared" si="111"/>
        <v>8.9194499017681735E-3</v>
      </c>
      <c r="AZ208" s="34">
        <f t="shared" si="112"/>
        <v>9.0569744597249514E-3</v>
      </c>
      <c r="BA208" s="34">
        <f t="shared" si="113"/>
        <v>8.3497053045186644E-3</v>
      </c>
      <c r="BB208" s="34">
        <f t="shared" si="114"/>
        <v>1.2161100196463654E-2</v>
      </c>
      <c r="BC208" s="34">
        <f t="shared" si="115"/>
        <v>9.0569744597249514E-3</v>
      </c>
      <c r="BD208" s="34">
        <f t="shared" si="116"/>
        <v>8.1925343811394893E-3</v>
      </c>
      <c r="BE208" s="34">
        <f t="shared" si="117"/>
        <v>8.2121807465618864E-3</v>
      </c>
      <c r="BF208" s="34">
        <f t="shared" si="118"/>
        <v>7.5442043222003928E-3</v>
      </c>
      <c r="BG208" s="34">
        <f t="shared" si="119"/>
        <v>1.8703339882121809E-2</v>
      </c>
      <c r="BH208" s="34">
        <f t="shared" si="120"/>
        <v>9.9803536345776031E-3</v>
      </c>
      <c r="BI208" s="34">
        <f t="shared" si="125"/>
        <v>8.4325108853410737E-3</v>
      </c>
      <c r="BJ208" s="34">
        <f t="shared" si="126"/>
        <v>5.7184325108853408E-3</v>
      </c>
      <c r="BK208" s="34">
        <f t="shared" si="127"/>
        <v>6.8795355587808419E-3</v>
      </c>
      <c r="BL208" s="34">
        <f t="shared" si="128"/>
        <v>8.0406386066763421E-3</v>
      </c>
      <c r="BM208" s="34">
        <f t="shared" si="129"/>
        <v>6.0232220609579097E-3</v>
      </c>
      <c r="BN208" s="34">
        <f t="shared" si="130"/>
        <v>6.0522496371552973E-3</v>
      </c>
      <c r="BO208" s="34">
        <f t="shared" si="131"/>
        <v>7.1117561683599418E-3</v>
      </c>
      <c r="BP208" s="34">
        <f t="shared" si="132"/>
        <v>1.2264150943396227E-2</v>
      </c>
    </row>
    <row r="209" spans="1:68" ht="15" x14ac:dyDescent="0.25">
      <c r="A209" s="20" t="s">
        <v>624</v>
      </c>
      <c r="B209" s="28">
        <v>712</v>
      </c>
      <c r="C209" s="28">
        <v>1290</v>
      </c>
      <c r="D209" s="28">
        <v>1146</v>
      </c>
      <c r="E209" s="28">
        <v>1001</v>
      </c>
      <c r="F209" s="28">
        <v>1056</v>
      </c>
      <c r="G209" s="28">
        <v>1195</v>
      </c>
      <c r="H209" s="28">
        <v>1661</v>
      </c>
      <c r="I209" s="28">
        <v>1028</v>
      </c>
      <c r="J209" s="28">
        <v>1340</v>
      </c>
      <c r="K209" s="28">
        <v>1333</v>
      </c>
      <c r="L209" s="28">
        <v>1263</v>
      </c>
      <c r="M209" s="28">
        <v>823</v>
      </c>
      <c r="N209" s="28">
        <v>544</v>
      </c>
      <c r="O209" s="28">
        <v>1139</v>
      </c>
      <c r="P209" s="28">
        <v>1076</v>
      </c>
      <c r="Q209" s="28">
        <v>1160</v>
      </c>
      <c r="R209" s="28">
        <v>1236</v>
      </c>
      <c r="S209" s="28">
        <v>1030</v>
      </c>
      <c r="T209" s="28">
        <v>1214</v>
      </c>
      <c r="U209" s="28">
        <v>1392</v>
      </c>
      <c r="V209" s="28">
        <v>1576</v>
      </c>
      <c r="W209" s="28">
        <v>1434</v>
      </c>
      <c r="X209" s="28">
        <v>2019</v>
      </c>
      <c r="Y209" s="28"/>
      <c r="Z209" s="20" t="s">
        <v>624</v>
      </c>
      <c r="AA209" s="28" t="b">
        <f t="shared" si="121"/>
        <v>1</v>
      </c>
      <c r="AB209"/>
      <c r="AC209" s="20" t="s">
        <v>624</v>
      </c>
      <c r="AD209" s="28">
        <v>154400</v>
      </c>
      <c r="AE209" s="28">
        <v>202300</v>
      </c>
      <c r="AF209" s="36">
        <v>76.3</v>
      </c>
      <c r="AG209" s="36">
        <v>2.5</v>
      </c>
      <c r="AH209" s="28">
        <v>155800</v>
      </c>
      <c r="AI209" s="28">
        <v>204200</v>
      </c>
      <c r="AJ209" s="36">
        <v>76.3</v>
      </c>
      <c r="AK209" s="36">
        <v>2.5</v>
      </c>
      <c r="AL209" s="28">
        <v>158400</v>
      </c>
      <c r="AM209" s="28">
        <v>203200</v>
      </c>
      <c r="AN209" s="36">
        <v>77.900000000000006</v>
      </c>
      <c r="AO209" s="36">
        <v>2.6</v>
      </c>
      <c r="AP209"/>
      <c r="AQ209"/>
      <c r="AR209"/>
      <c r="AS209"/>
      <c r="AT209" s="34">
        <f t="shared" si="122"/>
        <v>4.5699614890885752E-3</v>
      </c>
      <c r="AU209" s="34">
        <f t="shared" si="123"/>
        <v>8.2798459563543005E-3</v>
      </c>
      <c r="AV209" s="34">
        <f t="shared" si="124"/>
        <v>7.3555840821566115E-3</v>
      </c>
      <c r="AW209" s="34">
        <f t="shared" si="109"/>
        <v>6.3194444444444444E-3</v>
      </c>
      <c r="AX209" s="34">
        <f t="shared" si="110"/>
        <v>6.6666666666666671E-3</v>
      </c>
      <c r="AY209" s="34">
        <f t="shared" si="111"/>
        <v>7.5441919191919192E-3</v>
      </c>
      <c r="AZ209" s="34">
        <f t="shared" si="112"/>
        <v>1.0486111111111111E-2</v>
      </c>
      <c r="BA209" s="34">
        <f t="shared" si="113"/>
        <v>6.4898989898989901E-3</v>
      </c>
      <c r="BB209" s="34">
        <f t="shared" si="114"/>
        <v>8.4595959595959603E-3</v>
      </c>
      <c r="BC209" s="34">
        <f t="shared" si="115"/>
        <v>8.4154040404040408E-3</v>
      </c>
      <c r="BD209" s="34">
        <f t="shared" si="116"/>
        <v>7.9734848484848478E-3</v>
      </c>
      <c r="BE209" s="34">
        <f t="shared" si="117"/>
        <v>5.1957070707070703E-3</v>
      </c>
      <c r="BF209" s="34">
        <f t="shared" si="118"/>
        <v>3.4343434343434343E-3</v>
      </c>
      <c r="BG209" s="34">
        <f t="shared" si="119"/>
        <v>7.190656565656566E-3</v>
      </c>
      <c r="BH209" s="34">
        <f t="shared" si="120"/>
        <v>6.7929292929292933E-3</v>
      </c>
      <c r="BI209" s="34">
        <f t="shared" si="125"/>
        <v>5.7086614173228346E-3</v>
      </c>
      <c r="BJ209" s="34">
        <f t="shared" si="126"/>
        <v>6.0826771653543308E-3</v>
      </c>
      <c r="BK209" s="34">
        <f t="shared" si="127"/>
        <v>5.068897637795276E-3</v>
      </c>
      <c r="BL209" s="34">
        <f t="shared" si="128"/>
        <v>5.9744094488188978E-3</v>
      </c>
      <c r="BM209" s="34">
        <f t="shared" si="129"/>
        <v>6.8503937007874018E-3</v>
      </c>
      <c r="BN209" s="34">
        <f t="shared" si="130"/>
        <v>7.7559055118110237E-3</v>
      </c>
      <c r="BO209" s="34">
        <f t="shared" si="131"/>
        <v>7.0570866141732285E-3</v>
      </c>
      <c r="BP209" s="34">
        <f t="shared" si="132"/>
        <v>9.936023622047244E-3</v>
      </c>
    </row>
    <row r="210" spans="1:68" ht="15" x14ac:dyDescent="0.25">
      <c r="A210" s="20" t="s">
        <v>625</v>
      </c>
      <c r="B210" s="28">
        <v>259</v>
      </c>
      <c r="C210" s="28">
        <v>469</v>
      </c>
      <c r="D210" s="28">
        <v>390</v>
      </c>
      <c r="E210" s="28">
        <v>377</v>
      </c>
      <c r="F210" s="28">
        <v>424</v>
      </c>
      <c r="G210" s="28">
        <v>342</v>
      </c>
      <c r="H210" s="28">
        <v>476</v>
      </c>
      <c r="I210" s="28">
        <v>439</v>
      </c>
      <c r="J210" s="28">
        <v>427</v>
      </c>
      <c r="K210" s="28">
        <v>468</v>
      </c>
      <c r="L210" s="28">
        <v>317</v>
      </c>
      <c r="M210" s="28">
        <v>268</v>
      </c>
      <c r="N210" s="28">
        <v>230</v>
      </c>
      <c r="O210" s="28">
        <v>355</v>
      </c>
      <c r="P210" s="28">
        <v>354</v>
      </c>
      <c r="Q210" s="28">
        <v>370</v>
      </c>
      <c r="R210" s="28">
        <v>394</v>
      </c>
      <c r="S210" s="28">
        <v>721</v>
      </c>
      <c r="T210" s="28">
        <v>517</v>
      </c>
      <c r="U210" s="28">
        <v>392</v>
      </c>
      <c r="V210" s="28">
        <v>468</v>
      </c>
      <c r="W210" s="28">
        <v>483</v>
      </c>
      <c r="X210" s="28">
        <v>1029</v>
      </c>
      <c r="Y210" s="28"/>
      <c r="Z210" s="20" t="s">
        <v>625</v>
      </c>
      <c r="AA210" s="28" t="b">
        <f t="shared" si="121"/>
        <v>1</v>
      </c>
      <c r="AB210"/>
      <c r="AC210" s="20" t="s">
        <v>625</v>
      </c>
      <c r="AD210" s="28">
        <v>43900</v>
      </c>
      <c r="AE210" s="28">
        <v>56700</v>
      </c>
      <c r="AF210" s="36">
        <v>77.5</v>
      </c>
      <c r="AG210" s="36">
        <v>3.1</v>
      </c>
      <c r="AH210" s="28">
        <v>43200</v>
      </c>
      <c r="AI210" s="28">
        <v>57200</v>
      </c>
      <c r="AJ210" s="36">
        <v>75.5</v>
      </c>
      <c r="AK210" s="36">
        <v>3</v>
      </c>
      <c r="AL210" s="28">
        <v>42600</v>
      </c>
      <c r="AM210" s="28">
        <v>56200</v>
      </c>
      <c r="AN210" s="36">
        <v>75.7</v>
      </c>
      <c r="AO210" s="36">
        <v>3.2</v>
      </c>
      <c r="AP210"/>
      <c r="AQ210"/>
      <c r="AR210"/>
      <c r="AS210"/>
      <c r="AT210" s="34">
        <f t="shared" si="122"/>
        <v>5.9953703703703705E-3</v>
      </c>
      <c r="AU210" s="34">
        <f t="shared" si="123"/>
        <v>1.0856481481481481E-2</v>
      </c>
      <c r="AV210" s="34">
        <f t="shared" si="124"/>
        <v>9.0277777777777769E-3</v>
      </c>
      <c r="AW210" s="34">
        <f t="shared" si="109"/>
        <v>8.8497652582159633E-3</v>
      </c>
      <c r="AX210" s="34">
        <f t="shared" si="110"/>
        <v>9.9530516431924881E-3</v>
      </c>
      <c r="AY210" s="34">
        <f t="shared" si="111"/>
        <v>8.0281690140845078E-3</v>
      </c>
      <c r="AZ210" s="34">
        <f t="shared" si="112"/>
        <v>1.1173708920187793E-2</v>
      </c>
      <c r="BA210" s="34">
        <f t="shared" si="113"/>
        <v>1.0305164319248826E-2</v>
      </c>
      <c r="BB210" s="34">
        <f t="shared" si="114"/>
        <v>1.0023474178403756E-2</v>
      </c>
      <c r="BC210" s="34">
        <f t="shared" si="115"/>
        <v>1.0985915492957746E-2</v>
      </c>
      <c r="BD210" s="34">
        <f t="shared" si="116"/>
        <v>7.4413145539906104E-3</v>
      </c>
      <c r="BE210" s="34">
        <f t="shared" si="117"/>
        <v>6.2910798122065726E-3</v>
      </c>
      <c r="BF210" s="34">
        <f t="shared" si="118"/>
        <v>5.3990610328638498E-3</v>
      </c>
      <c r="BG210" s="34">
        <f t="shared" si="119"/>
        <v>8.3333333333333332E-3</v>
      </c>
      <c r="BH210" s="34">
        <f t="shared" si="120"/>
        <v>8.3098591549295771E-3</v>
      </c>
      <c r="BI210" s="34">
        <f t="shared" si="125"/>
        <v>6.5836298932384343E-3</v>
      </c>
      <c r="BJ210" s="34">
        <f t="shared" si="126"/>
        <v>7.0106761565836302E-3</v>
      </c>
      <c r="BK210" s="34">
        <f t="shared" si="127"/>
        <v>1.2829181494661921E-2</v>
      </c>
      <c r="BL210" s="34">
        <f t="shared" si="128"/>
        <v>9.1992882562277577E-3</v>
      </c>
      <c r="BM210" s="34">
        <f t="shared" si="129"/>
        <v>6.9750889679715301E-3</v>
      </c>
      <c r="BN210" s="34">
        <f t="shared" si="130"/>
        <v>8.3274021352313168E-3</v>
      </c>
      <c r="BO210" s="34">
        <f t="shared" si="131"/>
        <v>8.5943060498220644E-3</v>
      </c>
      <c r="BP210" s="34">
        <f t="shared" si="132"/>
        <v>1.8309608540925268E-2</v>
      </c>
    </row>
    <row r="211" spans="1:68" ht="15" x14ac:dyDescent="0.25">
      <c r="A211" s="20" t="s">
        <v>626</v>
      </c>
      <c r="B211" s="28">
        <v>101</v>
      </c>
      <c r="C211" s="28">
        <v>168</v>
      </c>
      <c r="D211" s="28">
        <v>163</v>
      </c>
      <c r="E211" s="28">
        <v>263</v>
      </c>
      <c r="F211" s="28">
        <v>213</v>
      </c>
      <c r="G211" s="28">
        <v>239</v>
      </c>
      <c r="H211" s="28">
        <v>247</v>
      </c>
      <c r="I211" s="28">
        <v>225</v>
      </c>
      <c r="J211" s="28">
        <v>376</v>
      </c>
      <c r="K211" s="28">
        <v>463</v>
      </c>
      <c r="L211" s="28">
        <v>192</v>
      </c>
      <c r="M211" s="28">
        <v>455</v>
      </c>
      <c r="N211" s="28">
        <v>198</v>
      </c>
      <c r="O211" s="28">
        <v>271</v>
      </c>
      <c r="P211" s="28">
        <v>505</v>
      </c>
      <c r="Q211" s="28">
        <v>374</v>
      </c>
      <c r="R211" s="28">
        <v>327</v>
      </c>
      <c r="S211" s="28">
        <v>458</v>
      </c>
      <c r="T211" s="28">
        <v>300</v>
      </c>
      <c r="U211" s="28">
        <v>164</v>
      </c>
      <c r="V211" s="28">
        <v>307</v>
      </c>
      <c r="W211" s="28">
        <v>459</v>
      </c>
      <c r="X211" s="28">
        <v>405</v>
      </c>
      <c r="Y211" s="28"/>
      <c r="Z211" s="20" t="s">
        <v>626</v>
      </c>
      <c r="AA211" s="28" t="b">
        <f t="shared" si="121"/>
        <v>1</v>
      </c>
      <c r="AB211"/>
      <c r="AC211" s="20" t="s">
        <v>626</v>
      </c>
      <c r="AD211" s="28">
        <v>44700</v>
      </c>
      <c r="AE211" s="28">
        <v>59600</v>
      </c>
      <c r="AF211" s="36">
        <v>75.099999999999994</v>
      </c>
      <c r="AG211" s="36">
        <v>2.6</v>
      </c>
      <c r="AH211" s="28">
        <v>45300</v>
      </c>
      <c r="AI211" s="28">
        <v>59200</v>
      </c>
      <c r="AJ211" s="36">
        <v>76.5</v>
      </c>
      <c r="AK211" s="36">
        <v>2.6</v>
      </c>
      <c r="AL211" s="28">
        <v>44800</v>
      </c>
      <c r="AM211" s="28">
        <v>59500</v>
      </c>
      <c r="AN211" s="36">
        <v>75.400000000000006</v>
      </c>
      <c r="AO211" s="36">
        <v>2.7</v>
      </c>
      <c r="AP211"/>
      <c r="AQ211"/>
      <c r="AR211"/>
      <c r="AS211"/>
      <c r="AT211" s="34">
        <f t="shared" si="122"/>
        <v>2.2295805739514351E-3</v>
      </c>
      <c r="AU211" s="34">
        <f t="shared" si="123"/>
        <v>3.7086092715231788E-3</v>
      </c>
      <c r="AV211" s="34">
        <f t="shared" si="124"/>
        <v>3.5982339955849892E-3</v>
      </c>
      <c r="AW211" s="34">
        <f t="shared" si="109"/>
        <v>5.8705357142857144E-3</v>
      </c>
      <c r="AX211" s="34">
        <f t="shared" si="110"/>
        <v>4.7544642857142855E-3</v>
      </c>
      <c r="AY211" s="34">
        <f t="shared" si="111"/>
        <v>5.3348214285714284E-3</v>
      </c>
      <c r="AZ211" s="34">
        <f t="shared" si="112"/>
        <v>5.5133928571428573E-3</v>
      </c>
      <c r="BA211" s="34">
        <f t="shared" si="113"/>
        <v>5.0223214285714289E-3</v>
      </c>
      <c r="BB211" s="34">
        <f t="shared" si="114"/>
        <v>8.3928571428571429E-3</v>
      </c>
      <c r="BC211" s="34">
        <f t="shared" si="115"/>
        <v>1.0334821428571429E-2</v>
      </c>
      <c r="BD211" s="34">
        <f t="shared" si="116"/>
        <v>4.2857142857142859E-3</v>
      </c>
      <c r="BE211" s="34">
        <f t="shared" si="117"/>
        <v>1.015625E-2</v>
      </c>
      <c r="BF211" s="34">
        <f t="shared" si="118"/>
        <v>4.4196428571428572E-3</v>
      </c>
      <c r="BG211" s="34">
        <f t="shared" si="119"/>
        <v>6.0491071428571425E-3</v>
      </c>
      <c r="BH211" s="34">
        <f t="shared" si="120"/>
        <v>1.1272321428571428E-2</v>
      </c>
      <c r="BI211" s="34">
        <f t="shared" si="125"/>
        <v>6.285714285714286E-3</v>
      </c>
      <c r="BJ211" s="34">
        <f t="shared" si="126"/>
        <v>5.4957983193277314E-3</v>
      </c>
      <c r="BK211" s="34">
        <f t="shared" si="127"/>
        <v>7.6974789915966388E-3</v>
      </c>
      <c r="BL211" s="34">
        <f t="shared" si="128"/>
        <v>5.0420168067226894E-3</v>
      </c>
      <c r="BM211" s="34">
        <f t="shared" si="129"/>
        <v>2.7563025210084035E-3</v>
      </c>
      <c r="BN211" s="34">
        <f t="shared" si="130"/>
        <v>5.1596638655462181E-3</v>
      </c>
      <c r="BO211" s="34">
        <f t="shared" si="131"/>
        <v>7.7142857142857143E-3</v>
      </c>
      <c r="BP211" s="34">
        <f t="shared" si="132"/>
        <v>6.8067226890756302E-3</v>
      </c>
    </row>
    <row r="212" spans="1:68" ht="15" x14ac:dyDescent="0.25">
      <c r="A212" s="20" t="s">
        <v>627</v>
      </c>
      <c r="B212" s="28">
        <v>525</v>
      </c>
      <c r="C212" s="28">
        <v>928</v>
      </c>
      <c r="D212" s="28">
        <v>1112</v>
      </c>
      <c r="E212" s="28">
        <v>1236</v>
      </c>
      <c r="F212" s="28">
        <v>1025</v>
      </c>
      <c r="G212" s="28">
        <v>1053</v>
      </c>
      <c r="H212" s="28">
        <v>1152</v>
      </c>
      <c r="I212" s="28">
        <v>1048</v>
      </c>
      <c r="J212" s="28">
        <v>1464</v>
      </c>
      <c r="K212" s="28">
        <v>1637</v>
      </c>
      <c r="L212" s="28">
        <v>1266</v>
      </c>
      <c r="M212" s="28">
        <v>1143</v>
      </c>
      <c r="N212" s="28">
        <v>617</v>
      </c>
      <c r="O212" s="28">
        <v>1218</v>
      </c>
      <c r="P212" s="28">
        <v>975</v>
      </c>
      <c r="Q212" s="28">
        <v>1504</v>
      </c>
      <c r="R212" s="28">
        <v>1028</v>
      </c>
      <c r="S212" s="28">
        <v>1282</v>
      </c>
      <c r="T212" s="28">
        <v>1391</v>
      </c>
      <c r="U212" s="28">
        <v>1301</v>
      </c>
      <c r="V212" s="28">
        <v>2016</v>
      </c>
      <c r="W212" s="28">
        <v>1523</v>
      </c>
      <c r="X212" s="28">
        <v>1690</v>
      </c>
      <c r="Y212" s="28"/>
      <c r="Z212" s="20" t="s">
        <v>627</v>
      </c>
      <c r="AA212" s="28" t="b">
        <f t="shared" si="121"/>
        <v>1</v>
      </c>
      <c r="AB212"/>
      <c r="AC212" s="20" t="s">
        <v>627</v>
      </c>
      <c r="AD212" s="28">
        <v>87500</v>
      </c>
      <c r="AE212" s="28">
        <v>113400</v>
      </c>
      <c r="AF212" s="36">
        <v>77.099999999999994</v>
      </c>
      <c r="AG212" s="36">
        <v>2.6</v>
      </c>
      <c r="AH212" s="28">
        <v>88300</v>
      </c>
      <c r="AI212" s="28">
        <v>112800</v>
      </c>
      <c r="AJ212" s="36">
        <v>78.3</v>
      </c>
      <c r="AK212" s="36">
        <v>2.7</v>
      </c>
      <c r="AL212" s="28">
        <v>87000</v>
      </c>
      <c r="AM212" s="28">
        <v>113700</v>
      </c>
      <c r="AN212" s="36">
        <v>76.5</v>
      </c>
      <c r="AO212" s="36">
        <v>2.8</v>
      </c>
      <c r="AP212"/>
      <c r="AQ212"/>
      <c r="AR212"/>
      <c r="AS212"/>
      <c r="AT212" s="34">
        <f t="shared" si="122"/>
        <v>5.9456398640996598E-3</v>
      </c>
      <c r="AU212" s="34">
        <f t="shared" si="123"/>
        <v>1.0509626274065684E-2</v>
      </c>
      <c r="AV212" s="34">
        <f t="shared" si="124"/>
        <v>1.2593431483578709E-2</v>
      </c>
      <c r="AW212" s="34">
        <f t="shared" si="109"/>
        <v>1.4206896551724139E-2</v>
      </c>
      <c r="AX212" s="34">
        <f t="shared" si="110"/>
        <v>1.1781609195402299E-2</v>
      </c>
      <c r="AY212" s="34">
        <f t="shared" si="111"/>
        <v>1.2103448275862069E-2</v>
      </c>
      <c r="AZ212" s="34">
        <f t="shared" si="112"/>
        <v>1.3241379310344827E-2</v>
      </c>
      <c r="BA212" s="34">
        <f t="shared" si="113"/>
        <v>1.2045977011494253E-2</v>
      </c>
      <c r="BB212" s="34">
        <f t="shared" si="114"/>
        <v>1.6827586206896551E-2</v>
      </c>
      <c r="BC212" s="34">
        <f t="shared" si="115"/>
        <v>1.8816091954022989E-2</v>
      </c>
      <c r="BD212" s="34">
        <f t="shared" si="116"/>
        <v>1.4551724137931035E-2</v>
      </c>
      <c r="BE212" s="34">
        <f t="shared" si="117"/>
        <v>1.3137931034482759E-2</v>
      </c>
      <c r="BF212" s="34">
        <f t="shared" si="118"/>
        <v>7.0919540229885053E-3</v>
      </c>
      <c r="BG212" s="34">
        <f t="shared" si="119"/>
        <v>1.4E-2</v>
      </c>
      <c r="BH212" s="34">
        <f t="shared" si="120"/>
        <v>1.1206896551724138E-2</v>
      </c>
      <c r="BI212" s="34">
        <f t="shared" si="125"/>
        <v>1.3227792436235708E-2</v>
      </c>
      <c r="BJ212" s="34">
        <f t="shared" si="126"/>
        <v>9.0413368513632374E-3</v>
      </c>
      <c r="BK212" s="34">
        <f t="shared" si="127"/>
        <v>1.1275285839929639E-2</v>
      </c>
      <c r="BL212" s="34">
        <f t="shared" si="128"/>
        <v>1.2233948988566402E-2</v>
      </c>
      <c r="BM212" s="34">
        <f t="shared" si="129"/>
        <v>1.1442392260334213E-2</v>
      </c>
      <c r="BN212" s="34">
        <f t="shared" si="130"/>
        <v>1.7730870712401054E-2</v>
      </c>
      <c r="BO212" s="34">
        <f t="shared" si="131"/>
        <v>1.3394898856640282E-2</v>
      </c>
      <c r="BP212" s="34">
        <f t="shared" si="132"/>
        <v>1.48636763412489E-2</v>
      </c>
    </row>
    <row r="213" spans="1:68" ht="15" x14ac:dyDescent="0.25">
      <c r="A213" s="20" t="s">
        <v>2</v>
      </c>
      <c r="B213" s="28">
        <v>179</v>
      </c>
      <c r="C213" s="28">
        <v>320</v>
      </c>
      <c r="D213" s="28">
        <v>379</v>
      </c>
      <c r="E213" s="28">
        <v>446</v>
      </c>
      <c r="F213" s="28">
        <v>263</v>
      </c>
      <c r="G213" s="28">
        <v>325</v>
      </c>
      <c r="H213" s="28">
        <v>274</v>
      </c>
      <c r="I213" s="28">
        <v>324</v>
      </c>
      <c r="J213" s="28">
        <v>218</v>
      </c>
      <c r="K213" s="28">
        <v>328</v>
      </c>
      <c r="L213" s="28">
        <v>246</v>
      </c>
      <c r="M213" s="28">
        <v>302</v>
      </c>
      <c r="N213" s="28">
        <v>157</v>
      </c>
      <c r="O213" s="28">
        <v>257</v>
      </c>
      <c r="P213" s="28">
        <v>267</v>
      </c>
      <c r="Q213" s="28">
        <v>511</v>
      </c>
      <c r="R213" s="28">
        <v>275</v>
      </c>
      <c r="S213" s="28">
        <v>319</v>
      </c>
      <c r="T213" s="28">
        <v>303</v>
      </c>
      <c r="U213" s="28">
        <v>353</v>
      </c>
      <c r="V213" s="28">
        <v>361</v>
      </c>
      <c r="W213" s="28">
        <v>356</v>
      </c>
      <c r="X213" s="28">
        <v>621</v>
      </c>
      <c r="Y213" s="28"/>
      <c r="Z213" s="20" t="s">
        <v>2</v>
      </c>
      <c r="AA213" s="28" t="b">
        <f t="shared" si="121"/>
        <v>1</v>
      </c>
      <c r="AB213"/>
      <c r="AC213" s="20" t="s">
        <v>2</v>
      </c>
      <c r="AD213" s="28">
        <v>44300</v>
      </c>
      <c r="AE213" s="28">
        <v>59000</v>
      </c>
      <c r="AF213" s="36">
        <v>75</v>
      </c>
      <c r="AG213" s="36">
        <v>6</v>
      </c>
      <c r="AH213" s="28">
        <v>45600</v>
      </c>
      <c r="AI213" s="28">
        <v>56900</v>
      </c>
      <c r="AJ213" s="36">
        <v>80.2</v>
      </c>
      <c r="AK213" s="36">
        <v>5.6</v>
      </c>
      <c r="AL213" s="28">
        <v>44900</v>
      </c>
      <c r="AM213" s="28">
        <v>57000</v>
      </c>
      <c r="AN213" s="36">
        <v>78.7</v>
      </c>
      <c r="AO213" s="36">
        <v>5.3</v>
      </c>
      <c r="AP213"/>
      <c r="AQ213"/>
      <c r="AR213"/>
      <c r="AS213"/>
      <c r="AT213" s="34">
        <f t="shared" si="122"/>
        <v>3.9254385964912278E-3</v>
      </c>
      <c r="AU213" s="34">
        <f t="shared" si="123"/>
        <v>7.0175438596491229E-3</v>
      </c>
      <c r="AV213" s="34">
        <f t="shared" si="124"/>
        <v>8.3114035087719293E-3</v>
      </c>
      <c r="AW213" s="34">
        <f t="shared" si="109"/>
        <v>9.9331848552338536E-3</v>
      </c>
      <c r="AX213" s="34">
        <f t="shared" si="110"/>
        <v>5.857461024498886E-3</v>
      </c>
      <c r="AY213" s="34">
        <f t="shared" si="111"/>
        <v>7.2383073496659241E-3</v>
      </c>
      <c r="AZ213" s="34">
        <f t="shared" si="112"/>
        <v>6.1024498886414254E-3</v>
      </c>
      <c r="BA213" s="34">
        <f t="shared" si="113"/>
        <v>7.2160356347438755E-3</v>
      </c>
      <c r="BB213" s="34">
        <f t="shared" si="114"/>
        <v>4.8552338530066814E-3</v>
      </c>
      <c r="BC213" s="34">
        <f t="shared" si="115"/>
        <v>7.3051224944320715E-3</v>
      </c>
      <c r="BD213" s="34">
        <f t="shared" si="116"/>
        <v>5.4788418708240534E-3</v>
      </c>
      <c r="BE213" s="34">
        <f t="shared" si="117"/>
        <v>6.7260579064587975E-3</v>
      </c>
      <c r="BF213" s="34">
        <f t="shared" si="118"/>
        <v>3.4966592427616927E-3</v>
      </c>
      <c r="BG213" s="34">
        <f t="shared" si="119"/>
        <v>5.7238307349665929E-3</v>
      </c>
      <c r="BH213" s="34">
        <f t="shared" si="120"/>
        <v>5.946547884187082E-3</v>
      </c>
      <c r="BI213" s="34">
        <f t="shared" si="125"/>
        <v>8.9649122807017537E-3</v>
      </c>
      <c r="BJ213" s="34">
        <f t="shared" si="126"/>
        <v>4.8245614035087722E-3</v>
      </c>
      <c r="BK213" s="34">
        <f t="shared" si="127"/>
        <v>5.596491228070175E-3</v>
      </c>
      <c r="BL213" s="34">
        <f t="shared" si="128"/>
        <v>5.3157894736842104E-3</v>
      </c>
      <c r="BM213" s="34">
        <f t="shared" si="129"/>
        <v>6.1929824561403508E-3</v>
      </c>
      <c r="BN213" s="34">
        <f t="shared" si="130"/>
        <v>6.3333333333333332E-3</v>
      </c>
      <c r="BO213" s="34">
        <f t="shared" si="131"/>
        <v>6.2456140350877192E-3</v>
      </c>
      <c r="BP213" s="34">
        <f t="shared" si="132"/>
        <v>1.0894736842105263E-2</v>
      </c>
    </row>
    <row r="214" spans="1:68" ht="15" x14ac:dyDescent="0.25">
      <c r="A214" s="20" t="s">
        <v>9</v>
      </c>
      <c r="B214" s="28">
        <v>91</v>
      </c>
      <c r="C214" s="28">
        <v>210</v>
      </c>
      <c r="D214" s="28">
        <v>198</v>
      </c>
      <c r="E214" s="28">
        <v>190</v>
      </c>
      <c r="F214" s="28">
        <v>169</v>
      </c>
      <c r="G214" s="28">
        <v>185</v>
      </c>
      <c r="H214" s="28">
        <v>178</v>
      </c>
      <c r="I214" s="28">
        <v>165</v>
      </c>
      <c r="J214" s="28">
        <v>198</v>
      </c>
      <c r="K214" s="28">
        <v>296</v>
      </c>
      <c r="L214" s="28">
        <v>284</v>
      </c>
      <c r="M214" s="28">
        <v>365</v>
      </c>
      <c r="N214" s="28">
        <v>121</v>
      </c>
      <c r="O214" s="28">
        <v>238</v>
      </c>
      <c r="P214" s="28">
        <v>222</v>
      </c>
      <c r="Q214" s="28">
        <v>211</v>
      </c>
      <c r="R214" s="28">
        <v>276</v>
      </c>
      <c r="S214" s="28">
        <v>196</v>
      </c>
      <c r="T214" s="28">
        <v>261</v>
      </c>
      <c r="U214" s="28">
        <v>267</v>
      </c>
      <c r="V214" s="28">
        <v>181</v>
      </c>
      <c r="W214" s="28">
        <v>235</v>
      </c>
      <c r="X214" s="28">
        <v>277</v>
      </c>
      <c r="Y214" s="28"/>
      <c r="Z214" s="20" t="s">
        <v>9</v>
      </c>
      <c r="AA214" s="28" t="b">
        <f t="shared" si="121"/>
        <v>1</v>
      </c>
      <c r="AB214"/>
      <c r="AC214" s="20" t="s">
        <v>9</v>
      </c>
      <c r="AD214" s="28">
        <v>35300</v>
      </c>
      <c r="AE214" s="28">
        <v>44600</v>
      </c>
      <c r="AF214" s="36">
        <v>79.099999999999994</v>
      </c>
      <c r="AG214" s="36">
        <v>7</v>
      </c>
      <c r="AH214" s="28">
        <v>32400</v>
      </c>
      <c r="AI214" s="28">
        <v>45100</v>
      </c>
      <c r="AJ214" s="36">
        <v>71.8</v>
      </c>
      <c r="AK214" s="36">
        <v>7.4</v>
      </c>
      <c r="AL214" s="28">
        <v>33300</v>
      </c>
      <c r="AM214" s="28">
        <v>44800</v>
      </c>
      <c r="AN214" s="36">
        <v>74.400000000000006</v>
      </c>
      <c r="AO214" s="36">
        <v>6.7</v>
      </c>
      <c r="AP214"/>
      <c r="AQ214"/>
      <c r="AR214"/>
      <c r="AS214"/>
      <c r="AT214" s="34">
        <f t="shared" si="122"/>
        <v>2.8086419753086422E-3</v>
      </c>
      <c r="AU214" s="34">
        <f t="shared" si="123"/>
        <v>6.4814814814814813E-3</v>
      </c>
      <c r="AV214" s="34">
        <f t="shared" si="124"/>
        <v>6.1111111111111114E-3</v>
      </c>
      <c r="AW214" s="34">
        <f t="shared" si="109"/>
        <v>5.7057057057057058E-3</v>
      </c>
      <c r="AX214" s="34">
        <f t="shared" si="110"/>
        <v>5.0750750750750747E-3</v>
      </c>
      <c r="AY214" s="34">
        <f t="shared" si="111"/>
        <v>5.5555555555555558E-3</v>
      </c>
      <c r="AZ214" s="34">
        <f t="shared" si="112"/>
        <v>5.3453453453453457E-3</v>
      </c>
      <c r="BA214" s="34">
        <f t="shared" si="113"/>
        <v>4.9549549549549547E-3</v>
      </c>
      <c r="BB214" s="34">
        <f t="shared" si="114"/>
        <v>5.9459459459459459E-3</v>
      </c>
      <c r="BC214" s="34">
        <f t="shared" si="115"/>
        <v>8.8888888888888889E-3</v>
      </c>
      <c r="BD214" s="34">
        <f t="shared" si="116"/>
        <v>8.5285285285285287E-3</v>
      </c>
      <c r="BE214" s="34">
        <f t="shared" si="117"/>
        <v>1.0960960960960961E-2</v>
      </c>
      <c r="BF214" s="34">
        <f t="shared" si="118"/>
        <v>3.6336336336336337E-3</v>
      </c>
      <c r="BG214" s="34">
        <f t="shared" si="119"/>
        <v>7.1471471471471473E-3</v>
      </c>
      <c r="BH214" s="34">
        <f t="shared" si="120"/>
        <v>6.6666666666666671E-3</v>
      </c>
      <c r="BI214" s="34">
        <f t="shared" si="125"/>
        <v>4.7098214285714287E-3</v>
      </c>
      <c r="BJ214" s="34">
        <f t="shared" si="126"/>
        <v>6.1607142857142859E-3</v>
      </c>
      <c r="BK214" s="34">
        <f t="shared" si="127"/>
        <v>4.3750000000000004E-3</v>
      </c>
      <c r="BL214" s="34">
        <f t="shared" si="128"/>
        <v>5.8258928571428567E-3</v>
      </c>
      <c r="BM214" s="34">
        <f t="shared" si="129"/>
        <v>5.9598214285714289E-3</v>
      </c>
      <c r="BN214" s="34">
        <f t="shared" si="130"/>
        <v>4.0401785714285713E-3</v>
      </c>
      <c r="BO214" s="34">
        <f t="shared" si="131"/>
        <v>5.2455357142857139E-3</v>
      </c>
      <c r="BP214" s="34">
        <f t="shared" si="132"/>
        <v>6.1830357142857147E-3</v>
      </c>
    </row>
    <row r="215" spans="1:68" ht="15" x14ac:dyDescent="0.25">
      <c r="A215" s="20" t="s">
        <v>27</v>
      </c>
      <c r="B215" s="28">
        <v>317</v>
      </c>
      <c r="C215" s="28">
        <v>622</v>
      </c>
      <c r="D215" s="28">
        <v>780</v>
      </c>
      <c r="E215" s="28">
        <v>718</v>
      </c>
      <c r="F215" s="28">
        <v>483</v>
      </c>
      <c r="G215" s="28">
        <v>709</v>
      </c>
      <c r="H215" s="28">
        <v>589</v>
      </c>
      <c r="I215" s="28">
        <v>558</v>
      </c>
      <c r="J215" s="28">
        <v>677</v>
      </c>
      <c r="K215" s="28">
        <v>796</v>
      </c>
      <c r="L215" s="28">
        <v>746</v>
      </c>
      <c r="M215" s="28">
        <v>406</v>
      </c>
      <c r="N215" s="28">
        <v>374</v>
      </c>
      <c r="O215" s="28">
        <v>561</v>
      </c>
      <c r="P215" s="28">
        <v>516</v>
      </c>
      <c r="Q215" s="28">
        <v>744</v>
      </c>
      <c r="R215" s="28">
        <v>481</v>
      </c>
      <c r="S215" s="28">
        <v>706</v>
      </c>
      <c r="T215" s="28">
        <v>680</v>
      </c>
      <c r="U215" s="28">
        <v>761</v>
      </c>
      <c r="V215" s="28">
        <v>786</v>
      </c>
      <c r="W215" s="28">
        <v>819</v>
      </c>
      <c r="X215" s="28">
        <v>772</v>
      </c>
      <c r="Y215" s="28"/>
      <c r="Z215" s="20" t="s">
        <v>27</v>
      </c>
      <c r="AA215" s="28" t="b">
        <f t="shared" si="121"/>
        <v>1</v>
      </c>
      <c r="AB215"/>
      <c r="AC215" s="20" t="s">
        <v>27</v>
      </c>
      <c r="AD215" s="28">
        <v>53400</v>
      </c>
      <c r="AE215" s="28">
        <v>65600</v>
      </c>
      <c r="AF215" s="36">
        <v>81.5</v>
      </c>
      <c r="AG215" s="36">
        <v>5.2</v>
      </c>
      <c r="AH215" s="28">
        <v>54200</v>
      </c>
      <c r="AI215" s="28">
        <v>67800</v>
      </c>
      <c r="AJ215" s="36">
        <v>79.900000000000006</v>
      </c>
      <c r="AK215" s="36">
        <v>5.4</v>
      </c>
      <c r="AL215" s="28">
        <v>56800</v>
      </c>
      <c r="AM215" s="28">
        <v>67000</v>
      </c>
      <c r="AN215" s="36">
        <v>84.7</v>
      </c>
      <c r="AO215" s="36">
        <v>4.7</v>
      </c>
      <c r="AP215"/>
      <c r="AQ215"/>
      <c r="AR215"/>
      <c r="AS215"/>
      <c r="AT215" s="34">
        <f t="shared" si="122"/>
        <v>5.8487084870848709E-3</v>
      </c>
      <c r="AU215" s="34">
        <f t="shared" si="123"/>
        <v>1.1476014760147601E-2</v>
      </c>
      <c r="AV215" s="34">
        <f t="shared" si="124"/>
        <v>1.4391143911439114E-2</v>
      </c>
      <c r="AW215" s="34">
        <f t="shared" si="109"/>
        <v>1.2640845070422535E-2</v>
      </c>
      <c r="AX215" s="34">
        <f t="shared" si="110"/>
        <v>8.5035211267605638E-3</v>
      </c>
      <c r="AY215" s="34">
        <f t="shared" si="111"/>
        <v>1.2482394366197183E-2</v>
      </c>
      <c r="AZ215" s="34">
        <f t="shared" si="112"/>
        <v>1.0369718309859156E-2</v>
      </c>
      <c r="BA215" s="34">
        <f t="shared" si="113"/>
        <v>9.8239436619718314E-3</v>
      </c>
      <c r="BB215" s="34">
        <f t="shared" si="114"/>
        <v>1.1919014084507042E-2</v>
      </c>
      <c r="BC215" s="34">
        <f t="shared" si="115"/>
        <v>1.4014084507042253E-2</v>
      </c>
      <c r="BD215" s="34">
        <f t="shared" si="116"/>
        <v>1.3133802816901408E-2</v>
      </c>
      <c r="BE215" s="34">
        <f t="shared" si="117"/>
        <v>7.1478873239436622E-3</v>
      </c>
      <c r="BF215" s="34">
        <f t="shared" si="118"/>
        <v>6.5845070422535209E-3</v>
      </c>
      <c r="BG215" s="34">
        <f t="shared" si="119"/>
        <v>9.8767605633802817E-3</v>
      </c>
      <c r="BH215" s="34">
        <f t="shared" si="120"/>
        <v>9.0845070422535205E-3</v>
      </c>
      <c r="BI215" s="34">
        <f t="shared" si="125"/>
        <v>1.1104477611940299E-2</v>
      </c>
      <c r="BJ215" s="34">
        <f t="shared" si="126"/>
        <v>7.17910447761194E-3</v>
      </c>
      <c r="BK215" s="34">
        <f t="shared" si="127"/>
        <v>1.0537313432835821E-2</v>
      </c>
      <c r="BL215" s="34">
        <f t="shared" si="128"/>
        <v>1.0149253731343283E-2</v>
      </c>
      <c r="BM215" s="34">
        <f t="shared" si="129"/>
        <v>1.1358208955223881E-2</v>
      </c>
      <c r="BN215" s="34">
        <f t="shared" si="130"/>
        <v>1.173134328358209E-2</v>
      </c>
      <c r="BO215" s="34">
        <f t="shared" si="131"/>
        <v>1.2223880597014925E-2</v>
      </c>
      <c r="BP215" s="34">
        <f t="shared" si="132"/>
        <v>1.1522388059701492E-2</v>
      </c>
    </row>
    <row r="216" spans="1:68" ht="15" x14ac:dyDescent="0.25">
      <c r="A216" s="20" t="s">
        <v>39</v>
      </c>
      <c r="B216" s="28">
        <v>84</v>
      </c>
      <c r="C216" s="28">
        <v>134</v>
      </c>
      <c r="D216" s="28">
        <v>187</v>
      </c>
      <c r="E216" s="28">
        <v>205</v>
      </c>
      <c r="F216" s="28">
        <v>140</v>
      </c>
      <c r="G216" s="28">
        <v>98</v>
      </c>
      <c r="H216" s="28">
        <v>194</v>
      </c>
      <c r="I216" s="28">
        <v>223</v>
      </c>
      <c r="J216" s="28">
        <v>218</v>
      </c>
      <c r="K216" s="28">
        <v>114</v>
      </c>
      <c r="L216" s="28">
        <v>160</v>
      </c>
      <c r="M216" s="28">
        <v>110</v>
      </c>
      <c r="N216" s="28">
        <v>90</v>
      </c>
      <c r="O216" s="28">
        <v>223</v>
      </c>
      <c r="P216" s="28">
        <v>230</v>
      </c>
      <c r="Q216" s="28">
        <v>301</v>
      </c>
      <c r="R216" s="28">
        <v>195</v>
      </c>
      <c r="S216" s="28">
        <v>149</v>
      </c>
      <c r="T216" s="28">
        <v>265</v>
      </c>
      <c r="U216" s="28">
        <v>159</v>
      </c>
      <c r="V216" s="28">
        <v>189</v>
      </c>
      <c r="W216" s="28">
        <v>207</v>
      </c>
      <c r="X216" s="28">
        <v>375</v>
      </c>
      <c r="Y216" s="28"/>
      <c r="Z216" s="20" t="s">
        <v>39</v>
      </c>
      <c r="AA216" s="28" t="b">
        <f t="shared" si="121"/>
        <v>1</v>
      </c>
      <c r="AB216"/>
      <c r="AC216" s="20" t="s">
        <v>39</v>
      </c>
      <c r="AD216" s="28">
        <v>34100</v>
      </c>
      <c r="AE216" s="28">
        <v>44600</v>
      </c>
      <c r="AF216" s="36">
        <v>76.400000000000006</v>
      </c>
      <c r="AG216" s="36">
        <v>6.6</v>
      </c>
      <c r="AH216" s="28">
        <v>31600</v>
      </c>
      <c r="AI216" s="28">
        <v>44000</v>
      </c>
      <c r="AJ216" s="36">
        <v>71.7</v>
      </c>
      <c r="AK216" s="36">
        <v>7.8</v>
      </c>
      <c r="AL216" s="28">
        <v>31800</v>
      </c>
      <c r="AM216" s="28">
        <v>44400</v>
      </c>
      <c r="AN216" s="36">
        <v>71.7</v>
      </c>
      <c r="AO216" s="36">
        <v>7.3</v>
      </c>
      <c r="AP216"/>
      <c r="AQ216"/>
      <c r="AR216"/>
      <c r="AS216"/>
      <c r="AT216" s="34">
        <f t="shared" si="122"/>
        <v>2.6582278481012659E-3</v>
      </c>
      <c r="AU216" s="34">
        <f t="shared" si="123"/>
        <v>4.2405063291139243E-3</v>
      </c>
      <c r="AV216" s="34">
        <f t="shared" si="124"/>
        <v>5.9177215189873417E-3</v>
      </c>
      <c r="AW216" s="34">
        <f t="shared" si="109"/>
        <v>6.446540880503145E-3</v>
      </c>
      <c r="AX216" s="34">
        <f t="shared" si="110"/>
        <v>4.4025157232704401E-3</v>
      </c>
      <c r="AY216" s="34">
        <f t="shared" si="111"/>
        <v>3.0817610062893082E-3</v>
      </c>
      <c r="AZ216" s="34">
        <f t="shared" si="112"/>
        <v>6.1006289308176099E-3</v>
      </c>
      <c r="BA216" s="34">
        <f t="shared" si="113"/>
        <v>7.0125786163522013E-3</v>
      </c>
      <c r="BB216" s="34">
        <f t="shared" si="114"/>
        <v>6.8553459119496856E-3</v>
      </c>
      <c r="BC216" s="34">
        <f t="shared" si="115"/>
        <v>3.5849056603773585E-3</v>
      </c>
      <c r="BD216" s="34">
        <f t="shared" si="116"/>
        <v>5.0314465408805029E-3</v>
      </c>
      <c r="BE216" s="34">
        <f t="shared" si="117"/>
        <v>3.459119496855346E-3</v>
      </c>
      <c r="BF216" s="34">
        <f t="shared" si="118"/>
        <v>2.8301886792452828E-3</v>
      </c>
      <c r="BG216" s="34">
        <f t="shared" si="119"/>
        <v>7.0125786163522013E-3</v>
      </c>
      <c r="BH216" s="34">
        <f t="shared" si="120"/>
        <v>7.2327044025157234E-3</v>
      </c>
      <c r="BI216" s="34">
        <f t="shared" si="125"/>
        <v>6.7792792792792794E-3</v>
      </c>
      <c r="BJ216" s="34">
        <f t="shared" si="126"/>
        <v>4.3918918918918921E-3</v>
      </c>
      <c r="BK216" s="34">
        <f t="shared" si="127"/>
        <v>3.3558558558558558E-3</v>
      </c>
      <c r="BL216" s="34">
        <f t="shared" si="128"/>
        <v>5.9684684684684682E-3</v>
      </c>
      <c r="BM216" s="34">
        <f t="shared" si="129"/>
        <v>3.5810810810810809E-3</v>
      </c>
      <c r="BN216" s="34">
        <f t="shared" si="130"/>
        <v>4.2567567567567566E-3</v>
      </c>
      <c r="BO216" s="34">
        <f t="shared" si="131"/>
        <v>4.6621621621621622E-3</v>
      </c>
      <c r="BP216" s="34">
        <f t="shared" si="132"/>
        <v>8.4459459459459464E-3</v>
      </c>
    </row>
    <row r="217" spans="1:68" ht="15" x14ac:dyDescent="0.25">
      <c r="A217" s="20" t="s">
        <v>59</v>
      </c>
      <c r="B217" s="28">
        <v>103</v>
      </c>
      <c r="C217" s="28">
        <v>179</v>
      </c>
      <c r="D217" s="28">
        <v>236</v>
      </c>
      <c r="E217" s="28">
        <v>362</v>
      </c>
      <c r="F217" s="28">
        <v>200</v>
      </c>
      <c r="G217" s="28">
        <v>278</v>
      </c>
      <c r="H217" s="28">
        <v>269</v>
      </c>
      <c r="I217" s="28">
        <v>351</v>
      </c>
      <c r="J217" s="28">
        <v>368</v>
      </c>
      <c r="K217" s="28">
        <v>272</v>
      </c>
      <c r="L217" s="28">
        <v>249</v>
      </c>
      <c r="M217" s="28">
        <v>216</v>
      </c>
      <c r="N217" s="28">
        <v>118</v>
      </c>
      <c r="O217" s="28">
        <v>216</v>
      </c>
      <c r="P217" s="28">
        <v>219</v>
      </c>
      <c r="Q217" s="28">
        <v>395</v>
      </c>
      <c r="R217" s="28">
        <v>295</v>
      </c>
      <c r="S217" s="28">
        <v>246</v>
      </c>
      <c r="T217" s="28">
        <v>253</v>
      </c>
      <c r="U217" s="28">
        <v>251</v>
      </c>
      <c r="V217" s="28">
        <v>242</v>
      </c>
      <c r="W217" s="28">
        <v>294</v>
      </c>
      <c r="X217" s="28">
        <v>418</v>
      </c>
      <c r="Y217" s="28"/>
      <c r="Z217" s="20" t="s">
        <v>59</v>
      </c>
      <c r="AA217" s="28" t="b">
        <f t="shared" si="121"/>
        <v>1</v>
      </c>
      <c r="AB217"/>
      <c r="AC217" s="20" t="s">
        <v>59</v>
      </c>
      <c r="AD217" s="28">
        <v>25500</v>
      </c>
      <c r="AE217" s="28">
        <v>32100</v>
      </c>
      <c r="AF217" s="36">
        <v>79.3</v>
      </c>
      <c r="AG217" s="36">
        <v>7.3</v>
      </c>
      <c r="AH217" s="28">
        <v>24100</v>
      </c>
      <c r="AI217" s="28">
        <v>31600</v>
      </c>
      <c r="AJ217" s="36">
        <v>76.2</v>
      </c>
      <c r="AK217" s="36">
        <v>7.9</v>
      </c>
      <c r="AL217" s="28">
        <v>26000</v>
      </c>
      <c r="AM217" s="28">
        <v>31600</v>
      </c>
      <c r="AN217" s="36">
        <v>82.2</v>
      </c>
      <c r="AO217" s="36">
        <v>7.3</v>
      </c>
      <c r="AP217"/>
      <c r="AQ217"/>
      <c r="AR217"/>
      <c r="AS217"/>
      <c r="AT217" s="34">
        <f t="shared" si="122"/>
        <v>4.2738589211618258E-3</v>
      </c>
      <c r="AU217" s="34">
        <f t="shared" si="123"/>
        <v>7.4273858921161829E-3</v>
      </c>
      <c r="AV217" s="34">
        <f t="shared" si="124"/>
        <v>9.7925311203319494E-3</v>
      </c>
      <c r="AW217" s="34">
        <f t="shared" si="109"/>
        <v>1.3923076923076923E-2</v>
      </c>
      <c r="AX217" s="34">
        <f t="shared" si="110"/>
        <v>7.6923076923076927E-3</v>
      </c>
      <c r="AY217" s="34">
        <f t="shared" si="111"/>
        <v>1.0692307692307692E-2</v>
      </c>
      <c r="AZ217" s="34">
        <f t="shared" si="112"/>
        <v>1.0346153846153847E-2</v>
      </c>
      <c r="BA217" s="34">
        <f t="shared" si="113"/>
        <v>1.35E-2</v>
      </c>
      <c r="BB217" s="34">
        <f t="shared" si="114"/>
        <v>1.4153846153846154E-2</v>
      </c>
      <c r="BC217" s="34">
        <f t="shared" si="115"/>
        <v>1.0461538461538461E-2</v>
      </c>
      <c r="BD217" s="34">
        <f t="shared" si="116"/>
        <v>9.5769230769230766E-3</v>
      </c>
      <c r="BE217" s="34">
        <f t="shared" si="117"/>
        <v>8.3076923076923076E-3</v>
      </c>
      <c r="BF217" s="34">
        <f t="shared" si="118"/>
        <v>4.5384615384615381E-3</v>
      </c>
      <c r="BG217" s="34">
        <f t="shared" si="119"/>
        <v>8.3076923076923076E-3</v>
      </c>
      <c r="BH217" s="34">
        <f t="shared" si="120"/>
        <v>8.4230769230769238E-3</v>
      </c>
      <c r="BI217" s="34">
        <f t="shared" si="125"/>
        <v>1.2500000000000001E-2</v>
      </c>
      <c r="BJ217" s="34">
        <f t="shared" si="126"/>
        <v>9.335443037974683E-3</v>
      </c>
      <c r="BK217" s="34">
        <f t="shared" si="127"/>
        <v>7.7848101265822782E-3</v>
      </c>
      <c r="BL217" s="34">
        <f t="shared" si="128"/>
        <v>8.0063291139240503E-3</v>
      </c>
      <c r="BM217" s="34">
        <f t="shared" si="129"/>
        <v>7.943037974683544E-3</v>
      </c>
      <c r="BN217" s="34">
        <f t="shared" si="130"/>
        <v>7.6582278481012655E-3</v>
      </c>
      <c r="BO217" s="34">
        <f t="shared" si="131"/>
        <v>9.3037974683544307E-3</v>
      </c>
      <c r="BP217" s="34">
        <f t="shared" si="132"/>
        <v>1.3227848101265823E-2</v>
      </c>
    </row>
    <row r="218" spans="1:68" ht="15" x14ac:dyDescent="0.25">
      <c r="A218" s="20" t="s">
        <v>148</v>
      </c>
      <c r="B218" s="28">
        <v>316</v>
      </c>
      <c r="C218" s="28">
        <v>491</v>
      </c>
      <c r="D218" s="28">
        <v>651</v>
      </c>
      <c r="E218" s="28">
        <v>660</v>
      </c>
      <c r="F218" s="28">
        <v>588</v>
      </c>
      <c r="G218" s="28">
        <v>652</v>
      </c>
      <c r="H218" s="28">
        <v>805</v>
      </c>
      <c r="I218" s="28">
        <v>724</v>
      </c>
      <c r="J218" s="28">
        <v>652</v>
      </c>
      <c r="K218" s="28">
        <v>748</v>
      </c>
      <c r="L218" s="28">
        <v>670</v>
      </c>
      <c r="M218" s="28">
        <v>516</v>
      </c>
      <c r="N218" s="28">
        <v>401</v>
      </c>
      <c r="O218" s="28">
        <v>763</v>
      </c>
      <c r="P218" s="28">
        <v>599</v>
      </c>
      <c r="Q218" s="28">
        <v>809</v>
      </c>
      <c r="R218" s="28">
        <v>733</v>
      </c>
      <c r="S218" s="28">
        <v>506</v>
      </c>
      <c r="T218" s="28">
        <v>722</v>
      </c>
      <c r="U218" s="28">
        <v>762</v>
      </c>
      <c r="V218" s="28">
        <v>915</v>
      </c>
      <c r="W218" s="28">
        <v>766</v>
      </c>
      <c r="X218" s="28">
        <v>625</v>
      </c>
      <c r="Y218" s="28"/>
      <c r="Z218" s="20" t="s">
        <v>148</v>
      </c>
      <c r="AA218" s="28" t="b">
        <f t="shared" si="121"/>
        <v>1</v>
      </c>
      <c r="AB218"/>
      <c r="AC218" s="20" t="s">
        <v>148</v>
      </c>
      <c r="AD218" s="28">
        <v>48300</v>
      </c>
      <c r="AE218" s="28">
        <v>61200</v>
      </c>
      <c r="AF218" s="36">
        <v>78.900000000000006</v>
      </c>
      <c r="AG218" s="36">
        <v>5.7</v>
      </c>
      <c r="AH218" s="28">
        <v>48800</v>
      </c>
      <c r="AI218" s="28">
        <v>60400</v>
      </c>
      <c r="AJ218" s="36">
        <v>80.7</v>
      </c>
      <c r="AK218" s="36">
        <v>5.2</v>
      </c>
      <c r="AL218" s="28">
        <v>48400</v>
      </c>
      <c r="AM218" s="28">
        <v>59600</v>
      </c>
      <c r="AN218" s="36">
        <v>81.2</v>
      </c>
      <c r="AO218" s="36">
        <v>5.4</v>
      </c>
      <c r="AP218"/>
      <c r="AQ218"/>
      <c r="AR218"/>
      <c r="AS218"/>
      <c r="AT218" s="34">
        <f t="shared" si="122"/>
        <v>6.4754098360655741E-3</v>
      </c>
      <c r="AU218" s="34">
        <f t="shared" si="123"/>
        <v>1.0061475409836066E-2</v>
      </c>
      <c r="AV218" s="34">
        <f t="shared" si="124"/>
        <v>1.3340163934426229E-2</v>
      </c>
      <c r="AW218" s="34">
        <f t="shared" si="109"/>
        <v>1.3636363636363636E-2</v>
      </c>
      <c r="AX218" s="34">
        <f t="shared" si="110"/>
        <v>1.2148760330578512E-2</v>
      </c>
      <c r="AY218" s="34">
        <f t="shared" si="111"/>
        <v>1.3471074380165289E-2</v>
      </c>
      <c r="AZ218" s="34">
        <f t="shared" si="112"/>
        <v>1.6632231404958678E-2</v>
      </c>
      <c r="BA218" s="34">
        <f t="shared" si="113"/>
        <v>1.4958677685950413E-2</v>
      </c>
      <c r="BB218" s="34">
        <f t="shared" si="114"/>
        <v>1.3471074380165289E-2</v>
      </c>
      <c r="BC218" s="34">
        <f t="shared" si="115"/>
        <v>1.5454545454545455E-2</v>
      </c>
      <c r="BD218" s="34">
        <f t="shared" si="116"/>
        <v>1.384297520661157E-2</v>
      </c>
      <c r="BE218" s="34">
        <f t="shared" si="117"/>
        <v>1.0661157024793389E-2</v>
      </c>
      <c r="BF218" s="34">
        <f t="shared" si="118"/>
        <v>8.285123966942148E-3</v>
      </c>
      <c r="BG218" s="34">
        <f t="shared" si="119"/>
        <v>1.5764462809917355E-2</v>
      </c>
      <c r="BH218" s="34">
        <f t="shared" si="120"/>
        <v>1.2376033057851239E-2</v>
      </c>
      <c r="BI218" s="34">
        <f t="shared" si="125"/>
        <v>1.3573825503355706E-2</v>
      </c>
      <c r="BJ218" s="34">
        <f t="shared" si="126"/>
        <v>1.2298657718120805E-2</v>
      </c>
      <c r="BK218" s="34">
        <f t="shared" si="127"/>
        <v>8.4899328859060399E-3</v>
      </c>
      <c r="BL218" s="34">
        <f t="shared" si="128"/>
        <v>1.2114093959731544E-2</v>
      </c>
      <c r="BM218" s="34">
        <f t="shared" si="129"/>
        <v>1.2785234899328859E-2</v>
      </c>
      <c r="BN218" s="34">
        <f t="shared" si="130"/>
        <v>1.535234899328859E-2</v>
      </c>
      <c r="BO218" s="34">
        <f t="shared" si="131"/>
        <v>1.285234899328859E-2</v>
      </c>
      <c r="BP218" s="34">
        <f t="shared" si="132"/>
        <v>1.0486577181208054E-2</v>
      </c>
    </row>
    <row r="219" spans="1:68" ht="15" x14ac:dyDescent="0.25">
      <c r="A219" s="20" t="s">
        <v>23</v>
      </c>
      <c r="B219" s="28">
        <v>257</v>
      </c>
      <c r="C219" s="28">
        <v>745</v>
      </c>
      <c r="D219" s="28">
        <v>624</v>
      </c>
      <c r="E219" s="28">
        <v>515</v>
      </c>
      <c r="F219" s="28">
        <v>364</v>
      </c>
      <c r="G219" s="28">
        <v>406</v>
      </c>
      <c r="H219" s="28">
        <v>432</v>
      </c>
      <c r="I219" s="28">
        <v>618</v>
      </c>
      <c r="J219" s="28">
        <v>483</v>
      </c>
      <c r="K219" s="28">
        <v>573</v>
      </c>
      <c r="L219" s="28">
        <v>516</v>
      </c>
      <c r="M219" s="28">
        <v>554</v>
      </c>
      <c r="N219" s="28">
        <v>324</v>
      </c>
      <c r="O219" s="28">
        <v>474</v>
      </c>
      <c r="P219" s="28">
        <v>650</v>
      </c>
      <c r="Q219" s="28">
        <v>554</v>
      </c>
      <c r="R219" s="28">
        <v>635</v>
      </c>
      <c r="S219" s="28">
        <v>718</v>
      </c>
      <c r="T219" s="28">
        <v>737</v>
      </c>
      <c r="U219" s="28">
        <v>519</v>
      </c>
      <c r="V219" s="28">
        <v>623</v>
      </c>
      <c r="W219" s="28">
        <v>869</v>
      </c>
      <c r="X219" s="28">
        <v>826</v>
      </c>
      <c r="Y219" s="28"/>
      <c r="Z219" s="20" t="s">
        <v>23</v>
      </c>
      <c r="AA219" s="28" t="b">
        <f t="shared" si="121"/>
        <v>1</v>
      </c>
      <c r="AB219"/>
      <c r="AC219" s="20" t="s">
        <v>23</v>
      </c>
      <c r="AD219" s="28">
        <v>39500</v>
      </c>
      <c r="AE219" s="28">
        <v>53300</v>
      </c>
      <c r="AF219" s="36">
        <v>74</v>
      </c>
      <c r="AG219" s="36">
        <v>7.4</v>
      </c>
      <c r="AH219" s="28">
        <v>39700</v>
      </c>
      <c r="AI219" s="28">
        <v>52700</v>
      </c>
      <c r="AJ219" s="36">
        <v>75.3</v>
      </c>
      <c r="AK219" s="36">
        <v>7.3</v>
      </c>
      <c r="AL219" s="28">
        <v>39700</v>
      </c>
      <c r="AM219" s="28">
        <v>52000</v>
      </c>
      <c r="AN219" s="36">
        <v>76.2</v>
      </c>
      <c r="AO219" s="36">
        <v>7.3</v>
      </c>
      <c r="AP219"/>
      <c r="AQ219"/>
      <c r="AR219"/>
      <c r="AS219"/>
      <c r="AT219" s="34">
        <f t="shared" si="122"/>
        <v>6.4735516372795973E-3</v>
      </c>
      <c r="AU219" s="34">
        <f t="shared" si="123"/>
        <v>1.8765743073047857E-2</v>
      </c>
      <c r="AV219" s="34">
        <f t="shared" si="124"/>
        <v>1.5717884130982369E-2</v>
      </c>
      <c r="AW219" s="34">
        <f t="shared" ref="AW219:AW250" si="133">E219/$AL219</f>
        <v>1.2972292191435768E-2</v>
      </c>
      <c r="AX219" s="34">
        <f t="shared" ref="AX219:AX250" si="134">F219/$AL219</f>
        <v>9.1687657430730481E-3</v>
      </c>
      <c r="AY219" s="34">
        <f t="shared" ref="AY219:AY250" si="135">G219/$AL219</f>
        <v>1.0226700251889169E-2</v>
      </c>
      <c r="AZ219" s="34">
        <f t="shared" ref="AZ219:AZ250" si="136">H219/$AL219</f>
        <v>1.0881612090680101E-2</v>
      </c>
      <c r="BA219" s="34">
        <f t="shared" ref="BA219:BA250" si="137">I219/$AL219</f>
        <v>1.5566750629722922E-2</v>
      </c>
      <c r="BB219" s="34">
        <f t="shared" ref="BB219:BB250" si="138">J219/$AL219</f>
        <v>1.216624685138539E-2</v>
      </c>
      <c r="BC219" s="34">
        <f t="shared" si="115"/>
        <v>1.4433249370277079E-2</v>
      </c>
      <c r="BD219" s="34">
        <f t="shared" si="116"/>
        <v>1.2997481108312343E-2</v>
      </c>
      <c r="BE219" s="34">
        <f t="shared" si="117"/>
        <v>1.3954659949622167E-2</v>
      </c>
      <c r="BF219" s="34">
        <f t="shared" si="118"/>
        <v>8.1612090680100759E-3</v>
      </c>
      <c r="BG219" s="34">
        <f t="shared" si="119"/>
        <v>1.1939546599496222E-2</v>
      </c>
      <c r="BH219" s="34">
        <f t="shared" si="120"/>
        <v>1.6372795969773299E-2</v>
      </c>
      <c r="BI219" s="34">
        <f t="shared" si="125"/>
        <v>1.0653846153846154E-2</v>
      </c>
      <c r="BJ219" s="34">
        <f t="shared" si="126"/>
        <v>1.2211538461538461E-2</v>
      </c>
      <c r="BK219" s="34">
        <f t="shared" si="127"/>
        <v>1.3807692307692307E-2</v>
      </c>
      <c r="BL219" s="34">
        <f t="shared" si="128"/>
        <v>1.4173076923076924E-2</v>
      </c>
      <c r="BM219" s="34">
        <f t="shared" si="129"/>
        <v>9.9807692307692306E-3</v>
      </c>
      <c r="BN219" s="34">
        <f t="shared" si="130"/>
        <v>1.1980769230769231E-2</v>
      </c>
      <c r="BO219" s="34">
        <f t="shared" si="131"/>
        <v>1.6711538461538462E-2</v>
      </c>
      <c r="BP219" s="34">
        <f t="shared" si="132"/>
        <v>1.5884615384615386E-2</v>
      </c>
    </row>
    <row r="220" spans="1:68" ht="15" x14ac:dyDescent="0.25">
      <c r="A220" s="20" t="s">
        <v>36</v>
      </c>
      <c r="B220" s="28">
        <v>215</v>
      </c>
      <c r="C220" s="28">
        <v>509</v>
      </c>
      <c r="D220" s="28">
        <v>384</v>
      </c>
      <c r="E220" s="28">
        <v>558</v>
      </c>
      <c r="F220" s="28">
        <v>442</v>
      </c>
      <c r="G220" s="28">
        <v>566</v>
      </c>
      <c r="H220" s="28">
        <v>478</v>
      </c>
      <c r="I220" s="28">
        <v>458</v>
      </c>
      <c r="J220" s="28">
        <v>474</v>
      </c>
      <c r="K220" s="28">
        <v>587</v>
      </c>
      <c r="L220" s="28">
        <v>684</v>
      </c>
      <c r="M220" s="28">
        <v>380</v>
      </c>
      <c r="N220" s="28">
        <v>244</v>
      </c>
      <c r="O220" s="28">
        <v>548</v>
      </c>
      <c r="P220" s="28">
        <v>549</v>
      </c>
      <c r="Q220" s="28">
        <v>553</v>
      </c>
      <c r="R220" s="28">
        <v>492</v>
      </c>
      <c r="S220" s="28">
        <v>560</v>
      </c>
      <c r="T220" s="28">
        <v>665</v>
      </c>
      <c r="U220" s="28">
        <v>572</v>
      </c>
      <c r="V220" s="28">
        <v>702</v>
      </c>
      <c r="W220" s="28">
        <v>735</v>
      </c>
      <c r="X220" s="28">
        <v>701</v>
      </c>
      <c r="Y220" s="28"/>
      <c r="Z220" s="20" t="s">
        <v>36</v>
      </c>
      <c r="AA220" s="28" t="b">
        <f t="shared" si="121"/>
        <v>1</v>
      </c>
      <c r="AB220"/>
      <c r="AC220" s="20" t="s">
        <v>36</v>
      </c>
      <c r="AD220" s="28">
        <v>49000</v>
      </c>
      <c r="AE220" s="28">
        <v>67000</v>
      </c>
      <c r="AF220" s="36">
        <v>73.099999999999994</v>
      </c>
      <c r="AG220" s="36">
        <v>6</v>
      </c>
      <c r="AH220" s="28">
        <v>52100</v>
      </c>
      <c r="AI220" s="28">
        <v>66500</v>
      </c>
      <c r="AJ220" s="36">
        <v>78.3</v>
      </c>
      <c r="AK220" s="36">
        <v>5.5</v>
      </c>
      <c r="AL220" s="28">
        <v>54800</v>
      </c>
      <c r="AM220" s="28">
        <v>66500</v>
      </c>
      <c r="AN220" s="36">
        <v>82.4</v>
      </c>
      <c r="AO220" s="36">
        <v>5.0999999999999996</v>
      </c>
      <c r="AP220"/>
      <c r="AQ220"/>
      <c r="AR220"/>
      <c r="AS220"/>
      <c r="AT220" s="34">
        <f t="shared" si="122"/>
        <v>4.1266794625719767E-3</v>
      </c>
      <c r="AU220" s="34">
        <f t="shared" si="123"/>
        <v>9.769673704414587E-3</v>
      </c>
      <c r="AV220" s="34">
        <f t="shared" si="124"/>
        <v>7.3704414587332052E-3</v>
      </c>
      <c r="AW220" s="34">
        <f t="shared" si="133"/>
        <v>1.0182481751824818E-2</v>
      </c>
      <c r="AX220" s="34">
        <f t="shared" si="134"/>
        <v>8.0656934306569342E-3</v>
      </c>
      <c r="AY220" s="34">
        <f t="shared" si="135"/>
        <v>1.0328467153284672E-2</v>
      </c>
      <c r="AZ220" s="34">
        <f t="shared" si="136"/>
        <v>8.7226277372262767E-3</v>
      </c>
      <c r="BA220" s="34">
        <f t="shared" si="137"/>
        <v>8.3576642335766432E-3</v>
      </c>
      <c r="BB220" s="34">
        <f t="shared" si="138"/>
        <v>8.6496350364963503E-3</v>
      </c>
      <c r="BC220" s="34">
        <f t="shared" si="115"/>
        <v>1.0711678832116789E-2</v>
      </c>
      <c r="BD220" s="34">
        <f t="shared" si="116"/>
        <v>1.2481751824817519E-2</v>
      </c>
      <c r="BE220" s="34">
        <f t="shared" si="117"/>
        <v>6.9343065693430661E-3</v>
      </c>
      <c r="BF220" s="34">
        <f t="shared" si="118"/>
        <v>4.4525547445255472E-3</v>
      </c>
      <c r="BG220" s="34">
        <f t="shared" si="119"/>
        <v>0.01</v>
      </c>
      <c r="BH220" s="34">
        <f t="shared" si="120"/>
        <v>1.0018248175182482E-2</v>
      </c>
      <c r="BI220" s="34">
        <f t="shared" si="125"/>
        <v>8.3157894736842104E-3</v>
      </c>
      <c r="BJ220" s="34">
        <f t="shared" si="126"/>
        <v>7.3984962406015041E-3</v>
      </c>
      <c r="BK220" s="34">
        <f t="shared" si="127"/>
        <v>8.4210526315789472E-3</v>
      </c>
      <c r="BL220" s="34">
        <f t="shared" si="128"/>
        <v>0.01</v>
      </c>
      <c r="BM220" s="34">
        <f t="shared" si="129"/>
        <v>8.6015037593984954E-3</v>
      </c>
      <c r="BN220" s="34">
        <f t="shared" si="130"/>
        <v>1.0556390977443609E-2</v>
      </c>
      <c r="BO220" s="34">
        <f t="shared" si="131"/>
        <v>1.1052631578947368E-2</v>
      </c>
      <c r="BP220" s="34">
        <f t="shared" si="132"/>
        <v>1.0541353383458647E-2</v>
      </c>
    </row>
    <row r="221" spans="1:68" ht="15" x14ac:dyDescent="0.25">
      <c r="A221" s="20" t="s">
        <v>69</v>
      </c>
      <c r="B221" s="28">
        <v>151</v>
      </c>
      <c r="C221" s="28">
        <v>343</v>
      </c>
      <c r="D221" s="28">
        <v>416</v>
      </c>
      <c r="E221" s="28">
        <v>265</v>
      </c>
      <c r="F221" s="28">
        <v>466</v>
      </c>
      <c r="G221" s="28">
        <v>302</v>
      </c>
      <c r="H221" s="28">
        <v>245</v>
      </c>
      <c r="I221" s="28">
        <v>307</v>
      </c>
      <c r="J221" s="28">
        <v>399</v>
      </c>
      <c r="K221" s="28">
        <v>326</v>
      </c>
      <c r="L221" s="28">
        <v>364</v>
      </c>
      <c r="M221" s="28">
        <v>412</v>
      </c>
      <c r="N221" s="28">
        <v>179</v>
      </c>
      <c r="O221" s="28">
        <v>521</v>
      </c>
      <c r="P221" s="28">
        <v>399</v>
      </c>
      <c r="Q221" s="28">
        <v>460</v>
      </c>
      <c r="R221" s="28">
        <v>476</v>
      </c>
      <c r="S221" s="28">
        <v>529</v>
      </c>
      <c r="T221" s="28">
        <v>1030</v>
      </c>
      <c r="U221" s="28">
        <v>640</v>
      </c>
      <c r="V221" s="28">
        <v>521</v>
      </c>
      <c r="W221" s="28">
        <v>464</v>
      </c>
      <c r="X221" s="28">
        <v>381</v>
      </c>
      <c r="Y221" s="28"/>
      <c r="Z221" s="20" t="s">
        <v>69</v>
      </c>
      <c r="AA221" s="28" t="b">
        <f t="shared" si="121"/>
        <v>1</v>
      </c>
      <c r="AB221"/>
      <c r="AC221" s="20" t="s">
        <v>69</v>
      </c>
      <c r="AD221" s="28">
        <v>34600</v>
      </c>
      <c r="AE221" s="28">
        <v>45900</v>
      </c>
      <c r="AF221" s="36">
        <v>75.5</v>
      </c>
      <c r="AG221" s="36">
        <v>7.5</v>
      </c>
      <c r="AH221" s="28">
        <v>37100</v>
      </c>
      <c r="AI221" s="28">
        <v>46000</v>
      </c>
      <c r="AJ221" s="36">
        <v>80.599999999999994</v>
      </c>
      <c r="AK221" s="36">
        <v>7.1</v>
      </c>
      <c r="AL221" s="28">
        <v>38300</v>
      </c>
      <c r="AM221" s="28">
        <v>45600</v>
      </c>
      <c r="AN221" s="36">
        <v>84.1</v>
      </c>
      <c r="AO221" s="36">
        <v>7</v>
      </c>
      <c r="AP221"/>
      <c r="AQ221"/>
      <c r="AR221"/>
      <c r="AS221"/>
      <c r="AT221" s="34">
        <f t="shared" si="122"/>
        <v>4.0700808625336931E-3</v>
      </c>
      <c r="AU221" s="34">
        <f t="shared" si="123"/>
        <v>9.2452830188679246E-3</v>
      </c>
      <c r="AV221" s="34">
        <f t="shared" si="124"/>
        <v>1.1212938005390836E-2</v>
      </c>
      <c r="AW221" s="34">
        <f t="shared" si="133"/>
        <v>6.9190600522193212E-3</v>
      </c>
      <c r="AX221" s="34">
        <f t="shared" si="134"/>
        <v>1.216710182767624E-2</v>
      </c>
      <c r="AY221" s="34">
        <f t="shared" si="135"/>
        <v>7.8851174934725845E-3</v>
      </c>
      <c r="AZ221" s="34">
        <f t="shared" si="136"/>
        <v>6.3968668407310709E-3</v>
      </c>
      <c r="BA221" s="34">
        <f t="shared" si="137"/>
        <v>8.0156657963446482E-3</v>
      </c>
      <c r="BB221" s="34">
        <f t="shared" si="138"/>
        <v>1.04177545691906E-2</v>
      </c>
      <c r="BC221" s="34">
        <f t="shared" si="115"/>
        <v>8.5117493472584849E-3</v>
      </c>
      <c r="BD221" s="34">
        <f t="shared" si="116"/>
        <v>9.5039164490861618E-3</v>
      </c>
      <c r="BE221" s="34">
        <f t="shared" si="117"/>
        <v>1.0757180156657964E-2</v>
      </c>
      <c r="BF221" s="34">
        <f t="shared" si="118"/>
        <v>4.6736292428198436E-3</v>
      </c>
      <c r="BG221" s="34">
        <f t="shared" si="119"/>
        <v>1.360313315926893E-2</v>
      </c>
      <c r="BH221" s="34">
        <f t="shared" si="120"/>
        <v>1.04177545691906E-2</v>
      </c>
      <c r="BI221" s="34">
        <f t="shared" si="125"/>
        <v>1.0087719298245614E-2</v>
      </c>
      <c r="BJ221" s="34">
        <f t="shared" si="126"/>
        <v>1.043859649122807E-2</v>
      </c>
      <c r="BK221" s="34">
        <f t="shared" si="127"/>
        <v>1.1600877192982455E-2</v>
      </c>
      <c r="BL221" s="34">
        <f t="shared" si="128"/>
        <v>2.2587719298245615E-2</v>
      </c>
      <c r="BM221" s="34">
        <f t="shared" si="129"/>
        <v>1.4035087719298246E-2</v>
      </c>
      <c r="BN221" s="34">
        <f t="shared" si="130"/>
        <v>1.1425438596491228E-2</v>
      </c>
      <c r="BO221" s="34">
        <f t="shared" si="131"/>
        <v>1.0175438596491228E-2</v>
      </c>
      <c r="BP221" s="34">
        <f t="shared" si="132"/>
        <v>8.3552631578947371E-3</v>
      </c>
    </row>
    <row r="222" spans="1:68" ht="15" x14ac:dyDescent="0.25">
      <c r="A222" s="20" t="s">
        <v>88</v>
      </c>
      <c r="B222" s="28">
        <v>270</v>
      </c>
      <c r="C222" s="28">
        <v>384</v>
      </c>
      <c r="D222" s="28">
        <v>416</v>
      </c>
      <c r="E222" s="28">
        <v>416</v>
      </c>
      <c r="F222" s="28">
        <v>367</v>
      </c>
      <c r="G222" s="28">
        <v>387</v>
      </c>
      <c r="H222" s="28">
        <v>591</v>
      </c>
      <c r="I222" s="28">
        <v>646</v>
      </c>
      <c r="J222" s="28">
        <v>442</v>
      </c>
      <c r="K222" s="28">
        <v>497</v>
      </c>
      <c r="L222" s="28">
        <v>535</v>
      </c>
      <c r="M222" s="28">
        <v>455</v>
      </c>
      <c r="N222" s="28">
        <v>341</v>
      </c>
      <c r="O222" s="28">
        <v>377</v>
      </c>
      <c r="P222" s="28">
        <v>323</v>
      </c>
      <c r="Q222" s="28">
        <v>380</v>
      </c>
      <c r="R222" s="28">
        <v>424</v>
      </c>
      <c r="S222" s="28">
        <v>364</v>
      </c>
      <c r="T222" s="28">
        <v>469</v>
      </c>
      <c r="U222" s="28">
        <v>482</v>
      </c>
      <c r="V222" s="28">
        <v>482</v>
      </c>
      <c r="W222" s="28">
        <v>599</v>
      </c>
      <c r="X222" s="28">
        <v>582</v>
      </c>
      <c r="Y222" s="28"/>
      <c r="Z222" s="20" t="s">
        <v>88</v>
      </c>
      <c r="AA222" s="28" t="b">
        <f t="shared" si="121"/>
        <v>1</v>
      </c>
      <c r="AB222"/>
      <c r="AC222" s="20" t="s">
        <v>88</v>
      </c>
      <c r="AD222" s="28">
        <v>38200</v>
      </c>
      <c r="AE222" s="28">
        <v>50100</v>
      </c>
      <c r="AF222" s="36">
        <v>76.3</v>
      </c>
      <c r="AG222" s="36">
        <v>6.7</v>
      </c>
      <c r="AH222" s="28">
        <v>36600</v>
      </c>
      <c r="AI222" s="28">
        <v>49600</v>
      </c>
      <c r="AJ222" s="36">
        <v>73.8</v>
      </c>
      <c r="AK222" s="36">
        <v>6.8</v>
      </c>
      <c r="AL222" s="28">
        <v>37000</v>
      </c>
      <c r="AM222" s="28">
        <v>49300</v>
      </c>
      <c r="AN222" s="36">
        <v>75</v>
      </c>
      <c r="AO222" s="36">
        <v>7.7</v>
      </c>
      <c r="AP222"/>
      <c r="AQ222"/>
      <c r="AR222"/>
      <c r="AS222"/>
      <c r="AT222" s="34">
        <f t="shared" si="122"/>
        <v>7.3770491803278691E-3</v>
      </c>
      <c r="AU222" s="34">
        <f t="shared" si="123"/>
        <v>1.0491803278688525E-2</v>
      </c>
      <c r="AV222" s="34">
        <f t="shared" si="124"/>
        <v>1.1366120218579235E-2</v>
      </c>
      <c r="AW222" s="34">
        <f t="shared" si="133"/>
        <v>1.1243243243243243E-2</v>
      </c>
      <c r="AX222" s="34">
        <f t="shared" si="134"/>
        <v>9.9189189189189189E-3</v>
      </c>
      <c r="AY222" s="34">
        <f t="shared" si="135"/>
        <v>1.0459459459459459E-2</v>
      </c>
      <c r="AZ222" s="34">
        <f t="shared" si="136"/>
        <v>1.5972972972972972E-2</v>
      </c>
      <c r="BA222" s="34">
        <f t="shared" si="137"/>
        <v>1.745945945945946E-2</v>
      </c>
      <c r="BB222" s="34">
        <f t="shared" si="138"/>
        <v>1.1945945945945946E-2</v>
      </c>
      <c r="BC222" s="34">
        <f t="shared" si="115"/>
        <v>1.3432432432432433E-2</v>
      </c>
      <c r="BD222" s="34">
        <f t="shared" si="116"/>
        <v>1.4459459459459459E-2</v>
      </c>
      <c r="BE222" s="34">
        <f t="shared" si="117"/>
        <v>1.2297297297297297E-2</v>
      </c>
      <c r="BF222" s="34">
        <f t="shared" si="118"/>
        <v>9.2162162162162161E-3</v>
      </c>
      <c r="BG222" s="34">
        <f t="shared" si="119"/>
        <v>1.018918918918919E-2</v>
      </c>
      <c r="BH222" s="34">
        <f t="shared" si="120"/>
        <v>8.7297297297297301E-3</v>
      </c>
      <c r="BI222" s="34">
        <f t="shared" si="125"/>
        <v>7.7079107505070993E-3</v>
      </c>
      <c r="BJ222" s="34">
        <f t="shared" si="126"/>
        <v>8.6004056795131838E-3</v>
      </c>
      <c r="BK222" s="34">
        <f t="shared" si="127"/>
        <v>7.3833671399594321E-3</v>
      </c>
      <c r="BL222" s="34">
        <f t="shared" si="128"/>
        <v>9.5131845841784982E-3</v>
      </c>
      <c r="BM222" s="34">
        <f t="shared" si="129"/>
        <v>9.7768762677484782E-3</v>
      </c>
      <c r="BN222" s="34">
        <f t="shared" si="130"/>
        <v>9.7768762677484782E-3</v>
      </c>
      <c r="BO222" s="34">
        <f t="shared" si="131"/>
        <v>1.2150101419878295E-2</v>
      </c>
      <c r="BP222" s="34">
        <f t="shared" si="132"/>
        <v>1.1805273833671399E-2</v>
      </c>
    </row>
    <row r="223" spans="1:68" ht="15" x14ac:dyDescent="0.25">
      <c r="A223" s="20" t="s">
        <v>92</v>
      </c>
      <c r="B223" s="28">
        <v>357</v>
      </c>
      <c r="C223" s="28">
        <v>558</v>
      </c>
      <c r="D223" s="28">
        <v>553</v>
      </c>
      <c r="E223" s="28">
        <v>655</v>
      </c>
      <c r="F223" s="28">
        <v>620</v>
      </c>
      <c r="G223" s="28">
        <v>694</v>
      </c>
      <c r="H223" s="28">
        <v>789</v>
      </c>
      <c r="I223" s="28">
        <v>992</v>
      </c>
      <c r="J223" s="28">
        <v>988</v>
      </c>
      <c r="K223" s="28">
        <v>1078</v>
      </c>
      <c r="L223" s="28">
        <v>556</v>
      </c>
      <c r="M223" s="28">
        <v>542</v>
      </c>
      <c r="N223" s="28">
        <v>439</v>
      </c>
      <c r="O223" s="28">
        <v>679</v>
      </c>
      <c r="P223" s="28">
        <v>727</v>
      </c>
      <c r="Q223" s="28">
        <v>907</v>
      </c>
      <c r="R223" s="28">
        <v>725</v>
      </c>
      <c r="S223" s="28">
        <v>796</v>
      </c>
      <c r="T223" s="28">
        <v>897</v>
      </c>
      <c r="U223" s="28">
        <v>944</v>
      </c>
      <c r="V223" s="28">
        <v>984</v>
      </c>
      <c r="W223" s="28">
        <v>992</v>
      </c>
      <c r="X223" s="28">
        <v>987</v>
      </c>
      <c r="Y223" s="28"/>
      <c r="Z223" s="20" t="s">
        <v>92</v>
      </c>
      <c r="AA223" s="28" t="b">
        <f t="shared" si="121"/>
        <v>1</v>
      </c>
      <c r="AB223"/>
      <c r="AC223" s="20" t="s">
        <v>92</v>
      </c>
      <c r="AD223" s="28">
        <v>69300</v>
      </c>
      <c r="AE223" s="28">
        <v>91300</v>
      </c>
      <c r="AF223" s="36">
        <v>75.900000000000006</v>
      </c>
      <c r="AG223" s="36">
        <v>5.3</v>
      </c>
      <c r="AH223" s="28">
        <v>71500</v>
      </c>
      <c r="AI223" s="28">
        <v>90700</v>
      </c>
      <c r="AJ223" s="36">
        <v>78.900000000000006</v>
      </c>
      <c r="AK223" s="36">
        <v>5.7</v>
      </c>
      <c r="AL223" s="28">
        <v>70200</v>
      </c>
      <c r="AM223" s="28">
        <v>89300</v>
      </c>
      <c r="AN223" s="36">
        <v>78.599999999999994</v>
      </c>
      <c r="AO223" s="36">
        <v>6</v>
      </c>
      <c r="AP223"/>
      <c r="AQ223"/>
      <c r="AR223"/>
      <c r="AS223"/>
      <c r="AT223" s="34">
        <f t="shared" si="122"/>
        <v>4.993006993006993E-3</v>
      </c>
      <c r="AU223" s="34">
        <f t="shared" si="123"/>
        <v>7.8041958041958044E-3</v>
      </c>
      <c r="AV223" s="34">
        <f t="shared" si="124"/>
        <v>7.7342657342657339E-3</v>
      </c>
      <c r="AW223" s="34">
        <f t="shared" si="133"/>
        <v>9.3304843304843309E-3</v>
      </c>
      <c r="AX223" s="34">
        <f t="shared" si="134"/>
        <v>8.8319088319088312E-3</v>
      </c>
      <c r="AY223" s="34">
        <f t="shared" si="135"/>
        <v>9.8860398860398865E-3</v>
      </c>
      <c r="AZ223" s="34">
        <f t="shared" si="136"/>
        <v>1.123931623931624E-2</v>
      </c>
      <c r="BA223" s="34">
        <f t="shared" si="137"/>
        <v>1.4131054131054132E-2</v>
      </c>
      <c r="BB223" s="34">
        <f t="shared" si="138"/>
        <v>1.4074074074074074E-2</v>
      </c>
      <c r="BC223" s="34">
        <f t="shared" si="115"/>
        <v>1.5356125356125357E-2</v>
      </c>
      <c r="BD223" s="34">
        <f t="shared" si="116"/>
        <v>7.9202279202279201E-3</v>
      </c>
      <c r="BE223" s="34">
        <f t="shared" si="117"/>
        <v>7.7207977207977207E-3</v>
      </c>
      <c r="BF223" s="34">
        <f t="shared" si="118"/>
        <v>6.253561253561254E-3</v>
      </c>
      <c r="BG223" s="34">
        <f t="shared" si="119"/>
        <v>9.6723646723646719E-3</v>
      </c>
      <c r="BH223" s="34">
        <f t="shared" si="120"/>
        <v>1.0356125356125356E-2</v>
      </c>
      <c r="BI223" s="34">
        <f t="shared" si="125"/>
        <v>1.0156774916013437E-2</v>
      </c>
      <c r="BJ223" s="34">
        <f t="shared" si="126"/>
        <v>8.118701007838746E-3</v>
      </c>
      <c r="BK223" s="34">
        <f t="shared" si="127"/>
        <v>8.9137737961926099E-3</v>
      </c>
      <c r="BL223" s="34">
        <f t="shared" si="128"/>
        <v>1.0044792833146696E-2</v>
      </c>
      <c r="BM223" s="34">
        <f t="shared" si="129"/>
        <v>1.0571108622620382E-2</v>
      </c>
      <c r="BN223" s="34">
        <f t="shared" si="130"/>
        <v>1.1019036954087347E-2</v>
      </c>
      <c r="BO223" s="34">
        <f t="shared" si="131"/>
        <v>1.1108622620380738E-2</v>
      </c>
      <c r="BP223" s="34">
        <f t="shared" si="132"/>
        <v>1.1052631578947368E-2</v>
      </c>
    </row>
    <row r="224" spans="1:68" ht="15" x14ac:dyDescent="0.25">
      <c r="A224" s="20" t="s">
        <v>122</v>
      </c>
      <c r="B224" s="28">
        <v>219</v>
      </c>
      <c r="C224" s="28">
        <v>351</v>
      </c>
      <c r="D224" s="28">
        <v>377</v>
      </c>
      <c r="E224" s="28">
        <v>342</v>
      </c>
      <c r="F224" s="28">
        <v>261</v>
      </c>
      <c r="G224" s="28">
        <v>368</v>
      </c>
      <c r="H224" s="28">
        <v>385</v>
      </c>
      <c r="I224" s="28">
        <v>487</v>
      </c>
      <c r="J224" s="28">
        <v>613</v>
      </c>
      <c r="K224" s="28">
        <v>741</v>
      </c>
      <c r="L224" s="28">
        <v>511</v>
      </c>
      <c r="M224" s="28">
        <v>337</v>
      </c>
      <c r="N224" s="28">
        <v>348</v>
      </c>
      <c r="O224" s="28">
        <v>469</v>
      </c>
      <c r="P224" s="28">
        <v>634</v>
      </c>
      <c r="Q224" s="28">
        <v>340</v>
      </c>
      <c r="R224" s="28">
        <v>355</v>
      </c>
      <c r="S224" s="28">
        <v>512</v>
      </c>
      <c r="T224" s="28">
        <v>729</v>
      </c>
      <c r="U224" s="28">
        <v>358</v>
      </c>
      <c r="V224" s="28">
        <v>433</v>
      </c>
      <c r="W224" s="28">
        <v>571</v>
      </c>
      <c r="X224" s="28">
        <v>652</v>
      </c>
      <c r="Y224" s="28"/>
      <c r="Z224" s="20" t="s">
        <v>122</v>
      </c>
      <c r="AA224" s="28" t="b">
        <f t="shared" si="121"/>
        <v>1</v>
      </c>
      <c r="AB224"/>
      <c r="AC224" s="20" t="s">
        <v>122</v>
      </c>
      <c r="AD224" s="28">
        <v>40800</v>
      </c>
      <c r="AE224" s="28">
        <v>56900</v>
      </c>
      <c r="AF224" s="36">
        <v>71.7</v>
      </c>
      <c r="AG224" s="36">
        <v>6.9</v>
      </c>
      <c r="AH224" s="28">
        <v>43300</v>
      </c>
      <c r="AI224" s="28">
        <v>56500</v>
      </c>
      <c r="AJ224" s="36">
        <v>76.7</v>
      </c>
      <c r="AK224" s="36">
        <v>6.8</v>
      </c>
      <c r="AL224" s="28">
        <v>40000</v>
      </c>
      <c r="AM224" s="28">
        <v>56400</v>
      </c>
      <c r="AN224" s="36">
        <v>71</v>
      </c>
      <c r="AO224" s="36">
        <v>7.8</v>
      </c>
      <c r="AP224"/>
      <c r="AQ224"/>
      <c r="AR224"/>
      <c r="AS224"/>
      <c r="AT224" s="34">
        <f t="shared" si="122"/>
        <v>5.0577367205542727E-3</v>
      </c>
      <c r="AU224" s="34">
        <f t="shared" si="123"/>
        <v>8.1062355658198613E-3</v>
      </c>
      <c r="AV224" s="34">
        <f t="shared" si="124"/>
        <v>8.7066974595842953E-3</v>
      </c>
      <c r="AW224" s="34">
        <f t="shared" si="133"/>
        <v>8.5500000000000003E-3</v>
      </c>
      <c r="AX224" s="34">
        <f t="shared" si="134"/>
        <v>6.5250000000000004E-3</v>
      </c>
      <c r="AY224" s="34">
        <f t="shared" si="135"/>
        <v>9.1999999999999998E-3</v>
      </c>
      <c r="AZ224" s="34">
        <f t="shared" si="136"/>
        <v>9.6249999999999999E-3</v>
      </c>
      <c r="BA224" s="34">
        <f t="shared" si="137"/>
        <v>1.2175E-2</v>
      </c>
      <c r="BB224" s="34">
        <f t="shared" si="138"/>
        <v>1.5325E-2</v>
      </c>
      <c r="BC224" s="34">
        <f t="shared" si="115"/>
        <v>1.8525E-2</v>
      </c>
      <c r="BD224" s="34">
        <f t="shared" si="116"/>
        <v>1.2775E-2</v>
      </c>
      <c r="BE224" s="34">
        <f t="shared" si="117"/>
        <v>8.4250000000000002E-3</v>
      </c>
      <c r="BF224" s="34">
        <f t="shared" si="118"/>
        <v>8.6999999999999994E-3</v>
      </c>
      <c r="BG224" s="34">
        <f t="shared" si="119"/>
        <v>1.1724999999999999E-2</v>
      </c>
      <c r="BH224" s="34">
        <f t="shared" si="120"/>
        <v>1.585E-2</v>
      </c>
      <c r="BI224" s="34">
        <f t="shared" si="125"/>
        <v>6.0283687943262412E-3</v>
      </c>
      <c r="BJ224" s="34">
        <f t="shared" si="126"/>
        <v>6.2943262411347522E-3</v>
      </c>
      <c r="BK224" s="34">
        <f t="shared" si="127"/>
        <v>9.078014184397163E-3</v>
      </c>
      <c r="BL224" s="34">
        <f t="shared" si="128"/>
        <v>1.2925531914893616E-2</v>
      </c>
      <c r="BM224" s="34">
        <f t="shared" si="129"/>
        <v>6.3475177304964537E-3</v>
      </c>
      <c r="BN224" s="34">
        <f t="shared" si="130"/>
        <v>7.6773049645390071E-3</v>
      </c>
      <c r="BO224" s="34">
        <f t="shared" si="131"/>
        <v>1.0124113475177304E-2</v>
      </c>
      <c r="BP224" s="34">
        <f t="shared" si="132"/>
        <v>1.1560283687943262E-2</v>
      </c>
    </row>
    <row r="225" spans="1:68" ht="15" x14ac:dyDescent="0.25">
      <c r="A225" s="20" t="s">
        <v>123</v>
      </c>
      <c r="B225" s="28">
        <v>1231</v>
      </c>
      <c r="C225" s="28">
        <v>1503</v>
      </c>
      <c r="D225" s="28">
        <v>1106</v>
      </c>
      <c r="E225" s="28">
        <v>995</v>
      </c>
      <c r="F225" s="28">
        <v>932</v>
      </c>
      <c r="G225" s="28">
        <v>901</v>
      </c>
      <c r="H225" s="28">
        <v>1099</v>
      </c>
      <c r="I225" s="28">
        <v>1178</v>
      </c>
      <c r="J225" s="28">
        <v>1400</v>
      </c>
      <c r="K225" s="28">
        <v>1901</v>
      </c>
      <c r="L225" s="28">
        <v>1426</v>
      </c>
      <c r="M225" s="28">
        <v>1286</v>
      </c>
      <c r="N225" s="28">
        <v>876</v>
      </c>
      <c r="O225" s="28">
        <v>1505</v>
      </c>
      <c r="P225" s="28">
        <v>1496</v>
      </c>
      <c r="Q225" s="28">
        <v>1314</v>
      </c>
      <c r="R225" s="28">
        <v>1195</v>
      </c>
      <c r="S225" s="28">
        <v>1134</v>
      </c>
      <c r="T225" s="28">
        <v>1458</v>
      </c>
      <c r="U225" s="28">
        <v>1925</v>
      </c>
      <c r="V225" s="28">
        <v>1766</v>
      </c>
      <c r="W225" s="28">
        <v>1919</v>
      </c>
      <c r="X225" s="28">
        <v>1664</v>
      </c>
      <c r="Y225" s="28"/>
      <c r="Z225" s="20" t="s">
        <v>123</v>
      </c>
      <c r="AA225" s="28" t="b">
        <f t="shared" si="121"/>
        <v>1</v>
      </c>
      <c r="AB225"/>
      <c r="AC225" s="20" t="s">
        <v>123</v>
      </c>
      <c r="AD225" s="28">
        <v>62600</v>
      </c>
      <c r="AE225" s="28">
        <v>89300</v>
      </c>
      <c r="AF225" s="36">
        <v>70.099999999999994</v>
      </c>
      <c r="AG225" s="36">
        <v>5.3</v>
      </c>
      <c r="AH225" s="28">
        <v>63700</v>
      </c>
      <c r="AI225" s="28">
        <v>88200</v>
      </c>
      <c r="AJ225" s="36">
        <v>72.3</v>
      </c>
      <c r="AK225" s="36">
        <v>5.3</v>
      </c>
      <c r="AL225" s="28">
        <v>66200</v>
      </c>
      <c r="AM225" s="28">
        <v>87600</v>
      </c>
      <c r="AN225" s="36">
        <v>75.599999999999994</v>
      </c>
      <c r="AO225" s="36">
        <v>5.4</v>
      </c>
      <c r="AP225"/>
      <c r="AQ225"/>
      <c r="AR225"/>
      <c r="AS225"/>
      <c r="AT225" s="34">
        <f t="shared" si="122"/>
        <v>1.9324960753532183E-2</v>
      </c>
      <c r="AU225" s="34">
        <f t="shared" si="123"/>
        <v>2.3594976452119311E-2</v>
      </c>
      <c r="AV225" s="34">
        <f t="shared" si="124"/>
        <v>1.7362637362637361E-2</v>
      </c>
      <c r="AW225" s="34">
        <f t="shared" si="133"/>
        <v>1.5030211480362538E-2</v>
      </c>
      <c r="AX225" s="34">
        <f t="shared" si="134"/>
        <v>1.4078549848942598E-2</v>
      </c>
      <c r="AY225" s="34">
        <f t="shared" si="135"/>
        <v>1.3610271903323264E-2</v>
      </c>
      <c r="AZ225" s="34">
        <f t="shared" si="136"/>
        <v>1.6601208459214502E-2</v>
      </c>
      <c r="BA225" s="34">
        <f t="shared" si="137"/>
        <v>1.7794561933534743E-2</v>
      </c>
      <c r="BB225" s="34">
        <f t="shared" si="138"/>
        <v>2.1148036253776436E-2</v>
      </c>
      <c r="BC225" s="34">
        <f t="shared" si="115"/>
        <v>2.8716012084592145E-2</v>
      </c>
      <c r="BD225" s="34">
        <f t="shared" si="116"/>
        <v>2.1540785498489427E-2</v>
      </c>
      <c r="BE225" s="34">
        <f t="shared" si="117"/>
        <v>1.9425981873111783E-2</v>
      </c>
      <c r="BF225" s="34">
        <f t="shared" si="118"/>
        <v>1.3232628398791541E-2</v>
      </c>
      <c r="BG225" s="34">
        <f t="shared" si="119"/>
        <v>2.2734138972809667E-2</v>
      </c>
      <c r="BH225" s="34">
        <f t="shared" si="120"/>
        <v>2.2598187311178249E-2</v>
      </c>
      <c r="BI225" s="34">
        <f t="shared" si="125"/>
        <v>1.4999999999999999E-2</v>
      </c>
      <c r="BJ225" s="34">
        <f t="shared" si="126"/>
        <v>1.3641552511415526E-2</v>
      </c>
      <c r="BK225" s="34">
        <f t="shared" si="127"/>
        <v>1.2945205479452054E-2</v>
      </c>
      <c r="BL225" s="34">
        <f t="shared" si="128"/>
        <v>1.6643835616438358E-2</v>
      </c>
      <c r="BM225" s="34">
        <f t="shared" si="129"/>
        <v>2.1974885844748857E-2</v>
      </c>
      <c r="BN225" s="34">
        <f t="shared" si="130"/>
        <v>2.0159817351598174E-2</v>
      </c>
      <c r="BO225" s="34">
        <f t="shared" si="131"/>
        <v>2.1906392694063928E-2</v>
      </c>
      <c r="BP225" s="34">
        <f t="shared" si="132"/>
        <v>1.8995433789954337E-2</v>
      </c>
    </row>
    <row r="226" spans="1:68" ht="15" x14ac:dyDescent="0.25">
      <c r="A226" s="20" t="s">
        <v>127</v>
      </c>
      <c r="B226" s="28">
        <v>127</v>
      </c>
      <c r="C226" s="28">
        <v>246</v>
      </c>
      <c r="D226" s="28">
        <v>224</v>
      </c>
      <c r="E226" s="28">
        <v>504</v>
      </c>
      <c r="F226" s="28">
        <v>171</v>
      </c>
      <c r="G226" s="28">
        <v>206</v>
      </c>
      <c r="H226" s="28">
        <v>243</v>
      </c>
      <c r="I226" s="28">
        <v>212</v>
      </c>
      <c r="J226" s="28">
        <v>205</v>
      </c>
      <c r="K226" s="28">
        <v>213</v>
      </c>
      <c r="L226" s="28">
        <v>146</v>
      </c>
      <c r="M226" s="28">
        <v>168</v>
      </c>
      <c r="N226" s="28">
        <v>202</v>
      </c>
      <c r="O226" s="28">
        <v>170</v>
      </c>
      <c r="P226" s="28">
        <v>263</v>
      </c>
      <c r="Q226" s="28">
        <v>190</v>
      </c>
      <c r="R226" s="28">
        <v>244</v>
      </c>
      <c r="S226" s="28">
        <v>187</v>
      </c>
      <c r="T226" s="28">
        <v>205</v>
      </c>
      <c r="U226" s="28">
        <v>272</v>
      </c>
      <c r="V226" s="28">
        <v>331</v>
      </c>
      <c r="W226" s="28">
        <v>356</v>
      </c>
      <c r="X226" s="28">
        <v>193</v>
      </c>
      <c r="Y226" s="28"/>
      <c r="Z226" s="20" t="s">
        <v>127</v>
      </c>
      <c r="AA226" s="28" t="b">
        <f t="shared" si="121"/>
        <v>1</v>
      </c>
      <c r="AB226"/>
      <c r="AC226" s="20" t="s">
        <v>127</v>
      </c>
      <c r="AD226" s="28">
        <v>29100</v>
      </c>
      <c r="AE226" s="28">
        <v>35900</v>
      </c>
      <c r="AF226" s="36">
        <v>81.099999999999994</v>
      </c>
      <c r="AG226" s="36">
        <v>8.1999999999999993</v>
      </c>
      <c r="AH226" s="28">
        <v>28600</v>
      </c>
      <c r="AI226" s="28">
        <v>35700</v>
      </c>
      <c r="AJ226" s="36">
        <v>80.099999999999994</v>
      </c>
      <c r="AK226" s="36">
        <v>7.4</v>
      </c>
      <c r="AL226" s="28">
        <v>31200</v>
      </c>
      <c r="AM226" s="28">
        <v>35500</v>
      </c>
      <c r="AN226" s="36">
        <v>87.9</v>
      </c>
      <c r="AO226" s="36">
        <v>6.5</v>
      </c>
      <c r="AP226"/>
      <c r="AQ226"/>
      <c r="AR226"/>
      <c r="AS226"/>
      <c r="AT226" s="34">
        <f t="shared" si="122"/>
        <v>4.4405594405594407E-3</v>
      </c>
      <c r="AU226" s="34">
        <f t="shared" si="123"/>
        <v>8.6013986013986007E-3</v>
      </c>
      <c r="AV226" s="34">
        <f t="shared" si="124"/>
        <v>7.8321678321678322E-3</v>
      </c>
      <c r="AW226" s="34">
        <f t="shared" si="133"/>
        <v>1.6153846153846154E-2</v>
      </c>
      <c r="AX226" s="34">
        <f t="shared" si="134"/>
        <v>5.4807692307692309E-3</v>
      </c>
      <c r="AY226" s="34">
        <f t="shared" si="135"/>
        <v>6.6025641025641022E-3</v>
      </c>
      <c r="AZ226" s="34">
        <f t="shared" si="136"/>
        <v>7.7884615384615384E-3</v>
      </c>
      <c r="BA226" s="34">
        <f t="shared" si="137"/>
        <v>6.7948717948717952E-3</v>
      </c>
      <c r="BB226" s="34">
        <f t="shared" si="138"/>
        <v>6.5705128205128206E-3</v>
      </c>
      <c r="BC226" s="34">
        <f t="shared" si="115"/>
        <v>6.8269230769230768E-3</v>
      </c>
      <c r="BD226" s="34">
        <f t="shared" si="116"/>
        <v>4.6794871794871799E-3</v>
      </c>
      <c r="BE226" s="34">
        <f t="shared" si="117"/>
        <v>5.3846153846153844E-3</v>
      </c>
      <c r="BF226" s="34">
        <f t="shared" si="118"/>
        <v>6.4743589743589741E-3</v>
      </c>
      <c r="BG226" s="34">
        <f t="shared" si="119"/>
        <v>5.4487179487179484E-3</v>
      </c>
      <c r="BH226" s="34">
        <f t="shared" si="120"/>
        <v>8.4294871794871797E-3</v>
      </c>
      <c r="BI226" s="34">
        <f t="shared" si="125"/>
        <v>5.3521126760563377E-3</v>
      </c>
      <c r="BJ226" s="34">
        <f t="shared" si="126"/>
        <v>6.8732394366197184E-3</v>
      </c>
      <c r="BK226" s="34">
        <f t="shared" si="127"/>
        <v>5.2676056338028165E-3</v>
      </c>
      <c r="BL226" s="34">
        <f t="shared" si="128"/>
        <v>5.7746478873239434E-3</v>
      </c>
      <c r="BM226" s="34">
        <f t="shared" si="129"/>
        <v>7.6619718309859156E-3</v>
      </c>
      <c r="BN226" s="34">
        <f t="shared" si="130"/>
        <v>9.323943661971831E-3</v>
      </c>
      <c r="BO226" s="34">
        <f t="shared" si="131"/>
        <v>1.0028169014084508E-2</v>
      </c>
      <c r="BP226" s="34">
        <f t="shared" si="132"/>
        <v>5.4366197183098588E-3</v>
      </c>
    </row>
    <row r="227" spans="1:68" ht="15" x14ac:dyDescent="0.25">
      <c r="A227" s="20" t="s">
        <v>130</v>
      </c>
      <c r="B227" s="28">
        <v>133</v>
      </c>
      <c r="C227" s="28">
        <v>214</v>
      </c>
      <c r="D227" s="28">
        <v>226</v>
      </c>
      <c r="E227" s="28">
        <v>269</v>
      </c>
      <c r="F227" s="28">
        <v>128</v>
      </c>
      <c r="G227" s="28">
        <v>218</v>
      </c>
      <c r="H227" s="28">
        <v>173</v>
      </c>
      <c r="I227" s="28">
        <v>225</v>
      </c>
      <c r="J227" s="28">
        <v>265</v>
      </c>
      <c r="K227" s="28">
        <v>248</v>
      </c>
      <c r="L227" s="28">
        <v>293</v>
      </c>
      <c r="M227" s="28">
        <v>223</v>
      </c>
      <c r="N227" s="28">
        <v>242</v>
      </c>
      <c r="O227" s="28">
        <v>406</v>
      </c>
      <c r="P227" s="28">
        <v>525</v>
      </c>
      <c r="Q227" s="28">
        <v>270</v>
      </c>
      <c r="R227" s="28">
        <v>353</v>
      </c>
      <c r="S227" s="28">
        <v>402</v>
      </c>
      <c r="T227" s="28">
        <v>347</v>
      </c>
      <c r="U227" s="28">
        <v>339</v>
      </c>
      <c r="V227" s="28">
        <v>357</v>
      </c>
      <c r="W227" s="28">
        <v>464</v>
      </c>
      <c r="X227" s="28">
        <v>518</v>
      </c>
      <c r="Y227" s="28"/>
      <c r="Z227" s="20" t="s">
        <v>130</v>
      </c>
      <c r="AA227" s="28" t="b">
        <f>Z227=A227</f>
        <v>1</v>
      </c>
      <c r="AB227"/>
      <c r="AC227" s="20" t="s">
        <v>130</v>
      </c>
      <c r="AD227" s="28">
        <v>28600</v>
      </c>
      <c r="AE227" s="28">
        <v>43700</v>
      </c>
      <c r="AF227" s="36">
        <v>65.5</v>
      </c>
      <c r="AG227" s="36">
        <v>9</v>
      </c>
      <c r="AH227" s="28">
        <v>30800</v>
      </c>
      <c r="AI227" s="28">
        <v>43800</v>
      </c>
      <c r="AJ227" s="36">
        <v>70.3</v>
      </c>
      <c r="AK227" s="36">
        <v>8.6</v>
      </c>
      <c r="AL227" s="28">
        <v>33500</v>
      </c>
      <c r="AM227" s="28">
        <v>42900</v>
      </c>
      <c r="AN227" s="36">
        <v>78.099999999999994</v>
      </c>
      <c r="AO227" s="36">
        <v>7.9</v>
      </c>
      <c r="AP227"/>
      <c r="AQ227"/>
      <c r="AR227"/>
      <c r="AS227"/>
      <c r="AT227" s="34">
        <f t="shared" si="122"/>
        <v>4.3181818181818182E-3</v>
      </c>
      <c r="AU227" s="34">
        <f t="shared" si="123"/>
        <v>6.9480519480519479E-3</v>
      </c>
      <c r="AV227" s="34">
        <f t="shared" si="124"/>
        <v>7.3376623376623373E-3</v>
      </c>
      <c r="AW227" s="34">
        <f t="shared" si="133"/>
        <v>8.0298507462686561E-3</v>
      </c>
      <c r="AX227" s="34">
        <f t="shared" si="134"/>
        <v>3.8208955223880598E-3</v>
      </c>
      <c r="AY227" s="34">
        <f t="shared" si="135"/>
        <v>6.5074626865671645E-3</v>
      </c>
      <c r="AZ227" s="34">
        <f t="shared" si="136"/>
        <v>5.164179104477612E-3</v>
      </c>
      <c r="BA227" s="34">
        <f t="shared" si="137"/>
        <v>6.7164179104477612E-3</v>
      </c>
      <c r="BB227" s="34">
        <f t="shared" si="138"/>
        <v>7.9104477611940307E-3</v>
      </c>
      <c r="BC227" s="34">
        <f t="shared" si="115"/>
        <v>7.4029850746268654E-3</v>
      </c>
      <c r="BD227" s="34">
        <f t="shared" si="116"/>
        <v>8.7462686567164171E-3</v>
      </c>
      <c r="BE227" s="34">
        <f t="shared" si="117"/>
        <v>6.6567164179104476E-3</v>
      </c>
      <c r="BF227" s="34">
        <f t="shared" si="118"/>
        <v>7.2238805970149256E-3</v>
      </c>
      <c r="BG227" s="34">
        <f t="shared" si="119"/>
        <v>1.2119402985074627E-2</v>
      </c>
      <c r="BH227" s="34">
        <f t="shared" si="120"/>
        <v>1.5671641791044775E-2</v>
      </c>
      <c r="BI227" s="34">
        <f t="shared" si="125"/>
        <v>6.2937062937062941E-3</v>
      </c>
      <c r="BJ227" s="34">
        <f t="shared" si="126"/>
        <v>8.2284382284382278E-3</v>
      </c>
      <c r="BK227" s="34">
        <f t="shared" si="127"/>
        <v>9.3706293706293711E-3</v>
      </c>
      <c r="BL227" s="34">
        <f t="shared" si="128"/>
        <v>8.0885780885780884E-3</v>
      </c>
      <c r="BM227" s="34">
        <f t="shared" si="129"/>
        <v>7.9020979020979019E-3</v>
      </c>
      <c r="BN227" s="34">
        <f t="shared" si="130"/>
        <v>8.3216783216783219E-3</v>
      </c>
      <c r="BO227" s="34">
        <f t="shared" si="131"/>
        <v>1.0815850815850816E-2</v>
      </c>
      <c r="BP227" s="34">
        <f t="shared" si="132"/>
        <v>1.2074592074592074E-2</v>
      </c>
    </row>
    <row r="228" spans="1:68" ht="15" x14ac:dyDescent="0.25">
      <c r="A228" s="20" t="s">
        <v>152</v>
      </c>
      <c r="B228" s="28">
        <v>374</v>
      </c>
      <c r="C228" s="28">
        <v>577</v>
      </c>
      <c r="D228" s="28">
        <v>371</v>
      </c>
      <c r="E228" s="28">
        <v>491</v>
      </c>
      <c r="F228" s="28">
        <v>715</v>
      </c>
      <c r="G228" s="28">
        <v>398</v>
      </c>
      <c r="H228" s="28">
        <v>527</v>
      </c>
      <c r="I228" s="28">
        <v>664</v>
      </c>
      <c r="J228" s="28">
        <v>765</v>
      </c>
      <c r="K228" s="28">
        <v>810</v>
      </c>
      <c r="L228" s="28">
        <v>658</v>
      </c>
      <c r="M228" s="28">
        <v>919</v>
      </c>
      <c r="N228" s="28">
        <v>509</v>
      </c>
      <c r="O228" s="28">
        <v>610</v>
      </c>
      <c r="P228" s="28">
        <v>541</v>
      </c>
      <c r="Q228" s="28">
        <v>629</v>
      </c>
      <c r="R228" s="28">
        <v>592</v>
      </c>
      <c r="S228" s="28">
        <v>647</v>
      </c>
      <c r="T228" s="28">
        <v>680</v>
      </c>
      <c r="U228" s="28">
        <v>538</v>
      </c>
      <c r="V228" s="28">
        <v>818</v>
      </c>
      <c r="W228" s="28">
        <v>616</v>
      </c>
      <c r="X228" s="28">
        <v>758</v>
      </c>
      <c r="Y228" s="28"/>
      <c r="Z228" s="20" t="s">
        <v>152</v>
      </c>
      <c r="AA228" s="28" t="b">
        <f t="shared" ref="AA228:AA291" si="139">Z228=A228</f>
        <v>1</v>
      </c>
      <c r="AB228"/>
      <c r="AC228" s="20" t="s">
        <v>152</v>
      </c>
      <c r="AD228" s="28">
        <v>55200</v>
      </c>
      <c r="AE228" s="28">
        <v>69500</v>
      </c>
      <c r="AF228" s="36">
        <v>79.400000000000006</v>
      </c>
      <c r="AG228" s="36">
        <v>5.6</v>
      </c>
      <c r="AH228" s="28">
        <v>58200</v>
      </c>
      <c r="AI228" s="28">
        <v>71900</v>
      </c>
      <c r="AJ228" s="36">
        <v>80.900000000000006</v>
      </c>
      <c r="AK228" s="36">
        <v>5.3</v>
      </c>
      <c r="AL228" s="28">
        <v>59400</v>
      </c>
      <c r="AM228" s="28">
        <v>71100</v>
      </c>
      <c r="AN228" s="36">
        <v>83.5</v>
      </c>
      <c r="AO228" s="36">
        <v>5.0999999999999996</v>
      </c>
      <c r="AP228"/>
      <c r="AQ228"/>
      <c r="AR228"/>
      <c r="AS228"/>
      <c r="AT228" s="34">
        <f t="shared" si="122"/>
        <v>6.4261168384879726E-3</v>
      </c>
      <c r="AU228" s="34">
        <f t="shared" si="123"/>
        <v>9.9140893470790383E-3</v>
      </c>
      <c r="AV228" s="34">
        <f t="shared" si="124"/>
        <v>6.3745704467353956E-3</v>
      </c>
      <c r="AW228" s="34">
        <f t="shared" si="133"/>
        <v>8.2659932659932666E-3</v>
      </c>
      <c r="AX228" s="34">
        <f t="shared" si="134"/>
        <v>1.2037037037037037E-2</v>
      </c>
      <c r="AY228" s="34">
        <f t="shared" si="135"/>
        <v>6.7003367003367004E-3</v>
      </c>
      <c r="AZ228" s="34">
        <f t="shared" si="136"/>
        <v>8.8720538720538714E-3</v>
      </c>
      <c r="BA228" s="34">
        <f t="shared" si="137"/>
        <v>1.1178451178451178E-2</v>
      </c>
      <c r="BB228" s="34">
        <f t="shared" si="138"/>
        <v>1.2878787878787878E-2</v>
      </c>
      <c r="BC228" s="34">
        <f t="shared" ref="BC228:BC259" si="140">K228/$AL228</f>
        <v>1.3636363636363636E-2</v>
      </c>
      <c r="BD228" s="34">
        <f t="shared" ref="BD228:BD259" si="141">L228/$AL228</f>
        <v>1.1077441077441078E-2</v>
      </c>
      <c r="BE228" s="34">
        <f t="shared" ref="BE228:BE259" si="142">M228/$AL228</f>
        <v>1.5471380471380471E-2</v>
      </c>
      <c r="BF228" s="34">
        <f t="shared" ref="BF228:BF259" si="143">N228/$AL228</f>
        <v>8.5690235690235698E-3</v>
      </c>
      <c r="BG228" s="34">
        <f t="shared" ref="BG228:BG259" si="144">O228/$AL228</f>
        <v>1.026936026936027E-2</v>
      </c>
      <c r="BH228" s="34">
        <f t="shared" ref="BH228:BH259" si="145">P228/$AL228</f>
        <v>9.107744107744108E-3</v>
      </c>
      <c r="BI228" s="34">
        <f t="shared" si="125"/>
        <v>8.8466947960618852E-3</v>
      </c>
      <c r="BJ228" s="34">
        <f t="shared" si="126"/>
        <v>8.3263009845288335E-3</v>
      </c>
      <c r="BK228" s="34">
        <f t="shared" si="127"/>
        <v>9.0998593530239105E-3</v>
      </c>
      <c r="BL228" s="34">
        <f t="shared" si="128"/>
        <v>9.5639943741209557E-3</v>
      </c>
      <c r="BM228" s="34">
        <f t="shared" si="129"/>
        <v>7.5668073136427568E-3</v>
      </c>
      <c r="BN228" s="34">
        <f t="shared" si="130"/>
        <v>1.1504922644163151E-2</v>
      </c>
      <c r="BO228" s="34">
        <f t="shared" si="131"/>
        <v>8.663853727144866E-3</v>
      </c>
      <c r="BP228" s="34">
        <f t="shared" si="132"/>
        <v>1.0661040787623066E-2</v>
      </c>
    </row>
    <row r="229" spans="1:68" ht="15" x14ac:dyDescent="0.25">
      <c r="A229" s="20" t="s">
        <v>189</v>
      </c>
      <c r="B229" s="28">
        <v>556</v>
      </c>
      <c r="C229" s="28">
        <v>807</v>
      </c>
      <c r="D229" s="28">
        <v>761</v>
      </c>
      <c r="E229" s="28">
        <v>792</v>
      </c>
      <c r="F229" s="28">
        <v>947</v>
      </c>
      <c r="G229" s="28">
        <v>761</v>
      </c>
      <c r="H229" s="28">
        <v>882</v>
      </c>
      <c r="I229" s="28">
        <v>1268</v>
      </c>
      <c r="J229" s="28">
        <v>1040</v>
      </c>
      <c r="K229" s="28">
        <v>1131</v>
      </c>
      <c r="L229" s="28">
        <v>1653</v>
      </c>
      <c r="M229" s="28">
        <v>1067</v>
      </c>
      <c r="N229" s="28">
        <v>551</v>
      </c>
      <c r="O229" s="28">
        <v>1186</v>
      </c>
      <c r="P229" s="28">
        <v>827</v>
      </c>
      <c r="Q229" s="28">
        <v>1173</v>
      </c>
      <c r="R229" s="28">
        <v>1036</v>
      </c>
      <c r="S229" s="28">
        <v>1127</v>
      </c>
      <c r="T229" s="28">
        <v>987</v>
      </c>
      <c r="U229" s="28">
        <v>1454</v>
      </c>
      <c r="V229" s="28">
        <v>1106</v>
      </c>
      <c r="W229" s="28">
        <v>1633</v>
      </c>
      <c r="X229" s="28">
        <v>1552</v>
      </c>
      <c r="Y229" s="28"/>
      <c r="Z229" s="20" t="s">
        <v>189</v>
      </c>
      <c r="AA229" s="28" t="b">
        <f t="shared" si="139"/>
        <v>1</v>
      </c>
      <c r="AB229"/>
      <c r="AC229" s="20" t="s">
        <v>189</v>
      </c>
      <c r="AD229" s="28">
        <v>53300</v>
      </c>
      <c r="AE229" s="28">
        <v>69500</v>
      </c>
      <c r="AF229" s="36">
        <v>76.599999999999994</v>
      </c>
      <c r="AG229" s="36">
        <v>5.7</v>
      </c>
      <c r="AH229" s="28">
        <v>56100</v>
      </c>
      <c r="AI229" s="28">
        <v>68400</v>
      </c>
      <c r="AJ229" s="36">
        <v>82</v>
      </c>
      <c r="AK229" s="36">
        <v>5.6</v>
      </c>
      <c r="AL229" s="28">
        <v>52500</v>
      </c>
      <c r="AM229" s="28">
        <v>69100</v>
      </c>
      <c r="AN229" s="36">
        <v>76</v>
      </c>
      <c r="AO229" s="36">
        <v>6.3</v>
      </c>
      <c r="AP229"/>
      <c r="AQ229"/>
      <c r="AR229"/>
      <c r="AS229"/>
      <c r="AT229" s="34">
        <f t="shared" si="122"/>
        <v>9.9108734402852047E-3</v>
      </c>
      <c r="AU229" s="34">
        <f t="shared" si="123"/>
        <v>1.4385026737967915E-2</v>
      </c>
      <c r="AV229" s="34">
        <f t="shared" si="124"/>
        <v>1.35650623885918E-2</v>
      </c>
      <c r="AW229" s="34">
        <f t="shared" si="133"/>
        <v>1.5085714285714286E-2</v>
      </c>
      <c r="AX229" s="34">
        <f t="shared" si="134"/>
        <v>1.8038095238095238E-2</v>
      </c>
      <c r="AY229" s="34">
        <f t="shared" si="135"/>
        <v>1.4495238095238096E-2</v>
      </c>
      <c r="AZ229" s="34">
        <f t="shared" si="136"/>
        <v>1.6799999999999999E-2</v>
      </c>
      <c r="BA229" s="34">
        <f t="shared" si="137"/>
        <v>2.4152380952380953E-2</v>
      </c>
      <c r="BB229" s="34">
        <f t="shared" si="138"/>
        <v>1.9809523809523808E-2</v>
      </c>
      <c r="BC229" s="34">
        <f t="shared" si="140"/>
        <v>2.1542857142857141E-2</v>
      </c>
      <c r="BD229" s="34">
        <f t="shared" si="141"/>
        <v>3.1485714285714284E-2</v>
      </c>
      <c r="BE229" s="34">
        <f t="shared" si="142"/>
        <v>2.0323809523809525E-2</v>
      </c>
      <c r="BF229" s="34">
        <f t="shared" si="143"/>
        <v>1.0495238095238096E-2</v>
      </c>
      <c r="BG229" s="34">
        <f t="shared" si="144"/>
        <v>2.2590476190476192E-2</v>
      </c>
      <c r="BH229" s="34">
        <f t="shared" si="145"/>
        <v>1.5752380952380952E-2</v>
      </c>
      <c r="BI229" s="34">
        <f t="shared" si="125"/>
        <v>1.6975397973950795E-2</v>
      </c>
      <c r="BJ229" s="34">
        <f t="shared" si="126"/>
        <v>1.4992764109985528E-2</v>
      </c>
      <c r="BK229" s="34">
        <f t="shared" si="127"/>
        <v>1.6309696092619393E-2</v>
      </c>
      <c r="BL229" s="34">
        <f t="shared" si="128"/>
        <v>1.4283646888567293E-2</v>
      </c>
      <c r="BM229" s="34">
        <f t="shared" si="129"/>
        <v>2.1041968162083938E-2</v>
      </c>
      <c r="BN229" s="34">
        <f t="shared" si="130"/>
        <v>1.6005788712011578E-2</v>
      </c>
      <c r="BO229" s="34">
        <f t="shared" si="131"/>
        <v>2.3632416787264833E-2</v>
      </c>
      <c r="BP229" s="34">
        <f t="shared" si="132"/>
        <v>2.2460202604920404E-2</v>
      </c>
    </row>
    <row r="230" spans="1:68" ht="15" x14ac:dyDescent="0.25">
      <c r="A230" s="20" t="s">
        <v>200</v>
      </c>
      <c r="B230" s="28">
        <v>171</v>
      </c>
      <c r="C230" s="28">
        <v>362</v>
      </c>
      <c r="D230" s="28">
        <v>289</v>
      </c>
      <c r="E230" s="28">
        <v>346</v>
      </c>
      <c r="F230" s="28">
        <v>402</v>
      </c>
      <c r="G230" s="28">
        <v>342</v>
      </c>
      <c r="H230" s="28">
        <v>283</v>
      </c>
      <c r="I230" s="28">
        <v>427</v>
      </c>
      <c r="J230" s="28">
        <v>322</v>
      </c>
      <c r="K230" s="28">
        <v>371</v>
      </c>
      <c r="L230" s="28">
        <v>290</v>
      </c>
      <c r="M230" s="28">
        <v>270</v>
      </c>
      <c r="N230" s="28">
        <v>168</v>
      </c>
      <c r="O230" s="28">
        <v>560</v>
      </c>
      <c r="P230" s="28">
        <v>229</v>
      </c>
      <c r="Q230" s="28">
        <v>231</v>
      </c>
      <c r="R230" s="28">
        <v>464</v>
      </c>
      <c r="S230" s="28">
        <v>313</v>
      </c>
      <c r="T230" s="28">
        <v>369</v>
      </c>
      <c r="U230" s="28">
        <v>354</v>
      </c>
      <c r="V230" s="28">
        <v>356</v>
      </c>
      <c r="W230" s="28">
        <v>389</v>
      </c>
      <c r="X230" s="28">
        <v>559</v>
      </c>
      <c r="Y230" s="28"/>
      <c r="Z230" s="20" t="s">
        <v>200</v>
      </c>
      <c r="AA230" s="28" t="b">
        <f t="shared" si="139"/>
        <v>1</v>
      </c>
      <c r="AB230"/>
      <c r="AC230" s="20" t="s">
        <v>200</v>
      </c>
      <c r="AD230" s="28">
        <v>49700</v>
      </c>
      <c r="AE230" s="28">
        <v>65100</v>
      </c>
      <c r="AF230" s="36">
        <v>76.3</v>
      </c>
      <c r="AG230" s="36">
        <v>6.4</v>
      </c>
      <c r="AH230" s="28">
        <v>51400</v>
      </c>
      <c r="AI230" s="28">
        <v>67400</v>
      </c>
      <c r="AJ230" s="36">
        <v>76.2</v>
      </c>
      <c r="AK230" s="36">
        <v>6.3</v>
      </c>
      <c r="AL230" s="28">
        <v>49300</v>
      </c>
      <c r="AM230" s="28">
        <v>68500</v>
      </c>
      <c r="AN230" s="36">
        <v>72</v>
      </c>
      <c r="AO230" s="36">
        <v>6.3</v>
      </c>
      <c r="AP230"/>
      <c r="AQ230"/>
      <c r="AR230"/>
      <c r="AS230"/>
      <c r="AT230" s="34">
        <f t="shared" si="122"/>
        <v>3.3268482490272375E-3</v>
      </c>
      <c r="AU230" s="34">
        <f t="shared" si="123"/>
        <v>7.0428015564202332E-3</v>
      </c>
      <c r="AV230" s="34">
        <f t="shared" si="124"/>
        <v>5.6225680933852142E-3</v>
      </c>
      <c r="AW230" s="34">
        <f t="shared" si="133"/>
        <v>7.018255578093306E-3</v>
      </c>
      <c r="AX230" s="34">
        <f t="shared" si="134"/>
        <v>8.1541582150101415E-3</v>
      </c>
      <c r="AY230" s="34">
        <f t="shared" si="135"/>
        <v>6.9371196754563899E-3</v>
      </c>
      <c r="AZ230" s="34">
        <f t="shared" si="136"/>
        <v>5.7403651115618664E-3</v>
      </c>
      <c r="BA230" s="34">
        <f t="shared" si="137"/>
        <v>8.6612576064908717E-3</v>
      </c>
      <c r="BB230" s="34">
        <f t="shared" si="138"/>
        <v>6.5314401622718057E-3</v>
      </c>
      <c r="BC230" s="34">
        <f t="shared" si="140"/>
        <v>7.5253549695740362E-3</v>
      </c>
      <c r="BD230" s="34">
        <f t="shared" si="141"/>
        <v>5.8823529411764705E-3</v>
      </c>
      <c r="BE230" s="34">
        <f t="shared" si="142"/>
        <v>5.4766734279918863E-3</v>
      </c>
      <c r="BF230" s="34">
        <f t="shared" si="143"/>
        <v>3.407707910750507E-3</v>
      </c>
      <c r="BG230" s="34">
        <f t="shared" si="144"/>
        <v>1.1359026369168357E-2</v>
      </c>
      <c r="BH230" s="34">
        <f t="shared" si="145"/>
        <v>4.645030425963489E-3</v>
      </c>
      <c r="BI230" s="34">
        <f t="shared" si="125"/>
        <v>3.3722627737226276E-3</v>
      </c>
      <c r="BJ230" s="34">
        <f t="shared" si="126"/>
        <v>6.7737226277372262E-3</v>
      </c>
      <c r="BK230" s="34">
        <f t="shared" si="127"/>
        <v>4.5693430656934307E-3</v>
      </c>
      <c r="BL230" s="34">
        <f t="shared" si="128"/>
        <v>5.3868613138686131E-3</v>
      </c>
      <c r="BM230" s="34">
        <f t="shared" si="129"/>
        <v>5.1678832116788323E-3</v>
      </c>
      <c r="BN230" s="34">
        <f t="shared" si="130"/>
        <v>5.1970802919708032E-3</v>
      </c>
      <c r="BO230" s="34">
        <f t="shared" si="131"/>
        <v>5.6788321167883212E-3</v>
      </c>
      <c r="BP230" s="34">
        <f t="shared" si="132"/>
        <v>8.1605839416058392E-3</v>
      </c>
    </row>
    <row r="231" spans="1:68" ht="15" x14ac:dyDescent="0.25">
      <c r="A231" s="20" t="s">
        <v>42</v>
      </c>
      <c r="B231" s="28">
        <v>137</v>
      </c>
      <c r="C231" s="28">
        <v>281</v>
      </c>
      <c r="D231" s="28">
        <v>304</v>
      </c>
      <c r="E231" s="28">
        <v>329</v>
      </c>
      <c r="F231" s="28">
        <v>198</v>
      </c>
      <c r="G231" s="28">
        <v>356</v>
      </c>
      <c r="H231" s="28">
        <v>314</v>
      </c>
      <c r="I231" s="28">
        <v>280</v>
      </c>
      <c r="J231" s="28">
        <v>283</v>
      </c>
      <c r="K231" s="28">
        <v>496</v>
      </c>
      <c r="L231" s="28">
        <v>615</v>
      </c>
      <c r="M231" s="28">
        <v>520</v>
      </c>
      <c r="N231" s="28">
        <v>401</v>
      </c>
      <c r="O231" s="28">
        <v>470</v>
      </c>
      <c r="P231" s="28">
        <v>401</v>
      </c>
      <c r="Q231" s="28">
        <v>450</v>
      </c>
      <c r="R231" s="28">
        <v>505</v>
      </c>
      <c r="S231" s="28">
        <v>432</v>
      </c>
      <c r="T231" s="28">
        <v>380</v>
      </c>
      <c r="U231" s="28">
        <v>385</v>
      </c>
      <c r="V231" s="28">
        <v>462</v>
      </c>
      <c r="W231" s="28">
        <v>376</v>
      </c>
      <c r="X231" s="28">
        <v>334</v>
      </c>
      <c r="Y231" s="28"/>
      <c r="Z231" s="20" t="s">
        <v>42</v>
      </c>
      <c r="AA231" s="28" t="b">
        <f t="shared" si="139"/>
        <v>1</v>
      </c>
      <c r="AB231"/>
      <c r="AC231" s="20" t="s">
        <v>42</v>
      </c>
      <c r="AD231" s="28">
        <v>24900</v>
      </c>
      <c r="AE231" s="28">
        <v>32000</v>
      </c>
      <c r="AF231" s="36">
        <v>77.8</v>
      </c>
      <c r="AG231" s="36">
        <v>8.4</v>
      </c>
      <c r="AH231" s="28">
        <v>26600</v>
      </c>
      <c r="AI231" s="28">
        <v>32600</v>
      </c>
      <c r="AJ231" s="36">
        <v>81.5</v>
      </c>
      <c r="AK231" s="36">
        <v>7.8</v>
      </c>
      <c r="AL231" s="28">
        <v>26500</v>
      </c>
      <c r="AM231" s="28">
        <v>32200</v>
      </c>
      <c r="AN231" s="36">
        <v>82.3</v>
      </c>
      <c r="AO231" s="36">
        <v>7.8</v>
      </c>
      <c r="AP231"/>
      <c r="AQ231"/>
      <c r="AR231"/>
      <c r="AS231"/>
      <c r="AT231" s="34">
        <f t="shared" si="122"/>
        <v>5.1503759398496239E-3</v>
      </c>
      <c r="AU231" s="34">
        <f t="shared" si="123"/>
        <v>1.056390977443609E-2</v>
      </c>
      <c r="AV231" s="34">
        <f t="shared" si="124"/>
        <v>1.1428571428571429E-2</v>
      </c>
      <c r="AW231" s="34">
        <f t="shared" si="133"/>
        <v>1.2415094339622642E-2</v>
      </c>
      <c r="AX231" s="34">
        <f t="shared" si="134"/>
        <v>7.4716981132075472E-3</v>
      </c>
      <c r="AY231" s="34">
        <f t="shared" si="135"/>
        <v>1.3433962264150943E-2</v>
      </c>
      <c r="AZ231" s="34">
        <f t="shared" si="136"/>
        <v>1.1849056603773585E-2</v>
      </c>
      <c r="BA231" s="34">
        <f t="shared" si="137"/>
        <v>1.0566037735849057E-2</v>
      </c>
      <c r="BB231" s="34">
        <f t="shared" si="138"/>
        <v>1.0679245283018867E-2</v>
      </c>
      <c r="BC231" s="34">
        <f t="shared" si="140"/>
        <v>1.8716981132075473E-2</v>
      </c>
      <c r="BD231" s="34">
        <f t="shared" si="141"/>
        <v>2.320754716981132E-2</v>
      </c>
      <c r="BE231" s="34">
        <f t="shared" si="142"/>
        <v>1.9622641509433963E-2</v>
      </c>
      <c r="BF231" s="34">
        <f t="shared" si="143"/>
        <v>1.5132075471698113E-2</v>
      </c>
      <c r="BG231" s="34">
        <f t="shared" si="144"/>
        <v>1.7735849056603775E-2</v>
      </c>
      <c r="BH231" s="34">
        <f t="shared" si="145"/>
        <v>1.5132075471698113E-2</v>
      </c>
      <c r="BI231" s="34">
        <f t="shared" si="125"/>
        <v>1.3975155279503106E-2</v>
      </c>
      <c r="BJ231" s="34">
        <f t="shared" si="126"/>
        <v>1.5683229813664597E-2</v>
      </c>
      <c r="BK231" s="34">
        <f t="shared" si="127"/>
        <v>1.3416149068322981E-2</v>
      </c>
      <c r="BL231" s="34">
        <f t="shared" si="128"/>
        <v>1.1801242236024845E-2</v>
      </c>
      <c r="BM231" s="34">
        <f t="shared" si="129"/>
        <v>1.1956521739130435E-2</v>
      </c>
      <c r="BN231" s="34">
        <f t="shared" si="130"/>
        <v>1.4347826086956521E-2</v>
      </c>
      <c r="BO231" s="34">
        <f t="shared" si="131"/>
        <v>1.1677018633540372E-2</v>
      </c>
      <c r="BP231" s="34">
        <f t="shared" si="132"/>
        <v>1.0372670807453415E-2</v>
      </c>
    </row>
    <row r="232" spans="1:68" ht="15" x14ac:dyDescent="0.25">
      <c r="A232" s="20" t="s">
        <v>76</v>
      </c>
      <c r="B232" s="28">
        <v>231</v>
      </c>
      <c r="C232" s="28">
        <v>472</v>
      </c>
      <c r="D232" s="28">
        <v>430</v>
      </c>
      <c r="E232" s="28">
        <v>635</v>
      </c>
      <c r="F232" s="28">
        <v>379</v>
      </c>
      <c r="G232" s="28">
        <v>515</v>
      </c>
      <c r="H232" s="28">
        <v>460</v>
      </c>
      <c r="I232" s="28">
        <v>485</v>
      </c>
      <c r="J232" s="28">
        <v>690</v>
      </c>
      <c r="K232" s="28">
        <v>617</v>
      </c>
      <c r="L232" s="28">
        <v>600</v>
      </c>
      <c r="M232" s="28">
        <v>439</v>
      </c>
      <c r="N232" s="28">
        <v>333</v>
      </c>
      <c r="O232" s="28">
        <v>473</v>
      </c>
      <c r="P232" s="28">
        <v>497</v>
      </c>
      <c r="Q232" s="28">
        <v>497</v>
      </c>
      <c r="R232" s="28">
        <v>553</v>
      </c>
      <c r="S232" s="28">
        <v>536</v>
      </c>
      <c r="T232" s="28">
        <v>771</v>
      </c>
      <c r="U232" s="28">
        <v>593</v>
      </c>
      <c r="V232" s="28">
        <v>630</v>
      </c>
      <c r="W232" s="28">
        <v>709</v>
      </c>
      <c r="X232" s="28">
        <v>796</v>
      </c>
      <c r="Y232" s="28"/>
      <c r="Z232" s="20" t="s">
        <v>76</v>
      </c>
      <c r="AA232" s="28" t="b">
        <f t="shared" si="139"/>
        <v>1</v>
      </c>
      <c r="AB232"/>
      <c r="AC232" s="20" t="s">
        <v>76</v>
      </c>
      <c r="AD232" s="28">
        <v>42800</v>
      </c>
      <c r="AE232" s="28">
        <v>52600</v>
      </c>
      <c r="AF232" s="36">
        <v>81.3</v>
      </c>
      <c r="AG232" s="36">
        <v>6.6</v>
      </c>
      <c r="AH232" s="28">
        <v>42800</v>
      </c>
      <c r="AI232" s="28">
        <v>52500</v>
      </c>
      <c r="AJ232" s="36">
        <v>81.599999999999994</v>
      </c>
      <c r="AK232" s="36">
        <v>6.2</v>
      </c>
      <c r="AL232" s="28">
        <v>42700</v>
      </c>
      <c r="AM232" s="28">
        <v>53200</v>
      </c>
      <c r="AN232" s="36">
        <v>80.2</v>
      </c>
      <c r="AO232" s="36">
        <v>7.2</v>
      </c>
      <c r="AP232"/>
      <c r="AQ232"/>
      <c r="AR232"/>
      <c r="AS232"/>
      <c r="AT232" s="34">
        <f t="shared" si="122"/>
        <v>5.3971962616822427E-3</v>
      </c>
      <c r="AU232" s="34">
        <f t="shared" si="123"/>
        <v>1.102803738317757E-2</v>
      </c>
      <c r="AV232" s="34">
        <f t="shared" si="124"/>
        <v>1.0046728971962618E-2</v>
      </c>
      <c r="AW232" s="34">
        <f t="shared" si="133"/>
        <v>1.4871194379391101E-2</v>
      </c>
      <c r="AX232" s="34">
        <f t="shared" si="134"/>
        <v>8.8758782201405154E-3</v>
      </c>
      <c r="AY232" s="34">
        <f t="shared" si="135"/>
        <v>1.2060889929742389E-2</v>
      </c>
      <c r="AZ232" s="34">
        <f t="shared" si="136"/>
        <v>1.0772833723653397E-2</v>
      </c>
      <c r="BA232" s="34">
        <f t="shared" si="137"/>
        <v>1.1358313817330211E-2</v>
      </c>
      <c r="BB232" s="34">
        <f t="shared" si="138"/>
        <v>1.6159250585480095E-2</v>
      </c>
      <c r="BC232" s="34">
        <f t="shared" si="140"/>
        <v>1.4449648711943795E-2</v>
      </c>
      <c r="BD232" s="34">
        <f t="shared" si="141"/>
        <v>1.405152224824356E-2</v>
      </c>
      <c r="BE232" s="34">
        <f t="shared" si="142"/>
        <v>1.0281030444964871E-2</v>
      </c>
      <c r="BF232" s="34">
        <f t="shared" si="143"/>
        <v>7.7985948477751754E-3</v>
      </c>
      <c r="BG232" s="34">
        <f t="shared" si="144"/>
        <v>1.107728337236534E-2</v>
      </c>
      <c r="BH232" s="34">
        <f t="shared" si="145"/>
        <v>1.1639344262295083E-2</v>
      </c>
      <c r="BI232" s="34">
        <f t="shared" si="125"/>
        <v>9.3421052631578946E-3</v>
      </c>
      <c r="BJ232" s="34">
        <f t="shared" si="126"/>
        <v>1.0394736842105264E-2</v>
      </c>
      <c r="BK232" s="34">
        <f t="shared" si="127"/>
        <v>1.0075187969924812E-2</v>
      </c>
      <c r="BL232" s="34">
        <f t="shared" si="128"/>
        <v>1.4492481203007519E-2</v>
      </c>
      <c r="BM232" s="34">
        <f t="shared" si="129"/>
        <v>1.1146616541353384E-2</v>
      </c>
      <c r="BN232" s="34">
        <f t="shared" si="130"/>
        <v>1.1842105263157895E-2</v>
      </c>
      <c r="BO232" s="34">
        <f t="shared" si="131"/>
        <v>1.3327067669172932E-2</v>
      </c>
      <c r="BP232" s="34">
        <f t="shared" si="132"/>
        <v>1.4962406015037594E-2</v>
      </c>
    </row>
    <row r="233" spans="1:68" ht="15" x14ac:dyDescent="0.25">
      <c r="A233" s="20" t="s">
        <v>79</v>
      </c>
      <c r="B233" s="28">
        <v>647</v>
      </c>
      <c r="C233" s="28">
        <v>1361</v>
      </c>
      <c r="D233" s="28">
        <v>1061</v>
      </c>
      <c r="E233" s="28">
        <v>1292</v>
      </c>
      <c r="F233" s="28">
        <v>1101</v>
      </c>
      <c r="G233" s="28">
        <v>1084</v>
      </c>
      <c r="H233" s="28">
        <v>1199</v>
      </c>
      <c r="I233" s="28">
        <v>1265</v>
      </c>
      <c r="J233" s="28">
        <v>1505</v>
      </c>
      <c r="K233" s="28">
        <v>1437</v>
      </c>
      <c r="L233" s="28">
        <v>1362</v>
      </c>
      <c r="M233" s="28">
        <v>988</v>
      </c>
      <c r="N233" s="28">
        <v>737</v>
      </c>
      <c r="O233" s="28">
        <v>1304</v>
      </c>
      <c r="P233" s="28">
        <v>1130</v>
      </c>
      <c r="Q233" s="28">
        <v>1189</v>
      </c>
      <c r="R233" s="28">
        <v>1312</v>
      </c>
      <c r="S233" s="28">
        <v>1413</v>
      </c>
      <c r="T233" s="28">
        <v>1518</v>
      </c>
      <c r="U233" s="28">
        <v>1192</v>
      </c>
      <c r="V233" s="28">
        <v>1413</v>
      </c>
      <c r="W233" s="28">
        <v>1362</v>
      </c>
      <c r="X233" s="28">
        <v>1544</v>
      </c>
      <c r="Y233" s="28"/>
      <c r="Z233" s="20" t="s">
        <v>79</v>
      </c>
      <c r="AA233" s="28" t="b">
        <f t="shared" si="139"/>
        <v>1</v>
      </c>
      <c r="AB233"/>
      <c r="AC233" s="20" t="s">
        <v>79</v>
      </c>
      <c r="AD233" s="28">
        <v>78900</v>
      </c>
      <c r="AE233" s="28">
        <v>98000</v>
      </c>
      <c r="AF233" s="36">
        <v>80.599999999999994</v>
      </c>
      <c r="AG233" s="36">
        <v>4.5</v>
      </c>
      <c r="AH233" s="28">
        <v>73900</v>
      </c>
      <c r="AI233" s="28">
        <v>99000</v>
      </c>
      <c r="AJ233" s="36">
        <v>74.7</v>
      </c>
      <c r="AK233" s="36">
        <v>5</v>
      </c>
      <c r="AL233" s="28">
        <v>76600</v>
      </c>
      <c r="AM233" s="28">
        <v>97400</v>
      </c>
      <c r="AN233" s="36">
        <v>78.599999999999994</v>
      </c>
      <c r="AO233" s="36">
        <v>5.3</v>
      </c>
      <c r="AP233"/>
      <c r="AQ233"/>
      <c r="AR233"/>
      <c r="AS233"/>
      <c r="AT233" s="34">
        <f t="shared" si="122"/>
        <v>8.7550744248985121E-3</v>
      </c>
      <c r="AU233" s="34">
        <f t="shared" si="123"/>
        <v>1.841677943166441E-2</v>
      </c>
      <c r="AV233" s="34">
        <f t="shared" si="124"/>
        <v>1.435723951285521E-2</v>
      </c>
      <c r="AW233" s="34">
        <f t="shared" si="133"/>
        <v>1.6866840731070497E-2</v>
      </c>
      <c r="AX233" s="34">
        <f t="shared" si="134"/>
        <v>1.4373368146214099E-2</v>
      </c>
      <c r="AY233" s="34">
        <f t="shared" si="135"/>
        <v>1.4151436031331593E-2</v>
      </c>
      <c r="AZ233" s="34">
        <f t="shared" si="136"/>
        <v>1.5652741514360313E-2</v>
      </c>
      <c r="BA233" s="34">
        <f t="shared" si="137"/>
        <v>1.6514360313315928E-2</v>
      </c>
      <c r="BB233" s="34">
        <f t="shared" si="138"/>
        <v>1.9647519582245431E-2</v>
      </c>
      <c r="BC233" s="34">
        <f t="shared" si="140"/>
        <v>1.8759791122715405E-2</v>
      </c>
      <c r="BD233" s="34">
        <f t="shared" si="141"/>
        <v>1.7780678851174934E-2</v>
      </c>
      <c r="BE233" s="34">
        <f t="shared" si="142"/>
        <v>1.2898172323759791E-2</v>
      </c>
      <c r="BF233" s="34">
        <f t="shared" si="143"/>
        <v>9.6214099216710182E-3</v>
      </c>
      <c r="BG233" s="34">
        <f t="shared" si="144"/>
        <v>1.702349869451697E-2</v>
      </c>
      <c r="BH233" s="34">
        <f t="shared" si="145"/>
        <v>1.4751958224543081E-2</v>
      </c>
      <c r="BI233" s="34">
        <f t="shared" si="125"/>
        <v>1.2207392197125256E-2</v>
      </c>
      <c r="BJ233" s="34">
        <f t="shared" si="126"/>
        <v>1.3470225872689938E-2</v>
      </c>
      <c r="BK233" s="34">
        <f t="shared" si="127"/>
        <v>1.4507186858316222E-2</v>
      </c>
      <c r="BL233" s="34">
        <f t="shared" si="128"/>
        <v>1.5585215605749487E-2</v>
      </c>
      <c r="BM233" s="34">
        <f t="shared" si="129"/>
        <v>1.2238193018480493E-2</v>
      </c>
      <c r="BN233" s="34">
        <f t="shared" si="130"/>
        <v>1.4507186858316222E-2</v>
      </c>
      <c r="BO233" s="34">
        <f t="shared" si="131"/>
        <v>1.3983572895277208E-2</v>
      </c>
      <c r="BP233" s="34">
        <f t="shared" si="132"/>
        <v>1.5852156057494866E-2</v>
      </c>
    </row>
    <row r="234" spans="1:68" ht="15" x14ac:dyDescent="0.25">
      <c r="A234" s="20" t="s">
        <v>128</v>
      </c>
      <c r="B234" s="28">
        <v>72</v>
      </c>
      <c r="C234" s="28">
        <v>243</v>
      </c>
      <c r="D234" s="28">
        <v>226</v>
      </c>
      <c r="E234" s="28">
        <v>223</v>
      </c>
      <c r="F234" s="28">
        <v>192</v>
      </c>
      <c r="G234" s="28">
        <v>206</v>
      </c>
      <c r="H234" s="28">
        <v>213</v>
      </c>
      <c r="I234" s="28">
        <v>334</v>
      </c>
      <c r="J234" s="28">
        <v>249</v>
      </c>
      <c r="K234" s="28">
        <v>241</v>
      </c>
      <c r="L234" s="28">
        <v>311</v>
      </c>
      <c r="M234" s="28">
        <v>205</v>
      </c>
      <c r="N234" s="28">
        <v>166</v>
      </c>
      <c r="O234" s="28">
        <v>244</v>
      </c>
      <c r="P234" s="28">
        <v>252</v>
      </c>
      <c r="Q234" s="28">
        <v>344</v>
      </c>
      <c r="R234" s="28">
        <v>284</v>
      </c>
      <c r="S234" s="28">
        <v>328</v>
      </c>
      <c r="T234" s="28">
        <v>216</v>
      </c>
      <c r="U234" s="28">
        <v>238</v>
      </c>
      <c r="V234" s="28">
        <v>205</v>
      </c>
      <c r="W234" s="28">
        <v>558</v>
      </c>
      <c r="X234" s="28">
        <v>185</v>
      </c>
      <c r="Y234" s="28"/>
      <c r="Z234" s="20" t="s">
        <v>128</v>
      </c>
      <c r="AA234" s="28" t="b">
        <f t="shared" si="139"/>
        <v>1</v>
      </c>
      <c r="AB234"/>
      <c r="AC234" s="20" t="s">
        <v>128</v>
      </c>
      <c r="AD234" s="28">
        <v>25600</v>
      </c>
      <c r="AE234" s="28">
        <v>31300</v>
      </c>
      <c r="AF234" s="36">
        <v>81.900000000000006</v>
      </c>
      <c r="AG234" s="36">
        <v>8.3000000000000007</v>
      </c>
      <c r="AH234" s="28">
        <v>23200</v>
      </c>
      <c r="AI234" s="28">
        <v>30000</v>
      </c>
      <c r="AJ234" s="36">
        <v>77.3</v>
      </c>
      <c r="AK234" s="36">
        <v>8.1</v>
      </c>
      <c r="AL234" s="28">
        <v>25400</v>
      </c>
      <c r="AM234" s="28">
        <v>32000</v>
      </c>
      <c r="AN234" s="36">
        <v>79.5</v>
      </c>
      <c r="AO234" s="36">
        <v>7.9</v>
      </c>
      <c r="AP234"/>
      <c r="AQ234"/>
      <c r="AR234"/>
      <c r="AS234"/>
      <c r="AT234" s="34">
        <f t="shared" si="122"/>
        <v>3.1034482758620688E-3</v>
      </c>
      <c r="AU234" s="34">
        <f t="shared" si="123"/>
        <v>1.0474137931034484E-2</v>
      </c>
      <c r="AV234" s="34">
        <f t="shared" si="124"/>
        <v>9.7413793103448276E-3</v>
      </c>
      <c r="AW234" s="34">
        <f t="shared" si="133"/>
        <v>8.7795275590551187E-3</v>
      </c>
      <c r="AX234" s="34">
        <f t="shared" si="134"/>
        <v>7.5590551181102363E-3</v>
      </c>
      <c r="AY234" s="34">
        <f t="shared" si="135"/>
        <v>8.1102362204724405E-3</v>
      </c>
      <c r="AZ234" s="34">
        <f t="shared" si="136"/>
        <v>8.3858267716535439E-3</v>
      </c>
      <c r="BA234" s="34">
        <f t="shared" si="137"/>
        <v>1.3149606299212599E-2</v>
      </c>
      <c r="BB234" s="34">
        <f t="shared" si="138"/>
        <v>9.8031496062992128E-3</v>
      </c>
      <c r="BC234" s="34">
        <f t="shared" si="140"/>
        <v>9.4881889763779523E-3</v>
      </c>
      <c r="BD234" s="34">
        <f t="shared" si="141"/>
        <v>1.2244094488188976E-2</v>
      </c>
      <c r="BE234" s="34">
        <f t="shared" si="142"/>
        <v>8.0708661417322834E-3</v>
      </c>
      <c r="BF234" s="34">
        <f t="shared" si="143"/>
        <v>6.5354330708661422E-3</v>
      </c>
      <c r="BG234" s="34">
        <f t="shared" si="144"/>
        <v>9.6062992125984254E-3</v>
      </c>
      <c r="BH234" s="34">
        <f t="shared" si="145"/>
        <v>9.9212598425196842E-3</v>
      </c>
      <c r="BI234" s="34">
        <f t="shared" si="125"/>
        <v>1.0749999999999999E-2</v>
      </c>
      <c r="BJ234" s="34">
        <f t="shared" si="126"/>
        <v>8.8749999999999992E-3</v>
      </c>
      <c r="BK234" s="34">
        <f t="shared" si="127"/>
        <v>1.025E-2</v>
      </c>
      <c r="BL234" s="34">
        <f t="shared" si="128"/>
        <v>6.7499999999999999E-3</v>
      </c>
      <c r="BM234" s="34">
        <f t="shared" si="129"/>
        <v>7.4374999999999997E-3</v>
      </c>
      <c r="BN234" s="34">
        <f t="shared" si="130"/>
        <v>6.4062499999999996E-3</v>
      </c>
      <c r="BO234" s="34">
        <f t="shared" si="131"/>
        <v>1.7437500000000002E-2</v>
      </c>
      <c r="BP234" s="34">
        <f t="shared" si="132"/>
        <v>5.7812499999999999E-3</v>
      </c>
    </row>
    <row r="235" spans="1:68" ht="15" x14ac:dyDescent="0.25">
      <c r="A235" s="20" t="s">
        <v>136</v>
      </c>
      <c r="B235" s="28">
        <v>185</v>
      </c>
      <c r="C235" s="28">
        <v>280</v>
      </c>
      <c r="D235" s="28">
        <v>258</v>
      </c>
      <c r="E235" s="28">
        <v>264</v>
      </c>
      <c r="F235" s="28">
        <v>179</v>
      </c>
      <c r="G235" s="28">
        <v>250</v>
      </c>
      <c r="H235" s="28">
        <v>218</v>
      </c>
      <c r="I235" s="28">
        <v>220</v>
      </c>
      <c r="J235" s="28">
        <v>322</v>
      </c>
      <c r="K235" s="28">
        <v>328</v>
      </c>
      <c r="L235" s="28">
        <v>238</v>
      </c>
      <c r="M235" s="28">
        <v>160</v>
      </c>
      <c r="N235" s="28">
        <v>121</v>
      </c>
      <c r="O235" s="28">
        <v>385</v>
      </c>
      <c r="P235" s="28">
        <v>198</v>
      </c>
      <c r="Q235" s="28">
        <v>311</v>
      </c>
      <c r="R235" s="28">
        <v>255</v>
      </c>
      <c r="S235" s="28">
        <v>257</v>
      </c>
      <c r="T235" s="28">
        <v>293</v>
      </c>
      <c r="U235" s="28">
        <v>407</v>
      </c>
      <c r="V235" s="28">
        <v>331</v>
      </c>
      <c r="W235" s="28">
        <v>327</v>
      </c>
      <c r="X235" s="28">
        <v>274</v>
      </c>
      <c r="Y235" s="28"/>
      <c r="Z235" s="20" t="s">
        <v>136</v>
      </c>
      <c r="AA235" s="28" t="b">
        <f t="shared" si="139"/>
        <v>1</v>
      </c>
      <c r="AB235"/>
      <c r="AC235" s="20" t="s">
        <v>136</v>
      </c>
      <c r="AD235" s="28">
        <v>27900</v>
      </c>
      <c r="AE235" s="28">
        <v>31300</v>
      </c>
      <c r="AF235" s="36">
        <v>89.1</v>
      </c>
      <c r="AG235" s="36">
        <v>6.4</v>
      </c>
      <c r="AH235" s="28">
        <v>26000</v>
      </c>
      <c r="AI235" s="28">
        <v>32000</v>
      </c>
      <c r="AJ235" s="36">
        <v>81.3</v>
      </c>
      <c r="AK235" s="36">
        <v>8.5</v>
      </c>
      <c r="AL235" s="28">
        <v>25600</v>
      </c>
      <c r="AM235" s="28">
        <v>33500</v>
      </c>
      <c r="AN235" s="36">
        <v>76.400000000000006</v>
      </c>
      <c r="AO235" s="36">
        <v>9</v>
      </c>
      <c r="AP235"/>
      <c r="AQ235"/>
      <c r="AR235"/>
      <c r="AS235"/>
      <c r="AT235" s="34">
        <f t="shared" si="122"/>
        <v>7.1153846153846154E-3</v>
      </c>
      <c r="AU235" s="34">
        <f t="shared" si="123"/>
        <v>1.0769230769230769E-2</v>
      </c>
      <c r="AV235" s="34">
        <f t="shared" si="124"/>
        <v>9.9230769230769234E-3</v>
      </c>
      <c r="AW235" s="34">
        <f t="shared" si="133"/>
        <v>1.03125E-2</v>
      </c>
      <c r="AX235" s="34">
        <f t="shared" si="134"/>
        <v>6.9921875000000001E-3</v>
      </c>
      <c r="AY235" s="34">
        <f t="shared" si="135"/>
        <v>9.765625E-3</v>
      </c>
      <c r="AZ235" s="34">
        <f t="shared" si="136"/>
        <v>8.5156250000000006E-3</v>
      </c>
      <c r="BA235" s="34">
        <f t="shared" si="137"/>
        <v>8.5937500000000007E-3</v>
      </c>
      <c r="BB235" s="34">
        <f t="shared" si="138"/>
        <v>1.2578125000000001E-2</v>
      </c>
      <c r="BC235" s="34">
        <f t="shared" si="140"/>
        <v>1.2812499999999999E-2</v>
      </c>
      <c r="BD235" s="34">
        <f t="shared" si="141"/>
        <v>9.2968749999999996E-3</v>
      </c>
      <c r="BE235" s="34">
        <f t="shared" si="142"/>
        <v>6.2500000000000003E-3</v>
      </c>
      <c r="BF235" s="34">
        <f t="shared" si="143"/>
        <v>4.7265624999999999E-3</v>
      </c>
      <c r="BG235" s="34">
        <f t="shared" si="144"/>
        <v>1.50390625E-2</v>
      </c>
      <c r="BH235" s="34">
        <f t="shared" si="145"/>
        <v>7.7343749999999999E-3</v>
      </c>
      <c r="BI235" s="34">
        <f t="shared" si="125"/>
        <v>9.2835820895522392E-3</v>
      </c>
      <c r="BJ235" s="34">
        <f t="shared" si="126"/>
        <v>7.6119402985074629E-3</v>
      </c>
      <c r="BK235" s="34">
        <f t="shared" si="127"/>
        <v>7.6716417910447764E-3</v>
      </c>
      <c r="BL235" s="34">
        <f t="shared" si="128"/>
        <v>8.7462686567164171E-3</v>
      </c>
      <c r="BM235" s="34">
        <f t="shared" si="129"/>
        <v>1.2149253731343283E-2</v>
      </c>
      <c r="BN235" s="34">
        <f t="shared" si="130"/>
        <v>9.8805970149253731E-3</v>
      </c>
      <c r="BO235" s="34">
        <f t="shared" si="131"/>
        <v>9.761194029850746E-3</v>
      </c>
      <c r="BP235" s="34">
        <f t="shared" si="132"/>
        <v>8.1791044776119409E-3</v>
      </c>
    </row>
    <row r="236" spans="1:68" ht="15" x14ac:dyDescent="0.25">
      <c r="A236" s="20" t="s">
        <v>137</v>
      </c>
      <c r="B236" s="28">
        <v>290</v>
      </c>
      <c r="C236" s="28">
        <v>876</v>
      </c>
      <c r="D236" s="28">
        <v>672</v>
      </c>
      <c r="E236" s="28">
        <v>689</v>
      </c>
      <c r="F236" s="28">
        <v>470</v>
      </c>
      <c r="G236" s="28">
        <v>435</v>
      </c>
      <c r="H236" s="28">
        <v>731</v>
      </c>
      <c r="I236" s="28">
        <v>457</v>
      </c>
      <c r="J236" s="28">
        <v>610</v>
      </c>
      <c r="K236" s="28">
        <v>672</v>
      </c>
      <c r="L236" s="28">
        <v>600</v>
      </c>
      <c r="M236" s="28">
        <v>350</v>
      </c>
      <c r="N236" s="28">
        <v>316</v>
      </c>
      <c r="O236" s="28">
        <v>1060</v>
      </c>
      <c r="P236" s="28">
        <v>602</v>
      </c>
      <c r="Q236" s="28">
        <v>605</v>
      </c>
      <c r="R236" s="28">
        <v>828</v>
      </c>
      <c r="S236" s="28">
        <v>681</v>
      </c>
      <c r="T236" s="28">
        <v>751</v>
      </c>
      <c r="U236" s="28">
        <v>992</v>
      </c>
      <c r="V236" s="28">
        <v>863</v>
      </c>
      <c r="W236" s="28">
        <v>696</v>
      </c>
      <c r="X236" s="28">
        <v>661</v>
      </c>
      <c r="Y236" s="28"/>
      <c r="Z236" s="20" t="s">
        <v>137</v>
      </c>
      <c r="AA236" s="28" t="b">
        <f t="shared" si="139"/>
        <v>1</v>
      </c>
      <c r="AB236"/>
      <c r="AC236" s="20" t="s">
        <v>137</v>
      </c>
      <c r="AD236" s="28">
        <v>46600</v>
      </c>
      <c r="AE236" s="28">
        <v>63800</v>
      </c>
      <c r="AF236" s="36">
        <v>72.900000000000006</v>
      </c>
      <c r="AG236" s="36">
        <v>6.1</v>
      </c>
      <c r="AH236" s="28">
        <v>49200</v>
      </c>
      <c r="AI236" s="28">
        <v>63800</v>
      </c>
      <c r="AJ236" s="36">
        <v>77</v>
      </c>
      <c r="AK236" s="36">
        <v>6.3</v>
      </c>
      <c r="AL236" s="28">
        <v>52400</v>
      </c>
      <c r="AM236" s="28">
        <v>64700</v>
      </c>
      <c r="AN236" s="36">
        <v>80.900000000000006</v>
      </c>
      <c r="AO236" s="36">
        <v>6.1</v>
      </c>
      <c r="AP236"/>
      <c r="AQ236"/>
      <c r="AR236"/>
      <c r="AS236"/>
      <c r="AT236" s="34">
        <f t="shared" si="122"/>
        <v>5.8943089430894312E-3</v>
      </c>
      <c r="AU236" s="34">
        <f t="shared" si="123"/>
        <v>1.7804878048780486E-2</v>
      </c>
      <c r="AV236" s="34">
        <f t="shared" si="124"/>
        <v>1.3658536585365854E-2</v>
      </c>
      <c r="AW236" s="34">
        <f t="shared" si="133"/>
        <v>1.3148854961832062E-2</v>
      </c>
      <c r="AX236" s="34">
        <f t="shared" si="134"/>
        <v>8.9694656488549622E-3</v>
      </c>
      <c r="AY236" s="34">
        <f t="shared" si="135"/>
        <v>8.3015267175572515E-3</v>
      </c>
      <c r="AZ236" s="34">
        <f t="shared" si="136"/>
        <v>1.3950381679389313E-2</v>
      </c>
      <c r="BA236" s="34">
        <f t="shared" si="137"/>
        <v>8.7213740458015263E-3</v>
      </c>
      <c r="BB236" s="34">
        <f t="shared" si="138"/>
        <v>1.1641221374045801E-2</v>
      </c>
      <c r="BC236" s="34">
        <f t="shared" si="140"/>
        <v>1.282442748091603E-2</v>
      </c>
      <c r="BD236" s="34">
        <f t="shared" si="141"/>
        <v>1.1450381679389313E-2</v>
      </c>
      <c r="BE236" s="34">
        <f t="shared" si="142"/>
        <v>6.6793893129770991E-3</v>
      </c>
      <c r="BF236" s="34">
        <f t="shared" si="143"/>
        <v>6.0305343511450381E-3</v>
      </c>
      <c r="BG236" s="34">
        <f t="shared" si="144"/>
        <v>2.0229007633587787E-2</v>
      </c>
      <c r="BH236" s="34">
        <f t="shared" si="145"/>
        <v>1.1488549618320611E-2</v>
      </c>
      <c r="BI236" s="34">
        <f t="shared" si="125"/>
        <v>9.3508500772797529E-3</v>
      </c>
      <c r="BJ236" s="34">
        <f t="shared" si="126"/>
        <v>1.2797527047913447E-2</v>
      </c>
      <c r="BK236" s="34">
        <f t="shared" si="127"/>
        <v>1.052550231839258E-2</v>
      </c>
      <c r="BL236" s="34">
        <f t="shared" si="128"/>
        <v>1.160741885625966E-2</v>
      </c>
      <c r="BM236" s="34">
        <f t="shared" si="129"/>
        <v>1.5332302936630602E-2</v>
      </c>
      <c r="BN236" s="34">
        <f t="shared" si="130"/>
        <v>1.3338485316846987E-2</v>
      </c>
      <c r="BO236" s="34">
        <f t="shared" si="131"/>
        <v>1.0757341576506955E-2</v>
      </c>
      <c r="BP236" s="34">
        <f t="shared" si="132"/>
        <v>1.0216383307573415E-2</v>
      </c>
    </row>
    <row r="237" spans="1:68" ht="15" x14ac:dyDescent="0.25">
      <c r="A237" s="20" t="s">
        <v>139</v>
      </c>
      <c r="B237" s="28">
        <v>402</v>
      </c>
      <c r="C237" s="28">
        <v>691</v>
      </c>
      <c r="D237" s="28">
        <v>811</v>
      </c>
      <c r="E237" s="28">
        <v>605</v>
      </c>
      <c r="F237" s="28">
        <v>725</v>
      </c>
      <c r="G237" s="28">
        <v>598</v>
      </c>
      <c r="H237" s="28">
        <v>786</v>
      </c>
      <c r="I237" s="28">
        <v>575</v>
      </c>
      <c r="J237" s="28">
        <v>640</v>
      </c>
      <c r="K237" s="28">
        <v>854</v>
      </c>
      <c r="L237" s="28">
        <v>739</v>
      </c>
      <c r="M237" s="28">
        <v>474</v>
      </c>
      <c r="N237" s="28">
        <v>323</v>
      </c>
      <c r="O237" s="28">
        <v>417</v>
      </c>
      <c r="P237" s="28">
        <v>684</v>
      </c>
      <c r="Q237" s="28">
        <v>546</v>
      </c>
      <c r="R237" s="28">
        <v>849</v>
      </c>
      <c r="S237" s="28">
        <v>701</v>
      </c>
      <c r="T237" s="28">
        <v>673</v>
      </c>
      <c r="U237" s="28">
        <v>945</v>
      </c>
      <c r="V237" s="28">
        <v>936</v>
      </c>
      <c r="W237" s="28">
        <v>741</v>
      </c>
      <c r="X237" s="28">
        <v>998</v>
      </c>
      <c r="Y237" s="28"/>
      <c r="Z237" s="20" t="s">
        <v>139</v>
      </c>
      <c r="AA237" s="28" t="b">
        <f t="shared" si="139"/>
        <v>1</v>
      </c>
      <c r="AB237"/>
      <c r="AC237" s="20" t="s">
        <v>139</v>
      </c>
      <c r="AD237" s="28">
        <v>40600</v>
      </c>
      <c r="AE237" s="28">
        <v>54700</v>
      </c>
      <c r="AF237" s="36">
        <v>74.2</v>
      </c>
      <c r="AG237" s="36">
        <v>7.3</v>
      </c>
      <c r="AH237" s="28">
        <v>42400</v>
      </c>
      <c r="AI237" s="28">
        <v>55100</v>
      </c>
      <c r="AJ237" s="36">
        <v>77</v>
      </c>
      <c r="AK237" s="36">
        <v>6.2</v>
      </c>
      <c r="AL237" s="28">
        <v>44200</v>
      </c>
      <c r="AM237" s="28">
        <v>53700</v>
      </c>
      <c r="AN237" s="36">
        <v>82.2</v>
      </c>
      <c r="AO237" s="36">
        <v>5.6</v>
      </c>
      <c r="AP237"/>
      <c r="AQ237"/>
      <c r="AR237"/>
      <c r="AS237"/>
      <c r="AT237" s="34">
        <f t="shared" si="122"/>
        <v>9.4811320754716981E-3</v>
      </c>
      <c r="AU237" s="34">
        <f t="shared" si="123"/>
        <v>1.6297169811320754E-2</v>
      </c>
      <c r="AV237" s="34">
        <f t="shared" si="124"/>
        <v>1.9127358490566036E-2</v>
      </c>
      <c r="AW237" s="34">
        <f t="shared" si="133"/>
        <v>1.3687782805429864E-2</v>
      </c>
      <c r="AX237" s="34">
        <f t="shared" si="134"/>
        <v>1.6402714932126698E-2</v>
      </c>
      <c r="AY237" s="34">
        <f t="shared" si="135"/>
        <v>1.3529411764705882E-2</v>
      </c>
      <c r="AZ237" s="34">
        <f t="shared" si="136"/>
        <v>1.7782805429864254E-2</v>
      </c>
      <c r="BA237" s="34">
        <f t="shared" si="137"/>
        <v>1.3009049773755657E-2</v>
      </c>
      <c r="BB237" s="34">
        <f t="shared" si="138"/>
        <v>1.4479638009049774E-2</v>
      </c>
      <c r="BC237" s="34">
        <f t="shared" si="140"/>
        <v>1.9321266968325791E-2</v>
      </c>
      <c r="BD237" s="34">
        <f t="shared" si="141"/>
        <v>1.6719457013574662E-2</v>
      </c>
      <c r="BE237" s="34">
        <f t="shared" si="142"/>
        <v>1.0723981900452489E-2</v>
      </c>
      <c r="BF237" s="34">
        <f t="shared" si="143"/>
        <v>7.3076923076923076E-3</v>
      </c>
      <c r="BG237" s="34">
        <f t="shared" si="144"/>
        <v>9.4343891402714937E-3</v>
      </c>
      <c r="BH237" s="34">
        <f t="shared" si="145"/>
        <v>1.5475113122171945E-2</v>
      </c>
      <c r="BI237" s="34">
        <f t="shared" si="125"/>
        <v>1.0167597765363129E-2</v>
      </c>
      <c r="BJ237" s="34">
        <f t="shared" si="126"/>
        <v>1.5810055865921789E-2</v>
      </c>
      <c r="BK237" s="34">
        <f t="shared" si="127"/>
        <v>1.3054003724394785E-2</v>
      </c>
      <c r="BL237" s="34">
        <f t="shared" si="128"/>
        <v>1.2532588454376164E-2</v>
      </c>
      <c r="BM237" s="34">
        <f t="shared" si="129"/>
        <v>1.759776536312849E-2</v>
      </c>
      <c r="BN237" s="34">
        <f t="shared" si="130"/>
        <v>1.7430167597765361E-2</v>
      </c>
      <c r="BO237" s="34">
        <f t="shared" si="131"/>
        <v>1.3798882681564246E-2</v>
      </c>
      <c r="BP237" s="34">
        <f t="shared" si="132"/>
        <v>1.8584729981378025E-2</v>
      </c>
    </row>
    <row r="238" spans="1:68" ht="15" x14ac:dyDescent="0.25">
      <c r="A238" s="20" t="s">
        <v>3</v>
      </c>
      <c r="B238" s="28">
        <v>696</v>
      </c>
      <c r="C238" s="28">
        <v>824</v>
      </c>
      <c r="D238" s="28">
        <v>542</v>
      </c>
      <c r="E238" s="28">
        <v>1154</v>
      </c>
      <c r="F238" s="28">
        <v>963</v>
      </c>
      <c r="G238" s="28">
        <v>703</v>
      </c>
      <c r="H238" s="28">
        <v>1163</v>
      </c>
      <c r="I238" s="28">
        <v>924</v>
      </c>
      <c r="J238" s="28">
        <v>843</v>
      </c>
      <c r="K238" s="28">
        <v>1062</v>
      </c>
      <c r="L238" s="28">
        <v>693</v>
      </c>
      <c r="M238" s="28">
        <v>887</v>
      </c>
      <c r="N238" s="28">
        <v>844</v>
      </c>
      <c r="O238" s="28">
        <v>736</v>
      </c>
      <c r="P238" s="28">
        <v>848</v>
      </c>
      <c r="Q238" s="28">
        <v>1352</v>
      </c>
      <c r="R238" s="28">
        <v>1499</v>
      </c>
      <c r="S238" s="28">
        <v>1537</v>
      </c>
      <c r="T238" s="28">
        <v>1424</v>
      </c>
      <c r="U238" s="28">
        <v>1204</v>
      </c>
      <c r="V238" s="28">
        <v>1546</v>
      </c>
      <c r="W238" s="28">
        <v>2182</v>
      </c>
      <c r="X238" s="28">
        <v>1794</v>
      </c>
      <c r="Y238" s="28"/>
      <c r="Z238" s="20" t="s">
        <v>3</v>
      </c>
      <c r="AA238" s="28" t="b">
        <f t="shared" si="139"/>
        <v>1</v>
      </c>
      <c r="AB238"/>
      <c r="AC238" s="20" t="s">
        <v>3</v>
      </c>
      <c r="AD238" s="28">
        <v>61500</v>
      </c>
      <c r="AE238" s="28">
        <v>77300</v>
      </c>
      <c r="AF238" s="36">
        <v>79.599999999999994</v>
      </c>
      <c r="AG238" s="36">
        <v>5.4</v>
      </c>
      <c r="AH238" s="28">
        <v>60200</v>
      </c>
      <c r="AI238" s="28">
        <v>78300</v>
      </c>
      <c r="AJ238" s="36">
        <v>76.900000000000006</v>
      </c>
      <c r="AK238" s="36">
        <v>6.3</v>
      </c>
      <c r="AL238" s="28">
        <v>60500</v>
      </c>
      <c r="AM238" s="28">
        <v>77300</v>
      </c>
      <c r="AN238" s="36">
        <v>78.3</v>
      </c>
      <c r="AO238" s="36">
        <v>5.7</v>
      </c>
      <c r="AP238"/>
      <c r="AQ238"/>
      <c r="AR238"/>
      <c r="AS238"/>
      <c r="AT238" s="34">
        <f t="shared" si="122"/>
        <v>1.1561461794019933E-2</v>
      </c>
      <c r="AU238" s="34">
        <f t="shared" si="123"/>
        <v>1.3687707641196013E-2</v>
      </c>
      <c r="AV238" s="34">
        <f t="shared" si="124"/>
        <v>9.0033222591362119E-3</v>
      </c>
      <c r="AW238" s="34">
        <f t="shared" si="133"/>
        <v>1.9074380165289256E-2</v>
      </c>
      <c r="AX238" s="34">
        <f t="shared" si="134"/>
        <v>1.5917355371900827E-2</v>
      </c>
      <c r="AY238" s="34">
        <f t="shared" si="135"/>
        <v>1.1619834710743801E-2</v>
      </c>
      <c r="AZ238" s="34">
        <f t="shared" si="136"/>
        <v>1.922314049586777E-2</v>
      </c>
      <c r="BA238" s="34">
        <f t="shared" si="137"/>
        <v>1.5272727272727273E-2</v>
      </c>
      <c r="BB238" s="34">
        <f t="shared" si="138"/>
        <v>1.3933884297520661E-2</v>
      </c>
      <c r="BC238" s="34">
        <f t="shared" si="140"/>
        <v>1.7553719008264464E-2</v>
      </c>
      <c r="BD238" s="34">
        <f t="shared" si="141"/>
        <v>1.1454545454545455E-2</v>
      </c>
      <c r="BE238" s="34">
        <f t="shared" si="142"/>
        <v>1.4661157024793389E-2</v>
      </c>
      <c r="BF238" s="34">
        <f t="shared" si="143"/>
        <v>1.3950413223140496E-2</v>
      </c>
      <c r="BG238" s="34">
        <f t="shared" si="144"/>
        <v>1.2165289256198347E-2</v>
      </c>
      <c r="BH238" s="34">
        <f t="shared" si="145"/>
        <v>1.4016528925619835E-2</v>
      </c>
      <c r="BI238" s="34">
        <f t="shared" si="125"/>
        <v>1.7490297542043984E-2</v>
      </c>
      <c r="BJ238" s="34">
        <f t="shared" si="126"/>
        <v>1.9391979301423026E-2</v>
      </c>
      <c r="BK238" s="34">
        <f t="shared" si="127"/>
        <v>1.9883570504527815E-2</v>
      </c>
      <c r="BL238" s="34">
        <f t="shared" si="128"/>
        <v>1.8421733505821474E-2</v>
      </c>
      <c r="BM238" s="34">
        <f t="shared" si="129"/>
        <v>1.5575679172056921E-2</v>
      </c>
      <c r="BN238" s="34">
        <f t="shared" si="130"/>
        <v>0.02</v>
      </c>
      <c r="BO238" s="34">
        <f t="shared" si="131"/>
        <v>2.8227684346701164E-2</v>
      </c>
      <c r="BP238" s="34">
        <f t="shared" si="132"/>
        <v>2.3208279430789132E-2</v>
      </c>
    </row>
    <row r="239" spans="1:68" ht="15" x14ac:dyDescent="0.25">
      <c r="A239" s="20" t="s">
        <v>14</v>
      </c>
      <c r="B239" s="28">
        <v>297</v>
      </c>
      <c r="C239" s="28">
        <v>433</v>
      </c>
      <c r="D239" s="28">
        <v>551</v>
      </c>
      <c r="E239" s="28">
        <v>585</v>
      </c>
      <c r="F239" s="28">
        <v>582</v>
      </c>
      <c r="G239" s="28">
        <v>466</v>
      </c>
      <c r="H239" s="28">
        <v>448</v>
      </c>
      <c r="I239" s="28">
        <v>749</v>
      </c>
      <c r="J239" s="28">
        <v>562</v>
      </c>
      <c r="K239" s="28">
        <v>672</v>
      </c>
      <c r="L239" s="28">
        <v>633</v>
      </c>
      <c r="M239" s="28">
        <v>666</v>
      </c>
      <c r="N239" s="28">
        <v>427</v>
      </c>
      <c r="O239" s="28">
        <v>774</v>
      </c>
      <c r="P239" s="28">
        <v>931</v>
      </c>
      <c r="Q239" s="28">
        <v>584</v>
      </c>
      <c r="R239" s="28">
        <v>592</v>
      </c>
      <c r="S239" s="28">
        <v>837</v>
      </c>
      <c r="T239" s="28">
        <v>691</v>
      </c>
      <c r="U239" s="28">
        <v>819</v>
      </c>
      <c r="V239" s="28">
        <v>666</v>
      </c>
      <c r="W239" s="28">
        <v>1047</v>
      </c>
      <c r="X239" s="28">
        <v>635</v>
      </c>
      <c r="Y239" s="28"/>
      <c r="Z239" s="20" t="s">
        <v>14</v>
      </c>
      <c r="AA239" s="28" t="b">
        <f t="shared" si="139"/>
        <v>1</v>
      </c>
      <c r="AB239"/>
      <c r="AC239" s="20" t="s">
        <v>14</v>
      </c>
      <c r="AD239" s="28">
        <v>35600</v>
      </c>
      <c r="AE239" s="28">
        <v>46700</v>
      </c>
      <c r="AF239" s="36">
        <v>76.3</v>
      </c>
      <c r="AG239" s="36">
        <v>7.5</v>
      </c>
      <c r="AH239" s="28">
        <v>38500</v>
      </c>
      <c r="AI239" s="28">
        <v>47600</v>
      </c>
      <c r="AJ239" s="36">
        <v>80.8</v>
      </c>
      <c r="AK239" s="36">
        <v>6.7</v>
      </c>
      <c r="AL239" s="28">
        <v>37800</v>
      </c>
      <c r="AM239" s="28">
        <v>45900</v>
      </c>
      <c r="AN239" s="36">
        <v>82.2</v>
      </c>
      <c r="AO239" s="36">
        <v>7.4</v>
      </c>
      <c r="AP239"/>
      <c r="AQ239"/>
      <c r="AR239"/>
      <c r="AS239"/>
      <c r="AT239" s="34">
        <f t="shared" si="122"/>
        <v>7.7142857142857143E-3</v>
      </c>
      <c r="AU239" s="34">
        <f t="shared" si="123"/>
        <v>1.1246753246753246E-2</v>
      </c>
      <c r="AV239" s="34">
        <f t="shared" si="124"/>
        <v>1.4311688311688312E-2</v>
      </c>
      <c r="AW239" s="34">
        <f t="shared" si="133"/>
        <v>1.5476190476190477E-2</v>
      </c>
      <c r="AX239" s="34">
        <f t="shared" si="134"/>
        <v>1.5396825396825397E-2</v>
      </c>
      <c r="AY239" s="34">
        <f t="shared" si="135"/>
        <v>1.2328042328042329E-2</v>
      </c>
      <c r="AZ239" s="34">
        <f t="shared" si="136"/>
        <v>1.1851851851851851E-2</v>
      </c>
      <c r="BA239" s="34">
        <f t="shared" si="137"/>
        <v>1.9814814814814816E-2</v>
      </c>
      <c r="BB239" s="34">
        <f t="shared" si="138"/>
        <v>1.4867724867724868E-2</v>
      </c>
      <c r="BC239" s="34">
        <f t="shared" si="140"/>
        <v>1.7777777777777778E-2</v>
      </c>
      <c r="BD239" s="34">
        <f t="shared" si="141"/>
        <v>1.6746031746031745E-2</v>
      </c>
      <c r="BE239" s="34">
        <f t="shared" si="142"/>
        <v>1.7619047619047618E-2</v>
      </c>
      <c r="BF239" s="34">
        <f t="shared" si="143"/>
        <v>1.1296296296296296E-2</v>
      </c>
      <c r="BG239" s="34">
        <f t="shared" si="144"/>
        <v>2.0476190476190478E-2</v>
      </c>
      <c r="BH239" s="34">
        <f t="shared" si="145"/>
        <v>2.462962962962963E-2</v>
      </c>
      <c r="BI239" s="34">
        <f t="shared" si="125"/>
        <v>1.2723311546840959E-2</v>
      </c>
      <c r="BJ239" s="34">
        <f t="shared" si="126"/>
        <v>1.2897603485838779E-2</v>
      </c>
      <c r="BK239" s="34">
        <f t="shared" si="127"/>
        <v>1.8235294117647058E-2</v>
      </c>
      <c r="BL239" s="34">
        <f t="shared" si="128"/>
        <v>1.5054466230936819E-2</v>
      </c>
      <c r="BM239" s="34">
        <f t="shared" si="129"/>
        <v>1.7843137254901959E-2</v>
      </c>
      <c r="BN239" s="34">
        <f t="shared" si="130"/>
        <v>1.4509803921568627E-2</v>
      </c>
      <c r="BO239" s="34">
        <f t="shared" si="131"/>
        <v>2.2810457516339869E-2</v>
      </c>
      <c r="BP239" s="34">
        <f t="shared" si="132"/>
        <v>1.383442265795207E-2</v>
      </c>
    </row>
    <row r="240" spans="1:68" ht="15" x14ac:dyDescent="0.25">
      <c r="A240" s="20" t="s">
        <v>33</v>
      </c>
      <c r="B240" s="28">
        <v>400</v>
      </c>
      <c r="C240" s="28">
        <v>549</v>
      </c>
      <c r="D240" s="28">
        <v>622</v>
      </c>
      <c r="E240" s="28">
        <v>728</v>
      </c>
      <c r="F240" s="28">
        <v>547</v>
      </c>
      <c r="G240" s="28">
        <v>694</v>
      </c>
      <c r="H240" s="28">
        <v>683</v>
      </c>
      <c r="I240" s="28">
        <v>693</v>
      </c>
      <c r="J240" s="28">
        <v>809</v>
      </c>
      <c r="K240" s="28">
        <v>677</v>
      </c>
      <c r="L240" s="28">
        <v>628</v>
      </c>
      <c r="M240" s="28">
        <v>581</v>
      </c>
      <c r="N240" s="28">
        <v>715</v>
      </c>
      <c r="O240" s="28">
        <v>934</v>
      </c>
      <c r="P240" s="28">
        <v>690</v>
      </c>
      <c r="Q240" s="28">
        <v>603</v>
      </c>
      <c r="R240" s="28">
        <v>673</v>
      </c>
      <c r="S240" s="28">
        <v>809</v>
      </c>
      <c r="T240" s="28">
        <v>775</v>
      </c>
      <c r="U240" s="28">
        <v>1112</v>
      </c>
      <c r="V240" s="28">
        <v>929</v>
      </c>
      <c r="W240" s="28">
        <v>684</v>
      </c>
      <c r="X240" s="28">
        <v>915</v>
      </c>
      <c r="Y240" s="28"/>
      <c r="Z240" s="20" t="s">
        <v>33</v>
      </c>
      <c r="AA240" s="28" t="b">
        <f t="shared" si="139"/>
        <v>1</v>
      </c>
      <c r="AB240"/>
      <c r="AC240" s="20" t="s">
        <v>33</v>
      </c>
      <c r="AD240" s="28">
        <v>49300</v>
      </c>
      <c r="AE240" s="28">
        <v>65000</v>
      </c>
      <c r="AF240" s="36">
        <v>75.8</v>
      </c>
      <c r="AG240" s="36">
        <v>6</v>
      </c>
      <c r="AH240" s="28">
        <v>48600</v>
      </c>
      <c r="AI240" s="28">
        <v>64600</v>
      </c>
      <c r="AJ240" s="36">
        <v>75.3</v>
      </c>
      <c r="AK240" s="36">
        <v>6.5</v>
      </c>
      <c r="AL240" s="28">
        <v>50300</v>
      </c>
      <c r="AM240" s="28">
        <v>63500</v>
      </c>
      <c r="AN240" s="36">
        <v>79.3</v>
      </c>
      <c r="AO240" s="36">
        <v>6.3</v>
      </c>
      <c r="AP240"/>
      <c r="AQ240"/>
      <c r="AR240"/>
      <c r="AS240"/>
      <c r="AT240" s="34">
        <f t="shared" si="122"/>
        <v>8.23045267489712E-3</v>
      </c>
      <c r="AU240" s="34">
        <f t="shared" si="123"/>
        <v>1.1296296296296296E-2</v>
      </c>
      <c r="AV240" s="34">
        <f t="shared" si="124"/>
        <v>1.2798353909465021E-2</v>
      </c>
      <c r="AW240" s="34">
        <f t="shared" si="133"/>
        <v>1.4473161033797217E-2</v>
      </c>
      <c r="AX240" s="34">
        <f t="shared" si="134"/>
        <v>1.0874751491053677E-2</v>
      </c>
      <c r="AY240" s="34">
        <f t="shared" si="135"/>
        <v>1.3797216699801192E-2</v>
      </c>
      <c r="AZ240" s="34">
        <f t="shared" si="136"/>
        <v>1.3578528827037773E-2</v>
      </c>
      <c r="BA240" s="34">
        <f t="shared" si="137"/>
        <v>1.3777335984095427E-2</v>
      </c>
      <c r="BB240" s="34">
        <f t="shared" si="138"/>
        <v>1.6083499005964216E-2</v>
      </c>
      <c r="BC240" s="34">
        <f t="shared" si="140"/>
        <v>1.345924453280318E-2</v>
      </c>
      <c r="BD240" s="34">
        <f t="shared" si="141"/>
        <v>1.2485089463220677E-2</v>
      </c>
      <c r="BE240" s="34">
        <f t="shared" si="142"/>
        <v>1.1550695825049702E-2</v>
      </c>
      <c r="BF240" s="34">
        <f t="shared" si="143"/>
        <v>1.4214711729622267E-2</v>
      </c>
      <c r="BG240" s="34">
        <f t="shared" si="144"/>
        <v>1.8568588469184889E-2</v>
      </c>
      <c r="BH240" s="34">
        <f t="shared" si="145"/>
        <v>1.371769383697813E-2</v>
      </c>
      <c r="BI240" s="34">
        <f t="shared" si="125"/>
        <v>9.4960629921259851E-3</v>
      </c>
      <c r="BJ240" s="34">
        <f t="shared" si="126"/>
        <v>1.0598425196850393E-2</v>
      </c>
      <c r="BK240" s="34">
        <f t="shared" si="127"/>
        <v>1.274015748031496E-2</v>
      </c>
      <c r="BL240" s="34">
        <f t="shared" si="128"/>
        <v>1.2204724409448819E-2</v>
      </c>
      <c r="BM240" s="34">
        <f t="shared" si="129"/>
        <v>1.7511811023622047E-2</v>
      </c>
      <c r="BN240" s="34">
        <f t="shared" si="130"/>
        <v>1.462992125984252E-2</v>
      </c>
      <c r="BO240" s="34">
        <f t="shared" si="131"/>
        <v>1.0771653543307086E-2</v>
      </c>
      <c r="BP240" s="34">
        <f t="shared" si="132"/>
        <v>1.4409448818897637E-2</v>
      </c>
    </row>
    <row r="241" spans="1:68" ht="15" x14ac:dyDescent="0.25">
      <c r="A241" s="20" t="s">
        <v>47</v>
      </c>
      <c r="B241" s="28">
        <v>210</v>
      </c>
      <c r="C241" s="28">
        <v>380</v>
      </c>
      <c r="D241" s="28">
        <v>420</v>
      </c>
      <c r="E241" s="28">
        <v>686</v>
      </c>
      <c r="F241" s="28">
        <v>259</v>
      </c>
      <c r="G241" s="28">
        <v>524</v>
      </c>
      <c r="H241" s="28">
        <v>487</v>
      </c>
      <c r="I241" s="28">
        <v>272</v>
      </c>
      <c r="J241" s="28">
        <v>324</v>
      </c>
      <c r="K241" s="28">
        <v>255</v>
      </c>
      <c r="L241" s="28">
        <v>281</v>
      </c>
      <c r="M241" s="28">
        <v>221</v>
      </c>
      <c r="N241" s="28">
        <v>305</v>
      </c>
      <c r="O241" s="28">
        <v>374</v>
      </c>
      <c r="P241" s="28">
        <v>387</v>
      </c>
      <c r="Q241" s="28">
        <v>374</v>
      </c>
      <c r="R241" s="28">
        <v>498</v>
      </c>
      <c r="S241" s="28">
        <v>448</v>
      </c>
      <c r="T241" s="28">
        <v>407</v>
      </c>
      <c r="U241" s="28">
        <v>371</v>
      </c>
      <c r="V241" s="28">
        <v>518</v>
      </c>
      <c r="W241" s="28">
        <v>446</v>
      </c>
      <c r="X241" s="28">
        <v>476</v>
      </c>
      <c r="Y241" s="28"/>
      <c r="Z241" s="20" t="s">
        <v>47</v>
      </c>
      <c r="AA241" s="28" t="b">
        <f t="shared" si="139"/>
        <v>1</v>
      </c>
      <c r="AB241"/>
      <c r="AC241" s="20" t="s">
        <v>47</v>
      </c>
      <c r="AD241" s="28">
        <v>32700</v>
      </c>
      <c r="AE241" s="28">
        <v>40700</v>
      </c>
      <c r="AF241" s="36">
        <v>80.400000000000006</v>
      </c>
      <c r="AG241" s="36">
        <v>7.9</v>
      </c>
      <c r="AH241" s="28">
        <v>33200</v>
      </c>
      <c r="AI241" s="28">
        <v>41100</v>
      </c>
      <c r="AJ241" s="36">
        <v>80.900000000000006</v>
      </c>
      <c r="AK241" s="36">
        <v>7.8</v>
      </c>
      <c r="AL241" s="28">
        <v>34100</v>
      </c>
      <c r="AM241" s="28">
        <v>41800</v>
      </c>
      <c r="AN241" s="36">
        <v>81.5</v>
      </c>
      <c r="AO241" s="36">
        <v>7.7</v>
      </c>
      <c r="AP241"/>
      <c r="AQ241"/>
      <c r="AR241"/>
      <c r="AS241"/>
      <c r="AT241" s="34">
        <f t="shared" si="122"/>
        <v>6.3253012048192772E-3</v>
      </c>
      <c r="AU241" s="34">
        <f t="shared" si="123"/>
        <v>1.144578313253012E-2</v>
      </c>
      <c r="AV241" s="34">
        <f t="shared" si="124"/>
        <v>1.2650602409638554E-2</v>
      </c>
      <c r="AW241" s="34">
        <f t="shared" si="133"/>
        <v>2.0117302052785925E-2</v>
      </c>
      <c r="AX241" s="34">
        <f t="shared" si="134"/>
        <v>7.5953079178885628E-3</v>
      </c>
      <c r="AY241" s="34">
        <f t="shared" si="135"/>
        <v>1.5366568914956013E-2</v>
      </c>
      <c r="AZ241" s="34">
        <f t="shared" si="136"/>
        <v>1.4281524926686218E-2</v>
      </c>
      <c r="BA241" s="34">
        <f t="shared" si="137"/>
        <v>7.9765395894428152E-3</v>
      </c>
      <c r="BB241" s="34">
        <f t="shared" si="138"/>
        <v>9.5014662756598249E-3</v>
      </c>
      <c r="BC241" s="34">
        <f t="shared" si="140"/>
        <v>7.4780058651026391E-3</v>
      </c>
      <c r="BD241" s="34">
        <f t="shared" si="141"/>
        <v>8.240469208211143E-3</v>
      </c>
      <c r="BE241" s="34">
        <f t="shared" si="142"/>
        <v>6.4809384164222876E-3</v>
      </c>
      <c r="BF241" s="34">
        <f t="shared" si="143"/>
        <v>8.9442815249266856E-3</v>
      </c>
      <c r="BG241" s="34">
        <f t="shared" si="144"/>
        <v>1.0967741935483871E-2</v>
      </c>
      <c r="BH241" s="34">
        <f t="shared" si="145"/>
        <v>1.1348973607038123E-2</v>
      </c>
      <c r="BI241" s="34">
        <f t="shared" si="125"/>
        <v>8.9473684210526309E-3</v>
      </c>
      <c r="BJ241" s="34">
        <f t="shared" si="126"/>
        <v>1.1913875598086125E-2</v>
      </c>
      <c r="BK241" s="34">
        <f t="shared" si="127"/>
        <v>1.0717703349282296E-2</v>
      </c>
      <c r="BL241" s="34">
        <f t="shared" si="128"/>
        <v>9.7368421052631583E-3</v>
      </c>
      <c r="BM241" s="34">
        <f t="shared" si="129"/>
        <v>8.8755980861244012E-3</v>
      </c>
      <c r="BN241" s="34">
        <f t="shared" si="130"/>
        <v>1.2392344497607656E-2</v>
      </c>
      <c r="BO241" s="34">
        <f t="shared" si="131"/>
        <v>1.0669856459330143E-2</v>
      </c>
      <c r="BP241" s="34">
        <f t="shared" si="132"/>
        <v>1.1387559808612439E-2</v>
      </c>
    </row>
    <row r="242" spans="1:68" ht="15" x14ac:dyDescent="0.25">
      <c r="A242" s="20" t="s">
        <v>63</v>
      </c>
      <c r="B242" s="28">
        <v>379</v>
      </c>
      <c r="C242" s="28">
        <v>506</v>
      </c>
      <c r="D242" s="28">
        <v>548</v>
      </c>
      <c r="E242" s="28">
        <v>452</v>
      </c>
      <c r="F242" s="28">
        <v>389</v>
      </c>
      <c r="G242" s="28">
        <v>528</v>
      </c>
      <c r="H242" s="28">
        <v>599</v>
      </c>
      <c r="I242" s="28">
        <v>595</v>
      </c>
      <c r="J242" s="28">
        <v>571</v>
      </c>
      <c r="K242" s="28">
        <v>1028</v>
      </c>
      <c r="L242" s="28">
        <v>813</v>
      </c>
      <c r="M242" s="28">
        <v>592</v>
      </c>
      <c r="N242" s="28">
        <v>403</v>
      </c>
      <c r="O242" s="28">
        <v>594</v>
      </c>
      <c r="P242" s="28">
        <v>453</v>
      </c>
      <c r="Q242" s="28">
        <v>616</v>
      </c>
      <c r="R242" s="28">
        <v>624</v>
      </c>
      <c r="S242" s="28">
        <v>542</v>
      </c>
      <c r="T242" s="28">
        <v>603</v>
      </c>
      <c r="U242" s="28">
        <v>691</v>
      </c>
      <c r="V242" s="28">
        <v>885</v>
      </c>
      <c r="W242" s="28">
        <v>1028</v>
      </c>
      <c r="X242" s="28">
        <v>1149</v>
      </c>
      <c r="Y242" s="28"/>
      <c r="Z242" s="20" t="s">
        <v>63</v>
      </c>
      <c r="AA242" s="28" t="b">
        <f t="shared" si="139"/>
        <v>1</v>
      </c>
      <c r="AB242"/>
      <c r="AC242" s="20" t="s">
        <v>63</v>
      </c>
      <c r="AD242" s="28">
        <v>58200</v>
      </c>
      <c r="AE242" s="28">
        <v>70400</v>
      </c>
      <c r="AF242" s="36">
        <v>82.7</v>
      </c>
      <c r="AG242" s="36">
        <v>5.0999999999999996</v>
      </c>
      <c r="AH242" s="28">
        <v>57900</v>
      </c>
      <c r="AI242" s="28">
        <v>70200</v>
      </c>
      <c r="AJ242" s="36">
        <v>82.4</v>
      </c>
      <c r="AK242" s="36">
        <v>6</v>
      </c>
      <c r="AL242" s="28">
        <v>57600</v>
      </c>
      <c r="AM242" s="28">
        <v>74400</v>
      </c>
      <c r="AN242" s="36">
        <v>77.400000000000006</v>
      </c>
      <c r="AO242" s="36">
        <v>6.1</v>
      </c>
      <c r="AP242"/>
      <c r="AQ242"/>
      <c r="AR242"/>
      <c r="AS242"/>
      <c r="AT242" s="34">
        <f t="shared" si="122"/>
        <v>6.5457685664939555E-3</v>
      </c>
      <c r="AU242" s="34">
        <f t="shared" si="123"/>
        <v>8.7392055267702939E-3</v>
      </c>
      <c r="AV242" s="34">
        <f t="shared" si="124"/>
        <v>9.4645941278065637E-3</v>
      </c>
      <c r="AW242" s="34">
        <f t="shared" si="133"/>
        <v>7.8472222222222224E-3</v>
      </c>
      <c r="AX242" s="34">
        <f t="shared" si="134"/>
        <v>6.7534722222222223E-3</v>
      </c>
      <c r="AY242" s="34">
        <f t="shared" si="135"/>
        <v>9.1666666666666667E-3</v>
      </c>
      <c r="AZ242" s="34">
        <f t="shared" si="136"/>
        <v>1.0399305555555556E-2</v>
      </c>
      <c r="BA242" s="34">
        <f t="shared" si="137"/>
        <v>1.0329861111111111E-2</v>
      </c>
      <c r="BB242" s="34">
        <f t="shared" si="138"/>
        <v>9.913194444444445E-3</v>
      </c>
      <c r="BC242" s="34">
        <f t="shared" si="140"/>
        <v>1.7847222222222223E-2</v>
      </c>
      <c r="BD242" s="34">
        <f t="shared" si="141"/>
        <v>1.4114583333333333E-2</v>
      </c>
      <c r="BE242" s="34">
        <f t="shared" si="142"/>
        <v>1.0277777777777778E-2</v>
      </c>
      <c r="BF242" s="34">
        <f t="shared" si="143"/>
        <v>6.9965277777777777E-3</v>
      </c>
      <c r="BG242" s="34">
        <f t="shared" si="144"/>
        <v>1.03125E-2</v>
      </c>
      <c r="BH242" s="34">
        <f t="shared" si="145"/>
        <v>7.8645833333333328E-3</v>
      </c>
      <c r="BI242" s="34">
        <f t="shared" si="125"/>
        <v>8.2795698924731185E-3</v>
      </c>
      <c r="BJ242" s="34">
        <f t="shared" si="126"/>
        <v>8.3870967741935479E-3</v>
      </c>
      <c r="BK242" s="34">
        <f t="shared" si="127"/>
        <v>7.2849462365591399E-3</v>
      </c>
      <c r="BL242" s="34">
        <f t="shared" si="128"/>
        <v>8.1048387096774189E-3</v>
      </c>
      <c r="BM242" s="34">
        <f t="shared" si="129"/>
        <v>9.2876344086021499E-3</v>
      </c>
      <c r="BN242" s="34">
        <f t="shared" si="130"/>
        <v>1.189516129032258E-2</v>
      </c>
      <c r="BO242" s="34">
        <f t="shared" si="131"/>
        <v>1.3817204301075268E-2</v>
      </c>
      <c r="BP242" s="34">
        <f t="shared" si="132"/>
        <v>1.5443548387096774E-2</v>
      </c>
    </row>
    <row r="243" spans="1:68" ht="15" x14ac:dyDescent="0.25">
      <c r="A243" s="20" t="s">
        <v>84</v>
      </c>
      <c r="B243" s="28">
        <v>108</v>
      </c>
      <c r="C243" s="28">
        <v>214</v>
      </c>
      <c r="D243" s="28">
        <v>411</v>
      </c>
      <c r="E243" s="28">
        <v>297</v>
      </c>
      <c r="F243" s="28">
        <v>253</v>
      </c>
      <c r="G243" s="28">
        <v>262</v>
      </c>
      <c r="H243" s="28">
        <v>276</v>
      </c>
      <c r="I243" s="28">
        <v>298</v>
      </c>
      <c r="J243" s="28">
        <v>328</v>
      </c>
      <c r="K243" s="28">
        <v>205</v>
      </c>
      <c r="L243" s="28">
        <v>416</v>
      </c>
      <c r="M243" s="28">
        <v>363</v>
      </c>
      <c r="N243" s="28">
        <v>289</v>
      </c>
      <c r="O243" s="28">
        <v>451</v>
      </c>
      <c r="P243" s="28">
        <v>355</v>
      </c>
      <c r="Q243" s="28">
        <v>379</v>
      </c>
      <c r="R243" s="28">
        <v>420</v>
      </c>
      <c r="S243" s="28">
        <v>470</v>
      </c>
      <c r="T243" s="28">
        <v>277</v>
      </c>
      <c r="U243" s="28">
        <v>362</v>
      </c>
      <c r="V243" s="28">
        <v>416</v>
      </c>
      <c r="W243" s="28">
        <v>374</v>
      </c>
      <c r="X243" s="28">
        <v>380</v>
      </c>
      <c r="Y243" s="28"/>
      <c r="Z243" s="20" t="s">
        <v>84</v>
      </c>
      <c r="AA243" s="28" t="b">
        <f t="shared" si="139"/>
        <v>1</v>
      </c>
      <c r="AB243"/>
      <c r="AC243" s="20" t="s">
        <v>84</v>
      </c>
      <c r="AD243" s="28">
        <v>51100</v>
      </c>
      <c r="AE243" s="28">
        <v>59300</v>
      </c>
      <c r="AF243" s="36">
        <v>86.2</v>
      </c>
      <c r="AG243" s="36">
        <v>5.0999999999999996</v>
      </c>
      <c r="AH243" s="28">
        <v>47300</v>
      </c>
      <c r="AI243" s="28">
        <v>59500</v>
      </c>
      <c r="AJ243" s="36">
        <v>79.400000000000006</v>
      </c>
      <c r="AK243" s="36">
        <v>5.8</v>
      </c>
      <c r="AL243" s="28">
        <v>46600</v>
      </c>
      <c r="AM243" s="28">
        <v>59000</v>
      </c>
      <c r="AN243" s="36">
        <v>79</v>
      </c>
      <c r="AO243" s="36">
        <v>6.3</v>
      </c>
      <c r="AP243"/>
      <c r="AQ243"/>
      <c r="AR243"/>
      <c r="AS243"/>
      <c r="AT243" s="34">
        <f t="shared" si="122"/>
        <v>2.2832980972515857E-3</v>
      </c>
      <c r="AU243" s="34">
        <f t="shared" si="123"/>
        <v>4.5243128964059199E-3</v>
      </c>
      <c r="AV243" s="34">
        <f t="shared" si="124"/>
        <v>8.6892177589852002E-3</v>
      </c>
      <c r="AW243" s="34">
        <f t="shared" si="133"/>
        <v>6.3733905579399144E-3</v>
      </c>
      <c r="AX243" s="34">
        <f t="shared" si="134"/>
        <v>5.4291845493562229E-3</v>
      </c>
      <c r="AY243" s="34">
        <f t="shared" si="135"/>
        <v>5.6223175965665236E-3</v>
      </c>
      <c r="AZ243" s="34">
        <f t="shared" si="136"/>
        <v>5.9227467811158799E-3</v>
      </c>
      <c r="BA243" s="34">
        <f t="shared" si="137"/>
        <v>6.3948497854077252E-3</v>
      </c>
      <c r="BB243" s="34">
        <f t="shared" si="138"/>
        <v>7.0386266094420603E-3</v>
      </c>
      <c r="BC243" s="34">
        <f t="shared" si="140"/>
        <v>4.3991416309012875E-3</v>
      </c>
      <c r="BD243" s="34">
        <f t="shared" si="141"/>
        <v>8.9270386266094414E-3</v>
      </c>
      <c r="BE243" s="34">
        <f t="shared" si="142"/>
        <v>7.7896995708154502E-3</v>
      </c>
      <c r="BF243" s="34">
        <f t="shared" si="143"/>
        <v>6.2017167381974245E-3</v>
      </c>
      <c r="BG243" s="34">
        <f t="shared" si="144"/>
        <v>9.6781115879828322E-3</v>
      </c>
      <c r="BH243" s="34">
        <f t="shared" si="145"/>
        <v>7.6180257510729613E-3</v>
      </c>
      <c r="BI243" s="34">
        <f t="shared" si="125"/>
        <v>6.4237288135593224E-3</v>
      </c>
      <c r="BJ243" s="34">
        <f t="shared" si="126"/>
        <v>7.1186440677966098E-3</v>
      </c>
      <c r="BK243" s="34">
        <f t="shared" si="127"/>
        <v>7.9661016949152536E-3</v>
      </c>
      <c r="BL243" s="34">
        <f t="shared" si="128"/>
        <v>4.6949152542372884E-3</v>
      </c>
      <c r="BM243" s="34">
        <f t="shared" si="129"/>
        <v>6.1355932203389831E-3</v>
      </c>
      <c r="BN243" s="34">
        <f t="shared" si="130"/>
        <v>7.0508474576271183E-3</v>
      </c>
      <c r="BO243" s="34">
        <f t="shared" si="131"/>
        <v>6.3389830508474576E-3</v>
      </c>
      <c r="BP243" s="34">
        <f t="shared" si="132"/>
        <v>6.4406779661016949E-3</v>
      </c>
    </row>
    <row r="244" spans="1:68" ht="15" x14ac:dyDescent="0.25">
      <c r="A244" s="20" t="s">
        <v>111</v>
      </c>
      <c r="B244" s="28">
        <v>340</v>
      </c>
      <c r="C244" s="28">
        <v>407</v>
      </c>
      <c r="D244" s="28">
        <v>554</v>
      </c>
      <c r="E244" s="28">
        <v>342</v>
      </c>
      <c r="F244" s="28">
        <v>334</v>
      </c>
      <c r="G244" s="28">
        <v>361</v>
      </c>
      <c r="H244" s="28">
        <v>462</v>
      </c>
      <c r="I244" s="28">
        <v>309</v>
      </c>
      <c r="J244" s="28">
        <v>350</v>
      </c>
      <c r="K244" s="28">
        <v>594</v>
      </c>
      <c r="L244" s="28">
        <v>317</v>
      </c>
      <c r="M244" s="28">
        <v>286</v>
      </c>
      <c r="N244" s="28">
        <v>136</v>
      </c>
      <c r="O244" s="28">
        <v>259</v>
      </c>
      <c r="P244" s="28">
        <v>314</v>
      </c>
      <c r="Q244" s="28">
        <v>322</v>
      </c>
      <c r="R244" s="28">
        <v>293</v>
      </c>
      <c r="S244" s="28">
        <v>431</v>
      </c>
      <c r="T244" s="28">
        <v>577</v>
      </c>
      <c r="U244" s="28">
        <v>445</v>
      </c>
      <c r="V244" s="28">
        <v>644</v>
      </c>
      <c r="W244" s="28">
        <v>615</v>
      </c>
      <c r="X244" s="28">
        <v>506</v>
      </c>
      <c r="Y244" s="28"/>
      <c r="Z244" s="20" t="s">
        <v>111</v>
      </c>
      <c r="AA244" s="28" t="b">
        <f t="shared" si="139"/>
        <v>1</v>
      </c>
      <c r="AB244"/>
      <c r="AC244" s="20" t="s">
        <v>111</v>
      </c>
      <c r="AD244" s="28">
        <v>46600</v>
      </c>
      <c r="AE244" s="28">
        <v>63300</v>
      </c>
      <c r="AF244" s="36">
        <v>73.7</v>
      </c>
      <c r="AG244" s="36">
        <v>6.8</v>
      </c>
      <c r="AH244" s="28">
        <v>46100</v>
      </c>
      <c r="AI244" s="28">
        <v>62300</v>
      </c>
      <c r="AJ244" s="36">
        <v>74</v>
      </c>
      <c r="AK244" s="36">
        <v>6.4</v>
      </c>
      <c r="AL244" s="28">
        <v>45300</v>
      </c>
      <c r="AM244" s="28">
        <v>61000</v>
      </c>
      <c r="AN244" s="36">
        <v>74.2</v>
      </c>
      <c r="AO244" s="36">
        <v>6.7</v>
      </c>
      <c r="AP244"/>
      <c r="AQ244"/>
      <c r="AR244"/>
      <c r="AS244"/>
      <c r="AT244" s="34">
        <f t="shared" si="122"/>
        <v>7.37527114967462E-3</v>
      </c>
      <c r="AU244" s="34">
        <f t="shared" si="123"/>
        <v>8.8286334056399129E-3</v>
      </c>
      <c r="AV244" s="34">
        <f t="shared" si="124"/>
        <v>1.2017353579175705E-2</v>
      </c>
      <c r="AW244" s="34">
        <f t="shared" si="133"/>
        <v>7.5496688741721859E-3</v>
      </c>
      <c r="AX244" s="34">
        <f t="shared" si="134"/>
        <v>7.3730684326710821E-3</v>
      </c>
      <c r="AY244" s="34">
        <f t="shared" si="135"/>
        <v>7.9690949227373062E-3</v>
      </c>
      <c r="AZ244" s="34">
        <f t="shared" si="136"/>
        <v>1.0198675496688741E-2</v>
      </c>
      <c r="BA244" s="34">
        <f t="shared" si="137"/>
        <v>6.8211920529801327E-3</v>
      </c>
      <c r="BB244" s="34">
        <f t="shared" si="138"/>
        <v>7.7262693156732896E-3</v>
      </c>
      <c r="BC244" s="34">
        <f t="shared" si="140"/>
        <v>1.3112582781456954E-2</v>
      </c>
      <c r="BD244" s="34">
        <f t="shared" si="141"/>
        <v>6.9977924944812364E-3</v>
      </c>
      <c r="BE244" s="34">
        <f t="shared" si="142"/>
        <v>6.3134657836644596E-3</v>
      </c>
      <c r="BF244" s="34">
        <f t="shared" si="143"/>
        <v>3.0022075055187638E-3</v>
      </c>
      <c r="BG244" s="34">
        <f t="shared" si="144"/>
        <v>5.7174392935982338E-3</v>
      </c>
      <c r="BH244" s="34">
        <f t="shared" si="145"/>
        <v>6.9315673289183227E-3</v>
      </c>
      <c r="BI244" s="34">
        <f t="shared" si="125"/>
        <v>5.278688524590164E-3</v>
      </c>
      <c r="BJ244" s="34">
        <f t="shared" si="126"/>
        <v>4.80327868852459E-3</v>
      </c>
      <c r="BK244" s="34">
        <f t="shared" si="127"/>
        <v>7.0655737704918035E-3</v>
      </c>
      <c r="BL244" s="34">
        <f t="shared" si="128"/>
        <v>9.4590163934426229E-3</v>
      </c>
      <c r="BM244" s="34">
        <f t="shared" si="129"/>
        <v>7.2950819672131144E-3</v>
      </c>
      <c r="BN244" s="34">
        <f t="shared" si="130"/>
        <v>1.0557377049180328E-2</v>
      </c>
      <c r="BO244" s="34">
        <f t="shared" si="131"/>
        <v>1.0081967213114754E-2</v>
      </c>
      <c r="BP244" s="34">
        <f t="shared" si="132"/>
        <v>8.2950819672131144E-3</v>
      </c>
    </row>
    <row r="245" spans="1:68" ht="15" x14ac:dyDescent="0.25">
      <c r="A245" s="20" t="s">
        <v>144</v>
      </c>
      <c r="B245" s="28">
        <v>548</v>
      </c>
      <c r="C245" s="28">
        <v>503</v>
      </c>
      <c r="D245" s="28">
        <v>569</v>
      </c>
      <c r="E245" s="28">
        <v>650</v>
      </c>
      <c r="F245" s="28">
        <v>363</v>
      </c>
      <c r="G245" s="28">
        <v>574</v>
      </c>
      <c r="H245" s="28">
        <v>639</v>
      </c>
      <c r="I245" s="28">
        <v>685</v>
      </c>
      <c r="J245" s="28">
        <v>553</v>
      </c>
      <c r="K245" s="28">
        <v>725</v>
      </c>
      <c r="L245" s="28">
        <v>521</v>
      </c>
      <c r="M245" s="28">
        <v>569</v>
      </c>
      <c r="N245" s="28">
        <v>282</v>
      </c>
      <c r="O245" s="28">
        <v>328</v>
      </c>
      <c r="P245" s="28">
        <v>531</v>
      </c>
      <c r="Q245" s="28">
        <v>1005</v>
      </c>
      <c r="R245" s="28">
        <v>832</v>
      </c>
      <c r="S245" s="28">
        <v>1056</v>
      </c>
      <c r="T245" s="28">
        <v>1084</v>
      </c>
      <c r="U245" s="28">
        <v>1183</v>
      </c>
      <c r="V245" s="28">
        <v>956</v>
      </c>
      <c r="W245" s="28">
        <v>821</v>
      </c>
      <c r="X245" s="28">
        <v>947</v>
      </c>
      <c r="Y245" s="28"/>
      <c r="Z245" s="20" t="s">
        <v>144</v>
      </c>
      <c r="AA245" s="28" t="b">
        <f t="shared" si="139"/>
        <v>1</v>
      </c>
      <c r="AB245"/>
      <c r="AC245" s="20" t="s">
        <v>144</v>
      </c>
      <c r="AD245" s="28">
        <v>52000</v>
      </c>
      <c r="AE245" s="28">
        <v>60600</v>
      </c>
      <c r="AF245" s="36">
        <v>85.9</v>
      </c>
      <c r="AG245" s="36">
        <v>4.9000000000000004</v>
      </c>
      <c r="AH245" s="28">
        <v>50500</v>
      </c>
      <c r="AI245" s="28">
        <v>60700</v>
      </c>
      <c r="AJ245" s="36">
        <v>83.1</v>
      </c>
      <c r="AK245" s="36">
        <v>5.9</v>
      </c>
      <c r="AL245" s="28">
        <v>47000</v>
      </c>
      <c r="AM245" s="28">
        <v>60200</v>
      </c>
      <c r="AN245" s="36">
        <v>78</v>
      </c>
      <c r="AO245" s="36">
        <v>6.6</v>
      </c>
      <c r="AP245"/>
      <c r="AQ245"/>
      <c r="AR245"/>
      <c r="AS245"/>
      <c r="AT245" s="34">
        <f t="shared" si="122"/>
        <v>1.0851485148514851E-2</v>
      </c>
      <c r="AU245" s="34">
        <f t="shared" si="123"/>
        <v>9.9603960396039606E-3</v>
      </c>
      <c r="AV245" s="34">
        <f t="shared" si="124"/>
        <v>1.1267326732673267E-2</v>
      </c>
      <c r="AW245" s="34">
        <f t="shared" si="133"/>
        <v>1.3829787234042552E-2</v>
      </c>
      <c r="AX245" s="34">
        <f t="shared" si="134"/>
        <v>7.7234042553191492E-3</v>
      </c>
      <c r="AY245" s="34">
        <f t="shared" si="135"/>
        <v>1.2212765957446808E-2</v>
      </c>
      <c r="AZ245" s="34">
        <f t="shared" si="136"/>
        <v>1.3595744680851065E-2</v>
      </c>
      <c r="BA245" s="34">
        <f t="shared" si="137"/>
        <v>1.4574468085106382E-2</v>
      </c>
      <c r="BB245" s="34">
        <f t="shared" si="138"/>
        <v>1.1765957446808511E-2</v>
      </c>
      <c r="BC245" s="34">
        <f t="shared" si="140"/>
        <v>1.5425531914893617E-2</v>
      </c>
      <c r="BD245" s="34">
        <f t="shared" si="141"/>
        <v>1.1085106382978724E-2</v>
      </c>
      <c r="BE245" s="34">
        <f t="shared" si="142"/>
        <v>1.2106382978723405E-2</v>
      </c>
      <c r="BF245" s="34">
        <f t="shared" si="143"/>
        <v>6.0000000000000001E-3</v>
      </c>
      <c r="BG245" s="34">
        <f t="shared" si="144"/>
        <v>6.9787234042553194E-3</v>
      </c>
      <c r="BH245" s="34">
        <f t="shared" si="145"/>
        <v>1.1297872340425532E-2</v>
      </c>
      <c r="BI245" s="34">
        <f t="shared" si="125"/>
        <v>1.6694352159468438E-2</v>
      </c>
      <c r="BJ245" s="34">
        <f t="shared" si="126"/>
        <v>1.3820598006644518E-2</v>
      </c>
      <c r="BK245" s="34">
        <f t="shared" si="127"/>
        <v>1.7541528239202658E-2</v>
      </c>
      <c r="BL245" s="34">
        <f t="shared" si="128"/>
        <v>1.8006644518272424E-2</v>
      </c>
      <c r="BM245" s="34">
        <f t="shared" si="129"/>
        <v>1.9651162790697674E-2</v>
      </c>
      <c r="BN245" s="34">
        <f t="shared" si="130"/>
        <v>1.5880398671096346E-2</v>
      </c>
      <c r="BO245" s="34">
        <f t="shared" si="131"/>
        <v>1.3637873754152824E-2</v>
      </c>
      <c r="BP245" s="34">
        <f t="shared" si="132"/>
        <v>1.5730897009966778E-2</v>
      </c>
    </row>
    <row r="246" spans="1:68" ht="15" x14ac:dyDescent="0.25">
      <c r="A246" s="20" t="s">
        <v>13</v>
      </c>
      <c r="B246" s="28">
        <v>300</v>
      </c>
      <c r="C246" s="28">
        <v>362</v>
      </c>
      <c r="D246" s="28">
        <v>509</v>
      </c>
      <c r="E246" s="28">
        <v>257</v>
      </c>
      <c r="F246" s="28">
        <v>442</v>
      </c>
      <c r="G246" s="28">
        <v>352</v>
      </c>
      <c r="H246" s="28">
        <v>335</v>
      </c>
      <c r="I246" s="28">
        <v>494</v>
      </c>
      <c r="J246" s="28">
        <v>677</v>
      </c>
      <c r="K246" s="28">
        <v>933</v>
      </c>
      <c r="L246" s="28">
        <v>463</v>
      </c>
      <c r="M246" s="28">
        <v>451</v>
      </c>
      <c r="N246" s="28">
        <v>245</v>
      </c>
      <c r="O246" s="28">
        <v>382</v>
      </c>
      <c r="P246" s="28">
        <v>550</v>
      </c>
      <c r="Q246" s="28">
        <v>548</v>
      </c>
      <c r="R246" s="28">
        <v>560</v>
      </c>
      <c r="S246" s="28">
        <v>504</v>
      </c>
      <c r="T246" s="28">
        <v>724</v>
      </c>
      <c r="U246" s="28">
        <v>945</v>
      </c>
      <c r="V246" s="28">
        <v>1120</v>
      </c>
      <c r="W246" s="28">
        <v>1101</v>
      </c>
      <c r="X246" s="28">
        <v>906</v>
      </c>
      <c r="Y246" s="28"/>
      <c r="Z246" s="20" t="s">
        <v>13</v>
      </c>
      <c r="AA246" s="28" t="b">
        <f t="shared" si="139"/>
        <v>1</v>
      </c>
      <c r="AB246"/>
      <c r="AC246" s="20" t="s">
        <v>13</v>
      </c>
      <c r="AD246" s="28">
        <v>47100</v>
      </c>
      <c r="AE246" s="28">
        <v>60400</v>
      </c>
      <c r="AF246" s="36">
        <v>77.900000000000006</v>
      </c>
      <c r="AG246" s="36">
        <v>6</v>
      </c>
      <c r="AH246" s="28">
        <v>49100</v>
      </c>
      <c r="AI246" s="28">
        <v>61300</v>
      </c>
      <c r="AJ246" s="36">
        <v>80.099999999999994</v>
      </c>
      <c r="AK246" s="36">
        <v>6.3</v>
      </c>
      <c r="AL246" s="28">
        <v>48700</v>
      </c>
      <c r="AM246" s="28">
        <v>59400</v>
      </c>
      <c r="AN246" s="36">
        <v>81.900000000000006</v>
      </c>
      <c r="AO246" s="36">
        <v>5.7</v>
      </c>
      <c r="AP246"/>
      <c r="AQ246"/>
      <c r="AR246"/>
      <c r="AS246"/>
      <c r="AT246" s="34">
        <f t="shared" si="122"/>
        <v>6.1099796334012219E-3</v>
      </c>
      <c r="AU246" s="34">
        <f t="shared" si="123"/>
        <v>7.3727087576374748E-3</v>
      </c>
      <c r="AV246" s="34">
        <f t="shared" si="124"/>
        <v>1.0366598778004074E-2</v>
      </c>
      <c r="AW246" s="34">
        <f t="shared" si="133"/>
        <v>5.2772073921971254E-3</v>
      </c>
      <c r="AX246" s="34">
        <f t="shared" si="134"/>
        <v>9.0759753593429165E-3</v>
      </c>
      <c r="AY246" s="34">
        <f t="shared" si="135"/>
        <v>7.2279260780287475E-3</v>
      </c>
      <c r="AZ246" s="34">
        <f t="shared" si="136"/>
        <v>6.8788501026694048E-3</v>
      </c>
      <c r="BA246" s="34">
        <f t="shared" si="137"/>
        <v>1.0143737166324435E-2</v>
      </c>
      <c r="BB246" s="34">
        <f t="shared" si="138"/>
        <v>1.3901437371663244E-2</v>
      </c>
      <c r="BC246" s="34">
        <f t="shared" si="140"/>
        <v>1.915811088295688E-2</v>
      </c>
      <c r="BD246" s="34">
        <f t="shared" si="141"/>
        <v>9.507186858316221E-3</v>
      </c>
      <c r="BE246" s="34">
        <f t="shared" si="142"/>
        <v>9.2607802874743322E-3</v>
      </c>
      <c r="BF246" s="34">
        <f t="shared" si="143"/>
        <v>5.0308008213552358E-3</v>
      </c>
      <c r="BG246" s="34">
        <f t="shared" si="144"/>
        <v>7.8439425051334711E-3</v>
      </c>
      <c r="BH246" s="34">
        <f t="shared" si="145"/>
        <v>1.1293634496919919E-2</v>
      </c>
      <c r="BI246" s="34">
        <f t="shared" si="125"/>
        <v>9.2255892255892254E-3</v>
      </c>
      <c r="BJ246" s="34">
        <f t="shared" si="126"/>
        <v>9.427609427609427E-3</v>
      </c>
      <c r="BK246" s="34">
        <f t="shared" si="127"/>
        <v>8.4848484848484857E-3</v>
      </c>
      <c r="BL246" s="34">
        <f t="shared" si="128"/>
        <v>1.2188552188552188E-2</v>
      </c>
      <c r="BM246" s="34">
        <f t="shared" si="129"/>
        <v>1.5909090909090907E-2</v>
      </c>
      <c r="BN246" s="34">
        <f t="shared" si="130"/>
        <v>1.8855218855218854E-2</v>
      </c>
      <c r="BO246" s="34">
        <f t="shared" si="131"/>
        <v>1.8535353535353537E-2</v>
      </c>
      <c r="BP246" s="34">
        <f t="shared" si="132"/>
        <v>1.5252525252525252E-2</v>
      </c>
    </row>
    <row r="247" spans="1:68" ht="15" x14ac:dyDescent="0.25">
      <c r="A247" s="20" t="s">
        <v>29</v>
      </c>
      <c r="B247" s="28">
        <v>342</v>
      </c>
      <c r="C247" s="28">
        <v>794</v>
      </c>
      <c r="D247" s="28">
        <v>725</v>
      </c>
      <c r="E247" s="28">
        <v>800</v>
      </c>
      <c r="F247" s="28">
        <v>496</v>
      </c>
      <c r="G247" s="28">
        <v>588</v>
      </c>
      <c r="H247" s="28">
        <v>653</v>
      </c>
      <c r="I247" s="28">
        <v>1015</v>
      </c>
      <c r="J247" s="28">
        <v>936</v>
      </c>
      <c r="K247" s="28">
        <v>1005</v>
      </c>
      <c r="L247" s="28">
        <v>990</v>
      </c>
      <c r="M247" s="28">
        <v>932</v>
      </c>
      <c r="N247" s="28">
        <v>543</v>
      </c>
      <c r="O247" s="28">
        <v>593</v>
      </c>
      <c r="P247" s="28">
        <v>848</v>
      </c>
      <c r="Q247" s="28">
        <v>966</v>
      </c>
      <c r="R247" s="28">
        <v>959</v>
      </c>
      <c r="S247" s="28">
        <v>881</v>
      </c>
      <c r="T247" s="28">
        <v>1173</v>
      </c>
      <c r="U247" s="28">
        <v>1118</v>
      </c>
      <c r="V247" s="28">
        <v>1351</v>
      </c>
      <c r="W247" s="28">
        <v>1220</v>
      </c>
      <c r="X247" s="28">
        <v>1023</v>
      </c>
      <c r="Y247" s="28"/>
      <c r="Z247" s="20" t="s">
        <v>29</v>
      </c>
      <c r="AA247" s="28" t="b">
        <f t="shared" si="139"/>
        <v>1</v>
      </c>
      <c r="AB247"/>
      <c r="AC247" s="20" t="s">
        <v>29</v>
      </c>
      <c r="AD247" s="28">
        <v>85200</v>
      </c>
      <c r="AE247" s="28">
        <v>110500</v>
      </c>
      <c r="AF247" s="36">
        <v>77.099999999999994</v>
      </c>
      <c r="AG247" s="36">
        <v>4.7</v>
      </c>
      <c r="AH247" s="28">
        <v>83600</v>
      </c>
      <c r="AI247" s="28">
        <v>111700</v>
      </c>
      <c r="AJ247" s="36">
        <v>74.8</v>
      </c>
      <c r="AK247" s="36">
        <v>4.7</v>
      </c>
      <c r="AL247" s="28">
        <v>85300</v>
      </c>
      <c r="AM247" s="28">
        <v>112300</v>
      </c>
      <c r="AN247" s="36">
        <v>75.900000000000006</v>
      </c>
      <c r="AO247" s="36">
        <v>4.8</v>
      </c>
      <c r="AP247"/>
      <c r="AQ247"/>
      <c r="AR247"/>
      <c r="AS247"/>
      <c r="AT247" s="34">
        <f t="shared" si="122"/>
        <v>4.0909090909090912E-3</v>
      </c>
      <c r="AU247" s="34">
        <f t="shared" si="123"/>
        <v>9.4976076555023919E-3</v>
      </c>
      <c r="AV247" s="34">
        <f t="shared" si="124"/>
        <v>8.6722488038277513E-3</v>
      </c>
      <c r="AW247" s="34">
        <f t="shared" si="133"/>
        <v>9.3786635404454859E-3</v>
      </c>
      <c r="AX247" s="34">
        <f t="shared" si="134"/>
        <v>5.8147713950762016E-3</v>
      </c>
      <c r="AY247" s="34">
        <f t="shared" si="135"/>
        <v>6.8933177022274328E-3</v>
      </c>
      <c r="AZ247" s="34">
        <f t="shared" si="136"/>
        <v>7.6553341148886287E-3</v>
      </c>
      <c r="BA247" s="34">
        <f t="shared" si="137"/>
        <v>1.189917936694021E-2</v>
      </c>
      <c r="BB247" s="34">
        <f t="shared" si="138"/>
        <v>1.0973036342321218E-2</v>
      </c>
      <c r="BC247" s="34">
        <f t="shared" si="140"/>
        <v>1.1781946072684643E-2</v>
      </c>
      <c r="BD247" s="34">
        <f t="shared" si="141"/>
        <v>1.1606096131301289E-2</v>
      </c>
      <c r="BE247" s="34">
        <f t="shared" si="142"/>
        <v>1.0926143024618992E-2</v>
      </c>
      <c r="BF247" s="34">
        <f t="shared" si="143"/>
        <v>6.3657678780773743E-3</v>
      </c>
      <c r="BG247" s="34">
        <f t="shared" si="144"/>
        <v>6.9519343493552165E-3</v>
      </c>
      <c r="BH247" s="34">
        <f t="shared" si="145"/>
        <v>9.9413833528722156E-3</v>
      </c>
      <c r="BI247" s="34">
        <f t="shared" si="125"/>
        <v>8.6019590382902938E-3</v>
      </c>
      <c r="BJ247" s="34">
        <f t="shared" si="126"/>
        <v>8.5396260017809433E-3</v>
      </c>
      <c r="BK247" s="34">
        <f t="shared" si="127"/>
        <v>7.845057880676758E-3</v>
      </c>
      <c r="BL247" s="34">
        <f t="shared" si="128"/>
        <v>1.0445235975066785E-2</v>
      </c>
      <c r="BM247" s="34">
        <f t="shared" si="129"/>
        <v>9.9554764024933212E-3</v>
      </c>
      <c r="BN247" s="34">
        <f t="shared" si="130"/>
        <v>1.2030276046304541E-2</v>
      </c>
      <c r="BO247" s="34">
        <f t="shared" si="131"/>
        <v>1.0863757791629564E-2</v>
      </c>
      <c r="BP247" s="34">
        <f t="shared" si="132"/>
        <v>9.1095280498664291E-3</v>
      </c>
    </row>
    <row r="248" spans="1:68" ht="15" x14ac:dyDescent="0.25">
      <c r="A248" s="20" t="s">
        <v>77</v>
      </c>
      <c r="B248" s="28">
        <v>315</v>
      </c>
      <c r="C248" s="28">
        <v>542</v>
      </c>
      <c r="D248" s="28">
        <v>523</v>
      </c>
      <c r="E248" s="28">
        <v>513</v>
      </c>
      <c r="F248" s="28">
        <v>487</v>
      </c>
      <c r="G248" s="28">
        <v>626</v>
      </c>
      <c r="H248" s="28">
        <v>497</v>
      </c>
      <c r="I248" s="28">
        <v>611</v>
      </c>
      <c r="J248" s="28">
        <v>718</v>
      </c>
      <c r="K248" s="28">
        <v>802</v>
      </c>
      <c r="L248" s="28">
        <v>1117</v>
      </c>
      <c r="M248" s="28">
        <v>503</v>
      </c>
      <c r="N248" s="28">
        <v>303</v>
      </c>
      <c r="O248" s="28">
        <v>781</v>
      </c>
      <c r="P248" s="28">
        <v>658</v>
      </c>
      <c r="Q248" s="28">
        <v>637</v>
      </c>
      <c r="R248" s="28">
        <v>823</v>
      </c>
      <c r="S248" s="28">
        <v>796</v>
      </c>
      <c r="T248" s="28">
        <v>1261</v>
      </c>
      <c r="U248" s="28">
        <v>1429</v>
      </c>
      <c r="V248" s="28">
        <v>1410</v>
      </c>
      <c r="W248" s="28">
        <v>1686</v>
      </c>
      <c r="X248" s="28">
        <v>1459</v>
      </c>
      <c r="Y248" s="28"/>
      <c r="Z248" s="20" t="s">
        <v>77</v>
      </c>
      <c r="AA248" s="28" t="b">
        <f t="shared" si="139"/>
        <v>1</v>
      </c>
      <c r="AB248"/>
      <c r="AC248" s="20" t="s">
        <v>77</v>
      </c>
      <c r="AD248" s="28">
        <v>39400</v>
      </c>
      <c r="AE248" s="28">
        <v>51800</v>
      </c>
      <c r="AF248" s="36">
        <v>76.099999999999994</v>
      </c>
      <c r="AG248" s="36">
        <v>6.5</v>
      </c>
      <c r="AH248" s="28">
        <v>40300</v>
      </c>
      <c r="AI248" s="28">
        <v>50800</v>
      </c>
      <c r="AJ248" s="36">
        <v>79.2</v>
      </c>
      <c r="AK248" s="36">
        <v>6.6</v>
      </c>
      <c r="AL248" s="28">
        <v>42600</v>
      </c>
      <c r="AM248" s="28">
        <v>51500</v>
      </c>
      <c r="AN248" s="36">
        <v>82.7</v>
      </c>
      <c r="AO248" s="36">
        <v>6.3</v>
      </c>
      <c r="AP248"/>
      <c r="AQ248"/>
      <c r="AR248"/>
      <c r="AS248"/>
      <c r="AT248" s="34">
        <f t="shared" si="122"/>
        <v>7.8163771712158811E-3</v>
      </c>
      <c r="AU248" s="34">
        <f t="shared" si="123"/>
        <v>1.3449131513647643E-2</v>
      </c>
      <c r="AV248" s="34">
        <f t="shared" si="124"/>
        <v>1.2977667493796526E-2</v>
      </c>
      <c r="AW248" s="34">
        <f t="shared" si="133"/>
        <v>1.2042253521126761E-2</v>
      </c>
      <c r="AX248" s="34">
        <f t="shared" si="134"/>
        <v>1.1431924882629108E-2</v>
      </c>
      <c r="AY248" s="34">
        <f t="shared" si="135"/>
        <v>1.4694835680751174E-2</v>
      </c>
      <c r="AZ248" s="34">
        <f t="shared" si="136"/>
        <v>1.1666666666666667E-2</v>
      </c>
      <c r="BA248" s="34">
        <f t="shared" si="137"/>
        <v>1.4342723004694836E-2</v>
      </c>
      <c r="BB248" s="34">
        <f t="shared" si="138"/>
        <v>1.6854460093896715E-2</v>
      </c>
      <c r="BC248" s="34">
        <f t="shared" si="140"/>
        <v>1.8826291079812207E-2</v>
      </c>
      <c r="BD248" s="34">
        <f t="shared" si="141"/>
        <v>2.6220657276995307E-2</v>
      </c>
      <c r="BE248" s="34">
        <f t="shared" si="142"/>
        <v>1.1807511737089202E-2</v>
      </c>
      <c r="BF248" s="34">
        <f t="shared" si="143"/>
        <v>7.1126760563380281E-3</v>
      </c>
      <c r="BG248" s="34">
        <f t="shared" si="144"/>
        <v>1.8333333333333333E-2</v>
      </c>
      <c r="BH248" s="34">
        <f t="shared" si="145"/>
        <v>1.5446009389671361E-2</v>
      </c>
      <c r="BI248" s="34">
        <f t="shared" si="125"/>
        <v>1.2368932038834952E-2</v>
      </c>
      <c r="BJ248" s="34">
        <f t="shared" si="126"/>
        <v>1.5980582524271845E-2</v>
      </c>
      <c r="BK248" s="34">
        <f t="shared" si="127"/>
        <v>1.5456310679611651E-2</v>
      </c>
      <c r="BL248" s="34">
        <f t="shared" si="128"/>
        <v>2.4485436893203885E-2</v>
      </c>
      <c r="BM248" s="34">
        <f t="shared" si="129"/>
        <v>2.7747572815533982E-2</v>
      </c>
      <c r="BN248" s="34">
        <f t="shared" si="130"/>
        <v>2.7378640776699031E-2</v>
      </c>
      <c r="BO248" s="34">
        <f t="shared" si="131"/>
        <v>3.2737864077669904E-2</v>
      </c>
      <c r="BP248" s="34">
        <f t="shared" si="132"/>
        <v>2.8330097087378641E-2</v>
      </c>
    </row>
    <row r="249" spans="1:68" ht="15" x14ac:dyDescent="0.25">
      <c r="A249" s="20" t="s">
        <v>85</v>
      </c>
      <c r="B249" s="28">
        <v>451</v>
      </c>
      <c r="C249" s="28">
        <v>681</v>
      </c>
      <c r="D249" s="28">
        <v>701</v>
      </c>
      <c r="E249" s="28">
        <v>872</v>
      </c>
      <c r="F249" s="28">
        <v>961</v>
      </c>
      <c r="G249" s="28">
        <v>1184</v>
      </c>
      <c r="H249" s="28">
        <v>746</v>
      </c>
      <c r="I249" s="28">
        <v>645</v>
      </c>
      <c r="J249" s="28">
        <v>572</v>
      </c>
      <c r="K249" s="28">
        <v>512</v>
      </c>
      <c r="L249" s="28">
        <v>697</v>
      </c>
      <c r="M249" s="28">
        <v>480</v>
      </c>
      <c r="N249" s="28">
        <v>484</v>
      </c>
      <c r="O249" s="28">
        <v>527</v>
      </c>
      <c r="P249" s="28">
        <v>445</v>
      </c>
      <c r="Q249" s="28">
        <v>580</v>
      </c>
      <c r="R249" s="28">
        <v>657</v>
      </c>
      <c r="S249" s="28">
        <v>600</v>
      </c>
      <c r="T249" s="28">
        <v>584</v>
      </c>
      <c r="U249" s="28">
        <v>724</v>
      </c>
      <c r="V249" s="28">
        <v>838</v>
      </c>
      <c r="W249" s="28">
        <v>863</v>
      </c>
      <c r="X249" s="28">
        <v>1473</v>
      </c>
      <c r="Y249" s="28"/>
      <c r="Z249" s="20" t="s">
        <v>85</v>
      </c>
      <c r="AA249" s="28" t="b">
        <f t="shared" si="139"/>
        <v>1</v>
      </c>
      <c r="AB249"/>
      <c r="AC249" s="20" t="s">
        <v>85</v>
      </c>
      <c r="AD249" s="28">
        <v>56500</v>
      </c>
      <c r="AE249" s="28">
        <v>67000</v>
      </c>
      <c r="AF249" s="36">
        <v>84.2</v>
      </c>
      <c r="AG249" s="36">
        <v>5.6</v>
      </c>
      <c r="AH249" s="28">
        <v>51300</v>
      </c>
      <c r="AI249" s="28">
        <v>67700</v>
      </c>
      <c r="AJ249" s="36">
        <v>75.8</v>
      </c>
      <c r="AK249" s="36">
        <v>6.5</v>
      </c>
      <c r="AL249" s="28">
        <v>52200</v>
      </c>
      <c r="AM249" s="28">
        <v>66500</v>
      </c>
      <c r="AN249" s="36">
        <v>78.5</v>
      </c>
      <c r="AO249" s="36">
        <v>6.1</v>
      </c>
      <c r="AP249"/>
      <c r="AQ249"/>
      <c r="AR249"/>
      <c r="AS249"/>
      <c r="AT249" s="34">
        <f t="shared" si="122"/>
        <v>8.791423001949317E-3</v>
      </c>
      <c r="AU249" s="34">
        <f t="shared" si="123"/>
        <v>1.327485380116959E-2</v>
      </c>
      <c r="AV249" s="34">
        <f t="shared" si="124"/>
        <v>1.3664717348927876E-2</v>
      </c>
      <c r="AW249" s="34">
        <f t="shared" si="133"/>
        <v>1.6704980842911877E-2</v>
      </c>
      <c r="AX249" s="34">
        <f t="shared" si="134"/>
        <v>1.8409961685823754E-2</v>
      </c>
      <c r="AY249" s="34">
        <f t="shared" si="135"/>
        <v>2.2681992337164752E-2</v>
      </c>
      <c r="AZ249" s="34">
        <f t="shared" si="136"/>
        <v>1.4291187739463602E-2</v>
      </c>
      <c r="BA249" s="34">
        <f t="shared" si="137"/>
        <v>1.235632183908046E-2</v>
      </c>
      <c r="BB249" s="34">
        <f t="shared" si="138"/>
        <v>1.0957854406130268E-2</v>
      </c>
      <c r="BC249" s="34">
        <f t="shared" si="140"/>
        <v>9.808429118773946E-3</v>
      </c>
      <c r="BD249" s="34">
        <f t="shared" si="141"/>
        <v>1.3352490421455939E-2</v>
      </c>
      <c r="BE249" s="34">
        <f t="shared" si="142"/>
        <v>9.1954022988505746E-3</v>
      </c>
      <c r="BF249" s="34">
        <f t="shared" si="143"/>
        <v>9.2720306513409956E-3</v>
      </c>
      <c r="BG249" s="34">
        <f t="shared" si="144"/>
        <v>1.0095785440613026E-2</v>
      </c>
      <c r="BH249" s="34">
        <f t="shared" si="145"/>
        <v>8.5249042145593874E-3</v>
      </c>
      <c r="BI249" s="34">
        <f t="shared" si="125"/>
        <v>8.7218045112781948E-3</v>
      </c>
      <c r="BJ249" s="34">
        <f t="shared" si="126"/>
        <v>9.8796992481203008E-3</v>
      </c>
      <c r="BK249" s="34">
        <f t="shared" si="127"/>
        <v>9.0225563909774441E-3</v>
      </c>
      <c r="BL249" s="34">
        <f t="shared" si="128"/>
        <v>8.7819548872180454E-3</v>
      </c>
      <c r="BM249" s="34">
        <f t="shared" si="129"/>
        <v>1.0887218045112782E-2</v>
      </c>
      <c r="BN249" s="34">
        <f t="shared" si="130"/>
        <v>1.2601503759398495E-2</v>
      </c>
      <c r="BO249" s="34">
        <f t="shared" si="131"/>
        <v>1.2977443609022556E-2</v>
      </c>
      <c r="BP249" s="34">
        <f t="shared" si="132"/>
        <v>2.2150375939849625E-2</v>
      </c>
    </row>
    <row r="250" spans="1:68" ht="15" x14ac:dyDescent="0.25">
      <c r="A250" s="20" t="s">
        <v>100</v>
      </c>
      <c r="B250" s="28">
        <v>181</v>
      </c>
      <c r="C250" s="28">
        <v>277</v>
      </c>
      <c r="D250" s="28">
        <v>284</v>
      </c>
      <c r="E250" s="28">
        <v>234</v>
      </c>
      <c r="F250" s="28">
        <v>212</v>
      </c>
      <c r="G250" s="28">
        <v>213</v>
      </c>
      <c r="H250" s="28">
        <v>257</v>
      </c>
      <c r="I250" s="28">
        <v>306</v>
      </c>
      <c r="J250" s="28">
        <v>270</v>
      </c>
      <c r="K250" s="28">
        <v>354</v>
      </c>
      <c r="L250" s="28">
        <v>283</v>
      </c>
      <c r="M250" s="28">
        <v>312</v>
      </c>
      <c r="N250" s="28">
        <v>205</v>
      </c>
      <c r="O250" s="28">
        <v>157</v>
      </c>
      <c r="P250" s="28">
        <v>285</v>
      </c>
      <c r="Q250" s="28">
        <v>224</v>
      </c>
      <c r="R250" s="28">
        <v>313</v>
      </c>
      <c r="S250" s="28">
        <v>587</v>
      </c>
      <c r="T250" s="28">
        <v>524</v>
      </c>
      <c r="U250" s="28">
        <v>402</v>
      </c>
      <c r="V250" s="28">
        <v>299</v>
      </c>
      <c r="W250" s="28">
        <v>451</v>
      </c>
      <c r="X250" s="28">
        <v>295</v>
      </c>
      <c r="Y250" s="28"/>
      <c r="Z250" s="20" t="s">
        <v>100</v>
      </c>
      <c r="AA250" s="28" t="b">
        <f t="shared" si="139"/>
        <v>1</v>
      </c>
      <c r="AB250"/>
      <c r="AC250" s="20" t="s">
        <v>100</v>
      </c>
      <c r="AD250" s="28">
        <v>24200</v>
      </c>
      <c r="AE250" s="28">
        <v>29900</v>
      </c>
      <c r="AF250" s="36">
        <v>81.099999999999994</v>
      </c>
      <c r="AG250" s="36">
        <v>8.1</v>
      </c>
      <c r="AH250" s="28">
        <v>23600</v>
      </c>
      <c r="AI250" s="28">
        <v>32300</v>
      </c>
      <c r="AJ250" s="36">
        <v>73.3</v>
      </c>
      <c r="AK250" s="36">
        <v>8.4</v>
      </c>
      <c r="AL250" s="28">
        <v>26700</v>
      </c>
      <c r="AM250" s="28">
        <v>31200</v>
      </c>
      <c r="AN250" s="36">
        <v>85.7</v>
      </c>
      <c r="AO250" s="36">
        <v>7.1</v>
      </c>
      <c r="AP250"/>
      <c r="AQ250"/>
      <c r="AR250"/>
      <c r="AS250"/>
      <c r="AT250" s="34">
        <f t="shared" si="122"/>
        <v>7.6694915254237285E-3</v>
      </c>
      <c r="AU250" s="34">
        <f t="shared" si="123"/>
        <v>1.1737288135593221E-2</v>
      </c>
      <c r="AV250" s="34">
        <f t="shared" si="124"/>
        <v>1.2033898305084745E-2</v>
      </c>
      <c r="AW250" s="34">
        <f t="shared" si="133"/>
        <v>8.7640449438202254E-3</v>
      </c>
      <c r="AX250" s="34">
        <f t="shared" si="134"/>
        <v>7.9400749063670405E-3</v>
      </c>
      <c r="AY250" s="34">
        <f t="shared" si="135"/>
        <v>7.9775280898876401E-3</v>
      </c>
      <c r="AZ250" s="34">
        <f t="shared" si="136"/>
        <v>9.6254681647940082E-3</v>
      </c>
      <c r="BA250" s="34">
        <f t="shared" si="137"/>
        <v>1.1460674157303371E-2</v>
      </c>
      <c r="BB250" s="34">
        <f t="shared" si="138"/>
        <v>1.0112359550561797E-2</v>
      </c>
      <c r="BC250" s="34">
        <f t="shared" si="140"/>
        <v>1.3258426966292135E-2</v>
      </c>
      <c r="BD250" s="34">
        <f t="shared" si="141"/>
        <v>1.0599250936329588E-2</v>
      </c>
      <c r="BE250" s="34">
        <f t="shared" si="142"/>
        <v>1.1685393258426966E-2</v>
      </c>
      <c r="BF250" s="34">
        <f t="shared" si="143"/>
        <v>7.6779026217228463E-3</v>
      </c>
      <c r="BG250" s="34">
        <f t="shared" si="144"/>
        <v>5.8801498127340826E-3</v>
      </c>
      <c r="BH250" s="34">
        <f t="shared" si="145"/>
        <v>1.0674157303370787E-2</v>
      </c>
      <c r="BI250" s="34">
        <f t="shared" si="125"/>
        <v>7.1794871794871795E-3</v>
      </c>
      <c r="BJ250" s="34">
        <f t="shared" si="126"/>
        <v>1.0032051282051282E-2</v>
      </c>
      <c r="BK250" s="34">
        <f t="shared" si="127"/>
        <v>1.8814102564102562E-2</v>
      </c>
      <c r="BL250" s="34">
        <f t="shared" si="128"/>
        <v>1.6794871794871796E-2</v>
      </c>
      <c r="BM250" s="34">
        <f t="shared" si="129"/>
        <v>1.2884615384615385E-2</v>
      </c>
      <c r="BN250" s="34">
        <f t="shared" si="130"/>
        <v>9.5833333333333326E-3</v>
      </c>
      <c r="BO250" s="34">
        <f t="shared" si="131"/>
        <v>1.4455128205128205E-2</v>
      </c>
      <c r="BP250" s="34">
        <f t="shared" si="132"/>
        <v>9.4551282051282045E-3</v>
      </c>
    </row>
    <row r="251" spans="1:68" ht="15" x14ac:dyDescent="0.25">
      <c r="A251" s="20" t="s">
        <v>116</v>
      </c>
      <c r="B251" s="28">
        <v>429</v>
      </c>
      <c r="C251" s="28">
        <v>871</v>
      </c>
      <c r="D251" s="28">
        <v>758</v>
      </c>
      <c r="E251" s="28">
        <v>998</v>
      </c>
      <c r="F251" s="28">
        <v>634</v>
      </c>
      <c r="G251" s="28">
        <v>915</v>
      </c>
      <c r="H251" s="28">
        <v>954</v>
      </c>
      <c r="I251" s="28">
        <v>1458</v>
      </c>
      <c r="J251" s="28">
        <v>1196</v>
      </c>
      <c r="K251" s="28">
        <v>882</v>
      </c>
      <c r="L251" s="28">
        <v>1337</v>
      </c>
      <c r="M251" s="28">
        <v>929</v>
      </c>
      <c r="N251" s="28">
        <v>726</v>
      </c>
      <c r="O251" s="28">
        <v>966</v>
      </c>
      <c r="P251" s="28">
        <v>700</v>
      </c>
      <c r="Q251" s="28">
        <v>931</v>
      </c>
      <c r="R251" s="28">
        <v>963</v>
      </c>
      <c r="S251" s="28">
        <v>1048</v>
      </c>
      <c r="T251" s="28">
        <v>1232</v>
      </c>
      <c r="U251" s="28">
        <v>1349</v>
      </c>
      <c r="V251" s="28">
        <v>1442</v>
      </c>
      <c r="W251" s="28">
        <v>1990</v>
      </c>
      <c r="X251" s="28">
        <v>1265</v>
      </c>
      <c r="Y251" s="28"/>
      <c r="Z251" s="20" t="s">
        <v>116</v>
      </c>
      <c r="AA251" s="28" t="b">
        <f t="shared" si="139"/>
        <v>1</v>
      </c>
      <c r="AB251"/>
      <c r="AC251" s="20" t="s">
        <v>116</v>
      </c>
      <c r="AD251" s="28">
        <v>48800</v>
      </c>
      <c r="AE251" s="28">
        <v>58200</v>
      </c>
      <c r="AF251" s="36">
        <v>83.9</v>
      </c>
      <c r="AG251" s="36">
        <v>5</v>
      </c>
      <c r="AH251" s="28">
        <v>46600</v>
      </c>
      <c r="AI251" s="28">
        <v>56700</v>
      </c>
      <c r="AJ251" s="36">
        <v>82.1</v>
      </c>
      <c r="AK251" s="36">
        <v>5.7</v>
      </c>
      <c r="AL251" s="28">
        <v>46000</v>
      </c>
      <c r="AM251" s="28">
        <v>56900</v>
      </c>
      <c r="AN251" s="36">
        <v>80.900000000000006</v>
      </c>
      <c r="AO251" s="36">
        <v>5.9</v>
      </c>
      <c r="AP251"/>
      <c r="AQ251"/>
      <c r="AR251"/>
      <c r="AS251"/>
      <c r="AT251" s="34">
        <f t="shared" si="122"/>
        <v>9.2060085836909878E-3</v>
      </c>
      <c r="AU251" s="34">
        <f t="shared" si="123"/>
        <v>1.8690987124463519E-2</v>
      </c>
      <c r="AV251" s="34">
        <f t="shared" si="124"/>
        <v>1.6266094420600858E-2</v>
      </c>
      <c r="AW251" s="34">
        <f t="shared" ref="AW251:AW282" si="146">E251/$AL251</f>
        <v>2.1695652173913043E-2</v>
      </c>
      <c r="AX251" s="34">
        <f t="shared" ref="AX251:AX282" si="147">F251/$AL251</f>
        <v>1.3782608695652175E-2</v>
      </c>
      <c r="AY251" s="34">
        <f t="shared" ref="AY251:AY282" si="148">G251/$AL251</f>
        <v>1.9891304347826086E-2</v>
      </c>
      <c r="AZ251" s="34">
        <f t="shared" ref="AZ251:AZ282" si="149">H251/$AL251</f>
        <v>2.0739130434782607E-2</v>
      </c>
      <c r="BA251" s="34">
        <f t="shared" ref="BA251:BA282" si="150">I251/$AL251</f>
        <v>3.1695652173913041E-2</v>
      </c>
      <c r="BB251" s="34">
        <f t="shared" ref="BB251:BB282" si="151">J251/$AL251</f>
        <v>2.5999999999999999E-2</v>
      </c>
      <c r="BC251" s="34">
        <f t="shared" si="140"/>
        <v>1.917391304347826E-2</v>
      </c>
      <c r="BD251" s="34">
        <f t="shared" si="141"/>
        <v>2.9065217391304347E-2</v>
      </c>
      <c r="BE251" s="34">
        <f t="shared" si="142"/>
        <v>2.0195652173913045E-2</v>
      </c>
      <c r="BF251" s="34">
        <f t="shared" si="143"/>
        <v>1.5782608695652175E-2</v>
      </c>
      <c r="BG251" s="34">
        <f t="shared" si="144"/>
        <v>2.1000000000000001E-2</v>
      </c>
      <c r="BH251" s="34">
        <f t="shared" si="145"/>
        <v>1.5217391304347827E-2</v>
      </c>
      <c r="BI251" s="34">
        <f t="shared" si="125"/>
        <v>1.6362038664323373E-2</v>
      </c>
      <c r="BJ251" s="34">
        <f t="shared" si="126"/>
        <v>1.6924428822495605E-2</v>
      </c>
      <c r="BK251" s="34">
        <f t="shared" si="127"/>
        <v>1.8418277680140597E-2</v>
      </c>
      <c r="BL251" s="34">
        <f t="shared" si="128"/>
        <v>2.1652021089630932E-2</v>
      </c>
      <c r="BM251" s="34">
        <f t="shared" si="129"/>
        <v>2.3708260105448156E-2</v>
      </c>
      <c r="BN251" s="34">
        <f t="shared" si="130"/>
        <v>2.5342706502636203E-2</v>
      </c>
      <c r="BO251" s="34">
        <f t="shared" si="131"/>
        <v>3.497363796133568E-2</v>
      </c>
      <c r="BP251" s="34">
        <f t="shared" si="132"/>
        <v>2.2231985940246047E-2</v>
      </c>
    </row>
    <row r="252" spans="1:68" ht="15" x14ac:dyDescent="0.25">
      <c r="A252" s="20" t="s">
        <v>120</v>
      </c>
      <c r="B252" s="28">
        <v>77</v>
      </c>
      <c r="C252" s="28">
        <v>152</v>
      </c>
      <c r="D252" s="28">
        <v>177</v>
      </c>
      <c r="E252" s="28">
        <v>149</v>
      </c>
      <c r="F252" s="28">
        <v>115</v>
      </c>
      <c r="G252" s="28">
        <v>157</v>
      </c>
      <c r="H252" s="28">
        <v>229</v>
      </c>
      <c r="I252" s="28">
        <v>170</v>
      </c>
      <c r="J252" s="28">
        <v>199</v>
      </c>
      <c r="K252" s="28">
        <v>249</v>
      </c>
      <c r="L252" s="28">
        <v>181</v>
      </c>
      <c r="M252" s="28">
        <v>102</v>
      </c>
      <c r="N252" s="28">
        <v>92</v>
      </c>
      <c r="O252" s="28">
        <v>252</v>
      </c>
      <c r="P252" s="28">
        <v>240</v>
      </c>
      <c r="Q252" s="28">
        <v>155</v>
      </c>
      <c r="R252" s="28">
        <v>304</v>
      </c>
      <c r="S252" s="28">
        <v>213</v>
      </c>
      <c r="T252" s="28">
        <v>218</v>
      </c>
      <c r="U252" s="28">
        <v>190</v>
      </c>
      <c r="V252" s="28">
        <v>187</v>
      </c>
      <c r="W252" s="28">
        <v>287</v>
      </c>
      <c r="X252" s="28">
        <v>212</v>
      </c>
      <c r="Y252" s="28"/>
      <c r="Z252" s="20" t="s">
        <v>120</v>
      </c>
      <c r="AA252" s="28" t="b">
        <f t="shared" si="139"/>
        <v>1</v>
      </c>
      <c r="AB252"/>
      <c r="AC252" s="20" t="s">
        <v>120</v>
      </c>
      <c r="AD252" s="28">
        <v>27900</v>
      </c>
      <c r="AE252" s="28">
        <v>36700</v>
      </c>
      <c r="AF252" s="36">
        <v>76.099999999999994</v>
      </c>
      <c r="AG252" s="36">
        <v>7.7</v>
      </c>
      <c r="AH252" s="28">
        <v>29100</v>
      </c>
      <c r="AI252" s="28">
        <v>37100</v>
      </c>
      <c r="AJ252" s="36">
        <v>78.400000000000006</v>
      </c>
      <c r="AK252" s="36">
        <v>8.1999999999999993</v>
      </c>
      <c r="AL252" s="28">
        <v>31300</v>
      </c>
      <c r="AM252" s="28">
        <v>38100</v>
      </c>
      <c r="AN252" s="36">
        <v>82.2</v>
      </c>
      <c r="AO252" s="36">
        <v>7.6</v>
      </c>
      <c r="AP252"/>
      <c r="AQ252"/>
      <c r="AR252"/>
      <c r="AS252"/>
      <c r="AT252" s="34">
        <f t="shared" si="122"/>
        <v>2.6460481099656358E-3</v>
      </c>
      <c r="AU252" s="34">
        <f t="shared" si="123"/>
        <v>5.2233676975945017E-3</v>
      </c>
      <c r="AV252" s="34">
        <f t="shared" si="124"/>
        <v>6.0824742268041241E-3</v>
      </c>
      <c r="AW252" s="34">
        <f t="shared" si="146"/>
        <v>4.7603833865814699E-3</v>
      </c>
      <c r="AX252" s="34">
        <f t="shared" si="147"/>
        <v>3.6741214057507987E-3</v>
      </c>
      <c r="AY252" s="34">
        <f t="shared" si="148"/>
        <v>5.0159744408945686E-3</v>
      </c>
      <c r="AZ252" s="34">
        <f t="shared" si="149"/>
        <v>7.3162939297124604E-3</v>
      </c>
      <c r="BA252" s="34">
        <f t="shared" si="150"/>
        <v>5.4313099041533542E-3</v>
      </c>
      <c r="BB252" s="34">
        <f t="shared" si="151"/>
        <v>6.3578274760383389E-3</v>
      </c>
      <c r="BC252" s="34">
        <f t="shared" si="140"/>
        <v>7.9552715654952078E-3</v>
      </c>
      <c r="BD252" s="34">
        <f t="shared" si="141"/>
        <v>5.7827476038338661E-3</v>
      </c>
      <c r="BE252" s="34">
        <f t="shared" si="142"/>
        <v>3.258785942492013E-3</v>
      </c>
      <c r="BF252" s="34">
        <f t="shared" si="143"/>
        <v>2.9392971246006388E-3</v>
      </c>
      <c r="BG252" s="34">
        <f t="shared" si="144"/>
        <v>8.0511182108626202E-3</v>
      </c>
      <c r="BH252" s="34">
        <f t="shared" si="145"/>
        <v>7.6677316293929714E-3</v>
      </c>
      <c r="BI252" s="34">
        <f t="shared" si="125"/>
        <v>4.0682414698162729E-3</v>
      </c>
      <c r="BJ252" s="34">
        <f t="shared" si="126"/>
        <v>7.9790026246719156E-3</v>
      </c>
      <c r="BK252" s="34">
        <f t="shared" si="127"/>
        <v>5.5905511811023623E-3</v>
      </c>
      <c r="BL252" s="34">
        <f t="shared" si="128"/>
        <v>5.7217847769028872E-3</v>
      </c>
      <c r="BM252" s="34">
        <f t="shared" si="129"/>
        <v>4.9868766404199474E-3</v>
      </c>
      <c r="BN252" s="34">
        <f t="shared" si="130"/>
        <v>4.9081364829396323E-3</v>
      </c>
      <c r="BO252" s="34">
        <f t="shared" si="131"/>
        <v>7.532808398950131E-3</v>
      </c>
      <c r="BP252" s="34">
        <f t="shared" si="132"/>
        <v>5.564304461942257E-3</v>
      </c>
    </row>
    <row r="253" spans="1:68" ht="15" x14ac:dyDescent="0.25">
      <c r="A253" s="20" t="s">
        <v>15</v>
      </c>
      <c r="B253" s="28">
        <v>571</v>
      </c>
      <c r="C253" s="28">
        <v>399</v>
      </c>
      <c r="D253" s="28">
        <v>312</v>
      </c>
      <c r="E253" s="28">
        <v>334</v>
      </c>
      <c r="F253" s="28">
        <v>327</v>
      </c>
      <c r="G253" s="28">
        <v>234</v>
      </c>
      <c r="H253" s="28">
        <v>329</v>
      </c>
      <c r="I253" s="28">
        <v>210</v>
      </c>
      <c r="J253" s="28">
        <v>297</v>
      </c>
      <c r="K253" s="28">
        <v>353</v>
      </c>
      <c r="L253" s="28">
        <v>333</v>
      </c>
      <c r="M253" s="28">
        <v>343</v>
      </c>
      <c r="N253" s="28">
        <v>275</v>
      </c>
      <c r="O253" s="28">
        <v>242</v>
      </c>
      <c r="P253" s="28">
        <v>442</v>
      </c>
      <c r="Q253" s="28">
        <v>826</v>
      </c>
      <c r="R253" s="28">
        <v>520</v>
      </c>
      <c r="S253" s="28">
        <v>300</v>
      </c>
      <c r="T253" s="28">
        <v>465</v>
      </c>
      <c r="U253" s="28">
        <v>607</v>
      </c>
      <c r="V253" s="28">
        <v>511</v>
      </c>
      <c r="W253" s="28">
        <v>405</v>
      </c>
      <c r="X253" s="28">
        <v>397</v>
      </c>
      <c r="Y253" s="28"/>
      <c r="Z253" s="20" t="s">
        <v>15</v>
      </c>
      <c r="AA253" s="28" t="b">
        <f t="shared" si="139"/>
        <v>1</v>
      </c>
      <c r="AB253"/>
      <c r="AC253" s="20" t="s">
        <v>15</v>
      </c>
      <c r="AD253" s="28">
        <v>28000</v>
      </c>
      <c r="AE253" s="28">
        <v>34600</v>
      </c>
      <c r="AF253" s="36">
        <v>80.900000000000006</v>
      </c>
      <c r="AG253" s="36">
        <v>7</v>
      </c>
      <c r="AH253" s="28">
        <v>26900</v>
      </c>
      <c r="AI253" s="28">
        <v>37200</v>
      </c>
      <c r="AJ253" s="36">
        <v>72.2</v>
      </c>
      <c r="AK253" s="36">
        <v>8.1999999999999993</v>
      </c>
      <c r="AL253" s="28">
        <v>25200</v>
      </c>
      <c r="AM253" s="28">
        <v>36400</v>
      </c>
      <c r="AN253" s="36">
        <v>69.3</v>
      </c>
      <c r="AO253" s="36">
        <v>8.5</v>
      </c>
      <c r="AP253"/>
      <c r="AQ253"/>
      <c r="AR253"/>
      <c r="AS253"/>
      <c r="AT253" s="34">
        <f t="shared" si="122"/>
        <v>2.1226765799256506E-2</v>
      </c>
      <c r="AU253" s="34">
        <f t="shared" si="123"/>
        <v>1.4832713754646841E-2</v>
      </c>
      <c r="AV253" s="34">
        <f t="shared" si="124"/>
        <v>1.1598513011152417E-2</v>
      </c>
      <c r="AW253" s="34">
        <f t="shared" si="146"/>
        <v>1.3253968253968254E-2</v>
      </c>
      <c r="AX253" s="34">
        <f t="shared" si="147"/>
        <v>1.2976190476190476E-2</v>
      </c>
      <c r="AY253" s="34">
        <f t="shared" si="148"/>
        <v>9.285714285714286E-3</v>
      </c>
      <c r="AZ253" s="34">
        <f t="shared" si="149"/>
        <v>1.3055555555555556E-2</v>
      </c>
      <c r="BA253" s="34">
        <f t="shared" si="150"/>
        <v>8.3333333333333332E-3</v>
      </c>
      <c r="BB253" s="34">
        <f t="shared" si="151"/>
        <v>1.1785714285714287E-2</v>
      </c>
      <c r="BC253" s="34">
        <f t="shared" si="140"/>
        <v>1.4007936507936507E-2</v>
      </c>
      <c r="BD253" s="34">
        <f t="shared" si="141"/>
        <v>1.3214285714285715E-2</v>
      </c>
      <c r="BE253" s="34">
        <f t="shared" si="142"/>
        <v>1.361111111111111E-2</v>
      </c>
      <c r="BF253" s="34">
        <f t="shared" si="143"/>
        <v>1.0912698412698412E-2</v>
      </c>
      <c r="BG253" s="34">
        <f t="shared" si="144"/>
        <v>9.6031746031746031E-3</v>
      </c>
      <c r="BH253" s="34">
        <f t="shared" si="145"/>
        <v>1.7539682539682539E-2</v>
      </c>
      <c r="BI253" s="34">
        <f t="shared" si="125"/>
        <v>2.2692307692307692E-2</v>
      </c>
      <c r="BJ253" s="34">
        <f t="shared" si="126"/>
        <v>1.4285714285714285E-2</v>
      </c>
      <c r="BK253" s="34">
        <f t="shared" si="127"/>
        <v>8.241758241758242E-3</v>
      </c>
      <c r="BL253" s="34">
        <f t="shared" si="128"/>
        <v>1.2774725274725274E-2</v>
      </c>
      <c r="BM253" s="34">
        <f t="shared" si="129"/>
        <v>1.6675824175824177E-2</v>
      </c>
      <c r="BN253" s="34">
        <f t="shared" si="130"/>
        <v>1.4038461538461538E-2</v>
      </c>
      <c r="BO253" s="34">
        <f t="shared" si="131"/>
        <v>1.1126373626373627E-2</v>
      </c>
      <c r="BP253" s="34">
        <f t="shared" si="132"/>
        <v>1.0906593406593407E-2</v>
      </c>
    </row>
    <row r="254" spans="1:68" ht="15" x14ac:dyDescent="0.25">
      <c r="A254" s="20" t="s">
        <v>54</v>
      </c>
      <c r="B254" s="28">
        <v>211</v>
      </c>
      <c r="C254" s="28">
        <v>611</v>
      </c>
      <c r="D254" s="28">
        <v>648</v>
      </c>
      <c r="E254" s="28">
        <v>683</v>
      </c>
      <c r="F254" s="28">
        <v>535</v>
      </c>
      <c r="G254" s="28">
        <v>512</v>
      </c>
      <c r="H254" s="28">
        <v>660</v>
      </c>
      <c r="I254" s="28">
        <v>433</v>
      </c>
      <c r="J254" s="28">
        <v>645</v>
      </c>
      <c r="K254" s="28">
        <v>484</v>
      </c>
      <c r="L254" s="28">
        <v>408</v>
      </c>
      <c r="M254" s="28">
        <v>460</v>
      </c>
      <c r="N254" s="28">
        <v>258</v>
      </c>
      <c r="O254" s="28">
        <v>646</v>
      </c>
      <c r="P254" s="28">
        <v>676</v>
      </c>
      <c r="Q254" s="28">
        <v>805</v>
      </c>
      <c r="R254" s="28">
        <v>1213</v>
      </c>
      <c r="S254" s="28">
        <v>595</v>
      </c>
      <c r="T254" s="28">
        <v>758</v>
      </c>
      <c r="U254" s="28">
        <v>788</v>
      </c>
      <c r="V254" s="28">
        <v>1187</v>
      </c>
      <c r="W254" s="28">
        <v>1132</v>
      </c>
      <c r="X254" s="28">
        <v>640</v>
      </c>
      <c r="Y254" s="28"/>
      <c r="Z254" s="20" t="s">
        <v>54</v>
      </c>
      <c r="AA254" s="28" t="b">
        <f t="shared" si="139"/>
        <v>1</v>
      </c>
      <c r="AB254"/>
      <c r="AC254" s="20" t="s">
        <v>54</v>
      </c>
      <c r="AD254" s="28">
        <v>59000</v>
      </c>
      <c r="AE254" s="28">
        <v>83400</v>
      </c>
      <c r="AF254" s="36">
        <v>70.8</v>
      </c>
      <c r="AG254" s="36">
        <v>5.9</v>
      </c>
      <c r="AH254" s="28">
        <v>64900</v>
      </c>
      <c r="AI254" s="28">
        <v>82400</v>
      </c>
      <c r="AJ254" s="36">
        <v>78.7</v>
      </c>
      <c r="AK254" s="36">
        <v>5.6</v>
      </c>
      <c r="AL254" s="28">
        <v>62900</v>
      </c>
      <c r="AM254" s="28">
        <v>80300</v>
      </c>
      <c r="AN254" s="36">
        <v>78.3</v>
      </c>
      <c r="AO254" s="36">
        <v>6</v>
      </c>
      <c r="AP254"/>
      <c r="AQ254"/>
      <c r="AR254"/>
      <c r="AS254"/>
      <c r="AT254" s="34">
        <f t="shared" si="122"/>
        <v>3.25115562403698E-3</v>
      </c>
      <c r="AU254" s="34">
        <f t="shared" si="123"/>
        <v>9.4144838212634821E-3</v>
      </c>
      <c r="AV254" s="34">
        <f t="shared" si="124"/>
        <v>9.9845916795069344E-3</v>
      </c>
      <c r="AW254" s="34">
        <f t="shared" si="146"/>
        <v>1.0858505564387918E-2</v>
      </c>
      <c r="AX254" s="34">
        <f t="shared" si="147"/>
        <v>8.5055643879173286E-3</v>
      </c>
      <c r="AY254" s="34">
        <f t="shared" si="148"/>
        <v>8.1399046104928454E-3</v>
      </c>
      <c r="AZ254" s="34">
        <f t="shared" si="149"/>
        <v>1.0492845786963434E-2</v>
      </c>
      <c r="BA254" s="34">
        <f t="shared" si="150"/>
        <v>6.8839427662957071E-3</v>
      </c>
      <c r="BB254" s="34">
        <f t="shared" si="151"/>
        <v>1.0254372019077902E-2</v>
      </c>
      <c r="BC254" s="34">
        <f t="shared" si="140"/>
        <v>7.6947535771065183E-3</v>
      </c>
      <c r="BD254" s="34">
        <f t="shared" si="141"/>
        <v>6.4864864864864862E-3</v>
      </c>
      <c r="BE254" s="34">
        <f t="shared" si="142"/>
        <v>7.3131955484896658E-3</v>
      </c>
      <c r="BF254" s="34">
        <f t="shared" si="143"/>
        <v>4.1017488076311604E-3</v>
      </c>
      <c r="BG254" s="34">
        <f t="shared" si="144"/>
        <v>1.0270270270270269E-2</v>
      </c>
      <c r="BH254" s="34">
        <f t="shared" si="145"/>
        <v>1.0747217806041336E-2</v>
      </c>
      <c r="BI254" s="34">
        <f t="shared" si="125"/>
        <v>1.0024906600249066E-2</v>
      </c>
      <c r="BJ254" s="34">
        <f t="shared" si="126"/>
        <v>1.5105853051058531E-2</v>
      </c>
      <c r="BK254" s="34">
        <f t="shared" si="127"/>
        <v>7.4097135740971353E-3</v>
      </c>
      <c r="BL254" s="34">
        <f t="shared" si="128"/>
        <v>9.4396014943960143E-3</v>
      </c>
      <c r="BM254" s="34">
        <f t="shared" si="129"/>
        <v>9.8132004981320055E-3</v>
      </c>
      <c r="BN254" s="34">
        <f t="shared" si="130"/>
        <v>1.4782067247820673E-2</v>
      </c>
      <c r="BO254" s="34">
        <f t="shared" si="131"/>
        <v>1.4097135740971357E-2</v>
      </c>
      <c r="BP254" s="34">
        <f t="shared" si="132"/>
        <v>7.9701120797011204E-3</v>
      </c>
    </row>
    <row r="255" spans="1:68" ht="15" x14ac:dyDescent="0.25">
      <c r="A255" s="20" t="s">
        <v>95</v>
      </c>
      <c r="B255" s="28">
        <v>420</v>
      </c>
      <c r="C255" s="28">
        <v>746</v>
      </c>
      <c r="D255" s="28">
        <v>706</v>
      </c>
      <c r="E255" s="28">
        <v>698</v>
      </c>
      <c r="F255" s="28">
        <v>676</v>
      </c>
      <c r="G255" s="28">
        <v>953</v>
      </c>
      <c r="H255" s="28">
        <v>929</v>
      </c>
      <c r="I255" s="28">
        <v>893</v>
      </c>
      <c r="J255" s="28">
        <v>910</v>
      </c>
      <c r="K255" s="28">
        <v>1180</v>
      </c>
      <c r="L255" s="28">
        <v>871</v>
      </c>
      <c r="M255" s="28">
        <v>711</v>
      </c>
      <c r="N255" s="28">
        <v>602</v>
      </c>
      <c r="O255" s="28">
        <v>774</v>
      </c>
      <c r="P255" s="28">
        <v>1185</v>
      </c>
      <c r="Q255" s="28">
        <v>1532</v>
      </c>
      <c r="R255" s="28">
        <v>1665</v>
      </c>
      <c r="S255" s="28">
        <v>1464</v>
      </c>
      <c r="T255" s="28">
        <v>1164</v>
      </c>
      <c r="U255" s="28">
        <v>1405</v>
      </c>
      <c r="V255" s="28">
        <v>1187</v>
      </c>
      <c r="W255" s="28">
        <v>958</v>
      </c>
      <c r="X255" s="28">
        <v>823</v>
      </c>
      <c r="Y255" s="28"/>
      <c r="Z255" s="20" t="s">
        <v>95</v>
      </c>
      <c r="AA255" s="28" t="b">
        <f t="shared" si="139"/>
        <v>1</v>
      </c>
      <c r="AB255"/>
      <c r="AC255" s="20" t="s">
        <v>95</v>
      </c>
      <c r="AD255" s="28">
        <v>46400</v>
      </c>
      <c r="AE255" s="28">
        <v>60200</v>
      </c>
      <c r="AF255" s="36">
        <v>77.099999999999994</v>
      </c>
      <c r="AG255" s="36">
        <v>5.9</v>
      </c>
      <c r="AH255" s="28">
        <v>50800</v>
      </c>
      <c r="AI255" s="28">
        <v>60000</v>
      </c>
      <c r="AJ255" s="36">
        <v>84.7</v>
      </c>
      <c r="AK255" s="36">
        <v>5.8</v>
      </c>
      <c r="AL255" s="28">
        <v>43600</v>
      </c>
      <c r="AM255" s="28">
        <v>59200</v>
      </c>
      <c r="AN255" s="36">
        <v>73.599999999999994</v>
      </c>
      <c r="AO255" s="36">
        <v>6.5</v>
      </c>
      <c r="AP255"/>
      <c r="AQ255"/>
      <c r="AR255"/>
      <c r="AS255"/>
      <c r="AT255" s="34">
        <f t="shared" si="122"/>
        <v>8.2677165354330708E-3</v>
      </c>
      <c r="AU255" s="34">
        <f t="shared" si="123"/>
        <v>1.4685039370078741E-2</v>
      </c>
      <c r="AV255" s="34">
        <f t="shared" si="124"/>
        <v>1.3897637795275591E-2</v>
      </c>
      <c r="AW255" s="34">
        <f t="shared" si="146"/>
        <v>1.6009174311926607E-2</v>
      </c>
      <c r="AX255" s="34">
        <f t="shared" si="147"/>
        <v>1.5504587155963303E-2</v>
      </c>
      <c r="AY255" s="34">
        <f t="shared" si="148"/>
        <v>2.1857798165137613E-2</v>
      </c>
      <c r="AZ255" s="34">
        <f t="shared" si="149"/>
        <v>2.1307339449541284E-2</v>
      </c>
      <c r="BA255" s="34">
        <f t="shared" si="150"/>
        <v>2.0481651376146787E-2</v>
      </c>
      <c r="BB255" s="34">
        <f t="shared" si="151"/>
        <v>2.0871559633027524E-2</v>
      </c>
      <c r="BC255" s="34">
        <f t="shared" si="140"/>
        <v>2.706422018348624E-2</v>
      </c>
      <c r="BD255" s="34">
        <f t="shared" si="141"/>
        <v>1.9977064220183485E-2</v>
      </c>
      <c r="BE255" s="34">
        <f t="shared" si="142"/>
        <v>1.6307339449541283E-2</v>
      </c>
      <c r="BF255" s="34">
        <f t="shared" si="143"/>
        <v>1.3807339449541284E-2</v>
      </c>
      <c r="BG255" s="34">
        <f t="shared" si="144"/>
        <v>1.7752293577981651E-2</v>
      </c>
      <c r="BH255" s="34">
        <f t="shared" si="145"/>
        <v>2.7178899082568809E-2</v>
      </c>
      <c r="BI255" s="34">
        <f t="shared" si="125"/>
        <v>2.5878378378378378E-2</v>
      </c>
      <c r="BJ255" s="34">
        <f t="shared" si="126"/>
        <v>2.8125000000000001E-2</v>
      </c>
      <c r="BK255" s="34">
        <f t="shared" si="127"/>
        <v>2.472972972972973E-2</v>
      </c>
      <c r="BL255" s="34">
        <f t="shared" si="128"/>
        <v>1.9662162162162163E-2</v>
      </c>
      <c r="BM255" s="34">
        <f t="shared" si="129"/>
        <v>2.3733108108108109E-2</v>
      </c>
      <c r="BN255" s="34">
        <f t="shared" si="130"/>
        <v>2.0050675675675676E-2</v>
      </c>
      <c r="BO255" s="34">
        <f t="shared" si="131"/>
        <v>1.6182432432432434E-2</v>
      </c>
      <c r="BP255" s="34">
        <f t="shared" si="132"/>
        <v>1.3902027027027027E-2</v>
      </c>
    </row>
    <row r="256" spans="1:68" ht="15" x14ac:dyDescent="0.25">
      <c r="A256" s="20" t="s">
        <v>113</v>
      </c>
      <c r="B256" s="28">
        <v>378</v>
      </c>
      <c r="C256" s="28">
        <v>570</v>
      </c>
      <c r="D256" s="28">
        <v>535</v>
      </c>
      <c r="E256" s="28">
        <v>573</v>
      </c>
      <c r="F256" s="28">
        <v>697</v>
      </c>
      <c r="G256" s="28">
        <v>612</v>
      </c>
      <c r="H256" s="28">
        <v>689</v>
      </c>
      <c r="I256" s="28">
        <v>452</v>
      </c>
      <c r="J256" s="28">
        <v>597</v>
      </c>
      <c r="K256" s="28">
        <v>526</v>
      </c>
      <c r="L256" s="28">
        <v>605</v>
      </c>
      <c r="M256" s="28">
        <v>498</v>
      </c>
      <c r="N256" s="28">
        <v>729</v>
      </c>
      <c r="O256" s="28">
        <v>560</v>
      </c>
      <c r="P256" s="28">
        <v>566</v>
      </c>
      <c r="Q256" s="28">
        <v>717</v>
      </c>
      <c r="R256" s="28">
        <v>699</v>
      </c>
      <c r="S256" s="28">
        <v>643</v>
      </c>
      <c r="T256" s="28">
        <v>714</v>
      </c>
      <c r="U256" s="28">
        <v>632</v>
      </c>
      <c r="V256" s="28">
        <v>743</v>
      </c>
      <c r="W256" s="28">
        <v>977</v>
      </c>
      <c r="X256" s="28">
        <v>762</v>
      </c>
      <c r="Y256" s="28"/>
      <c r="Z256" s="20" t="s">
        <v>113</v>
      </c>
      <c r="AA256" s="28" t="b">
        <f t="shared" si="139"/>
        <v>1</v>
      </c>
      <c r="AB256"/>
      <c r="AC256" s="20" t="s">
        <v>113</v>
      </c>
      <c r="AD256" s="28">
        <v>50000</v>
      </c>
      <c r="AE256" s="28">
        <v>63100</v>
      </c>
      <c r="AF256" s="36">
        <v>79.3</v>
      </c>
      <c r="AG256" s="36">
        <v>5.5</v>
      </c>
      <c r="AH256" s="28">
        <v>49900</v>
      </c>
      <c r="AI256" s="28">
        <v>63500</v>
      </c>
      <c r="AJ256" s="36">
        <v>78.5</v>
      </c>
      <c r="AK256" s="36">
        <v>5.7</v>
      </c>
      <c r="AL256" s="28">
        <v>50300</v>
      </c>
      <c r="AM256" s="28">
        <v>65100</v>
      </c>
      <c r="AN256" s="36">
        <v>77.2</v>
      </c>
      <c r="AO256" s="36">
        <v>6.1</v>
      </c>
      <c r="AP256"/>
      <c r="AQ256"/>
      <c r="AR256"/>
      <c r="AS256"/>
      <c r="AT256" s="34">
        <f t="shared" si="122"/>
        <v>7.575150300601202E-3</v>
      </c>
      <c r="AU256" s="34">
        <f t="shared" si="123"/>
        <v>1.1422845691382766E-2</v>
      </c>
      <c r="AV256" s="34">
        <f t="shared" si="124"/>
        <v>1.0721442885771542E-2</v>
      </c>
      <c r="AW256" s="34">
        <f t="shared" si="146"/>
        <v>1.1391650099403579E-2</v>
      </c>
      <c r="AX256" s="34">
        <f t="shared" si="147"/>
        <v>1.385685884691849E-2</v>
      </c>
      <c r="AY256" s="34">
        <f t="shared" si="148"/>
        <v>1.2166998011928429E-2</v>
      </c>
      <c r="AZ256" s="34">
        <f t="shared" si="149"/>
        <v>1.3697813121272365E-2</v>
      </c>
      <c r="BA256" s="34">
        <f t="shared" si="150"/>
        <v>8.9860834990059639E-3</v>
      </c>
      <c r="BB256" s="34">
        <f t="shared" si="151"/>
        <v>1.1868787276341948E-2</v>
      </c>
      <c r="BC256" s="34">
        <f t="shared" si="140"/>
        <v>1.0457256461232604E-2</v>
      </c>
      <c r="BD256" s="34">
        <f t="shared" si="141"/>
        <v>1.2027833001988071E-2</v>
      </c>
      <c r="BE256" s="34">
        <f t="shared" si="142"/>
        <v>9.9005964214711733E-3</v>
      </c>
      <c r="BF256" s="34">
        <f t="shared" si="143"/>
        <v>1.4493041749502982E-2</v>
      </c>
      <c r="BG256" s="34">
        <f t="shared" si="144"/>
        <v>1.1133200795228629E-2</v>
      </c>
      <c r="BH256" s="34">
        <f t="shared" si="145"/>
        <v>1.1252485089463221E-2</v>
      </c>
      <c r="BI256" s="34">
        <f t="shared" si="125"/>
        <v>1.1013824884792627E-2</v>
      </c>
      <c r="BJ256" s="34">
        <f t="shared" si="126"/>
        <v>1.0737327188940092E-2</v>
      </c>
      <c r="BK256" s="34">
        <f t="shared" si="127"/>
        <v>9.8771121351766515E-3</v>
      </c>
      <c r="BL256" s="34">
        <f t="shared" si="128"/>
        <v>1.0967741935483871E-2</v>
      </c>
      <c r="BM256" s="34">
        <f t="shared" si="129"/>
        <v>9.7081413210445468E-3</v>
      </c>
      <c r="BN256" s="34">
        <f t="shared" si="130"/>
        <v>1.1413210445468509E-2</v>
      </c>
      <c r="BO256" s="34">
        <f t="shared" si="131"/>
        <v>1.500768049155146E-2</v>
      </c>
      <c r="BP256" s="34">
        <f t="shared" si="132"/>
        <v>1.1705069124423963E-2</v>
      </c>
    </row>
    <row r="257" spans="1:68" ht="15" x14ac:dyDescent="0.25">
      <c r="A257" s="20" t="s">
        <v>146</v>
      </c>
      <c r="B257" s="28">
        <v>348</v>
      </c>
      <c r="C257" s="28">
        <v>385</v>
      </c>
      <c r="D257" s="28">
        <v>369</v>
      </c>
      <c r="E257" s="28">
        <v>345</v>
      </c>
      <c r="F257" s="28">
        <v>456</v>
      </c>
      <c r="G257" s="28">
        <v>359</v>
      </c>
      <c r="H257" s="28">
        <v>386</v>
      </c>
      <c r="I257" s="28">
        <v>434</v>
      </c>
      <c r="J257" s="28">
        <v>425</v>
      </c>
      <c r="K257" s="28">
        <v>650</v>
      </c>
      <c r="L257" s="28">
        <v>602</v>
      </c>
      <c r="M257" s="28">
        <v>528</v>
      </c>
      <c r="N257" s="28">
        <v>309</v>
      </c>
      <c r="O257" s="28">
        <v>564</v>
      </c>
      <c r="P257" s="28">
        <v>1070</v>
      </c>
      <c r="Q257" s="28">
        <v>637</v>
      </c>
      <c r="R257" s="28">
        <v>448</v>
      </c>
      <c r="S257" s="28">
        <v>518</v>
      </c>
      <c r="T257" s="28">
        <v>361</v>
      </c>
      <c r="U257" s="28">
        <v>531</v>
      </c>
      <c r="V257" s="28">
        <v>852</v>
      </c>
      <c r="W257" s="28">
        <v>605</v>
      </c>
      <c r="X257" s="28">
        <v>660</v>
      </c>
      <c r="Y257" s="28"/>
      <c r="Z257" s="20" t="s">
        <v>146</v>
      </c>
      <c r="AA257" s="28" t="b">
        <f t="shared" si="139"/>
        <v>1</v>
      </c>
      <c r="AB257"/>
      <c r="AC257" s="20" t="s">
        <v>146</v>
      </c>
      <c r="AD257" s="28">
        <v>40000</v>
      </c>
      <c r="AE257" s="28">
        <v>49700</v>
      </c>
      <c r="AF257" s="36">
        <v>80.3</v>
      </c>
      <c r="AG257" s="36">
        <v>6.2</v>
      </c>
      <c r="AH257" s="28">
        <v>42400</v>
      </c>
      <c r="AI257" s="28">
        <v>49200</v>
      </c>
      <c r="AJ257" s="36">
        <v>86.1</v>
      </c>
      <c r="AK257" s="36">
        <v>5.8</v>
      </c>
      <c r="AL257" s="28">
        <v>39500</v>
      </c>
      <c r="AM257" s="28">
        <v>49500</v>
      </c>
      <c r="AN257" s="36">
        <v>79.8</v>
      </c>
      <c r="AO257" s="36">
        <v>6.9</v>
      </c>
      <c r="AP257"/>
      <c r="AQ257"/>
      <c r="AR257"/>
      <c r="AS257"/>
      <c r="AT257" s="34">
        <f t="shared" si="122"/>
        <v>8.2075471698113203E-3</v>
      </c>
      <c r="AU257" s="34">
        <f t="shared" si="123"/>
        <v>9.0801886792452827E-3</v>
      </c>
      <c r="AV257" s="34">
        <f t="shared" si="124"/>
        <v>8.7028301886792458E-3</v>
      </c>
      <c r="AW257" s="34">
        <f t="shared" si="146"/>
        <v>8.7341772151898738E-3</v>
      </c>
      <c r="AX257" s="34">
        <f t="shared" si="147"/>
        <v>1.1544303797468354E-2</v>
      </c>
      <c r="AY257" s="34">
        <f t="shared" si="148"/>
        <v>9.0886075949367096E-3</v>
      </c>
      <c r="AZ257" s="34">
        <f t="shared" si="149"/>
        <v>9.7721518987341771E-3</v>
      </c>
      <c r="BA257" s="34">
        <f t="shared" si="150"/>
        <v>1.0987341772151899E-2</v>
      </c>
      <c r="BB257" s="34">
        <f t="shared" si="151"/>
        <v>1.0759493670886076E-2</v>
      </c>
      <c r="BC257" s="34">
        <f t="shared" si="140"/>
        <v>1.6455696202531647E-2</v>
      </c>
      <c r="BD257" s="34">
        <f t="shared" si="141"/>
        <v>1.5240506329113924E-2</v>
      </c>
      <c r="BE257" s="34">
        <f t="shared" si="142"/>
        <v>1.3367088607594937E-2</v>
      </c>
      <c r="BF257" s="34">
        <f t="shared" si="143"/>
        <v>7.8227848101265814E-3</v>
      </c>
      <c r="BG257" s="34">
        <f t="shared" si="144"/>
        <v>1.4278481012658228E-2</v>
      </c>
      <c r="BH257" s="34">
        <f t="shared" si="145"/>
        <v>2.7088607594936708E-2</v>
      </c>
      <c r="BI257" s="34">
        <f t="shared" si="125"/>
        <v>1.2868686868686868E-2</v>
      </c>
      <c r="BJ257" s="34">
        <f t="shared" si="126"/>
        <v>9.0505050505050502E-3</v>
      </c>
      <c r="BK257" s="34">
        <f t="shared" si="127"/>
        <v>1.0464646464646465E-2</v>
      </c>
      <c r="BL257" s="34">
        <f t="shared" si="128"/>
        <v>7.2929292929292929E-3</v>
      </c>
      <c r="BM257" s="34">
        <f t="shared" si="129"/>
        <v>1.0727272727272728E-2</v>
      </c>
      <c r="BN257" s="34">
        <f t="shared" si="130"/>
        <v>1.7212121212121213E-2</v>
      </c>
      <c r="BO257" s="34">
        <f t="shared" si="131"/>
        <v>1.2222222222222223E-2</v>
      </c>
      <c r="BP257" s="34">
        <f t="shared" si="132"/>
        <v>1.3333333333333334E-2</v>
      </c>
    </row>
    <row r="258" spans="1:68" ht="15" x14ac:dyDescent="0.25">
      <c r="A258" s="20" t="s">
        <v>147</v>
      </c>
      <c r="B258" s="28">
        <v>461</v>
      </c>
      <c r="C258" s="28">
        <v>635</v>
      </c>
      <c r="D258" s="28">
        <v>649</v>
      </c>
      <c r="E258" s="28">
        <v>569</v>
      </c>
      <c r="F258" s="28">
        <v>636</v>
      </c>
      <c r="G258" s="28">
        <v>707</v>
      </c>
      <c r="H258" s="28">
        <v>807</v>
      </c>
      <c r="I258" s="28">
        <v>806</v>
      </c>
      <c r="J258" s="28">
        <v>1117</v>
      </c>
      <c r="K258" s="28">
        <v>850</v>
      </c>
      <c r="L258" s="28">
        <v>809</v>
      </c>
      <c r="M258" s="28">
        <v>712</v>
      </c>
      <c r="N258" s="28">
        <v>540</v>
      </c>
      <c r="O258" s="28">
        <v>623</v>
      </c>
      <c r="P258" s="28">
        <v>1039</v>
      </c>
      <c r="Q258" s="28">
        <v>1573</v>
      </c>
      <c r="R258" s="28">
        <v>1224</v>
      </c>
      <c r="S258" s="28">
        <v>1410</v>
      </c>
      <c r="T258" s="28">
        <v>1452</v>
      </c>
      <c r="U258" s="28">
        <v>1803</v>
      </c>
      <c r="V258" s="28">
        <v>1648</v>
      </c>
      <c r="W258" s="28">
        <v>2102</v>
      </c>
      <c r="X258" s="28">
        <v>2078</v>
      </c>
      <c r="Y258" s="28"/>
      <c r="Z258" s="20" t="s">
        <v>147</v>
      </c>
      <c r="AA258" s="28" t="b">
        <f t="shared" si="139"/>
        <v>1</v>
      </c>
      <c r="AB258"/>
      <c r="AC258" s="20" t="s">
        <v>147</v>
      </c>
      <c r="AD258" s="28">
        <v>65800</v>
      </c>
      <c r="AE258" s="28">
        <v>81600</v>
      </c>
      <c r="AF258" s="36">
        <v>80.7</v>
      </c>
      <c r="AG258" s="36">
        <v>5</v>
      </c>
      <c r="AH258" s="28">
        <v>64900</v>
      </c>
      <c r="AI258" s="28">
        <v>82100</v>
      </c>
      <c r="AJ258" s="36">
        <v>79</v>
      </c>
      <c r="AK258" s="36">
        <v>5.0999999999999996</v>
      </c>
      <c r="AL258" s="28">
        <v>68700</v>
      </c>
      <c r="AM258" s="28">
        <v>83500</v>
      </c>
      <c r="AN258" s="36">
        <v>82.3</v>
      </c>
      <c r="AO258" s="36">
        <v>4.7</v>
      </c>
      <c r="AP258"/>
      <c r="AQ258"/>
      <c r="AR258"/>
      <c r="AS258"/>
      <c r="AT258" s="34">
        <f t="shared" si="122"/>
        <v>7.103235747303544E-3</v>
      </c>
      <c r="AU258" s="34">
        <f t="shared" si="123"/>
        <v>9.784283513097073E-3</v>
      </c>
      <c r="AV258" s="34">
        <f t="shared" si="124"/>
        <v>0.01</v>
      </c>
      <c r="AW258" s="34">
        <f t="shared" si="146"/>
        <v>8.2823871906841338E-3</v>
      </c>
      <c r="AX258" s="34">
        <f t="shared" si="147"/>
        <v>9.2576419213973807E-3</v>
      </c>
      <c r="AY258" s="34">
        <f t="shared" si="148"/>
        <v>1.0291120815138282E-2</v>
      </c>
      <c r="AZ258" s="34">
        <f t="shared" si="149"/>
        <v>1.1746724890829695E-2</v>
      </c>
      <c r="BA258" s="34">
        <f t="shared" si="150"/>
        <v>1.1732168850072781E-2</v>
      </c>
      <c r="BB258" s="34">
        <f t="shared" si="151"/>
        <v>1.6259097525473071E-2</v>
      </c>
      <c r="BC258" s="34">
        <f t="shared" si="140"/>
        <v>1.2372634643377001E-2</v>
      </c>
      <c r="BD258" s="34">
        <f t="shared" si="141"/>
        <v>1.1775836972343523E-2</v>
      </c>
      <c r="BE258" s="34">
        <f t="shared" si="142"/>
        <v>1.0363901018922853E-2</v>
      </c>
      <c r="BF258" s="34">
        <f t="shared" si="143"/>
        <v>7.8602620087336247E-3</v>
      </c>
      <c r="BG258" s="34">
        <f t="shared" si="144"/>
        <v>9.0684133915574956E-3</v>
      </c>
      <c r="BH258" s="34">
        <f t="shared" si="145"/>
        <v>1.5123726346433769E-2</v>
      </c>
      <c r="BI258" s="34">
        <f t="shared" si="125"/>
        <v>1.8838323353293412E-2</v>
      </c>
      <c r="BJ258" s="34">
        <f t="shared" si="126"/>
        <v>1.4658682634730538E-2</v>
      </c>
      <c r="BK258" s="34">
        <f t="shared" si="127"/>
        <v>1.688622754491018E-2</v>
      </c>
      <c r="BL258" s="34">
        <f t="shared" si="128"/>
        <v>1.7389221556886228E-2</v>
      </c>
      <c r="BM258" s="34">
        <f t="shared" si="129"/>
        <v>2.1592814371257485E-2</v>
      </c>
      <c r="BN258" s="34">
        <f t="shared" si="130"/>
        <v>1.9736526946107783E-2</v>
      </c>
      <c r="BO258" s="34">
        <f t="shared" si="131"/>
        <v>2.517365269461078E-2</v>
      </c>
      <c r="BP258" s="34">
        <f t="shared" si="132"/>
        <v>2.488622754491018E-2</v>
      </c>
    </row>
    <row r="259" spans="1:68" ht="15" x14ac:dyDescent="0.25">
      <c r="A259" s="20" t="s">
        <v>190</v>
      </c>
      <c r="B259" s="28">
        <v>208</v>
      </c>
      <c r="C259" s="28">
        <v>267</v>
      </c>
      <c r="D259" s="28">
        <v>284</v>
      </c>
      <c r="E259" s="28">
        <v>284</v>
      </c>
      <c r="F259" s="28">
        <v>264</v>
      </c>
      <c r="G259" s="28">
        <v>422</v>
      </c>
      <c r="H259" s="28">
        <v>340</v>
      </c>
      <c r="I259" s="28">
        <v>371</v>
      </c>
      <c r="J259" s="28">
        <v>401</v>
      </c>
      <c r="K259" s="28">
        <v>447</v>
      </c>
      <c r="L259" s="28">
        <v>392</v>
      </c>
      <c r="M259" s="28">
        <v>379</v>
      </c>
      <c r="N259" s="28">
        <v>516</v>
      </c>
      <c r="O259" s="28">
        <v>437</v>
      </c>
      <c r="P259" s="28">
        <v>419</v>
      </c>
      <c r="Q259" s="28">
        <v>412</v>
      </c>
      <c r="R259" s="28">
        <v>471</v>
      </c>
      <c r="S259" s="28">
        <v>381</v>
      </c>
      <c r="T259" s="28">
        <v>416</v>
      </c>
      <c r="U259" s="28">
        <v>444</v>
      </c>
      <c r="V259" s="28">
        <v>510</v>
      </c>
      <c r="W259" s="28">
        <v>450</v>
      </c>
      <c r="X259" s="28">
        <v>457</v>
      </c>
      <c r="Y259" s="28"/>
      <c r="Z259" s="20" t="s">
        <v>190</v>
      </c>
      <c r="AA259" s="28" t="b">
        <f t="shared" si="139"/>
        <v>1</v>
      </c>
      <c r="AB259"/>
      <c r="AC259" s="20" t="s">
        <v>190</v>
      </c>
      <c r="AD259" s="28">
        <v>41600</v>
      </c>
      <c r="AE259" s="28">
        <v>56000</v>
      </c>
      <c r="AF259" s="36">
        <v>74.400000000000006</v>
      </c>
      <c r="AG259" s="36">
        <v>7</v>
      </c>
      <c r="AH259" s="28">
        <v>38200</v>
      </c>
      <c r="AI259" s="28">
        <v>54900</v>
      </c>
      <c r="AJ259" s="36">
        <v>69.599999999999994</v>
      </c>
      <c r="AK259" s="36">
        <v>6.9</v>
      </c>
      <c r="AL259" s="28">
        <v>42400</v>
      </c>
      <c r="AM259" s="28">
        <v>55200</v>
      </c>
      <c r="AN259" s="36">
        <v>76.900000000000006</v>
      </c>
      <c r="AO259" s="36">
        <v>6.5</v>
      </c>
      <c r="AP259"/>
      <c r="AQ259"/>
      <c r="AR259"/>
      <c r="AS259"/>
      <c r="AT259" s="34">
        <f t="shared" si="122"/>
        <v>5.4450261780104713E-3</v>
      </c>
      <c r="AU259" s="34">
        <f t="shared" si="123"/>
        <v>6.9895287958115183E-3</v>
      </c>
      <c r="AV259" s="34">
        <f t="shared" si="124"/>
        <v>7.4345549738219895E-3</v>
      </c>
      <c r="AW259" s="34">
        <f t="shared" si="146"/>
        <v>6.6981132075471699E-3</v>
      </c>
      <c r="AX259" s="34">
        <f t="shared" si="147"/>
        <v>6.2264150943396228E-3</v>
      </c>
      <c r="AY259" s="34">
        <f t="shared" si="148"/>
        <v>9.9528301886792452E-3</v>
      </c>
      <c r="AZ259" s="34">
        <f t="shared" si="149"/>
        <v>8.0188679245283018E-3</v>
      </c>
      <c r="BA259" s="34">
        <f t="shared" si="150"/>
        <v>8.7500000000000008E-3</v>
      </c>
      <c r="BB259" s="34">
        <f t="shared" si="151"/>
        <v>9.4575471698113214E-3</v>
      </c>
      <c r="BC259" s="34">
        <f t="shared" si="140"/>
        <v>1.0542452830188679E-2</v>
      </c>
      <c r="BD259" s="34">
        <f t="shared" si="141"/>
        <v>9.2452830188679246E-3</v>
      </c>
      <c r="BE259" s="34">
        <f t="shared" si="142"/>
        <v>8.9386792452830193E-3</v>
      </c>
      <c r="BF259" s="34">
        <f t="shared" si="143"/>
        <v>1.2169811320754717E-2</v>
      </c>
      <c r="BG259" s="34">
        <f t="shared" si="144"/>
        <v>1.0306603773584905E-2</v>
      </c>
      <c r="BH259" s="34">
        <f t="shared" si="145"/>
        <v>9.8820754716981134E-3</v>
      </c>
      <c r="BI259" s="34">
        <f t="shared" si="125"/>
        <v>7.4637681159420294E-3</v>
      </c>
      <c r="BJ259" s="34">
        <f t="shared" si="126"/>
        <v>8.5326086956521736E-3</v>
      </c>
      <c r="BK259" s="34">
        <f t="shared" si="127"/>
        <v>6.9021739130434787E-3</v>
      </c>
      <c r="BL259" s="34">
        <f t="shared" si="128"/>
        <v>7.5362318840579709E-3</v>
      </c>
      <c r="BM259" s="34">
        <f t="shared" si="129"/>
        <v>8.0434782608695653E-3</v>
      </c>
      <c r="BN259" s="34">
        <f t="shared" si="130"/>
        <v>9.2391304347826091E-3</v>
      </c>
      <c r="BO259" s="34">
        <f t="shared" si="131"/>
        <v>8.152173913043478E-3</v>
      </c>
      <c r="BP259" s="34">
        <f t="shared" si="132"/>
        <v>8.278985507246376E-3</v>
      </c>
    </row>
    <row r="260" spans="1:68" ht="15" x14ac:dyDescent="0.25">
      <c r="A260" s="20" t="s">
        <v>40</v>
      </c>
      <c r="B260" s="28">
        <v>434</v>
      </c>
      <c r="C260" s="28">
        <v>882</v>
      </c>
      <c r="D260" s="28">
        <v>646</v>
      </c>
      <c r="E260" s="28">
        <v>374</v>
      </c>
      <c r="F260" s="28">
        <v>392</v>
      </c>
      <c r="G260" s="28">
        <v>696</v>
      </c>
      <c r="H260" s="28">
        <v>718</v>
      </c>
      <c r="I260" s="28">
        <v>792</v>
      </c>
      <c r="J260" s="28">
        <v>635</v>
      </c>
      <c r="K260" s="28">
        <v>841</v>
      </c>
      <c r="L260" s="28">
        <v>877</v>
      </c>
      <c r="M260" s="28">
        <v>798</v>
      </c>
      <c r="N260" s="28">
        <v>429</v>
      </c>
      <c r="O260" s="28">
        <v>541</v>
      </c>
      <c r="P260" s="28">
        <v>706</v>
      </c>
      <c r="Q260" s="28">
        <v>773</v>
      </c>
      <c r="R260" s="28">
        <v>537</v>
      </c>
      <c r="S260" s="28">
        <v>833</v>
      </c>
      <c r="T260" s="28">
        <v>897</v>
      </c>
      <c r="U260" s="28">
        <v>1036</v>
      </c>
      <c r="V260" s="28">
        <v>1223</v>
      </c>
      <c r="W260" s="28">
        <v>998</v>
      </c>
      <c r="X260" s="28">
        <v>1123</v>
      </c>
      <c r="Y260" s="28"/>
      <c r="Z260" s="20" t="s">
        <v>40</v>
      </c>
      <c r="AA260" s="28" t="b">
        <f t="shared" si="139"/>
        <v>1</v>
      </c>
      <c r="AB260"/>
      <c r="AC260" s="20" t="s">
        <v>40</v>
      </c>
      <c r="AD260" s="28">
        <v>28800</v>
      </c>
      <c r="AE260" s="28">
        <v>35000</v>
      </c>
      <c r="AF260" s="36">
        <v>82.3</v>
      </c>
      <c r="AG260" s="36">
        <v>7.5</v>
      </c>
      <c r="AH260" s="28">
        <v>30100</v>
      </c>
      <c r="AI260" s="28">
        <v>35600</v>
      </c>
      <c r="AJ260" s="36">
        <v>84.6</v>
      </c>
      <c r="AK260" s="36">
        <v>6.5</v>
      </c>
      <c r="AL260" s="28">
        <v>28600</v>
      </c>
      <c r="AM260" s="28">
        <v>35100</v>
      </c>
      <c r="AN260" s="36">
        <v>81.400000000000006</v>
      </c>
      <c r="AO260" s="36">
        <v>7.2</v>
      </c>
      <c r="AP260"/>
      <c r="AQ260"/>
      <c r="AR260"/>
      <c r="AS260"/>
      <c r="AT260" s="34">
        <f t="shared" si="122"/>
        <v>1.441860465116279E-2</v>
      </c>
      <c r="AU260" s="34">
        <f t="shared" si="123"/>
        <v>2.9302325581395349E-2</v>
      </c>
      <c r="AV260" s="34">
        <f t="shared" si="124"/>
        <v>2.1461794019933554E-2</v>
      </c>
      <c r="AW260" s="34">
        <f t="shared" si="146"/>
        <v>1.3076923076923076E-2</v>
      </c>
      <c r="AX260" s="34">
        <f t="shared" si="147"/>
        <v>1.3706293706293707E-2</v>
      </c>
      <c r="AY260" s="34">
        <f t="shared" si="148"/>
        <v>2.4335664335664337E-2</v>
      </c>
      <c r="AZ260" s="34">
        <f t="shared" si="149"/>
        <v>2.5104895104895105E-2</v>
      </c>
      <c r="BA260" s="34">
        <f t="shared" si="150"/>
        <v>2.7692307692307693E-2</v>
      </c>
      <c r="BB260" s="34">
        <f t="shared" si="151"/>
        <v>2.2202797202797202E-2</v>
      </c>
      <c r="BC260" s="34">
        <f t="shared" ref="BC260:BC291" si="152">K260/$AL260</f>
        <v>2.9405594405594405E-2</v>
      </c>
      <c r="BD260" s="34">
        <f t="shared" ref="BD260:BD291" si="153">L260/$AL260</f>
        <v>3.0664335664335664E-2</v>
      </c>
      <c r="BE260" s="34">
        <f t="shared" ref="BE260:BE291" si="154">M260/$AL260</f>
        <v>2.7902097902097901E-2</v>
      </c>
      <c r="BF260" s="34">
        <f t="shared" ref="BF260:BF291" si="155">N260/$AL260</f>
        <v>1.4999999999999999E-2</v>
      </c>
      <c r="BG260" s="34">
        <f t="shared" ref="BG260:BG291" si="156">O260/$AL260</f>
        <v>1.8916083916083917E-2</v>
      </c>
      <c r="BH260" s="34">
        <f t="shared" ref="BH260:BH291" si="157">P260/$AL260</f>
        <v>2.4685314685314687E-2</v>
      </c>
      <c r="BI260" s="34">
        <f t="shared" si="125"/>
        <v>2.2022792022792021E-2</v>
      </c>
      <c r="BJ260" s="34">
        <f t="shared" si="126"/>
        <v>1.5299145299145299E-2</v>
      </c>
      <c r="BK260" s="34">
        <f t="shared" si="127"/>
        <v>2.3732193732193731E-2</v>
      </c>
      <c r="BL260" s="34">
        <f t="shared" si="128"/>
        <v>2.5555555555555557E-2</v>
      </c>
      <c r="BM260" s="34">
        <f t="shared" si="129"/>
        <v>2.9515669515669515E-2</v>
      </c>
      <c r="BN260" s="34">
        <f t="shared" si="130"/>
        <v>3.4843304843304841E-2</v>
      </c>
      <c r="BO260" s="34">
        <f t="shared" si="131"/>
        <v>2.8433048433048433E-2</v>
      </c>
      <c r="BP260" s="34">
        <f t="shared" si="132"/>
        <v>3.1994301994301998E-2</v>
      </c>
    </row>
    <row r="261" spans="1:68" ht="15" x14ac:dyDescent="0.25">
      <c r="A261" s="20" t="s">
        <v>46</v>
      </c>
      <c r="B261" s="28">
        <v>1452</v>
      </c>
      <c r="C261" s="28">
        <v>609</v>
      </c>
      <c r="D261" s="28">
        <v>700</v>
      </c>
      <c r="E261" s="28">
        <v>683</v>
      </c>
      <c r="F261" s="28">
        <v>653</v>
      </c>
      <c r="G261" s="28">
        <v>1165</v>
      </c>
      <c r="H261" s="28">
        <v>640</v>
      </c>
      <c r="I261" s="28">
        <v>944</v>
      </c>
      <c r="J261" s="28">
        <v>948</v>
      </c>
      <c r="K261" s="28">
        <v>1414</v>
      </c>
      <c r="L261" s="28">
        <v>1908</v>
      </c>
      <c r="M261" s="28">
        <v>1253</v>
      </c>
      <c r="N261" s="28">
        <v>716</v>
      </c>
      <c r="O261" s="28">
        <v>720</v>
      </c>
      <c r="P261" s="28">
        <v>748</v>
      </c>
      <c r="Q261" s="28">
        <v>699</v>
      </c>
      <c r="R261" s="28">
        <v>1115</v>
      </c>
      <c r="S261" s="28">
        <v>961</v>
      </c>
      <c r="T261" s="28">
        <v>1582</v>
      </c>
      <c r="U261" s="28">
        <v>1454</v>
      </c>
      <c r="V261" s="28">
        <v>1648</v>
      </c>
      <c r="W261" s="28">
        <v>1647</v>
      </c>
      <c r="X261" s="28">
        <v>1616</v>
      </c>
      <c r="Y261" s="28"/>
      <c r="Z261" s="20" t="s">
        <v>46</v>
      </c>
      <c r="AA261" s="28" t="b">
        <f t="shared" si="139"/>
        <v>1</v>
      </c>
      <c r="AB261"/>
      <c r="AC261" s="20" t="s">
        <v>46</v>
      </c>
      <c r="AD261" s="28">
        <v>40900</v>
      </c>
      <c r="AE261" s="28">
        <v>51500</v>
      </c>
      <c r="AF261" s="36">
        <v>79.400000000000006</v>
      </c>
      <c r="AG261" s="36">
        <v>6</v>
      </c>
      <c r="AH261" s="28">
        <v>37300</v>
      </c>
      <c r="AI261" s="28">
        <v>50200</v>
      </c>
      <c r="AJ261" s="36">
        <v>74.2</v>
      </c>
      <c r="AK261" s="36">
        <v>7.2</v>
      </c>
      <c r="AL261" s="28">
        <v>36800</v>
      </c>
      <c r="AM261" s="28">
        <v>49900</v>
      </c>
      <c r="AN261" s="36">
        <v>73.7</v>
      </c>
      <c r="AO261" s="36">
        <v>7.7</v>
      </c>
      <c r="AP261"/>
      <c r="AQ261"/>
      <c r="AR261"/>
      <c r="AS261"/>
      <c r="AT261" s="34">
        <f t="shared" si="122"/>
        <v>3.892761394101877E-2</v>
      </c>
      <c r="AU261" s="34">
        <f t="shared" si="123"/>
        <v>1.6327077747989277E-2</v>
      </c>
      <c r="AV261" s="34">
        <f t="shared" si="124"/>
        <v>1.876675603217158E-2</v>
      </c>
      <c r="AW261" s="34">
        <f t="shared" si="146"/>
        <v>1.8559782608695653E-2</v>
      </c>
      <c r="AX261" s="34">
        <f t="shared" si="147"/>
        <v>1.7744565217391303E-2</v>
      </c>
      <c r="AY261" s="34">
        <f t="shared" si="148"/>
        <v>3.1657608695652172E-2</v>
      </c>
      <c r="AZ261" s="34">
        <f t="shared" si="149"/>
        <v>1.7391304347826087E-2</v>
      </c>
      <c r="BA261" s="34">
        <f t="shared" si="150"/>
        <v>2.5652173913043478E-2</v>
      </c>
      <c r="BB261" s="34">
        <f t="shared" si="151"/>
        <v>2.5760869565217392E-2</v>
      </c>
      <c r="BC261" s="34">
        <f t="shared" si="152"/>
        <v>3.842391304347826E-2</v>
      </c>
      <c r="BD261" s="34">
        <f t="shared" si="153"/>
        <v>5.1847826086956525E-2</v>
      </c>
      <c r="BE261" s="34">
        <f t="shared" si="154"/>
        <v>3.4048913043478263E-2</v>
      </c>
      <c r="BF261" s="34">
        <f t="shared" si="155"/>
        <v>1.9456521739130435E-2</v>
      </c>
      <c r="BG261" s="34">
        <f t="shared" si="156"/>
        <v>1.9565217391304349E-2</v>
      </c>
      <c r="BH261" s="34">
        <f t="shared" si="157"/>
        <v>2.032608695652174E-2</v>
      </c>
      <c r="BI261" s="34">
        <f t="shared" si="125"/>
        <v>1.4008016032064129E-2</v>
      </c>
      <c r="BJ261" s="34">
        <f t="shared" si="126"/>
        <v>2.2344689378757516E-2</v>
      </c>
      <c r="BK261" s="34">
        <f t="shared" si="127"/>
        <v>1.9258517034068137E-2</v>
      </c>
      <c r="BL261" s="34">
        <f t="shared" si="128"/>
        <v>3.1703406813627252E-2</v>
      </c>
      <c r="BM261" s="34">
        <f t="shared" si="129"/>
        <v>2.9138276553106211E-2</v>
      </c>
      <c r="BN261" s="34">
        <f t="shared" si="130"/>
        <v>3.302605210420842E-2</v>
      </c>
      <c r="BO261" s="34">
        <f t="shared" si="131"/>
        <v>3.3006012024048098E-2</v>
      </c>
      <c r="BP261" s="34">
        <f t="shared" si="132"/>
        <v>3.2384769539078158E-2</v>
      </c>
    </row>
    <row r="262" spans="1:68" ht="15" x14ac:dyDescent="0.25">
      <c r="A262" s="20" t="s">
        <v>55</v>
      </c>
      <c r="B262" s="28">
        <v>201</v>
      </c>
      <c r="C262" s="28">
        <v>419</v>
      </c>
      <c r="D262" s="28">
        <v>222</v>
      </c>
      <c r="E262" s="28">
        <v>432</v>
      </c>
      <c r="F262" s="28">
        <v>293</v>
      </c>
      <c r="G262" s="28">
        <v>398</v>
      </c>
      <c r="H262" s="28">
        <v>274</v>
      </c>
      <c r="I262" s="28">
        <v>411</v>
      </c>
      <c r="J262" s="28">
        <v>433</v>
      </c>
      <c r="K262" s="28">
        <v>517</v>
      </c>
      <c r="L262" s="28">
        <v>605</v>
      </c>
      <c r="M262" s="28">
        <v>535</v>
      </c>
      <c r="N262" s="28">
        <v>443</v>
      </c>
      <c r="O262" s="28">
        <v>365</v>
      </c>
      <c r="P262" s="28">
        <v>489</v>
      </c>
      <c r="Q262" s="28">
        <v>419</v>
      </c>
      <c r="R262" s="28">
        <v>459</v>
      </c>
      <c r="S262" s="28">
        <v>511</v>
      </c>
      <c r="T262" s="28">
        <v>774</v>
      </c>
      <c r="U262" s="28">
        <v>439</v>
      </c>
      <c r="V262" s="28">
        <v>770</v>
      </c>
      <c r="W262" s="28">
        <v>505</v>
      </c>
      <c r="X262" s="28">
        <v>926</v>
      </c>
      <c r="Y262" s="28"/>
      <c r="Z262" s="20" t="s">
        <v>55</v>
      </c>
      <c r="AA262" s="28" t="b">
        <f t="shared" si="139"/>
        <v>1</v>
      </c>
      <c r="AB262"/>
      <c r="AC262" s="20" t="s">
        <v>55</v>
      </c>
      <c r="AD262" s="28">
        <v>44200</v>
      </c>
      <c r="AE262" s="28">
        <v>53500</v>
      </c>
      <c r="AF262" s="36">
        <v>82.5</v>
      </c>
      <c r="AG262" s="36">
        <v>5.5</v>
      </c>
      <c r="AH262" s="28">
        <v>43900</v>
      </c>
      <c r="AI262" s="28">
        <v>52700</v>
      </c>
      <c r="AJ262" s="36">
        <v>83.2</v>
      </c>
      <c r="AK262" s="36">
        <v>5.8</v>
      </c>
      <c r="AL262" s="28">
        <v>44400</v>
      </c>
      <c r="AM262" s="28">
        <v>52600</v>
      </c>
      <c r="AN262" s="36">
        <v>84.4</v>
      </c>
      <c r="AO262" s="36">
        <v>5.9</v>
      </c>
      <c r="AP262"/>
      <c r="AQ262"/>
      <c r="AR262"/>
      <c r="AS262"/>
      <c r="AT262" s="34">
        <f t="shared" si="122"/>
        <v>4.5785876993166283E-3</v>
      </c>
      <c r="AU262" s="34">
        <f t="shared" si="123"/>
        <v>9.5444191343963553E-3</v>
      </c>
      <c r="AV262" s="34">
        <f t="shared" si="124"/>
        <v>5.0569476082004553E-3</v>
      </c>
      <c r="AW262" s="34">
        <f t="shared" si="146"/>
        <v>9.7297297297297292E-3</v>
      </c>
      <c r="AX262" s="34">
        <f t="shared" si="147"/>
        <v>6.5990990990990993E-3</v>
      </c>
      <c r="AY262" s="34">
        <f t="shared" si="148"/>
        <v>8.9639639639639643E-3</v>
      </c>
      <c r="AZ262" s="34">
        <f t="shared" si="149"/>
        <v>6.1711711711711715E-3</v>
      </c>
      <c r="BA262" s="34">
        <f t="shared" si="150"/>
        <v>9.2567567567567576E-3</v>
      </c>
      <c r="BB262" s="34">
        <f t="shared" si="151"/>
        <v>9.7522522522522515E-3</v>
      </c>
      <c r="BC262" s="34">
        <f t="shared" si="152"/>
        <v>1.1644144144144145E-2</v>
      </c>
      <c r="BD262" s="34">
        <f t="shared" si="153"/>
        <v>1.3626126126126126E-2</v>
      </c>
      <c r="BE262" s="34">
        <f t="shared" si="154"/>
        <v>1.204954954954955E-2</v>
      </c>
      <c r="BF262" s="34">
        <f t="shared" si="155"/>
        <v>9.9774774774774779E-3</v>
      </c>
      <c r="BG262" s="34">
        <f t="shared" si="156"/>
        <v>8.22072072072072E-3</v>
      </c>
      <c r="BH262" s="34">
        <f t="shared" si="157"/>
        <v>1.1013513513513514E-2</v>
      </c>
      <c r="BI262" s="34">
        <f t="shared" si="125"/>
        <v>7.9657794676806087E-3</v>
      </c>
      <c r="BJ262" s="34">
        <f t="shared" si="126"/>
        <v>8.7262357414448662E-3</v>
      </c>
      <c r="BK262" s="34">
        <f t="shared" si="127"/>
        <v>9.7148288973384032E-3</v>
      </c>
      <c r="BL262" s="34">
        <f t="shared" si="128"/>
        <v>1.4714828897338402E-2</v>
      </c>
      <c r="BM262" s="34">
        <f t="shared" si="129"/>
        <v>8.3460076045627375E-3</v>
      </c>
      <c r="BN262" s="34">
        <f t="shared" si="130"/>
        <v>1.4638783269961977E-2</v>
      </c>
      <c r="BO262" s="34">
        <f t="shared" si="131"/>
        <v>9.6007604562737634E-3</v>
      </c>
      <c r="BP262" s="34">
        <f t="shared" si="132"/>
        <v>1.7604562737642587E-2</v>
      </c>
    </row>
    <row r="263" spans="1:68" ht="15" x14ac:dyDescent="0.25">
      <c r="A263" s="20" t="s">
        <v>90</v>
      </c>
      <c r="B263" s="28">
        <v>432</v>
      </c>
      <c r="C263" s="28">
        <v>533</v>
      </c>
      <c r="D263" s="28">
        <v>667</v>
      </c>
      <c r="E263" s="28">
        <v>635</v>
      </c>
      <c r="F263" s="28">
        <v>495</v>
      </c>
      <c r="G263" s="28">
        <v>800</v>
      </c>
      <c r="H263" s="28">
        <v>920</v>
      </c>
      <c r="I263" s="28">
        <v>467</v>
      </c>
      <c r="J263" s="28">
        <v>634</v>
      </c>
      <c r="K263" s="28">
        <v>669</v>
      </c>
      <c r="L263" s="28">
        <v>990</v>
      </c>
      <c r="M263" s="28">
        <v>704</v>
      </c>
      <c r="N263" s="28">
        <v>521</v>
      </c>
      <c r="O263" s="28">
        <v>345</v>
      </c>
      <c r="P263" s="28">
        <v>628</v>
      </c>
      <c r="Q263" s="28">
        <v>554</v>
      </c>
      <c r="R263" s="28">
        <v>913</v>
      </c>
      <c r="S263" s="28">
        <v>791</v>
      </c>
      <c r="T263" s="28">
        <v>1076</v>
      </c>
      <c r="U263" s="28">
        <v>701</v>
      </c>
      <c r="V263" s="28">
        <v>697</v>
      </c>
      <c r="W263" s="28">
        <v>894</v>
      </c>
      <c r="X263" s="28">
        <v>771</v>
      </c>
      <c r="Y263" s="28"/>
      <c r="Z263" s="20" t="s">
        <v>90</v>
      </c>
      <c r="AA263" s="28" t="b">
        <f t="shared" si="139"/>
        <v>1</v>
      </c>
      <c r="AB263"/>
      <c r="AC263" s="20" t="s">
        <v>90</v>
      </c>
      <c r="AD263" s="28">
        <v>45800</v>
      </c>
      <c r="AE263" s="28">
        <v>57200</v>
      </c>
      <c r="AF263" s="36">
        <v>80</v>
      </c>
      <c r="AG263" s="36">
        <v>5.7</v>
      </c>
      <c r="AH263" s="28">
        <v>49000</v>
      </c>
      <c r="AI263" s="28">
        <v>57600</v>
      </c>
      <c r="AJ263" s="36">
        <v>85.1</v>
      </c>
      <c r="AK263" s="36">
        <v>6.1</v>
      </c>
      <c r="AL263" s="28">
        <v>50900</v>
      </c>
      <c r="AM263" s="28">
        <v>60000</v>
      </c>
      <c r="AN263" s="36">
        <v>84.8</v>
      </c>
      <c r="AO263" s="36">
        <v>6.1</v>
      </c>
      <c r="AP263"/>
      <c r="AQ263"/>
      <c r="AR263"/>
      <c r="AS263"/>
      <c r="AT263" s="34">
        <f t="shared" si="122"/>
        <v>8.8163265306122444E-3</v>
      </c>
      <c r="AU263" s="34">
        <f t="shared" si="123"/>
        <v>1.0877551020408164E-2</v>
      </c>
      <c r="AV263" s="34">
        <f t="shared" si="124"/>
        <v>1.3612244897959183E-2</v>
      </c>
      <c r="AW263" s="34">
        <f t="shared" si="146"/>
        <v>1.2475442043222004E-2</v>
      </c>
      <c r="AX263" s="34">
        <f t="shared" si="147"/>
        <v>9.7249508840864442E-3</v>
      </c>
      <c r="AY263" s="34">
        <f t="shared" si="148"/>
        <v>1.5717092337917484E-2</v>
      </c>
      <c r="AZ263" s="34">
        <f t="shared" si="149"/>
        <v>1.8074656188605109E-2</v>
      </c>
      <c r="BA263" s="34">
        <f t="shared" si="150"/>
        <v>9.1748526522593323E-3</v>
      </c>
      <c r="BB263" s="34">
        <f t="shared" si="151"/>
        <v>1.2455795677799607E-2</v>
      </c>
      <c r="BC263" s="34">
        <f t="shared" si="152"/>
        <v>1.3143418467583497E-2</v>
      </c>
      <c r="BD263" s="34">
        <f t="shared" si="153"/>
        <v>1.9449901768172888E-2</v>
      </c>
      <c r="BE263" s="34">
        <f t="shared" si="154"/>
        <v>1.3831041257367387E-2</v>
      </c>
      <c r="BF263" s="34">
        <f t="shared" si="155"/>
        <v>1.0235756385068762E-2</v>
      </c>
      <c r="BG263" s="34">
        <f t="shared" si="156"/>
        <v>6.7779960707269153E-3</v>
      </c>
      <c r="BH263" s="34">
        <f t="shared" si="157"/>
        <v>1.2337917485265226E-2</v>
      </c>
      <c r="BI263" s="34">
        <f t="shared" si="125"/>
        <v>9.233333333333333E-3</v>
      </c>
      <c r="BJ263" s="34">
        <f t="shared" si="126"/>
        <v>1.5216666666666667E-2</v>
      </c>
      <c r="BK263" s="34">
        <f t="shared" si="127"/>
        <v>1.3183333333333333E-2</v>
      </c>
      <c r="BL263" s="34">
        <f t="shared" si="128"/>
        <v>1.7933333333333332E-2</v>
      </c>
      <c r="BM263" s="34">
        <f t="shared" si="129"/>
        <v>1.1683333333333334E-2</v>
      </c>
      <c r="BN263" s="34">
        <f t="shared" si="130"/>
        <v>1.1616666666666668E-2</v>
      </c>
      <c r="BO263" s="34">
        <f t="shared" si="131"/>
        <v>1.49E-2</v>
      </c>
      <c r="BP263" s="34">
        <f t="shared" si="132"/>
        <v>1.285E-2</v>
      </c>
    </row>
    <row r="264" spans="1:68" ht="15" x14ac:dyDescent="0.25">
      <c r="A264" s="20" t="s">
        <v>117</v>
      </c>
      <c r="B264" s="28">
        <v>1546</v>
      </c>
      <c r="C264" s="28">
        <v>1896</v>
      </c>
      <c r="D264" s="28">
        <v>1754</v>
      </c>
      <c r="E264" s="28">
        <v>1606</v>
      </c>
      <c r="F264" s="28">
        <v>1364</v>
      </c>
      <c r="G264" s="28">
        <v>1734</v>
      </c>
      <c r="H264" s="28">
        <v>2008</v>
      </c>
      <c r="I264" s="28">
        <v>1752</v>
      </c>
      <c r="J264" s="28">
        <v>2127</v>
      </c>
      <c r="K264" s="28">
        <v>3851</v>
      </c>
      <c r="L264" s="28">
        <v>2603</v>
      </c>
      <c r="M264" s="28">
        <v>2059</v>
      </c>
      <c r="N264" s="28">
        <v>1305</v>
      </c>
      <c r="O264" s="28">
        <v>2969</v>
      </c>
      <c r="P264" s="28">
        <v>2034</v>
      </c>
      <c r="Q264" s="28">
        <v>2265</v>
      </c>
      <c r="R264" s="28">
        <v>2149</v>
      </c>
      <c r="S264" s="28">
        <v>2869</v>
      </c>
      <c r="T264" s="28">
        <v>2585</v>
      </c>
      <c r="U264" s="28">
        <v>2984</v>
      </c>
      <c r="V264" s="28">
        <v>3290</v>
      </c>
      <c r="W264" s="28">
        <v>3536</v>
      </c>
      <c r="X264" s="28">
        <v>3896</v>
      </c>
      <c r="Y264" s="28"/>
      <c r="Z264" s="20" t="s">
        <v>117</v>
      </c>
      <c r="AA264" s="28" t="b">
        <f t="shared" si="139"/>
        <v>1</v>
      </c>
      <c r="AB264"/>
      <c r="AC264" s="20" t="s">
        <v>117</v>
      </c>
      <c r="AD264" s="28">
        <v>113000</v>
      </c>
      <c r="AE264" s="28">
        <v>139400</v>
      </c>
      <c r="AF264" s="36">
        <v>81.099999999999994</v>
      </c>
      <c r="AG264" s="36">
        <v>3.9</v>
      </c>
      <c r="AH264" s="28">
        <v>112400</v>
      </c>
      <c r="AI264" s="28">
        <v>139200</v>
      </c>
      <c r="AJ264" s="36">
        <v>80.8</v>
      </c>
      <c r="AK264" s="36">
        <v>3.9</v>
      </c>
      <c r="AL264" s="28">
        <v>117000</v>
      </c>
      <c r="AM264" s="28">
        <v>143100</v>
      </c>
      <c r="AN264" s="36">
        <v>81.8</v>
      </c>
      <c r="AO264" s="36">
        <v>4.0999999999999996</v>
      </c>
      <c r="AP264"/>
      <c r="AQ264"/>
      <c r="AR264"/>
      <c r="AS264"/>
      <c r="AT264" s="34">
        <f t="shared" si="122"/>
        <v>1.3754448398576513E-2</v>
      </c>
      <c r="AU264" s="34">
        <f t="shared" si="123"/>
        <v>1.686832740213523E-2</v>
      </c>
      <c r="AV264" s="34">
        <f t="shared" si="124"/>
        <v>1.5604982206405695E-2</v>
      </c>
      <c r="AW264" s="34">
        <f t="shared" si="146"/>
        <v>1.3726495726495726E-2</v>
      </c>
      <c r="AX264" s="34">
        <f t="shared" si="147"/>
        <v>1.1658119658119658E-2</v>
      </c>
      <c r="AY264" s="34">
        <f t="shared" si="148"/>
        <v>1.482051282051282E-2</v>
      </c>
      <c r="AZ264" s="34">
        <f t="shared" si="149"/>
        <v>1.7162393162393163E-2</v>
      </c>
      <c r="BA264" s="34">
        <f t="shared" si="150"/>
        <v>1.4974358974358974E-2</v>
      </c>
      <c r="BB264" s="34">
        <f t="shared" si="151"/>
        <v>1.817948717948718E-2</v>
      </c>
      <c r="BC264" s="34">
        <f t="shared" si="152"/>
        <v>3.2914529914529915E-2</v>
      </c>
      <c r="BD264" s="34">
        <f t="shared" si="153"/>
        <v>2.2247863247863247E-2</v>
      </c>
      <c r="BE264" s="34">
        <f t="shared" si="154"/>
        <v>1.7598290598290597E-2</v>
      </c>
      <c r="BF264" s="34">
        <f t="shared" si="155"/>
        <v>1.1153846153846153E-2</v>
      </c>
      <c r="BG264" s="34">
        <f t="shared" si="156"/>
        <v>2.5376068376068376E-2</v>
      </c>
      <c r="BH264" s="34">
        <f t="shared" si="157"/>
        <v>1.7384615384615384E-2</v>
      </c>
      <c r="BI264" s="34">
        <f t="shared" si="125"/>
        <v>1.5828092243186584E-2</v>
      </c>
      <c r="BJ264" s="34">
        <f t="shared" si="126"/>
        <v>1.5017470300489168E-2</v>
      </c>
      <c r="BK264" s="34">
        <f t="shared" si="127"/>
        <v>2.0048916841369672E-2</v>
      </c>
      <c r="BL264" s="34">
        <f t="shared" si="128"/>
        <v>1.8064290705800141E-2</v>
      </c>
      <c r="BM264" s="34">
        <f t="shared" si="129"/>
        <v>2.0852550663871417E-2</v>
      </c>
      <c r="BN264" s="34">
        <f t="shared" si="130"/>
        <v>2.2990915443745631E-2</v>
      </c>
      <c r="BO264" s="34">
        <f t="shared" si="131"/>
        <v>2.4709993011879806E-2</v>
      </c>
      <c r="BP264" s="34">
        <f t="shared" si="132"/>
        <v>2.7225716282320057E-2</v>
      </c>
    </row>
    <row r="265" spans="1:68" ht="15" x14ac:dyDescent="0.25">
      <c r="A265" s="20" t="s">
        <v>150</v>
      </c>
      <c r="B265" s="28">
        <v>160</v>
      </c>
      <c r="C265" s="28">
        <v>231</v>
      </c>
      <c r="D265" s="28">
        <v>342</v>
      </c>
      <c r="E265" s="28">
        <v>227</v>
      </c>
      <c r="F265" s="28">
        <v>196</v>
      </c>
      <c r="G265" s="28">
        <v>303</v>
      </c>
      <c r="H265" s="28">
        <v>384</v>
      </c>
      <c r="I265" s="28">
        <v>295</v>
      </c>
      <c r="J265" s="28">
        <v>348</v>
      </c>
      <c r="K265" s="28">
        <v>326</v>
      </c>
      <c r="L265" s="28">
        <v>332</v>
      </c>
      <c r="M265" s="28">
        <v>376</v>
      </c>
      <c r="N265" s="28">
        <v>224</v>
      </c>
      <c r="O265" s="28">
        <v>401</v>
      </c>
      <c r="P265" s="28">
        <v>412</v>
      </c>
      <c r="Q265" s="28">
        <v>335</v>
      </c>
      <c r="R265" s="28">
        <v>374</v>
      </c>
      <c r="S265" s="28">
        <v>469</v>
      </c>
      <c r="T265" s="28">
        <v>572</v>
      </c>
      <c r="U265" s="28">
        <v>391</v>
      </c>
      <c r="V265" s="28">
        <v>473</v>
      </c>
      <c r="W265" s="28">
        <v>2246</v>
      </c>
      <c r="X265" s="28">
        <v>390</v>
      </c>
      <c r="Y265" s="28"/>
      <c r="Z265" s="20" t="s">
        <v>150</v>
      </c>
      <c r="AA265" s="28" t="b">
        <f t="shared" si="139"/>
        <v>1</v>
      </c>
      <c r="AB265"/>
      <c r="AC265" s="20" t="s">
        <v>150</v>
      </c>
      <c r="AD265" s="28">
        <v>44800</v>
      </c>
      <c r="AE265" s="28">
        <v>56600</v>
      </c>
      <c r="AF265" s="36">
        <v>79.099999999999994</v>
      </c>
      <c r="AG265" s="36">
        <v>6.2</v>
      </c>
      <c r="AH265" s="28">
        <v>46800</v>
      </c>
      <c r="AI265" s="28">
        <v>55800</v>
      </c>
      <c r="AJ265" s="36">
        <v>83.9</v>
      </c>
      <c r="AK265" s="36">
        <v>5.4</v>
      </c>
      <c r="AL265" s="28">
        <v>46500</v>
      </c>
      <c r="AM265" s="28">
        <v>56600</v>
      </c>
      <c r="AN265" s="36">
        <v>82.1</v>
      </c>
      <c r="AO265" s="36">
        <v>5.7</v>
      </c>
      <c r="AP265"/>
      <c r="AQ265"/>
      <c r="AR265"/>
      <c r="AS265"/>
      <c r="AT265" s="34">
        <f t="shared" ref="AT265:AT328" si="158">B265/$AH265</f>
        <v>3.4188034188034188E-3</v>
      </c>
      <c r="AU265" s="34">
        <f t="shared" ref="AU265:AU328" si="159">C265/$AH265</f>
        <v>4.9358974358974361E-3</v>
      </c>
      <c r="AV265" s="34">
        <f t="shared" ref="AV265:AV328" si="160">D265/$AH265</f>
        <v>7.3076923076923076E-3</v>
      </c>
      <c r="AW265" s="34">
        <f t="shared" si="146"/>
        <v>4.8817204301075268E-3</v>
      </c>
      <c r="AX265" s="34">
        <f t="shared" si="147"/>
        <v>4.2150537634408599E-3</v>
      </c>
      <c r="AY265" s="34">
        <f t="shared" si="148"/>
        <v>6.5161290322580641E-3</v>
      </c>
      <c r="AZ265" s="34">
        <f t="shared" si="149"/>
        <v>8.2580645161290326E-3</v>
      </c>
      <c r="BA265" s="34">
        <f t="shared" si="150"/>
        <v>6.3440860215053761E-3</v>
      </c>
      <c r="BB265" s="34">
        <f t="shared" si="151"/>
        <v>7.4838709677419353E-3</v>
      </c>
      <c r="BC265" s="34">
        <f t="shared" si="152"/>
        <v>7.0107526881720431E-3</v>
      </c>
      <c r="BD265" s="34">
        <f t="shared" si="153"/>
        <v>7.1397849462365593E-3</v>
      </c>
      <c r="BE265" s="34">
        <f t="shared" si="154"/>
        <v>8.0860215053763437E-3</v>
      </c>
      <c r="BF265" s="34">
        <f t="shared" si="155"/>
        <v>4.8172043010752692E-3</v>
      </c>
      <c r="BG265" s="34">
        <f t="shared" si="156"/>
        <v>8.6236559139784945E-3</v>
      </c>
      <c r="BH265" s="34">
        <f t="shared" si="157"/>
        <v>8.860215053763441E-3</v>
      </c>
      <c r="BI265" s="34">
        <f t="shared" si="125"/>
        <v>5.918727915194346E-3</v>
      </c>
      <c r="BJ265" s="34">
        <f t="shared" si="126"/>
        <v>6.6077738515901057E-3</v>
      </c>
      <c r="BK265" s="34">
        <f t="shared" si="127"/>
        <v>8.2862190812720855E-3</v>
      </c>
      <c r="BL265" s="34">
        <f t="shared" si="128"/>
        <v>1.0106007067137809E-2</v>
      </c>
      <c r="BM265" s="34">
        <f t="shared" si="129"/>
        <v>6.9081272084805653E-3</v>
      </c>
      <c r="BN265" s="34">
        <f t="shared" si="130"/>
        <v>8.3568904593639571E-3</v>
      </c>
      <c r="BO265" s="34">
        <f t="shared" si="131"/>
        <v>3.9681978798586572E-2</v>
      </c>
      <c r="BP265" s="34">
        <f t="shared" si="132"/>
        <v>6.8904593639575974E-3</v>
      </c>
    </row>
    <row r="266" spans="1:68" ht="15" x14ac:dyDescent="0.25">
      <c r="A266" s="20" t="s">
        <v>185</v>
      </c>
      <c r="B266" s="28">
        <v>336</v>
      </c>
      <c r="C266" s="28">
        <v>594</v>
      </c>
      <c r="D266" s="28">
        <v>481</v>
      </c>
      <c r="E266" s="28">
        <v>342</v>
      </c>
      <c r="F266" s="28">
        <v>367</v>
      </c>
      <c r="G266" s="28">
        <v>354</v>
      </c>
      <c r="H266" s="28">
        <v>523</v>
      </c>
      <c r="I266" s="28">
        <v>601</v>
      </c>
      <c r="J266" s="28">
        <v>636</v>
      </c>
      <c r="K266" s="28">
        <v>654</v>
      </c>
      <c r="L266" s="28">
        <v>901</v>
      </c>
      <c r="M266" s="28">
        <v>414</v>
      </c>
      <c r="N266" s="28">
        <v>446</v>
      </c>
      <c r="O266" s="28">
        <v>536</v>
      </c>
      <c r="P266" s="28">
        <v>496</v>
      </c>
      <c r="Q266" s="28">
        <v>553</v>
      </c>
      <c r="R266" s="28">
        <v>1120</v>
      </c>
      <c r="S266" s="28">
        <v>606</v>
      </c>
      <c r="T266" s="28">
        <v>1406</v>
      </c>
      <c r="U266" s="28">
        <v>784</v>
      </c>
      <c r="V266" s="28">
        <v>1501</v>
      </c>
      <c r="W266" s="28">
        <v>802</v>
      </c>
      <c r="X266" s="28">
        <v>766</v>
      </c>
      <c r="Y266" s="28"/>
      <c r="Z266" s="20" t="s">
        <v>185</v>
      </c>
      <c r="AA266" s="28" t="b">
        <f t="shared" si="139"/>
        <v>1</v>
      </c>
      <c r="AB266"/>
      <c r="AC266" s="20" t="s">
        <v>185</v>
      </c>
      <c r="AD266" s="28">
        <v>39700</v>
      </c>
      <c r="AE266" s="28">
        <v>47500</v>
      </c>
      <c r="AF266" s="36">
        <v>83.5</v>
      </c>
      <c r="AG266" s="36">
        <v>6.1</v>
      </c>
      <c r="AH266" s="28">
        <v>39600</v>
      </c>
      <c r="AI266" s="28">
        <v>47500</v>
      </c>
      <c r="AJ266" s="36">
        <v>83.2</v>
      </c>
      <c r="AK266" s="36">
        <v>6</v>
      </c>
      <c r="AL266" s="28">
        <v>40700</v>
      </c>
      <c r="AM266" s="28">
        <v>47700</v>
      </c>
      <c r="AN266" s="36">
        <v>85.3</v>
      </c>
      <c r="AO266" s="36">
        <v>6.2</v>
      </c>
      <c r="AP266"/>
      <c r="AQ266"/>
      <c r="AR266"/>
      <c r="AS266"/>
      <c r="AT266" s="34">
        <f t="shared" si="158"/>
        <v>8.4848484848484857E-3</v>
      </c>
      <c r="AU266" s="34">
        <f t="shared" si="159"/>
        <v>1.4999999999999999E-2</v>
      </c>
      <c r="AV266" s="34">
        <f t="shared" si="160"/>
        <v>1.2146464646464647E-2</v>
      </c>
      <c r="AW266" s="34">
        <f t="shared" si="146"/>
        <v>8.4029484029484024E-3</v>
      </c>
      <c r="AX266" s="34">
        <f t="shared" si="147"/>
        <v>9.0171990171990166E-3</v>
      </c>
      <c r="AY266" s="34">
        <f t="shared" si="148"/>
        <v>8.6977886977886981E-3</v>
      </c>
      <c r="AZ266" s="34">
        <f t="shared" si="149"/>
        <v>1.2850122850122851E-2</v>
      </c>
      <c r="BA266" s="34">
        <f t="shared" si="150"/>
        <v>1.4766584766584767E-2</v>
      </c>
      <c r="BB266" s="34">
        <f t="shared" si="151"/>
        <v>1.5626535626535626E-2</v>
      </c>
      <c r="BC266" s="34">
        <f t="shared" si="152"/>
        <v>1.6068796068796069E-2</v>
      </c>
      <c r="BD266" s="34">
        <f t="shared" si="153"/>
        <v>2.2137592137592137E-2</v>
      </c>
      <c r="BE266" s="34">
        <f t="shared" si="154"/>
        <v>1.0171990171990173E-2</v>
      </c>
      <c r="BF266" s="34">
        <f t="shared" si="155"/>
        <v>1.0958230958230957E-2</v>
      </c>
      <c r="BG266" s="34">
        <f t="shared" si="156"/>
        <v>1.3169533169533169E-2</v>
      </c>
      <c r="BH266" s="34">
        <f t="shared" si="157"/>
        <v>1.2186732186732187E-2</v>
      </c>
      <c r="BI266" s="34">
        <f t="shared" si="125"/>
        <v>1.159329140461216E-2</v>
      </c>
      <c r="BJ266" s="34">
        <f t="shared" si="126"/>
        <v>2.3480083857442349E-2</v>
      </c>
      <c r="BK266" s="34">
        <f t="shared" si="127"/>
        <v>1.270440251572327E-2</v>
      </c>
      <c r="BL266" s="34">
        <f t="shared" si="128"/>
        <v>2.9475890985324948E-2</v>
      </c>
      <c r="BM266" s="34">
        <f t="shared" si="129"/>
        <v>1.6436058700209644E-2</v>
      </c>
      <c r="BN266" s="34">
        <f t="shared" si="130"/>
        <v>3.1467505241090148E-2</v>
      </c>
      <c r="BO266" s="34">
        <f t="shared" si="131"/>
        <v>1.6813417190775681E-2</v>
      </c>
      <c r="BP266" s="34">
        <f t="shared" si="132"/>
        <v>1.6058700209643607E-2</v>
      </c>
    </row>
    <row r="267" spans="1:68" ht="15" x14ac:dyDescent="0.25">
      <c r="A267" s="20" t="s">
        <v>5</v>
      </c>
      <c r="B267" s="28">
        <v>520</v>
      </c>
      <c r="C267" s="28">
        <v>743</v>
      </c>
      <c r="D267" s="28">
        <v>725</v>
      </c>
      <c r="E267" s="28">
        <v>743</v>
      </c>
      <c r="F267" s="28">
        <v>467</v>
      </c>
      <c r="G267" s="28">
        <v>683</v>
      </c>
      <c r="H267" s="28">
        <v>786</v>
      </c>
      <c r="I267" s="28">
        <v>1039</v>
      </c>
      <c r="J267" s="28">
        <v>986</v>
      </c>
      <c r="K267" s="28">
        <v>1327</v>
      </c>
      <c r="L267" s="28">
        <v>1428</v>
      </c>
      <c r="M267" s="28">
        <v>862</v>
      </c>
      <c r="N267" s="28">
        <v>560</v>
      </c>
      <c r="O267" s="28">
        <v>522</v>
      </c>
      <c r="P267" s="28">
        <v>739</v>
      </c>
      <c r="Q267" s="28">
        <v>790</v>
      </c>
      <c r="R267" s="28">
        <v>919</v>
      </c>
      <c r="S267" s="28">
        <v>794</v>
      </c>
      <c r="T267" s="28">
        <v>1336</v>
      </c>
      <c r="U267" s="28">
        <v>970</v>
      </c>
      <c r="V267" s="28">
        <v>1322</v>
      </c>
      <c r="W267" s="28">
        <v>1993</v>
      </c>
      <c r="X267" s="28">
        <v>1674</v>
      </c>
      <c r="Y267" s="28"/>
      <c r="Z267" s="20" t="s">
        <v>5</v>
      </c>
      <c r="AA267" s="28" t="b">
        <f t="shared" si="139"/>
        <v>1</v>
      </c>
      <c r="AB267"/>
      <c r="AC267" s="20" t="s">
        <v>5</v>
      </c>
      <c r="AD267" s="28">
        <v>56500</v>
      </c>
      <c r="AE267" s="28">
        <v>74800</v>
      </c>
      <c r="AF267" s="36">
        <v>75.599999999999994</v>
      </c>
      <c r="AG267" s="36">
        <v>5.7</v>
      </c>
      <c r="AH267" s="28">
        <v>54700</v>
      </c>
      <c r="AI267" s="28">
        <v>74000</v>
      </c>
      <c r="AJ267" s="36">
        <v>73.900000000000006</v>
      </c>
      <c r="AK267" s="36">
        <v>6</v>
      </c>
      <c r="AL267" s="28">
        <v>55200</v>
      </c>
      <c r="AM267" s="28">
        <v>73300</v>
      </c>
      <c r="AN267" s="36">
        <v>75.3</v>
      </c>
      <c r="AO267" s="36">
        <v>6.2</v>
      </c>
      <c r="AP267"/>
      <c r="AQ267"/>
      <c r="AR267"/>
      <c r="AS267"/>
      <c r="AT267" s="34">
        <f t="shared" si="158"/>
        <v>9.5063985374771488E-3</v>
      </c>
      <c r="AU267" s="34">
        <f t="shared" si="159"/>
        <v>1.3583180987202926E-2</v>
      </c>
      <c r="AV267" s="34">
        <f t="shared" si="160"/>
        <v>1.3254113345521023E-2</v>
      </c>
      <c r="AW267" s="34">
        <f t="shared" si="146"/>
        <v>1.3460144927536232E-2</v>
      </c>
      <c r="AX267" s="34">
        <f t="shared" si="147"/>
        <v>8.4601449275362312E-3</v>
      </c>
      <c r="AY267" s="34">
        <f t="shared" si="148"/>
        <v>1.2373188405797101E-2</v>
      </c>
      <c r="AZ267" s="34">
        <f t="shared" si="149"/>
        <v>1.4239130434782608E-2</v>
      </c>
      <c r="BA267" s="34">
        <f t="shared" si="150"/>
        <v>1.8822463768115943E-2</v>
      </c>
      <c r="BB267" s="34">
        <f t="shared" si="151"/>
        <v>1.7862318840579709E-2</v>
      </c>
      <c r="BC267" s="34">
        <f t="shared" si="152"/>
        <v>2.4039855072463766E-2</v>
      </c>
      <c r="BD267" s="34">
        <f t="shared" si="153"/>
        <v>2.5869565217391303E-2</v>
      </c>
      <c r="BE267" s="34">
        <f t="shared" si="154"/>
        <v>1.5615942028985507E-2</v>
      </c>
      <c r="BF267" s="34">
        <f t="shared" si="155"/>
        <v>1.0144927536231883E-2</v>
      </c>
      <c r="BG267" s="34">
        <f t="shared" si="156"/>
        <v>9.4565217391304347E-3</v>
      </c>
      <c r="BH267" s="34">
        <f t="shared" si="157"/>
        <v>1.338768115942029E-2</v>
      </c>
      <c r="BI267" s="34">
        <f t="shared" si="125"/>
        <v>1.077762619372442E-2</v>
      </c>
      <c r="BJ267" s="34">
        <f t="shared" si="126"/>
        <v>1.2537517053206002E-2</v>
      </c>
      <c r="BK267" s="34">
        <f t="shared" si="127"/>
        <v>1.0832196452933152E-2</v>
      </c>
      <c r="BL267" s="34">
        <f t="shared" si="128"/>
        <v>1.8226466575716235E-2</v>
      </c>
      <c r="BM267" s="34">
        <f t="shared" si="129"/>
        <v>1.3233287858117325E-2</v>
      </c>
      <c r="BN267" s="34">
        <f t="shared" si="130"/>
        <v>1.8035470668485674E-2</v>
      </c>
      <c r="BO267" s="34">
        <f t="shared" si="131"/>
        <v>2.7189631650750341E-2</v>
      </c>
      <c r="BP267" s="34">
        <f t="shared" si="132"/>
        <v>2.2837653478854025E-2</v>
      </c>
    </row>
    <row r="268" spans="1:68" ht="15" x14ac:dyDescent="0.25">
      <c r="A268" s="20" t="s">
        <v>12</v>
      </c>
      <c r="B268" s="28">
        <v>436</v>
      </c>
      <c r="C268" s="28">
        <v>850</v>
      </c>
      <c r="D268" s="28">
        <v>764</v>
      </c>
      <c r="E268" s="28">
        <v>873</v>
      </c>
      <c r="F268" s="28">
        <v>691</v>
      </c>
      <c r="G268" s="28">
        <v>791</v>
      </c>
      <c r="H268" s="28">
        <v>696</v>
      </c>
      <c r="I268" s="28">
        <v>842</v>
      </c>
      <c r="J268" s="28">
        <v>936</v>
      </c>
      <c r="K268" s="28">
        <v>800</v>
      </c>
      <c r="L268" s="28">
        <v>658</v>
      </c>
      <c r="M268" s="28">
        <v>644</v>
      </c>
      <c r="N268" s="28">
        <v>472</v>
      </c>
      <c r="O268" s="28">
        <v>808</v>
      </c>
      <c r="P268" s="28">
        <v>793</v>
      </c>
      <c r="Q268" s="28">
        <v>842</v>
      </c>
      <c r="R268" s="28">
        <v>810</v>
      </c>
      <c r="S268" s="28">
        <v>737</v>
      </c>
      <c r="T268" s="28">
        <v>882</v>
      </c>
      <c r="U268" s="28">
        <v>911</v>
      </c>
      <c r="V268" s="28">
        <v>1063</v>
      </c>
      <c r="W268" s="28">
        <v>841</v>
      </c>
      <c r="X268" s="28">
        <v>784</v>
      </c>
      <c r="Y268" s="28"/>
      <c r="Z268" s="20" t="s">
        <v>12</v>
      </c>
      <c r="AA268" s="28" t="b">
        <f t="shared" si="139"/>
        <v>1</v>
      </c>
      <c r="AB268"/>
      <c r="AC268" s="20" t="s">
        <v>12</v>
      </c>
      <c r="AD268" s="28">
        <v>51500</v>
      </c>
      <c r="AE268" s="28">
        <v>68900</v>
      </c>
      <c r="AF268" s="36">
        <v>74.7</v>
      </c>
      <c r="AG268" s="36">
        <v>6</v>
      </c>
      <c r="AH268" s="28">
        <v>50900</v>
      </c>
      <c r="AI268" s="28">
        <v>69900</v>
      </c>
      <c r="AJ268" s="36">
        <v>72.8</v>
      </c>
      <c r="AK268" s="36">
        <v>6.5</v>
      </c>
      <c r="AL268" s="28">
        <v>53600</v>
      </c>
      <c r="AM268" s="28">
        <v>70600</v>
      </c>
      <c r="AN268" s="36">
        <v>75.900000000000006</v>
      </c>
      <c r="AO268" s="36">
        <v>5.9</v>
      </c>
      <c r="AP268"/>
      <c r="AQ268"/>
      <c r="AR268"/>
      <c r="AS268"/>
      <c r="AT268" s="34">
        <f t="shared" si="158"/>
        <v>8.5658153241650291E-3</v>
      </c>
      <c r="AU268" s="34">
        <f t="shared" si="159"/>
        <v>1.6699410609037329E-2</v>
      </c>
      <c r="AV268" s="34">
        <f t="shared" si="160"/>
        <v>1.5009823182711199E-2</v>
      </c>
      <c r="AW268" s="34">
        <f t="shared" si="146"/>
        <v>1.628731343283582E-2</v>
      </c>
      <c r="AX268" s="34">
        <f t="shared" si="147"/>
        <v>1.289179104477612E-2</v>
      </c>
      <c r="AY268" s="34">
        <f t="shared" si="148"/>
        <v>1.4757462686567165E-2</v>
      </c>
      <c r="AZ268" s="34">
        <f t="shared" si="149"/>
        <v>1.2985074626865671E-2</v>
      </c>
      <c r="BA268" s="34">
        <f t="shared" si="150"/>
        <v>1.5708955223880598E-2</v>
      </c>
      <c r="BB268" s="34">
        <f t="shared" si="151"/>
        <v>1.7462686567164178E-2</v>
      </c>
      <c r="BC268" s="34">
        <f t="shared" si="152"/>
        <v>1.4925373134328358E-2</v>
      </c>
      <c r="BD268" s="34">
        <f t="shared" si="153"/>
        <v>1.2276119402985074E-2</v>
      </c>
      <c r="BE268" s="34">
        <f t="shared" si="154"/>
        <v>1.2014925373134328E-2</v>
      </c>
      <c r="BF268" s="34">
        <f t="shared" si="155"/>
        <v>8.8059701492537307E-3</v>
      </c>
      <c r="BG268" s="34">
        <f t="shared" si="156"/>
        <v>1.5074626865671641E-2</v>
      </c>
      <c r="BH268" s="34">
        <f t="shared" si="157"/>
        <v>1.4794776119402985E-2</v>
      </c>
      <c r="BI268" s="34">
        <f t="shared" si="125"/>
        <v>1.1926345609065156E-2</v>
      </c>
      <c r="BJ268" s="34">
        <f t="shared" si="126"/>
        <v>1.1473087818696884E-2</v>
      </c>
      <c r="BK268" s="34">
        <f t="shared" si="127"/>
        <v>1.0439093484419263E-2</v>
      </c>
      <c r="BL268" s="34">
        <f t="shared" si="128"/>
        <v>1.2492917847025496E-2</v>
      </c>
      <c r="BM268" s="34">
        <f t="shared" si="129"/>
        <v>1.2903682719546743E-2</v>
      </c>
      <c r="BN268" s="34">
        <f t="shared" si="130"/>
        <v>1.5056657223796035E-2</v>
      </c>
      <c r="BO268" s="34">
        <f t="shared" si="131"/>
        <v>1.1912181303116148E-2</v>
      </c>
      <c r="BP268" s="34">
        <f t="shared" si="132"/>
        <v>1.1104815864022663E-2</v>
      </c>
    </row>
    <row r="269" spans="1:68" ht="15" x14ac:dyDescent="0.25">
      <c r="A269" s="20" t="s">
        <v>22</v>
      </c>
      <c r="B269" s="28">
        <v>268</v>
      </c>
      <c r="C269" s="28">
        <v>503</v>
      </c>
      <c r="D269" s="28">
        <v>378</v>
      </c>
      <c r="E269" s="28">
        <v>440</v>
      </c>
      <c r="F269" s="28">
        <v>273</v>
      </c>
      <c r="G269" s="28">
        <v>556</v>
      </c>
      <c r="H269" s="28">
        <v>457</v>
      </c>
      <c r="I269" s="28">
        <v>407</v>
      </c>
      <c r="J269" s="28">
        <v>492</v>
      </c>
      <c r="K269" s="28">
        <v>834</v>
      </c>
      <c r="L269" s="28">
        <v>1056</v>
      </c>
      <c r="M269" s="28">
        <v>598</v>
      </c>
      <c r="N269" s="28">
        <v>370</v>
      </c>
      <c r="O269" s="28">
        <v>603</v>
      </c>
      <c r="P269" s="28">
        <v>472</v>
      </c>
      <c r="Q269" s="28">
        <v>715</v>
      </c>
      <c r="R269" s="28">
        <v>456</v>
      </c>
      <c r="S269" s="28">
        <v>589</v>
      </c>
      <c r="T269" s="28">
        <v>575</v>
      </c>
      <c r="U269" s="28">
        <v>749</v>
      </c>
      <c r="V269" s="28">
        <v>752</v>
      </c>
      <c r="W269" s="28">
        <v>605</v>
      </c>
      <c r="X269" s="28">
        <v>616</v>
      </c>
      <c r="Y269" s="28"/>
      <c r="Z269" s="20" t="s">
        <v>22</v>
      </c>
      <c r="AA269" s="28" t="b">
        <f t="shared" si="139"/>
        <v>1</v>
      </c>
      <c r="AB269"/>
      <c r="AC269" s="20" t="s">
        <v>22</v>
      </c>
      <c r="AD269" s="28">
        <v>60700</v>
      </c>
      <c r="AE269" s="28">
        <v>73600</v>
      </c>
      <c r="AF269" s="36">
        <v>82.4</v>
      </c>
      <c r="AG269" s="36">
        <v>5.0999999999999996</v>
      </c>
      <c r="AH269" s="28">
        <v>59100</v>
      </c>
      <c r="AI269" s="28">
        <v>72700</v>
      </c>
      <c r="AJ269" s="36">
        <v>81.3</v>
      </c>
      <c r="AK269" s="36">
        <v>5.7</v>
      </c>
      <c r="AL269" s="28">
        <v>57900</v>
      </c>
      <c r="AM269" s="28">
        <v>75100</v>
      </c>
      <c r="AN269" s="36">
        <v>77.2</v>
      </c>
      <c r="AO269" s="36">
        <v>6.4</v>
      </c>
      <c r="AP269"/>
      <c r="AQ269"/>
      <c r="AR269"/>
      <c r="AS269"/>
      <c r="AT269" s="34">
        <f t="shared" si="158"/>
        <v>4.5346869712351943E-3</v>
      </c>
      <c r="AU269" s="34">
        <f t="shared" si="159"/>
        <v>8.5109983079526223E-3</v>
      </c>
      <c r="AV269" s="34">
        <f t="shared" si="160"/>
        <v>6.3959390862944158E-3</v>
      </c>
      <c r="AW269" s="34">
        <f t="shared" si="146"/>
        <v>7.5993091537132984E-3</v>
      </c>
      <c r="AX269" s="34">
        <f t="shared" si="147"/>
        <v>4.715025906735751E-3</v>
      </c>
      <c r="AY269" s="34">
        <f t="shared" si="148"/>
        <v>9.6027633851468053E-3</v>
      </c>
      <c r="AZ269" s="34">
        <f t="shared" si="149"/>
        <v>7.8929188255613125E-3</v>
      </c>
      <c r="BA269" s="34">
        <f t="shared" si="150"/>
        <v>7.0293609671848011E-3</v>
      </c>
      <c r="BB269" s="34">
        <f t="shared" si="151"/>
        <v>8.4974093264248707E-3</v>
      </c>
      <c r="BC269" s="34">
        <f t="shared" si="152"/>
        <v>1.4404145077720207E-2</v>
      </c>
      <c r="BD269" s="34">
        <f t="shared" si="153"/>
        <v>1.8238341968911918E-2</v>
      </c>
      <c r="BE269" s="34">
        <f t="shared" si="154"/>
        <v>1.0328151986183075E-2</v>
      </c>
      <c r="BF269" s="34">
        <f t="shared" si="155"/>
        <v>6.390328151986183E-3</v>
      </c>
      <c r="BG269" s="34">
        <f t="shared" si="156"/>
        <v>1.0414507772020725E-2</v>
      </c>
      <c r="BH269" s="34">
        <f t="shared" si="157"/>
        <v>8.1519861830742658E-3</v>
      </c>
      <c r="BI269" s="34">
        <f t="shared" ref="BI269:BI332" si="161">Q269/$AM269</f>
        <v>9.5206391478029288E-3</v>
      </c>
      <c r="BJ269" s="34">
        <f t="shared" ref="BJ269:BJ332" si="162">R269/$AM269</f>
        <v>6.0719041278295607E-3</v>
      </c>
      <c r="BK269" s="34">
        <f t="shared" ref="BK269:BK332" si="163">S269/$AM269</f>
        <v>7.8428761651131822E-3</v>
      </c>
      <c r="BL269" s="34">
        <f t="shared" ref="BL269:BL332" si="164">T269/$AM269</f>
        <v>7.6564580559254324E-3</v>
      </c>
      <c r="BM269" s="34">
        <f t="shared" ref="BM269:BM332" si="165">U269/$AM269</f>
        <v>9.9733688415446064E-3</v>
      </c>
      <c r="BN269" s="34">
        <f t="shared" ref="BN269:BN332" si="166">V269/$AM269</f>
        <v>1.0013315579227697E-2</v>
      </c>
      <c r="BO269" s="34">
        <f t="shared" ref="BO269:BO332" si="167">W269/$AM269</f>
        <v>8.0559254327563241E-3</v>
      </c>
      <c r="BP269" s="34">
        <f t="shared" ref="BP269:BP332" si="168">X269/$AM269</f>
        <v>8.2023968042609849E-3</v>
      </c>
    </row>
    <row r="270" spans="1:68" ht="15" x14ac:dyDescent="0.25">
      <c r="A270" s="20" t="s">
        <v>70</v>
      </c>
      <c r="B270" s="28">
        <v>275</v>
      </c>
      <c r="C270" s="28">
        <v>300</v>
      </c>
      <c r="D270" s="28">
        <v>337</v>
      </c>
      <c r="E270" s="28">
        <v>365</v>
      </c>
      <c r="F270" s="28">
        <v>273</v>
      </c>
      <c r="G270" s="28">
        <v>227</v>
      </c>
      <c r="H270" s="28">
        <v>288</v>
      </c>
      <c r="I270" s="28">
        <v>312</v>
      </c>
      <c r="J270" s="28">
        <v>326</v>
      </c>
      <c r="K270" s="28">
        <v>331</v>
      </c>
      <c r="L270" s="28">
        <v>465</v>
      </c>
      <c r="M270" s="28">
        <v>342</v>
      </c>
      <c r="N270" s="28">
        <v>235</v>
      </c>
      <c r="O270" s="28">
        <v>350</v>
      </c>
      <c r="P270" s="28">
        <v>282</v>
      </c>
      <c r="Q270" s="28">
        <v>416</v>
      </c>
      <c r="R270" s="28">
        <v>418</v>
      </c>
      <c r="S270" s="28">
        <v>422</v>
      </c>
      <c r="T270" s="28">
        <v>441</v>
      </c>
      <c r="U270" s="28">
        <v>426</v>
      </c>
      <c r="V270" s="28">
        <v>747</v>
      </c>
      <c r="W270" s="28">
        <v>464</v>
      </c>
      <c r="X270" s="28">
        <v>448</v>
      </c>
      <c r="Y270" s="28"/>
      <c r="Z270" s="20" t="s">
        <v>70</v>
      </c>
      <c r="AA270" s="28" t="b">
        <f t="shared" si="139"/>
        <v>1</v>
      </c>
      <c r="AB270"/>
      <c r="AC270" s="20" t="s">
        <v>70</v>
      </c>
      <c r="AD270" s="28">
        <v>56900</v>
      </c>
      <c r="AE270" s="28">
        <v>71100</v>
      </c>
      <c r="AF270" s="36">
        <v>80.099999999999994</v>
      </c>
      <c r="AG270" s="36">
        <v>5.3</v>
      </c>
      <c r="AH270" s="28">
        <v>57100</v>
      </c>
      <c r="AI270" s="28">
        <v>72900</v>
      </c>
      <c r="AJ270" s="36">
        <v>78.3</v>
      </c>
      <c r="AK270" s="36">
        <v>6.1</v>
      </c>
      <c r="AL270" s="28">
        <v>57600</v>
      </c>
      <c r="AM270" s="28">
        <v>72000</v>
      </c>
      <c r="AN270" s="36">
        <v>80</v>
      </c>
      <c r="AO270" s="36">
        <v>6</v>
      </c>
      <c r="AP270"/>
      <c r="AQ270"/>
      <c r="AR270"/>
      <c r="AS270"/>
      <c r="AT270" s="34">
        <f t="shared" si="158"/>
        <v>4.8161120840630473E-3</v>
      </c>
      <c r="AU270" s="34">
        <f t="shared" si="159"/>
        <v>5.2539404553415062E-3</v>
      </c>
      <c r="AV270" s="34">
        <f t="shared" si="160"/>
        <v>5.9019264448336248E-3</v>
      </c>
      <c r="AW270" s="34">
        <f t="shared" si="146"/>
        <v>6.3368055555555556E-3</v>
      </c>
      <c r="AX270" s="34">
        <f t="shared" si="147"/>
        <v>4.7395833333333335E-3</v>
      </c>
      <c r="AY270" s="34">
        <f t="shared" si="148"/>
        <v>3.9409722222222224E-3</v>
      </c>
      <c r="AZ270" s="34">
        <f t="shared" si="149"/>
        <v>5.0000000000000001E-3</v>
      </c>
      <c r="BA270" s="34">
        <f t="shared" si="150"/>
        <v>5.4166666666666669E-3</v>
      </c>
      <c r="BB270" s="34">
        <f t="shared" si="151"/>
        <v>5.6597222222222222E-3</v>
      </c>
      <c r="BC270" s="34">
        <f t="shared" si="152"/>
        <v>5.7465277777777775E-3</v>
      </c>
      <c r="BD270" s="34">
        <f t="shared" si="153"/>
        <v>8.0729166666666675E-3</v>
      </c>
      <c r="BE270" s="34">
        <f t="shared" si="154"/>
        <v>5.9375000000000001E-3</v>
      </c>
      <c r="BF270" s="34">
        <f t="shared" si="155"/>
        <v>4.0798611111111114E-3</v>
      </c>
      <c r="BG270" s="34">
        <f t="shared" si="156"/>
        <v>6.076388888888889E-3</v>
      </c>
      <c r="BH270" s="34">
        <f t="shared" si="157"/>
        <v>4.8958333333333336E-3</v>
      </c>
      <c r="BI270" s="34">
        <f t="shared" si="161"/>
        <v>5.7777777777777775E-3</v>
      </c>
      <c r="BJ270" s="34">
        <f t="shared" si="162"/>
        <v>5.8055555555555551E-3</v>
      </c>
      <c r="BK270" s="34">
        <f t="shared" si="163"/>
        <v>5.8611111111111112E-3</v>
      </c>
      <c r="BL270" s="34">
        <f t="shared" si="164"/>
        <v>6.1250000000000002E-3</v>
      </c>
      <c r="BM270" s="34">
        <f t="shared" si="165"/>
        <v>5.9166666666666664E-3</v>
      </c>
      <c r="BN270" s="34">
        <f t="shared" si="166"/>
        <v>1.0375000000000001E-2</v>
      </c>
      <c r="BO270" s="34">
        <f t="shared" si="167"/>
        <v>6.4444444444444445E-3</v>
      </c>
      <c r="BP270" s="34">
        <f t="shared" si="168"/>
        <v>6.2222222222222219E-3</v>
      </c>
    </row>
    <row r="271" spans="1:68" ht="15" x14ac:dyDescent="0.25">
      <c r="A271" s="20" t="s">
        <v>99</v>
      </c>
      <c r="B271" s="28">
        <v>349</v>
      </c>
      <c r="C271" s="28">
        <v>451</v>
      </c>
      <c r="D271" s="28">
        <v>479</v>
      </c>
      <c r="E271" s="28">
        <v>400</v>
      </c>
      <c r="F271" s="28">
        <v>441</v>
      </c>
      <c r="G271" s="28">
        <v>426</v>
      </c>
      <c r="H271" s="28">
        <v>402</v>
      </c>
      <c r="I271" s="28">
        <v>453</v>
      </c>
      <c r="J271" s="28">
        <v>586</v>
      </c>
      <c r="K271" s="28">
        <v>521</v>
      </c>
      <c r="L271" s="28">
        <v>483</v>
      </c>
      <c r="M271" s="28">
        <v>636</v>
      </c>
      <c r="N271" s="28">
        <v>466</v>
      </c>
      <c r="O271" s="28">
        <v>505</v>
      </c>
      <c r="P271" s="28">
        <v>884</v>
      </c>
      <c r="Q271" s="28">
        <v>1176</v>
      </c>
      <c r="R271" s="28">
        <v>941</v>
      </c>
      <c r="S271" s="28">
        <v>1170</v>
      </c>
      <c r="T271" s="28">
        <v>1240</v>
      </c>
      <c r="U271" s="28">
        <v>1258</v>
      </c>
      <c r="V271" s="28">
        <v>1160</v>
      </c>
      <c r="W271" s="28">
        <v>709</v>
      </c>
      <c r="X271" s="28">
        <v>740</v>
      </c>
      <c r="Y271" s="28"/>
      <c r="Z271" s="20" t="s">
        <v>99</v>
      </c>
      <c r="AA271" s="28" t="b">
        <f t="shared" si="139"/>
        <v>1</v>
      </c>
      <c r="AB271"/>
      <c r="AC271" s="20" t="s">
        <v>99</v>
      </c>
      <c r="AD271" s="28">
        <v>45400</v>
      </c>
      <c r="AE271" s="28">
        <v>63600</v>
      </c>
      <c r="AF271" s="36">
        <v>71.400000000000006</v>
      </c>
      <c r="AG271" s="36">
        <v>6.1</v>
      </c>
      <c r="AH271" s="28">
        <v>45700</v>
      </c>
      <c r="AI271" s="28">
        <v>64500</v>
      </c>
      <c r="AJ271" s="36">
        <v>70.8</v>
      </c>
      <c r="AK271" s="36">
        <v>7.1</v>
      </c>
      <c r="AL271" s="28">
        <v>44800</v>
      </c>
      <c r="AM271" s="28">
        <v>62100</v>
      </c>
      <c r="AN271" s="36">
        <v>72.099999999999994</v>
      </c>
      <c r="AO271" s="36">
        <v>6.4</v>
      </c>
      <c r="AP271"/>
      <c r="AQ271"/>
      <c r="AR271"/>
      <c r="AS271"/>
      <c r="AT271" s="34">
        <f t="shared" si="158"/>
        <v>7.6367614879649893E-3</v>
      </c>
      <c r="AU271" s="34">
        <f t="shared" si="159"/>
        <v>9.8687089715536105E-3</v>
      </c>
      <c r="AV271" s="34">
        <f t="shared" si="160"/>
        <v>1.0481400437636762E-2</v>
      </c>
      <c r="AW271" s="34">
        <f t="shared" si="146"/>
        <v>8.9285714285714281E-3</v>
      </c>
      <c r="AX271" s="34">
        <f t="shared" si="147"/>
        <v>9.8437500000000001E-3</v>
      </c>
      <c r="AY271" s="34">
        <f t="shared" si="148"/>
        <v>9.508928571428571E-3</v>
      </c>
      <c r="AZ271" s="34">
        <f t="shared" si="149"/>
        <v>8.9732142857142858E-3</v>
      </c>
      <c r="BA271" s="34">
        <f t="shared" si="150"/>
        <v>1.0111607142857143E-2</v>
      </c>
      <c r="BB271" s="34">
        <f t="shared" si="151"/>
        <v>1.3080357142857144E-2</v>
      </c>
      <c r="BC271" s="34">
        <f t="shared" si="152"/>
        <v>1.1629464285714286E-2</v>
      </c>
      <c r="BD271" s="34">
        <f t="shared" si="153"/>
        <v>1.0781249999999999E-2</v>
      </c>
      <c r="BE271" s="34">
        <f t="shared" si="154"/>
        <v>1.4196428571428572E-2</v>
      </c>
      <c r="BF271" s="34">
        <f t="shared" si="155"/>
        <v>1.0401785714285714E-2</v>
      </c>
      <c r="BG271" s="34">
        <f t="shared" si="156"/>
        <v>1.1272321428571428E-2</v>
      </c>
      <c r="BH271" s="34">
        <f t="shared" si="157"/>
        <v>1.9732142857142858E-2</v>
      </c>
      <c r="BI271" s="34">
        <f t="shared" si="161"/>
        <v>1.893719806763285E-2</v>
      </c>
      <c r="BJ271" s="34">
        <f t="shared" si="162"/>
        <v>1.5152979066022544E-2</v>
      </c>
      <c r="BK271" s="34">
        <f t="shared" si="163"/>
        <v>1.8840579710144929E-2</v>
      </c>
      <c r="BL271" s="34">
        <f t="shared" si="164"/>
        <v>1.9967793880837359E-2</v>
      </c>
      <c r="BM271" s="34">
        <f t="shared" si="165"/>
        <v>2.0257648953301129E-2</v>
      </c>
      <c r="BN271" s="34">
        <f t="shared" si="166"/>
        <v>1.8679549114331721E-2</v>
      </c>
      <c r="BO271" s="34">
        <f t="shared" si="167"/>
        <v>1.14170692431562E-2</v>
      </c>
      <c r="BP271" s="34">
        <f t="shared" si="168"/>
        <v>1.1916264090177134E-2</v>
      </c>
    </row>
    <row r="272" spans="1:68" ht="15" x14ac:dyDescent="0.25">
      <c r="A272" s="20" t="s">
        <v>107</v>
      </c>
      <c r="B272" s="28">
        <v>535</v>
      </c>
      <c r="C272" s="28">
        <v>789</v>
      </c>
      <c r="D272" s="28">
        <v>778</v>
      </c>
      <c r="E272" s="28">
        <v>923</v>
      </c>
      <c r="F272" s="28">
        <v>735</v>
      </c>
      <c r="G272" s="28">
        <v>810</v>
      </c>
      <c r="H272" s="28">
        <v>928</v>
      </c>
      <c r="I272" s="28">
        <v>1105</v>
      </c>
      <c r="J272" s="28">
        <v>2050</v>
      </c>
      <c r="K272" s="28">
        <v>1147</v>
      </c>
      <c r="L272" s="28">
        <v>1103</v>
      </c>
      <c r="M272" s="28">
        <v>1144</v>
      </c>
      <c r="N272" s="28">
        <v>796</v>
      </c>
      <c r="O272" s="28">
        <v>684</v>
      </c>
      <c r="P272" s="28">
        <v>945</v>
      </c>
      <c r="Q272" s="28">
        <v>1547</v>
      </c>
      <c r="R272" s="28">
        <v>1467</v>
      </c>
      <c r="S272" s="28">
        <v>1739</v>
      </c>
      <c r="T272" s="28">
        <v>1383</v>
      </c>
      <c r="U272" s="28">
        <v>1277</v>
      </c>
      <c r="V272" s="28">
        <v>1445</v>
      </c>
      <c r="W272" s="28">
        <v>1745</v>
      </c>
      <c r="X272" s="28">
        <v>1422</v>
      </c>
      <c r="Y272" s="28"/>
      <c r="Z272" s="20" t="s">
        <v>107</v>
      </c>
      <c r="AA272" s="28" t="b">
        <f t="shared" si="139"/>
        <v>1</v>
      </c>
      <c r="AB272"/>
      <c r="AC272" s="20" t="s">
        <v>107</v>
      </c>
      <c r="AD272" s="28">
        <v>57200</v>
      </c>
      <c r="AE272" s="28">
        <v>72200</v>
      </c>
      <c r="AF272" s="36">
        <v>79.2</v>
      </c>
      <c r="AG272" s="36">
        <v>4.9000000000000004</v>
      </c>
      <c r="AH272" s="28">
        <v>54300</v>
      </c>
      <c r="AI272" s="28">
        <v>69000</v>
      </c>
      <c r="AJ272" s="36">
        <v>78.8</v>
      </c>
      <c r="AK272" s="36">
        <v>5.5</v>
      </c>
      <c r="AL272" s="28">
        <v>55100</v>
      </c>
      <c r="AM272" s="28">
        <v>70600</v>
      </c>
      <c r="AN272" s="36">
        <v>78</v>
      </c>
      <c r="AO272" s="36">
        <v>6</v>
      </c>
      <c r="AP272"/>
      <c r="AQ272"/>
      <c r="AR272"/>
      <c r="AS272"/>
      <c r="AT272" s="34">
        <f t="shared" si="158"/>
        <v>9.8526703499079195E-3</v>
      </c>
      <c r="AU272" s="34">
        <f t="shared" si="159"/>
        <v>1.4530386740331492E-2</v>
      </c>
      <c r="AV272" s="34">
        <f t="shared" si="160"/>
        <v>1.432780847145488E-2</v>
      </c>
      <c r="AW272" s="34">
        <f t="shared" si="146"/>
        <v>1.6751361161524501E-2</v>
      </c>
      <c r="AX272" s="34">
        <f t="shared" si="147"/>
        <v>1.3339382940108892E-2</v>
      </c>
      <c r="AY272" s="34">
        <f t="shared" si="148"/>
        <v>1.47005444646098E-2</v>
      </c>
      <c r="AZ272" s="34">
        <f t="shared" si="149"/>
        <v>1.6842105263157894E-2</v>
      </c>
      <c r="BA272" s="34">
        <f t="shared" si="150"/>
        <v>2.0054446460980035E-2</v>
      </c>
      <c r="BB272" s="34">
        <f t="shared" si="151"/>
        <v>3.720508166969147E-2</v>
      </c>
      <c r="BC272" s="34">
        <f t="shared" si="152"/>
        <v>2.0816696914700544E-2</v>
      </c>
      <c r="BD272" s="34">
        <f t="shared" si="153"/>
        <v>2.0018148820326678E-2</v>
      </c>
      <c r="BE272" s="34">
        <f t="shared" si="154"/>
        <v>2.0762250453720509E-2</v>
      </c>
      <c r="BF272" s="34">
        <f t="shared" si="155"/>
        <v>1.4446460980036298E-2</v>
      </c>
      <c r="BG272" s="34">
        <f t="shared" si="156"/>
        <v>1.2413793103448275E-2</v>
      </c>
      <c r="BH272" s="34">
        <f t="shared" si="157"/>
        <v>1.7150635208711434E-2</v>
      </c>
      <c r="BI272" s="34">
        <f t="shared" si="161"/>
        <v>2.1912181303116146E-2</v>
      </c>
      <c r="BJ272" s="34">
        <f t="shared" si="162"/>
        <v>2.0779036827195469E-2</v>
      </c>
      <c r="BK272" s="34">
        <f t="shared" si="163"/>
        <v>2.463172804532578E-2</v>
      </c>
      <c r="BL272" s="34">
        <f t="shared" si="164"/>
        <v>1.9589235127478753E-2</v>
      </c>
      <c r="BM272" s="34">
        <f t="shared" si="165"/>
        <v>1.8087818696883851E-2</v>
      </c>
      <c r="BN272" s="34">
        <f t="shared" si="166"/>
        <v>2.046742209631728E-2</v>
      </c>
      <c r="BO272" s="34">
        <f t="shared" si="167"/>
        <v>2.4716713881019831E-2</v>
      </c>
      <c r="BP272" s="34">
        <f t="shared" si="168"/>
        <v>2.0141643059490084E-2</v>
      </c>
    </row>
    <row r="273" spans="1:68" ht="15" x14ac:dyDescent="0.25">
      <c r="A273" s="20" t="s">
        <v>134</v>
      </c>
      <c r="B273" s="28">
        <v>254</v>
      </c>
      <c r="C273" s="28">
        <v>642</v>
      </c>
      <c r="D273" s="28">
        <v>493</v>
      </c>
      <c r="E273" s="28">
        <v>617</v>
      </c>
      <c r="F273" s="28">
        <v>405</v>
      </c>
      <c r="G273" s="28">
        <v>580</v>
      </c>
      <c r="H273" s="28">
        <v>354</v>
      </c>
      <c r="I273" s="28">
        <v>347</v>
      </c>
      <c r="J273" s="28">
        <v>491</v>
      </c>
      <c r="K273" s="28">
        <v>382</v>
      </c>
      <c r="L273" s="28">
        <v>390</v>
      </c>
      <c r="M273" s="28">
        <v>402</v>
      </c>
      <c r="N273" s="28">
        <v>571</v>
      </c>
      <c r="O273" s="28">
        <v>443</v>
      </c>
      <c r="P273" s="28">
        <v>605</v>
      </c>
      <c r="Q273" s="28">
        <v>634</v>
      </c>
      <c r="R273" s="28">
        <v>609</v>
      </c>
      <c r="S273" s="28">
        <v>454</v>
      </c>
      <c r="T273" s="28">
        <v>577</v>
      </c>
      <c r="U273" s="28">
        <v>870</v>
      </c>
      <c r="V273" s="28">
        <v>1068</v>
      </c>
      <c r="W273" s="28">
        <v>696</v>
      </c>
      <c r="X273" s="28">
        <v>921</v>
      </c>
      <c r="Y273" s="28"/>
      <c r="Z273" s="20" t="s">
        <v>134</v>
      </c>
      <c r="AA273" s="28" t="b">
        <f t="shared" si="139"/>
        <v>1</v>
      </c>
      <c r="AB273"/>
      <c r="AC273" s="20" t="s">
        <v>134</v>
      </c>
      <c r="AD273" s="28">
        <v>58000</v>
      </c>
      <c r="AE273" s="28">
        <v>71900</v>
      </c>
      <c r="AF273" s="36">
        <v>80.599999999999994</v>
      </c>
      <c r="AG273" s="36">
        <v>5.6</v>
      </c>
      <c r="AH273" s="28">
        <v>57900</v>
      </c>
      <c r="AI273" s="28">
        <v>73000</v>
      </c>
      <c r="AJ273" s="36">
        <v>79.3</v>
      </c>
      <c r="AK273" s="36">
        <v>5.5</v>
      </c>
      <c r="AL273" s="28">
        <v>57400</v>
      </c>
      <c r="AM273" s="28">
        <v>72800</v>
      </c>
      <c r="AN273" s="36">
        <v>78.8</v>
      </c>
      <c r="AO273" s="36">
        <v>6.1</v>
      </c>
      <c r="AP273"/>
      <c r="AQ273"/>
      <c r="AR273"/>
      <c r="AS273"/>
      <c r="AT273" s="34">
        <f t="shared" si="158"/>
        <v>4.386873920552677E-3</v>
      </c>
      <c r="AU273" s="34">
        <f t="shared" si="159"/>
        <v>1.1088082901554405E-2</v>
      </c>
      <c r="AV273" s="34">
        <f t="shared" si="160"/>
        <v>8.5146804835924007E-3</v>
      </c>
      <c r="AW273" s="34">
        <f t="shared" si="146"/>
        <v>1.0749128919860627E-2</v>
      </c>
      <c r="AX273" s="34">
        <f t="shared" si="147"/>
        <v>7.0557491289198609E-3</v>
      </c>
      <c r="AY273" s="34">
        <f t="shared" si="148"/>
        <v>1.0104529616724738E-2</v>
      </c>
      <c r="AZ273" s="34">
        <f t="shared" si="149"/>
        <v>6.1672473867595817E-3</v>
      </c>
      <c r="BA273" s="34">
        <f t="shared" si="150"/>
        <v>6.0452961672473864E-3</v>
      </c>
      <c r="BB273" s="34">
        <f t="shared" si="151"/>
        <v>8.5540069686411146E-3</v>
      </c>
      <c r="BC273" s="34">
        <f t="shared" si="152"/>
        <v>6.6550522648083626E-3</v>
      </c>
      <c r="BD273" s="34">
        <f t="shared" si="153"/>
        <v>6.7944250871080141E-3</v>
      </c>
      <c r="BE273" s="34">
        <f t="shared" si="154"/>
        <v>7.0034843205574911E-3</v>
      </c>
      <c r="BF273" s="34">
        <f t="shared" si="155"/>
        <v>9.9477351916376303E-3</v>
      </c>
      <c r="BG273" s="34">
        <f t="shared" si="156"/>
        <v>7.7177700348432052E-3</v>
      </c>
      <c r="BH273" s="34">
        <f t="shared" si="157"/>
        <v>1.0540069686411149E-2</v>
      </c>
      <c r="BI273" s="34">
        <f t="shared" si="161"/>
        <v>8.7087912087912087E-3</v>
      </c>
      <c r="BJ273" s="34">
        <f t="shared" si="162"/>
        <v>8.3653846153846148E-3</v>
      </c>
      <c r="BK273" s="34">
        <f t="shared" si="163"/>
        <v>6.2362637362637363E-3</v>
      </c>
      <c r="BL273" s="34">
        <f t="shared" si="164"/>
        <v>7.9258241758241761E-3</v>
      </c>
      <c r="BM273" s="34">
        <f t="shared" si="165"/>
        <v>1.195054945054945E-2</v>
      </c>
      <c r="BN273" s="34">
        <f t="shared" si="166"/>
        <v>1.467032967032967E-2</v>
      </c>
      <c r="BO273" s="34">
        <f t="shared" si="167"/>
        <v>9.5604395604395598E-3</v>
      </c>
      <c r="BP273" s="34">
        <f t="shared" si="168"/>
        <v>1.2651098901098902E-2</v>
      </c>
    </row>
    <row r="274" spans="1:68" ht="15" x14ac:dyDescent="0.25">
      <c r="A274" s="20" t="s">
        <v>25</v>
      </c>
      <c r="B274" s="28">
        <v>264</v>
      </c>
      <c r="C274" s="28">
        <v>595</v>
      </c>
      <c r="D274" s="28">
        <v>618</v>
      </c>
      <c r="E274" s="28">
        <v>638</v>
      </c>
      <c r="F274" s="28">
        <v>547</v>
      </c>
      <c r="G274" s="28">
        <v>613</v>
      </c>
      <c r="H274" s="28">
        <v>975</v>
      </c>
      <c r="I274" s="28">
        <v>766</v>
      </c>
      <c r="J274" s="28">
        <v>1166</v>
      </c>
      <c r="K274" s="28">
        <v>962</v>
      </c>
      <c r="L274" s="28">
        <v>872</v>
      </c>
      <c r="M274" s="28">
        <v>1184</v>
      </c>
      <c r="N274" s="28">
        <v>556</v>
      </c>
      <c r="O274" s="28">
        <v>701</v>
      </c>
      <c r="P274" s="28">
        <v>752</v>
      </c>
      <c r="Q274" s="28">
        <v>840</v>
      </c>
      <c r="R274" s="28">
        <v>756</v>
      </c>
      <c r="S274" s="28">
        <v>1385</v>
      </c>
      <c r="T274" s="28">
        <v>978</v>
      </c>
      <c r="U274" s="28">
        <v>1296</v>
      </c>
      <c r="V274" s="28">
        <v>2806</v>
      </c>
      <c r="W274" s="28">
        <v>1558</v>
      </c>
      <c r="X274" s="28">
        <v>1661</v>
      </c>
      <c r="Y274" s="28"/>
      <c r="Z274" s="20" t="s">
        <v>25</v>
      </c>
      <c r="AA274" s="28" t="b">
        <f t="shared" si="139"/>
        <v>1</v>
      </c>
      <c r="AB274"/>
      <c r="AC274" s="20" t="s">
        <v>25</v>
      </c>
      <c r="AD274" s="28">
        <v>47900</v>
      </c>
      <c r="AE274" s="28">
        <v>60800</v>
      </c>
      <c r="AF274" s="36">
        <v>78.7</v>
      </c>
      <c r="AG274" s="36">
        <v>6.1</v>
      </c>
      <c r="AH274" s="28">
        <v>50500</v>
      </c>
      <c r="AI274" s="28">
        <v>60800</v>
      </c>
      <c r="AJ274" s="36">
        <v>83</v>
      </c>
      <c r="AK274" s="36">
        <v>5.2</v>
      </c>
      <c r="AL274" s="28">
        <v>46700</v>
      </c>
      <c r="AM274" s="28">
        <v>60900</v>
      </c>
      <c r="AN274" s="36">
        <v>76.599999999999994</v>
      </c>
      <c r="AO274" s="36">
        <v>6.7</v>
      </c>
      <c r="AP274"/>
      <c r="AQ274"/>
      <c r="AR274"/>
      <c r="AS274"/>
      <c r="AT274" s="34">
        <f t="shared" si="158"/>
        <v>5.227722772277228E-3</v>
      </c>
      <c r="AU274" s="34">
        <f t="shared" si="159"/>
        <v>1.1782178217821782E-2</v>
      </c>
      <c r="AV274" s="34">
        <f t="shared" si="160"/>
        <v>1.2237623762376238E-2</v>
      </c>
      <c r="AW274" s="34">
        <f t="shared" si="146"/>
        <v>1.3661670235546038E-2</v>
      </c>
      <c r="AX274" s="34">
        <f t="shared" si="147"/>
        <v>1.171306209850107E-2</v>
      </c>
      <c r="AY274" s="34">
        <f t="shared" si="148"/>
        <v>1.3126338329764453E-2</v>
      </c>
      <c r="AZ274" s="34">
        <f t="shared" si="149"/>
        <v>2.08779443254818E-2</v>
      </c>
      <c r="BA274" s="34">
        <f t="shared" si="150"/>
        <v>1.6402569593147752E-2</v>
      </c>
      <c r="BB274" s="34">
        <f t="shared" si="151"/>
        <v>2.4967880085653104E-2</v>
      </c>
      <c r="BC274" s="34">
        <f t="shared" si="152"/>
        <v>2.0599571734475373E-2</v>
      </c>
      <c r="BD274" s="34">
        <f t="shared" si="153"/>
        <v>1.8672376873661672E-2</v>
      </c>
      <c r="BE274" s="34">
        <f t="shared" si="154"/>
        <v>2.5353319057815845E-2</v>
      </c>
      <c r="BF274" s="34">
        <f t="shared" si="155"/>
        <v>1.190578158458244E-2</v>
      </c>
      <c r="BG274" s="34">
        <f t="shared" si="156"/>
        <v>1.5010706638115632E-2</v>
      </c>
      <c r="BH274" s="34">
        <f t="shared" si="157"/>
        <v>1.6102783725910064E-2</v>
      </c>
      <c r="BI274" s="34">
        <f t="shared" si="161"/>
        <v>1.3793103448275862E-2</v>
      </c>
      <c r="BJ274" s="34">
        <f t="shared" si="162"/>
        <v>1.2413793103448275E-2</v>
      </c>
      <c r="BK274" s="34">
        <f t="shared" si="163"/>
        <v>2.2742200328407226E-2</v>
      </c>
      <c r="BL274" s="34">
        <f t="shared" si="164"/>
        <v>1.605911330049261E-2</v>
      </c>
      <c r="BM274" s="34">
        <f t="shared" si="165"/>
        <v>2.1280788177339902E-2</v>
      </c>
      <c r="BN274" s="34">
        <f t="shared" si="166"/>
        <v>4.607553366174056E-2</v>
      </c>
      <c r="BO274" s="34">
        <f t="shared" si="167"/>
        <v>2.5582922824302134E-2</v>
      </c>
      <c r="BP274" s="34">
        <f t="shared" si="168"/>
        <v>2.7274220032840722E-2</v>
      </c>
    </row>
    <row r="275" spans="1:68" ht="15" x14ac:dyDescent="0.25">
      <c r="A275" s="20" t="s">
        <v>56</v>
      </c>
      <c r="B275" s="28">
        <v>660</v>
      </c>
      <c r="C275" s="28">
        <v>1174</v>
      </c>
      <c r="D275" s="28">
        <v>979</v>
      </c>
      <c r="E275" s="28">
        <v>1624</v>
      </c>
      <c r="F275" s="28">
        <v>880</v>
      </c>
      <c r="G275" s="28">
        <v>832</v>
      </c>
      <c r="H275" s="28">
        <v>1112</v>
      </c>
      <c r="I275" s="28">
        <v>1477</v>
      </c>
      <c r="J275" s="28">
        <v>1196</v>
      </c>
      <c r="K275" s="28">
        <v>1245</v>
      </c>
      <c r="L275" s="28">
        <v>1244</v>
      </c>
      <c r="M275" s="28">
        <v>1381</v>
      </c>
      <c r="N275" s="28">
        <v>733</v>
      </c>
      <c r="O275" s="28">
        <v>1303</v>
      </c>
      <c r="P275" s="28">
        <v>775</v>
      </c>
      <c r="Q275" s="28">
        <v>953</v>
      </c>
      <c r="R275" s="28">
        <v>882</v>
      </c>
      <c r="S275" s="28">
        <v>1251</v>
      </c>
      <c r="T275" s="28">
        <v>1547</v>
      </c>
      <c r="U275" s="28">
        <v>1551</v>
      </c>
      <c r="V275" s="28">
        <v>1401</v>
      </c>
      <c r="W275" s="28">
        <v>1615</v>
      </c>
      <c r="X275" s="28">
        <v>2186</v>
      </c>
      <c r="Y275" s="28"/>
      <c r="Z275" s="20" t="s">
        <v>56</v>
      </c>
      <c r="AA275" s="28" t="b">
        <f t="shared" si="139"/>
        <v>1</v>
      </c>
      <c r="AB275"/>
      <c r="AC275" s="20" t="s">
        <v>56</v>
      </c>
      <c r="AD275" s="28">
        <v>56700</v>
      </c>
      <c r="AE275" s="28">
        <v>68700</v>
      </c>
      <c r="AF275" s="36">
        <v>82.6</v>
      </c>
      <c r="AG275" s="36">
        <v>4.7</v>
      </c>
      <c r="AH275" s="28">
        <v>54500</v>
      </c>
      <c r="AI275" s="28">
        <v>70100</v>
      </c>
      <c r="AJ275" s="36">
        <v>77.7</v>
      </c>
      <c r="AK275" s="36">
        <v>5.3</v>
      </c>
      <c r="AL275" s="28">
        <v>52800</v>
      </c>
      <c r="AM275" s="28">
        <v>68100</v>
      </c>
      <c r="AN275" s="36">
        <v>77.5</v>
      </c>
      <c r="AO275" s="36">
        <v>5.9</v>
      </c>
      <c r="AP275"/>
      <c r="AQ275"/>
      <c r="AR275"/>
      <c r="AS275"/>
      <c r="AT275" s="34">
        <f t="shared" si="158"/>
        <v>1.2110091743119266E-2</v>
      </c>
      <c r="AU275" s="34">
        <f t="shared" si="159"/>
        <v>2.1541284403669723E-2</v>
      </c>
      <c r="AV275" s="34">
        <f t="shared" si="160"/>
        <v>1.7963302752293579E-2</v>
      </c>
      <c r="AW275" s="34">
        <f t="shared" si="146"/>
        <v>3.0757575757575758E-2</v>
      </c>
      <c r="AX275" s="34">
        <f t="shared" si="147"/>
        <v>1.6666666666666666E-2</v>
      </c>
      <c r="AY275" s="34">
        <f t="shared" si="148"/>
        <v>1.5757575757575758E-2</v>
      </c>
      <c r="AZ275" s="34">
        <f t="shared" si="149"/>
        <v>2.1060606060606061E-2</v>
      </c>
      <c r="BA275" s="34">
        <f t="shared" si="150"/>
        <v>2.7973484848484848E-2</v>
      </c>
      <c r="BB275" s="34">
        <f t="shared" si="151"/>
        <v>2.2651515151515152E-2</v>
      </c>
      <c r="BC275" s="34">
        <f t="shared" si="152"/>
        <v>2.3579545454545454E-2</v>
      </c>
      <c r="BD275" s="34">
        <f t="shared" si="153"/>
        <v>2.356060606060606E-2</v>
      </c>
      <c r="BE275" s="34">
        <f t="shared" si="154"/>
        <v>2.6155303030303029E-2</v>
      </c>
      <c r="BF275" s="34">
        <f t="shared" si="155"/>
        <v>1.3882575757575757E-2</v>
      </c>
      <c r="BG275" s="34">
        <f t="shared" si="156"/>
        <v>2.4678030303030302E-2</v>
      </c>
      <c r="BH275" s="34">
        <f t="shared" si="157"/>
        <v>1.4678030303030304E-2</v>
      </c>
      <c r="BI275" s="34">
        <f t="shared" si="161"/>
        <v>1.3994126284875183E-2</v>
      </c>
      <c r="BJ275" s="34">
        <f t="shared" si="162"/>
        <v>1.2951541850220264E-2</v>
      </c>
      <c r="BK275" s="34">
        <f t="shared" si="163"/>
        <v>1.8370044052863434E-2</v>
      </c>
      <c r="BL275" s="34">
        <f t="shared" si="164"/>
        <v>2.2716593245227606E-2</v>
      </c>
      <c r="BM275" s="34">
        <f t="shared" si="165"/>
        <v>2.2775330396475772E-2</v>
      </c>
      <c r="BN275" s="34">
        <f t="shared" si="166"/>
        <v>2.0572687224669605E-2</v>
      </c>
      <c r="BO275" s="34">
        <f t="shared" si="167"/>
        <v>2.3715124816446401E-2</v>
      </c>
      <c r="BP275" s="34">
        <f t="shared" si="168"/>
        <v>3.2099853157121883E-2</v>
      </c>
    </row>
    <row r="276" spans="1:68" ht="15" x14ac:dyDescent="0.25">
      <c r="A276" s="20" t="s">
        <v>94</v>
      </c>
      <c r="B276" s="28">
        <v>452</v>
      </c>
      <c r="C276" s="28">
        <v>697</v>
      </c>
      <c r="D276" s="28">
        <v>702</v>
      </c>
      <c r="E276" s="28">
        <v>848</v>
      </c>
      <c r="F276" s="28">
        <v>720</v>
      </c>
      <c r="G276" s="28">
        <v>768</v>
      </c>
      <c r="H276" s="28">
        <v>735</v>
      </c>
      <c r="I276" s="28">
        <v>665</v>
      </c>
      <c r="J276" s="28">
        <v>815</v>
      </c>
      <c r="K276" s="28">
        <v>856</v>
      </c>
      <c r="L276" s="28">
        <v>903</v>
      </c>
      <c r="M276" s="28">
        <v>3097</v>
      </c>
      <c r="N276" s="28">
        <v>848</v>
      </c>
      <c r="O276" s="28">
        <v>754</v>
      </c>
      <c r="P276" s="28">
        <v>771</v>
      </c>
      <c r="Q276" s="28">
        <v>1068</v>
      </c>
      <c r="R276" s="28">
        <v>987</v>
      </c>
      <c r="S276" s="28">
        <v>1175</v>
      </c>
      <c r="T276" s="28">
        <v>1754</v>
      </c>
      <c r="U276" s="28">
        <v>1768</v>
      </c>
      <c r="V276" s="28">
        <v>1460</v>
      </c>
      <c r="W276" s="28">
        <v>1763</v>
      </c>
      <c r="X276" s="28">
        <v>1907</v>
      </c>
      <c r="Y276" s="28"/>
      <c r="Z276" s="20" t="s">
        <v>94</v>
      </c>
      <c r="AA276" s="28" t="b">
        <f t="shared" si="139"/>
        <v>1</v>
      </c>
      <c r="AB276"/>
      <c r="AC276" s="20" t="s">
        <v>94</v>
      </c>
      <c r="AD276" s="28">
        <v>51900</v>
      </c>
      <c r="AE276" s="28">
        <v>61700</v>
      </c>
      <c r="AF276" s="36">
        <v>84.1</v>
      </c>
      <c r="AG276" s="36">
        <v>4.9000000000000004</v>
      </c>
      <c r="AH276" s="28">
        <v>47800</v>
      </c>
      <c r="AI276" s="28">
        <v>59900</v>
      </c>
      <c r="AJ276" s="36">
        <v>79.7</v>
      </c>
      <c r="AK276" s="36">
        <v>6.2</v>
      </c>
      <c r="AL276" s="28">
        <v>47200</v>
      </c>
      <c r="AM276" s="28">
        <v>60600</v>
      </c>
      <c r="AN276" s="36">
        <v>77.8</v>
      </c>
      <c r="AO276" s="36">
        <v>6.2</v>
      </c>
      <c r="AP276"/>
      <c r="AQ276"/>
      <c r="AR276"/>
      <c r="AS276"/>
      <c r="AT276" s="34">
        <f t="shared" si="158"/>
        <v>9.4560669456066945E-3</v>
      </c>
      <c r="AU276" s="34">
        <f t="shared" si="159"/>
        <v>1.4581589958158996E-2</v>
      </c>
      <c r="AV276" s="34">
        <f t="shared" si="160"/>
        <v>1.4686192468619247E-2</v>
      </c>
      <c r="AW276" s="34">
        <f t="shared" si="146"/>
        <v>1.7966101694915255E-2</v>
      </c>
      <c r="AX276" s="34">
        <f t="shared" si="147"/>
        <v>1.5254237288135594E-2</v>
      </c>
      <c r="AY276" s="34">
        <f t="shared" si="148"/>
        <v>1.6271186440677966E-2</v>
      </c>
      <c r="AZ276" s="34">
        <f t="shared" si="149"/>
        <v>1.5572033898305086E-2</v>
      </c>
      <c r="BA276" s="34">
        <f t="shared" si="150"/>
        <v>1.4088983050847458E-2</v>
      </c>
      <c r="BB276" s="34">
        <f t="shared" si="151"/>
        <v>1.7266949152542371E-2</v>
      </c>
      <c r="BC276" s="34">
        <f t="shared" si="152"/>
        <v>1.8135593220338982E-2</v>
      </c>
      <c r="BD276" s="34">
        <f t="shared" si="153"/>
        <v>1.913135593220339E-2</v>
      </c>
      <c r="BE276" s="34">
        <f t="shared" si="154"/>
        <v>6.5614406779661016E-2</v>
      </c>
      <c r="BF276" s="34">
        <f t="shared" si="155"/>
        <v>1.7966101694915255E-2</v>
      </c>
      <c r="BG276" s="34">
        <f t="shared" si="156"/>
        <v>1.5974576271186442E-2</v>
      </c>
      <c r="BH276" s="34">
        <f t="shared" si="157"/>
        <v>1.6334745762711864E-2</v>
      </c>
      <c r="BI276" s="34">
        <f t="shared" si="161"/>
        <v>1.7623762376237622E-2</v>
      </c>
      <c r="BJ276" s="34">
        <f t="shared" si="162"/>
        <v>1.6287128712871288E-2</v>
      </c>
      <c r="BK276" s="34">
        <f t="shared" si="163"/>
        <v>1.9389438943894388E-2</v>
      </c>
      <c r="BL276" s="34">
        <f t="shared" si="164"/>
        <v>2.8943894389438944E-2</v>
      </c>
      <c r="BM276" s="34">
        <f t="shared" si="165"/>
        <v>2.9174917491749174E-2</v>
      </c>
      <c r="BN276" s="34">
        <f t="shared" si="166"/>
        <v>2.4092409240924092E-2</v>
      </c>
      <c r="BO276" s="34">
        <f t="shared" si="167"/>
        <v>2.9092409240924093E-2</v>
      </c>
      <c r="BP276" s="34">
        <f t="shared" si="168"/>
        <v>3.1468646864686471E-2</v>
      </c>
    </row>
    <row r="277" spans="1:68" ht="15" x14ac:dyDescent="0.25">
      <c r="A277" s="20" t="s">
        <v>108</v>
      </c>
      <c r="B277" s="28">
        <v>596</v>
      </c>
      <c r="C277" s="28">
        <v>621</v>
      </c>
      <c r="D277" s="28">
        <v>851</v>
      </c>
      <c r="E277" s="28">
        <v>617</v>
      </c>
      <c r="F277" s="28">
        <v>511</v>
      </c>
      <c r="G277" s="28">
        <v>821</v>
      </c>
      <c r="H277" s="28">
        <v>848</v>
      </c>
      <c r="I277" s="28">
        <v>936</v>
      </c>
      <c r="J277" s="28">
        <v>1169</v>
      </c>
      <c r="K277" s="28">
        <v>993</v>
      </c>
      <c r="L277" s="28">
        <v>1186</v>
      </c>
      <c r="M277" s="28">
        <v>613</v>
      </c>
      <c r="N277" s="28">
        <v>491</v>
      </c>
      <c r="O277" s="28">
        <v>739</v>
      </c>
      <c r="P277" s="28">
        <v>755</v>
      </c>
      <c r="Q277" s="28">
        <v>1116</v>
      </c>
      <c r="R277" s="28">
        <v>845</v>
      </c>
      <c r="S277" s="28">
        <v>794</v>
      </c>
      <c r="T277" s="28">
        <v>1351</v>
      </c>
      <c r="U277" s="28">
        <v>1109</v>
      </c>
      <c r="V277" s="28">
        <v>1376</v>
      </c>
      <c r="W277" s="28">
        <v>1187</v>
      </c>
      <c r="X277" s="28">
        <v>1839</v>
      </c>
      <c r="Y277" s="28"/>
      <c r="Z277" s="20" t="s">
        <v>108</v>
      </c>
      <c r="AA277" s="28" t="b">
        <f t="shared" si="139"/>
        <v>1</v>
      </c>
      <c r="AB277"/>
      <c r="AC277" s="20" t="s">
        <v>108</v>
      </c>
      <c r="AD277" s="28">
        <v>59700</v>
      </c>
      <c r="AE277" s="28">
        <v>78600</v>
      </c>
      <c r="AF277" s="36">
        <v>76</v>
      </c>
      <c r="AG277" s="36">
        <v>5.3</v>
      </c>
      <c r="AH277" s="28">
        <v>57400</v>
      </c>
      <c r="AI277" s="28">
        <v>77300</v>
      </c>
      <c r="AJ277" s="36">
        <v>74.3</v>
      </c>
      <c r="AK277" s="36">
        <v>6.3</v>
      </c>
      <c r="AL277" s="28">
        <v>61400</v>
      </c>
      <c r="AM277" s="28">
        <v>76800</v>
      </c>
      <c r="AN277" s="36">
        <v>79.900000000000006</v>
      </c>
      <c r="AO277" s="36">
        <v>5.9</v>
      </c>
      <c r="AP277"/>
      <c r="AQ277"/>
      <c r="AR277"/>
      <c r="AS277"/>
      <c r="AT277" s="34">
        <f t="shared" si="158"/>
        <v>1.0383275261324041E-2</v>
      </c>
      <c r="AU277" s="34">
        <f t="shared" si="159"/>
        <v>1.0818815331010452E-2</v>
      </c>
      <c r="AV277" s="34">
        <f t="shared" si="160"/>
        <v>1.4825783972125436E-2</v>
      </c>
      <c r="AW277" s="34">
        <f t="shared" si="146"/>
        <v>1.0048859934853421E-2</v>
      </c>
      <c r="AX277" s="34">
        <f t="shared" si="147"/>
        <v>8.3224755700325725E-3</v>
      </c>
      <c r="AY277" s="34">
        <f t="shared" si="148"/>
        <v>1.3371335504885994E-2</v>
      </c>
      <c r="AZ277" s="34">
        <f t="shared" si="149"/>
        <v>1.3811074918566776E-2</v>
      </c>
      <c r="BA277" s="34">
        <f t="shared" si="150"/>
        <v>1.5244299674267102E-2</v>
      </c>
      <c r="BB277" s="34">
        <f t="shared" si="151"/>
        <v>1.9039087947882737E-2</v>
      </c>
      <c r="BC277" s="34">
        <f t="shared" si="152"/>
        <v>1.6172638436482086E-2</v>
      </c>
      <c r="BD277" s="34">
        <f t="shared" si="153"/>
        <v>1.9315960912052118E-2</v>
      </c>
      <c r="BE277" s="34">
        <f t="shared" si="154"/>
        <v>9.9837133550488601E-3</v>
      </c>
      <c r="BF277" s="34">
        <f t="shared" si="155"/>
        <v>7.9967426710097714E-3</v>
      </c>
      <c r="BG277" s="34">
        <f t="shared" si="156"/>
        <v>1.2035830618892508E-2</v>
      </c>
      <c r="BH277" s="34">
        <f t="shared" si="157"/>
        <v>1.229641693811075E-2</v>
      </c>
      <c r="BI277" s="34">
        <f t="shared" si="161"/>
        <v>1.4531250000000001E-2</v>
      </c>
      <c r="BJ277" s="34">
        <f t="shared" si="162"/>
        <v>1.1002604166666667E-2</v>
      </c>
      <c r="BK277" s="34">
        <f t="shared" si="163"/>
        <v>1.0338541666666666E-2</v>
      </c>
      <c r="BL277" s="34">
        <f t="shared" si="164"/>
        <v>1.7591145833333332E-2</v>
      </c>
      <c r="BM277" s="34">
        <f t="shared" si="165"/>
        <v>1.4440104166666667E-2</v>
      </c>
      <c r="BN277" s="34">
        <f t="shared" si="166"/>
        <v>1.7916666666666668E-2</v>
      </c>
      <c r="BO277" s="34">
        <f t="shared" si="167"/>
        <v>1.5455729166666666E-2</v>
      </c>
      <c r="BP277" s="34">
        <f t="shared" si="168"/>
        <v>2.39453125E-2</v>
      </c>
    </row>
    <row r="278" spans="1:68" ht="15" x14ac:dyDescent="0.25">
      <c r="A278" s="20" t="s">
        <v>154</v>
      </c>
      <c r="B278" s="28">
        <v>334</v>
      </c>
      <c r="C278" s="28">
        <v>723</v>
      </c>
      <c r="D278" s="28">
        <v>764</v>
      </c>
      <c r="E278" s="28">
        <v>794</v>
      </c>
      <c r="F278" s="28">
        <v>827</v>
      </c>
      <c r="G278" s="28">
        <v>802</v>
      </c>
      <c r="H278" s="28">
        <v>884</v>
      </c>
      <c r="I278" s="28">
        <v>743</v>
      </c>
      <c r="J278" s="28">
        <v>754</v>
      </c>
      <c r="K278" s="28">
        <v>1108</v>
      </c>
      <c r="L278" s="28">
        <v>1318</v>
      </c>
      <c r="M278" s="28">
        <v>759</v>
      </c>
      <c r="N278" s="28">
        <v>604</v>
      </c>
      <c r="O278" s="28">
        <v>877</v>
      </c>
      <c r="P278" s="28">
        <v>823</v>
      </c>
      <c r="Q278" s="28">
        <v>914</v>
      </c>
      <c r="R278" s="28">
        <v>907</v>
      </c>
      <c r="S278" s="28">
        <v>917</v>
      </c>
      <c r="T278" s="28">
        <v>827</v>
      </c>
      <c r="U278" s="28">
        <v>1069</v>
      </c>
      <c r="V278" s="28">
        <v>1188</v>
      </c>
      <c r="W278" s="28">
        <v>1247</v>
      </c>
      <c r="X278" s="28">
        <v>1096</v>
      </c>
      <c r="Y278" s="28"/>
      <c r="Z278" s="20" t="s">
        <v>154</v>
      </c>
      <c r="AA278" s="28" t="b">
        <f t="shared" si="139"/>
        <v>1</v>
      </c>
      <c r="AB278"/>
      <c r="AC278" s="20" t="s">
        <v>154</v>
      </c>
      <c r="AD278" s="28">
        <v>55300</v>
      </c>
      <c r="AE278" s="28">
        <v>66200</v>
      </c>
      <c r="AF278" s="36">
        <v>83.4</v>
      </c>
      <c r="AG278" s="36">
        <v>4.8</v>
      </c>
      <c r="AH278" s="28">
        <v>51400</v>
      </c>
      <c r="AI278" s="28">
        <v>66200</v>
      </c>
      <c r="AJ278" s="36">
        <v>77.7</v>
      </c>
      <c r="AK278" s="36">
        <v>5.8</v>
      </c>
      <c r="AL278" s="28">
        <v>51200</v>
      </c>
      <c r="AM278" s="28">
        <v>64600</v>
      </c>
      <c r="AN278" s="36">
        <v>79.3</v>
      </c>
      <c r="AO278" s="36">
        <v>5.8</v>
      </c>
      <c r="AP278"/>
      <c r="AQ278"/>
      <c r="AR278"/>
      <c r="AS278"/>
      <c r="AT278" s="34">
        <f t="shared" si="158"/>
        <v>6.4980544747081708E-3</v>
      </c>
      <c r="AU278" s="34">
        <f t="shared" si="159"/>
        <v>1.406614785992218E-2</v>
      </c>
      <c r="AV278" s="34">
        <f t="shared" si="160"/>
        <v>1.4863813229571985E-2</v>
      </c>
      <c r="AW278" s="34">
        <f t="shared" si="146"/>
        <v>1.5507812500000001E-2</v>
      </c>
      <c r="AX278" s="34">
        <f t="shared" si="147"/>
        <v>1.6152343749999999E-2</v>
      </c>
      <c r="AY278" s="34">
        <f t="shared" si="148"/>
        <v>1.5664062499999999E-2</v>
      </c>
      <c r="AZ278" s="34">
        <f t="shared" si="149"/>
        <v>1.7265625E-2</v>
      </c>
      <c r="BA278" s="34">
        <f t="shared" si="150"/>
        <v>1.4511718749999999E-2</v>
      </c>
      <c r="BB278" s="34">
        <f t="shared" si="151"/>
        <v>1.47265625E-2</v>
      </c>
      <c r="BC278" s="34">
        <f t="shared" si="152"/>
        <v>2.1640625E-2</v>
      </c>
      <c r="BD278" s="34">
        <f t="shared" si="153"/>
        <v>2.5742187499999999E-2</v>
      </c>
      <c r="BE278" s="34">
        <f t="shared" si="154"/>
        <v>1.482421875E-2</v>
      </c>
      <c r="BF278" s="34">
        <f t="shared" si="155"/>
        <v>1.1796875E-2</v>
      </c>
      <c r="BG278" s="34">
        <f t="shared" si="156"/>
        <v>1.7128906249999999E-2</v>
      </c>
      <c r="BH278" s="34">
        <f t="shared" si="157"/>
        <v>1.6074218750000001E-2</v>
      </c>
      <c r="BI278" s="34">
        <f t="shared" si="161"/>
        <v>1.4148606811145511E-2</v>
      </c>
      <c r="BJ278" s="34">
        <f t="shared" si="162"/>
        <v>1.4040247678018576E-2</v>
      </c>
      <c r="BK278" s="34">
        <f t="shared" si="163"/>
        <v>1.4195046439628482E-2</v>
      </c>
      <c r="BL278" s="34">
        <f t="shared" si="164"/>
        <v>1.2801857585139319E-2</v>
      </c>
      <c r="BM278" s="34">
        <f t="shared" si="165"/>
        <v>1.6547987616099071E-2</v>
      </c>
      <c r="BN278" s="34">
        <f t="shared" si="166"/>
        <v>1.8390092879256966E-2</v>
      </c>
      <c r="BO278" s="34">
        <f t="shared" si="167"/>
        <v>1.9303405572755419E-2</v>
      </c>
      <c r="BP278" s="34">
        <f t="shared" si="168"/>
        <v>1.696594427244582E-2</v>
      </c>
    </row>
    <row r="279" spans="1:68" ht="15" x14ac:dyDescent="0.25">
      <c r="A279" s="20" t="s">
        <v>158</v>
      </c>
      <c r="B279" s="28">
        <v>448</v>
      </c>
      <c r="C279" s="28">
        <v>805</v>
      </c>
      <c r="D279" s="28">
        <v>980</v>
      </c>
      <c r="E279" s="28">
        <v>1157</v>
      </c>
      <c r="F279" s="28">
        <v>1061</v>
      </c>
      <c r="G279" s="28">
        <v>1685</v>
      </c>
      <c r="H279" s="28">
        <v>1304</v>
      </c>
      <c r="I279" s="28">
        <v>972</v>
      </c>
      <c r="J279" s="28">
        <v>1470</v>
      </c>
      <c r="K279" s="28">
        <v>1346</v>
      </c>
      <c r="L279" s="28">
        <v>1071</v>
      </c>
      <c r="M279" s="28">
        <v>1068</v>
      </c>
      <c r="N279" s="28">
        <v>607</v>
      </c>
      <c r="O279" s="28">
        <v>874</v>
      </c>
      <c r="P279" s="28">
        <v>970</v>
      </c>
      <c r="Q279" s="28">
        <v>998</v>
      </c>
      <c r="R279" s="28">
        <v>1281</v>
      </c>
      <c r="S279" s="28">
        <v>1563</v>
      </c>
      <c r="T279" s="28">
        <v>1568</v>
      </c>
      <c r="U279" s="28">
        <v>1878</v>
      </c>
      <c r="V279" s="28">
        <v>1714</v>
      </c>
      <c r="W279" s="28">
        <v>1260</v>
      </c>
      <c r="X279" s="28">
        <v>1587</v>
      </c>
      <c r="Y279" s="28"/>
      <c r="Z279" s="20" t="s">
        <v>158</v>
      </c>
      <c r="AA279" s="28" t="b">
        <f t="shared" si="139"/>
        <v>1</v>
      </c>
      <c r="AB279"/>
      <c r="AC279" s="20" t="s">
        <v>158</v>
      </c>
      <c r="AD279" s="28">
        <v>58500</v>
      </c>
      <c r="AE279" s="28">
        <v>79100</v>
      </c>
      <c r="AF279" s="36">
        <v>74</v>
      </c>
      <c r="AG279" s="36">
        <v>5.6</v>
      </c>
      <c r="AH279" s="28">
        <v>61600</v>
      </c>
      <c r="AI279" s="28">
        <v>80600</v>
      </c>
      <c r="AJ279" s="36">
        <v>76.5</v>
      </c>
      <c r="AK279" s="36">
        <v>5.4</v>
      </c>
      <c r="AL279" s="28">
        <v>62800</v>
      </c>
      <c r="AM279" s="28">
        <v>80600</v>
      </c>
      <c r="AN279" s="36">
        <v>77.900000000000006</v>
      </c>
      <c r="AO279" s="36">
        <v>5.0999999999999996</v>
      </c>
      <c r="AP279"/>
      <c r="AQ279"/>
      <c r="AR279"/>
      <c r="AS279"/>
      <c r="AT279" s="34">
        <f t="shared" si="158"/>
        <v>7.2727272727272727E-3</v>
      </c>
      <c r="AU279" s="34">
        <f t="shared" si="159"/>
        <v>1.3068181818181817E-2</v>
      </c>
      <c r="AV279" s="34">
        <f t="shared" si="160"/>
        <v>1.5909090909090907E-2</v>
      </c>
      <c r="AW279" s="34">
        <f t="shared" si="146"/>
        <v>1.842356687898089E-2</v>
      </c>
      <c r="AX279" s="34">
        <f t="shared" si="147"/>
        <v>1.6894904458598727E-2</v>
      </c>
      <c r="AY279" s="34">
        <f t="shared" si="148"/>
        <v>2.6831210191082804E-2</v>
      </c>
      <c r="AZ279" s="34">
        <f t="shared" si="149"/>
        <v>2.0764331210191084E-2</v>
      </c>
      <c r="BA279" s="34">
        <f t="shared" si="150"/>
        <v>1.5477707006369426E-2</v>
      </c>
      <c r="BB279" s="34">
        <f t="shared" si="151"/>
        <v>2.3407643312101909E-2</v>
      </c>
      <c r="BC279" s="34">
        <f t="shared" si="152"/>
        <v>2.143312101910828E-2</v>
      </c>
      <c r="BD279" s="34">
        <f t="shared" si="153"/>
        <v>1.7054140127388536E-2</v>
      </c>
      <c r="BE279" s="34">
        <f t="shared" si="154"/>
        <v>1.7006369426751593E-2</v>
      </c>
      <c r="BF279" s="34">
        <f t="shared" si="155"/>
        <v>9.6656050955414019E-3</v>
      </c>
      <c r="BG279" s="34">
        <f t="shared" si="156"/>
        <v>1.39171974522293E-2</v>
      </c>
      <c r="BH279" s="34">
        <f t="shared" si="157"/>
        <v>1.5445859872611465E-2</v>
      </c>
      <c r="BI279" s="34">
        <f t="shared" si="161"/>
        <v>1.2382133995037221E-2</v>
      </c>
      <c r="BJ279" s="34">
        <f t="shared" si="162"/>
        <v>1.5893300248138956E-2</v>
      </c>
      <c r="BK279" s="34">
        <f t="shared" si="163"/>
        <v>1.9392059553349876E-2</v>
      </c>
      <c r="BL279" s="34">
        <f t="shared" si="164"/>
        <v>1.945409429280397E-2</v>
      </c>
      <c r="BM279" s="34">
        <f t="shared" si="165"/>
        <v>2.3300248138957817E-2</v>
      </c>
      <c r="BN279" s="34">
        <f t="shared" si="166"/>
        <v>2.1265508684863522E-2</v>
      </c>
      <c r="BO279" s="34">
        <f t="shared" si="167"/>
        <v>1.5632754342431762E-2</v>
      </c>
      <c r="BP279" s="34">
        <f t="shared" si="168"/>
        <v>1.9689826302729529E-2</v>
      </c>
    </row>
    <row r="280" spans="1:68" ht="15" x14ac:dyDescent="0.25">
      <c r="A280" s="20" t="s">
        <v>159</v>
      </c>
      <c r="B280" s="28">
        <v>160</v>
      </c>
      <c r="C280" s="28">
        <v>360</v>
      </c>
      <c r="D280" s="28">
        <v>414</v>
      </c>
      <c r="E280" s="28">
        <v>384</v>
      </c>
      <c r="F280" s="28">
        <v>387</v>
      </c>
      <c r="G280" s="28">
        <v>588</v>
      </c>
      <c r="H280" s="28">
        <v>224</v>
      </c>
      <c r="I280" s="28">
        <v>209</v>
      </c>
      <c r="J280" s="28">
        <v>354</v>
      </c>
      <c r="K280" s="28">
        <v>218</v>
      </c>
      <c r="L280" s="28">
        <v>464</v>
      </c>
      <c r="M280" s="28">
        <v>157</v>
      </c>
      <c r="N280" s="28">
        <v>227</v>
      </c>
      <c r="O280" s="28">
        <v>263</v>
      </c>
      <c r="P280" s="28">
        <v>350</v>
      </c>
      <c r="Q280" s="28">
        <v>241</v>
      </c>
      <c r="R280" s="28">
        <v>353</v>
      </c>
      <c r="S280" s="28">
        <v>393</v>
      </c>
      <c r="T280" s="28">
        <v>361</v>
      </c>
      <c r="U280" s="28">
        <v>465</v>
      </c>
      <c r="V280" s="28">
        <v>438</v>
      </c>
      <c r="W280" s="28">
        <v>232</v>
      </c>
      <c r="X280" s="28">
        <v>395</v>
      </c>
      <c r="Y280" s="28"/>
      <c r="Z280" s="20" t="s">
        <v>159</v>
      </c>
      <c r="AA280" s="28" t="b">
        <f t="shared" si="139"/>
        <v>1</v>
      </c>
      <c r="AB280"/>
      <c r="AC280" s="20" t="s">
        <v>159</v>
      </c>
      <c r="AD280" s="28">
        <v>47300</v>
      </c>
      <c r="AE280" s="28">
        <v>59400</v>
      </c>
      <c r="AF280" s="36">
        <v>79.599999999999994</v>
      </c>
      <c r="AG280" s="36">
        <v>6.2</v>
      </c>
      <c r="AH280" s="28">
        <v>48000</v>
      </c>
      <c r="AI280" s="28">
        <v>58800</v>
      </c>
      <c r="AJ280" s="36">
        <v>81.7</v>
      </c>
      <c r="AK280" s="36">
        <v>5.9</v>
      </c>
      <c r="AL280" s="28">
        <v>46400</v>
      </c>
      <c r="AM280" s="28">
        <v>60900</v>
      </c>
      <c r="AN280" s="36">
        <v>76.2</v>
      </c>
      <c r="AO280" s="36">
        <v>6.6</v>
      </c>
      <c r="AP280"/>
      <c r="AQ280"/>
      <c r="AR280"/>
      <c r="AS280"/>
      <c r="AT280" s="34">
        <f t="shared" si="158"/>
        <v>3.3333333333333335E-3</v>
      </c>
      <c r="AU280" s="34">
        <f t="shared" si="159"/>
        <v>7.4999999999999997E-3</v>
      </c>
      <c r="AV280" s="34">
        <f t="shared" si="160"/>
        <v>8.6250000000000007E-3</v>
      </c>
      <c r="AW280" s="34">
        <f t="shared" si="146"/>
        <v>8.2758620689655175E-3</v>
      </c>
      <c r="AX280" s="34">
        <f t="shared" si="147"/>
        <v>8.3405172413793111E-3</v>
      </c>
      <c r="AY280" s="34">
        <f t="shared" si="148"/>
        <v>1.2672413793103448E-2</v>
      </c>
      <c r="AZ280" s="34">
        <f t="shared" si="149"/>
        <v>4.827586206896552E-3</v>
      </c>
      <c r="BA280" s="34">
        <f t="shared" si="150"/>
        <v>4.5043103448275858E-3</v>
      </c>
      <c r="BB280" s="34">
        <f t="shared" si="151"/>
        <v>7.629310344827586E-3</v>
      </c>
      <c r="BC280" s="34">
        <f t="shared" si="152"/>
        <v>4.6982758620689657E-3</v>
      </c>
      <c r="BD280" s="34">
        <f t="shared" si="153"/>
        <v>0.01</v>
      </c>
      <c r="BE280" s="34">
        <f t="shared" si="154"/>
        <v>3.3836206896551723E-3</v>
      </c>
      <c r="BF280" s="34">
        <f t="shared" si="155"/>
        <v>4.8922413793103447E-3</v>
      </c>
      <c r="BG280" s="34">
        <f t="shared" si="156"/>
        <v>5.6681034482758625E-3</v>
      </c>
      <c r="BH280" s="34">
        <f t="shared" si="157"/>
        <v>7.5431034482758624E-3</v>
      </c>
      <c r="BI280" s="34">
        <f t="shared" si="161"/>
        <v>3.9573070607553367E-3</v>
      </c>
      <c r="BJ280" s="34">
        <f t="shared" si="162"/>
        <v>5.7963875205254518E-3</v>
      </c>
      <c r="BK280" s="34">
        <f t="shared" si="163"/>
        <v>6.4532019704433494E-3</v>
      </c>
      <c r="BL280" s="34">
        <f t="shared" si="164"/>
        <v>5.9277504105090311E-3</v>
      </c>
      <c r="BM280" s="34">
        <f t="shared" si="165"/>
        <v>7.6354679802955669E-3</v>
      </c>
      <c r="BN280" s="34">
        <f t="shared" si="166"/>
        <v>7.1921182266009853E-3</v>
      </c>
      <c r="BO280" s="34">
        <f t="shared" si="167"/>
        <v>3.8095238095238095E-3</v>
      </c>
      <c r="BP280" s="34">
        <f t="shared" si="168"/>
        <v>6.4860426929392451E-3</v>
      </c>
    </row>
    <row r="281" spans="1:68" ht="15" x14ac:dyDescent="0.25">
      <c r="A281" s="20" t="s">
        <v>166</v>
      </c>
      <c r="B281" s="28">
        <v>362</v>
      </c>
      <c r="C281" s="28">
        <v>826</v>
      </c>
      <c r="D281" s="28">
        <v>751</v>
      </c>
      <c r="E281" s="28">
        <v>993</v>
      </c>
      <c r="F281" s="28">
        <v>519</v>
      </c>
      <c r="G281" s="28">
        <v>803</v>
      </c>
      <c r="H281" s="28">
        <v>769</v>
      </c>
      <c r="I281" s="28">
        <v>932</v>
      </c>
      <c r="J281" s="28">
        <v>816</v>
      </c>
      <c r="K281" s="28">
        <v>1251</v>
      </c>
      <c r="L281" s="28">
        <v>627</v>
      </c>
      <c r="M281" s="28">
        <v>443</v>
      </c>
      <c r="N281" s="28">
        <v>365</v>
      </c>
      <c r="O281" s="28">
        <v>744</v>
      </c>
      <c r="P281" s="28">
        <v>583</v>
      </c>
      <c r="Q281" s="28">
        <v>542</v>
      </c>
      <c r="R281" s="28">
        <v>546</v>
      </c>
      <c r="S281" s="28">
        <v>585</v>
      </c>
      <c r="T281" s="28">
        <v>793</v>
      </c>
      <c r="U281" s="28">
        <v>935</v>
      </c>
      <c r="V281" s="28">
        <v>985</v>
      </c>
      <c r="W281" s="28">
        <v>992</v>
      </c>
      <c r="X281" s="28">
        <v>886</v>
      </c>
      <c r="Y281" s="28"/>
      <c r="Z281" s="20" t="s">
        <v>166</v>
      </c>
      <c r="AA281" s="28" t="b">
        <f t="shared" si="139"/>
        <v>1</v>
      </c>
      <c r="AB281"/>
      <c r="AC281" s="20" t="s">
        <v>166</v>
      </c>
      <c r="AD281" s="28">
        <v>38600</v>
      </c>
      <c r="AE281" s="28">
        <v>49100</v>
      </c>
      <c r="AF281" s="36">
        <v>78.7</v>
      </c>
      <c r="AG281" s="36">
        <v>7.5</v>
      </c>
      <c r="AH281" s="28">
        <v>32800</v>
      </c>
      <c r="AI281" s="28">
        <v>49000</v>
      </c>
      <c r="AJ281" s="36">
        <v>67</v>
      </c>
      <c r="AK281" s="36">
        <v>8.9</v>
      </c>
      <c r="AL281" s="28">
        <v>35000</v>
      </c>
      <c r="AM281" s="28">
        <v>51000</v>
      </c>
      <c r="AN281" s="36">
        <v>68.5</v>
      </c>
      <c r="AO281" s="36">
        <v>8.1999999999999993</v>
      </c>
      <c r="AP281"/>
      <c r="AQ281"/>
      <c r="AR281"/>
      <c r="AS281"/>
      <c r="AT281" s="34">
        <f t="shared" si="158"/>
        <v>1.1036585365853658E-2</v>
      </c>
      <c r="AU281" s="34">
        <f t="shared" si="159"/>
        <v>2.5182926829268294E-2</v>
      </c>
      <c r="AV281" s="34">
        <f t="shared" si="160"/>
        <v>2.2896341463414634E-2</v>
      </c>
      <c r="AW281" s="34">
        <f t="shared" si="146"/>
        <v>2.8371428571428572E-2</v>
      </c>
      <c r="AX281" s="34">
        <f t="shared" si="147"/>
        <v>1.4828571428571429E-2</v>
      </c>
      <c r="AY281" s="34">
        <f t="shared" si="148"/>
        <v>2.2942857142857143E-2</v>
      </c>
      <c r="AZ281" s="34">
        <f t="shared" si="149"/>
        <v>2.1971428571428572E-2</v>
      </c>
      <c r="BA281" s="34">
        <f t="shared" si="150"/>
        <v>2.6628571428571429E-2</v>
      </c>
      <c r="BB281" s="34">
        <f t="shared" si="151"/>
        <v>2.3314285714285714E-2</v>
      </c>
      <c r="BC281" s="34">
        <f t="shared" si="152"/>
        <v>3.5742857142857146E-2</v>
      </c>
      <c r="BD281" s="34">
        <f t="shared" si="153"/>
        <v>1.7914285714285716E-2</v>
      </c>
      <c r="BE281" s="34">
        <f t="shared" si="154"/>
        <v>1.2657142857142856E-2</v>
      </c>
      <c r="BF281" s="34">
        <f t="shared" si="155"/>
        <v>1.0428571428571429E-2</v>
      </c>
      <c r="BG281" s="34">
        <f t="shared" si="156"/>
        <v>2.1257142857142856E-2</v>
      </c>
      <c r="BH281" s="34">
        <f t="shared" si="157"/>
        <v>1.6657142857142856E-2</v>
      </c>
      <c r="BI281" s="34">
        <f t="shared" si="161"/>
        <v>1.0627450980392156E-2</v>
      </c>
      <c r="BJ281" s="34">
        <f t="shared" si="162"/>
        <v>1.0705882352941176E-2</v>
      </c>
      <c r="BK281" s="34">
        <f t="shared" si="163"/>
        <v>1.1470588235294118E-2</v>
      </c>
      <c r="BL281" s="34">
        <f t="shared" si="164"/>
        <v>1.5549019607843138E-2</v>
      </c>
      <c r="BM281" s="34">
        <f t="shared" si="165"/>
        <v>1.8333333333333333E-2</v>
      </c>
      <c r="BN281" s="34">
        <f t="shared" si="166"/>
        <v>1.9313725490196079E-2</v>
      </c>
      <c r="BO281" s="34">
        <f t="shared" si="167"/>
        <v>1.9450980392156862E-2</v>
      </c>
      <c r="BP281" s="34">
        <f t="shared" si="168"/>
        <v>1.7372549019607844E-2</v>
      </c>
    </row>
    <row r="282" spans="1:68" ht="15" x14ac:dyDescent="0.25">
      <c r="A282" s="20" t="s">
        <v>115</v>
      </c>
      <c r="B282" s="28">
        <v>504</v>
      </c>
      <c r="C282" s="28">
        <v>614</v>
      </c>
      <c r="D282" s="28">
        <v>678</v>
      </c>
      <c r="E282" s="28">
        <v>600</v>
      </c>
      <c r="F282" s="28">
        <v>618</v>
      </c>
      <c r="G282" s="28">
        <v>822</v>
      </c>
      <c r="H282" s="28">
        <v>866</v>
      </c>
      <c r="I282" s="28">
        <v>738</v>
      </c>
      <c r="J282" s="28">
        <v>1011</v>
      </c>
      <c r="K282" s="28">
        <v>1276</v>
      </c>
      <c r="L282" s="28">
        <v>1175</v>
      </c>
      <c r="M282" s="28">
        <v>714</v>
      </c>
      <c r="N282" s="28">
        <v>405</v>
      </c>
      <c r="O282" s="28">
        <v>623</v>
      </c>
      <c r="P282" s="28">
        <v>766</v>
      </c>
      <c r="Q282" s="28">
        <v>839</v>
      </c>
      <c r="R282" s="28">
        <v>984</v>
      </c>
      <c r="S282" s="28">
        <v>1024</v>
      </c>
      <c r="T282" s="28">
        <v>1208</v>
      </c>
      <c r="U282" s="28">
        <v>1726</v>
      </c>
      <c r="V282" s="28">
        <v>1213</v>
      </c>
      <c r="W282" s="28">
        <v>1564</v>
      </c>
      <c r="X282" s="28">
        <v>1600</v>
      </c>
      <c r="Y282" s="28"/>
      <c r="Z282" s="20" t="s">
        <v>115</v>
      </c>
      <c r="AA282" s="28" t="b">
        <f t="shared" si="139"/>
        <v>1</v>
      </c>
      <c r="AB282"/>
      <c r="AC282" s="20" t="s">
        <v>115</v>
      </c>
      <c r="AD282" s="28">
        <v>31600</v>
      </c>
      <c r="AE282" s="28">
        <v>39100</v>
      </c>
      <c r="AF282" s="36">
        <v>81</v>
      </c>
      <c r="AG282" s="36">
        <v>7.4</v>
      </c>
      <c r="AH282" s="28">
        <v>31000</v>
      </c>
      <c r="AI282" s="28">
        <v>39600</v>
      </c>
      <c r="AJ282" s="36">
        <v>78.3</v>
      </c>
      <c r="AK282" s="36">
        <v>8.1</v>
      </c>
      <c r="AL282" s="28">
        <v>30100</v>
      </c>
      <c r="AM282" s="28">
        <v>39900</v>
      </c>
      <c r="AN282" s="36">
        <v>75.5</v>
      </c>
      <c r="AO282" s="36">
        <v>9</v>
      </c>
      <c r="AP282"/>
      <c r="AQ282"/>
      <c r="AR282"/>
      <c r="AS282"/>
      <c r="AT282" s="34">
        <f t="shared" si="158"/>
        <v>1.6258064516129031E-2</v>
      </c>
      <c r="AU282" s="34">
        <f t="shared" si="159"/>
        <v>1.9806451612903227E-2</v>
      </c>
      <c r="AV282" s="34">
        <f t="shared" si="160"/>
        <v>2.1870967741935483E-2</v>
      </c>
      <c r="AW282" s="34">
        <f t="shared" si="146"/>
        <v>1.9933554817275746E-2</v>
      </c>
      <c r="AX282" s="34">
        <f t="shared" si="147"/>
        <v>2.053156146179402E-2</v>
      </c>
      <c r="AY282" s="34">
        <f t="shared" si="148"/>
        <v>2.7308970099667772E-2</v>
      </c>
      <c r="AZ282" s="34">
        <f t="shared" si="149"/>
        <v>2.877076411960133E-2</v>
      </c>
      <c r="BA282" s="34">
        <f t="shared" si="150"/>
        <v>2.451827242524917E-2</v>
      </c>
      <c r="BB282" s="34">
        <f t="shared" si="151"/>
        <v>3.3588039867109634E-2</v>
      </c>
      <c r="BC282" s="34">
        <f t="shared" si="152"/>
        <v>4.2392026578073089E-2</v>
      </c>
      <c r="BD282" s="34">
        <f t="shared" si="153"/>
        <v>3.9036544850498338E-2</v>
      </c>
      <c r="BE282" s="34">
        <f t="shared" si="154"/>
        <v>2.3720930232558141E-2</v>
      </c>
      <c r="BF282" s="34">
        <f t="shared" si="155"/>
        <v>1.3455149501661129E-2</v>
      </c>
      <c r="BG282" s="34">
        <f t="shared" si="156"/>
        <v>2.069767441860465E-2</v>
      </c>
      <c r="BH282" s="34">
        <f t="shared" si="157"/>
        <v>2.5448504983388704E-2</v>
      </c>
      <c r="BI282" s="34">
        <f t="shared" si="161"/>
        <v>2.1027568922305763E-2</v>
      </c>
      <c r="BJ282" s="34">
        <f t="shared" si="162"/>
        <v>2.4661654135338346E-2</v>
      </c>
      <c r="BK282" s="34">
        <f t="shared" si="163"/>
        <v>2.5664160401002507E-2</v>
      </c>
      <c r="BL282" s="34">
        <f t="shared" si="164"/>
        <v>3.0275689223057643E-2</v>
      </c>
      <c r="BM282" s="34">
        <f t="shared" si="165"/>
        <v>4.3258145363408523E-2</v>
      </c>
      <c r="BN282" s="34">
        <f t="shared" si="166"/>
        <v>3.0401002506265665E-2</v>
      </c>
      <c r="BO282" s="34">
        <f t="shared" si="167"/>
        <v>3.9197994987468669E-2</v>
      </c>
      <c r="BP282" s="34">
        <f t="shared" si="168"/>
        <v>4.0100250626566414E-2</v>
      </c>
    </row>
    <row r="283" spans="1:68" ht="15" x14ac:dyDescent="0.25">
      <c r="A283" s="20" t="s">
        <v>119</v>
      </c>
      <c r="B283" s="28">
        <v>520</v>
      </c>
      <c r="C283" s="28">
        <v>454</v>
      </c>
      <c r="D283" s="28">
        <v>659</v>
      </c>
      <c r="E283" s="28">
        <v>687</v>
      </c>
      <c r="F283" s="28">
        <v>531</v>
      </c>
      <c r="G283" s="28">
        <v>547</v>
      </c>
      <c r="H283" s="28">
        <v>649</v>
      </c>
      <c r="I283" s="28">
        <v>580</v>
      </c>
      <c r="J283" s="28">
        <v>712</v>
      </c>
      <c r="K283" s="28">
        <v>614</v>
      </c>
      <c r="L283" s="28">
        <v>637</v>
      </c>
      <c r="M283" s="28">
        <v>834</v>
      </c>
      <c r="N283" s="28">
        <v>638</v>
      </c>
      <c r="O283" s="28">
        <v>670</v>
      </c>
      <c r="P283" s="28">
        <v>877</v>
      </c>
      <c r="Q283" s="28">
        <v>658</v>
      </c>
      <c r="R283" s="28">
        <v>780</v>
      </c>
      <c r="S283" s="28">
        <v>801</v>
      </c>
      <c r="T283" s="28">
        <v>987</v>
      </c>
      <c r="U283" s="28">
        <v>902</v>
      </c>
      <c r="V283" s="28">
        <v>1093</v>
      </c>
      <c r="W283" s="28">
        <v>1139</v>
      </c>
      <c r="X283" s="28">
        <v>1225</v>
      </c>
      <c r="Y283" s="28"/>
      <c r="Z283" s="20" t="s">
        <v>119</v>
      </c>
      <c r="AA283" s="28" t="b">
        <f t="shared" si="139"/>
        <v>1</v>
      </c>
      <c r="AB283"/>
      <c r="AC283" s="20" t="s">
        <v>119</v>
      </c>
      <c r="AD283" s="28">
        <v>61300</v>
      </c>
      <c r="AE283" s="28">
        <v>77100</v>
      </c>
      <c r="AF283" s="36">
        <v>79.5</v>
      </c>
      <c r="AG283" s="36">
        <v>5.0999999999999996</v>
      </c>
      <c r="AH283" s="28">
        <v>59900</v>
      </c>
      <c r="AI283" s="28">
        <v>75100</v>
      </c>
      <c r="AJ283" s="36">
        <v>79.8</v>
      </c>
      <c r="AK283" s="36">
        <v>5.4</v>
      </c>
      <c r="AL283" s="28">
        <v>61800</v>
      </c>
      <c r="AM283" s="28">
        <v>75900</v>
      </c>
      <c r="AN283" s="36">
        <v>81.5</v>
      </c>
      <c r="AO283" s="36">
        <v>6.1</v>
      </c>
      <c r="AP283"/>
      <c r="AQ283"/>
      <c r="AR283"/>
      <c r="AS283"/>
      <c r="AT283" s="34">
        <f t="shared" si="158"/>
        <v>8.6811352253756257E-3</v>
      </c>
      <c r="AU283" s="34">
        <f t="shared" si="159"/>
        <v>7.5792988313856426E-3</v>
      </c>
      <c r="AV283" s="34">
        <f t="shared" si="160"/>
        <v>1.1001669449081803E-2</v>
      </c>
      <c r="AW283" s="34">
        <f t="shared" ref="AW283:AW314" si="169">E283/$AL283</f>
        <v>1.1116504854368933E-2</v>
      </c>
      <c r="AX283" s="34">
        <f t="shared" ref="AX283:AX314" si="170">F283/$AL283</f>
        <v>8.5922330097087385E-3</v>
      </c>
      <c r="AY283" s="34">
        <f t="shared" ref="AY283:AY314" si="171">G283/$AL283</f>
        <v>8.851132686084142E-3</v>
      </c>
      <c r="AZ283" s="34">
        <f t="shared" ref="AZ283:AZ314" si="172">H283/$AL283</f>
        <v>1.0501618122977346E-2</v>
      </c>
      <c r="BA283" s="34">
        <f t="shared" ref="BA283:BA314" si="173">I283/$AL283</f>
        <v>9.3851132686084138E-3</v>
      </c>
      <c r="BB283" s="34">
        <f t="shared" ref="BB283:BB314" si="174">J283/$AL283</f>
        <v>1.1521035598705501E-2</v>
      </c>
      <c r="BC283" s="34">
        <f t="shared" si="152"/>
        <v>9.9352750809061485E-3</v>
      </c>
      <c r="BD283" s="34">
        <f t="shared" si="153"/>
        <v>1.0307443365695793E-2</v>
      </c>
      <c r="BE283" s="34">
        <f t="shared" si="154"/>
        <v>1.3495145631067962E-2</v>
      </c>
      <c r="BF283" s="34">
        <f t="shared" si="155"/>
        <v>1.0323624595469255E-2</v>
      </c>
      <c r="BG283" s="34">
        <f t="shared" si="156"/>
        <v>1.0841423948220064E-2</v>
      </c>
      <c r="BH283" s="34">
        <f t="shared" si="157"/>
        <v>1.4190938511326861E-2</v>
      </c>
      <c r="BI283" s="34">
        <f t="shared" si="161"/>
        <v>8.669301712779973E-3</v>
      </c>
      <c r="BJ283" s="34">
        <f t="shared" si="162"/>
        <v>1.0276679841897233E-2</v>
      </c>
      <c r="BK283" s="34">
        <f t="shared" si="163"/>
        <v>1.0553359683794467E-2</v>
      </c>
      <c r="BL283" s="34">
        <f t="shared" si="164"/>
        <v>1.300395256916996E-2</v>
      </c>
      <c r="BM283" s="34">
        <f t="shared" si="165"/>
        <v>1.1884057971014493E-2</v>
      </c>
      <c r="BN283" s="34">
        <f t="shared" si="166"/>
        <v>1.4400527009222661E-2</v>
      </c>
      <c r="BO283" s="34">
        <f t="shared" si="167"/>
        <v>1.5006587615283267E-2</v>
      </c>
      <c r="BP283" s="34">
        <f t="shared" si="168"/>
        <v>1.6139657444005272E-2</v>
      </c>
    </row>
    <row r="284" spans="1:68" ht="15" x14ac:dyDescent="0.25">
      <c r="A284" s="20" t="s">
        <v>132</v>
      </c>
      <c r="B284" s="28">
        <v>278</v>
      </c>
      <c r="C284" s="28">
        <v>388</v>
      </c>
      <c r="D284" s="28">
        <v>743</v>
      </c>
      <c r="E284" s="28">
        <v>588</v>
      </c>
      <c r="F284" s="28">
        <v>594</v>
      </c>
      <c r="G284" s="28">
        <v>782</v>
      </c>
      <c r="H284" s="28">
        <v>500</v>
      </c>
      <c r="I284" s="28">
        <v>640</v>
      </c>
      <c r="J284" s="28">
        <v>677</v>
      </c>
      <c r="K284" s="28">
        <v>718</v>
      </c>
      <c r="L284" s="28">
        <v>892</v>
      </c>
      <c r="M284" s="28">
        <v>940</v>
      </c>
      <c r="N284" s="28">
        <v>451</v>
      </c>
      <c r="O284" s="28">
        <v>963</v>
      </c>
      <c r="P284" s="28">
        <v>699</v>
      </c>
      <c r="Q284" s="28">
        <v>943</v>
      </c>
      <c r="R284" s="28">
        <v>749</v>
      </c>
      <c r="S284" s="28">
        <v>837</v>
      </c>
      <c r="T284" s="28">
        <v>1152</v>
      </c>
      <c r="U284" s="28">
        <v>1114</v>
      </c>
      <c r="V284" s="28">
        <v>901</v>
      </c>
      <c r="W284" s="28">
        <v>1563</v>
      </c>
      <c r="X284" s="28">
        <v>1321</v>
      </c>
      <c r="Y284" s="28"/>
      <c r="Z284" s="20" t="s">
        <v>132</v>
      </c>
      <c r="AA284" s="28" t="b">
        <f t="shared" si="139"/>
        <v>1</v>
      </c>
      <c r="AB284"/>
      <c r="AC284" s="20" t="s">
        <v>132</v>
      </c>
      <c r="AD284" s="28">
        <v>45800</v>
      </c>
      <c r="AE284" s="28">
        <v>57800</v>
      </c>
      <c r="AF284" s="36">
        <v>79.2</v>
      </c>
      <c r="AG284" s="36">
        <v>6.7</v>
      </c>
      <c r="AH284" s="28">
        <v>45500</v>
      </c>
      <c r="AI284" s="28">
        <v>57600</v>
      </c>
      <c r="AJ284" s="36">
        <v>79</v>
      </c>
      <c r="AK284" s="36">
        <v>6.2</v>
      </c>
      <c r="AL284" s="28">
        <v>45900</v>
      </c>
      <c r="AM284" s="28">
        <v>57700</v>
      </c>
      <c r="AN284" s="36">
        <v>79.599999999999994</v>
      </c>
      <c r="AO284" s="36">
        <v>6.3</v>
      </c>
      <c r="AP284"/>
      <c r="AQ284"/>
      <c r="AR284"/>
      <c r="AS284"/>
      <c r="AT284" s="34">
        <f t="shared" si="158"/>
        <v>6.1098901098901098E-3</v>
      </c>
      <c r="AU284" s="34">
        <f t="shared" si="159"/>
        <v>8.5274725274725269E-3</v>
      </c>
      <c r="AV284" s="34">
        <f t="shared" si="160"/>
        <v>1.632967032967033E-2</v>
      </c>
      <c r="AW284" s="34">
        <f t="shared" si="169"/>
        <v>1.2810457516339869E-2</v>
      </c>
      <c r="AX284" s="34">
        <f t="shared" si="170"/>
        <v>1.2941176470588235E-2</v>
      </c>
      <c r="AY284" s="34">
        <f t="shared" si="171"/>
        <v>1.7037037037037038E-2</v>
      </c>
      <c r="AZ284" s="34">
        <f t="shared" si="172"/>
        <v>1.0893246187363835E-2</v>
      </c>
      <c r="BA284" s="34">
        <f t="shared" si="173"/>
        <v>1.3943355119825708E-2</v>
      </c>
      <c r="BB284" s="34">
        <f t="shared" si="174"/>
        <v>1.4749455337690632E-2</v>
      </c>
      <c r="BC284" s="34">
        <f t="shared" si="152"/>
        <v>1.5642701525054467E-2</v>
      </c>
      <c r="BD284" s="34">
        <f t="shared" si="153"/>
        <v>1.9433551198257081E-2</v>
      </c>
      <c r="BE284" s="34">
        <f t="shared" si="154"/>
        <v>2.0479302832244008E-2</v>
      </c>
      <c r="BF284" s="34">
        <f t="shared" si="155"/>
        <v>9.825708061002178E-3</v>
      </c>
      <c r="BG284" s="34">
        <f t="shared" si="156"/>
        <v>2.0980392156862746E-2</v>
      </c>
      <c r="BH284" s="34">
        <f t="shared" si="157"/>
        <v>1.5228758169934641E-2</v>
      </c>
      <c r="BI284" s="34">
        <f t="shared" si="161"/>
        <v>1.6343154246100521E-2</v>
      </c>
      <c r="BJ284" s="34">
        <f t="shared" si="162"/>
        <v>1.2980935875216638E-2</v>
      </c>
      <c r="BK284" s="34">
        <f t="shared" si="163"/>
        <v>1.4506065857885615E-2</v>
      </c>
      <c r="BL284" s="34">
        <f t="shared" si="164"/>
        <v>1.9965337954939343E-2</v>
      </c>
      <c r="BM284" s="34">
        <f t="shared" si="165"/>
        <v>1.9306759098786829E-2</v>
      </c>
      <c r="BN284" s="34">
        <f t="shared" si="166"/>
        <v>1.561525129982669E-2</v>
      </c>
      <c r="BO284" s="34">
        <f t="shared" si="167"/>
        <v>2.7088388214904679E-2</v>
      </c>
      <c r="BP284" s="34">
        <f t="shared" si="168"/>
        <v>2.289428076256499E-2</v>
      </c>
    </row>
    <row r="285" spans="1:68" ht="15" x14ac:dyDescent="0.25">
      <c r="A285" s="20" t="s">
        <v>161</v>
      </c>
      <c r="B285" s="28">
        <v>641</v>
      </c>
      <c r="C285" s="28">
        <v>789</v>
      </c>
      <c r="D285" s="28">
        <v>837</v>
      </c>
      <c r="E285" s="28">
        <v>823</v>
      </c>
      <c r="F285" s="28">
        <v>732</v>
      </c>
      <c r="G285" s="28">
        <v>661</v>
      </c>
      <c r="H285" s="28">
        <v>889</v>
      </c>
      <c r="I285" s="28">
        <v>772</v>
      </c>
      <c r="J285" s="28">
        <v>853</v>
      </c>
      <c r="K285" s="28">
        <v>863</v>
      </c>
      <c r="L285" s="28">
        <v>785</v>
      </c>
      <c r="M285" s="28">
        <v>907</v>
      </c>
      <c r="N285" s="28">
        <v>810</v>
      </c>
      <c r="O285" s="28">
        <v>2094</v>
      </c>
      <c r="P285" s="28">
        <v>1277</v>
      </c>
      <c r="Q285" s="28">
        <v>1333</v>
      </c>
      <c r="R285" s="28">
        <v>1253</v>
      </c>
      <c r="S285" s="28">
        <v>1488</v>
      </c>
      <c r="T285" s="28">
        <v>1512</v>
      </c>
      <c r="U285" s="28">
        <v>1687</v>
      </c>
      <c r="V285" s="28">
        <v>1700</v>
      </c>
      <c r="W285" s="28">
        <v>2117</v>
      </c>
      <c r="X285" s="28">
        <v>1876</v>
      </c>
      <c r="Y285" s="28"/>
      <c r="Z285" s="20" t="s">
        <v>161</v>
      </c>
      <c r="AA285" s="28" t="b">
        <f t="shared" si="139"/>
        <v>1</v>
      </c>
      <c r="AB285"/>
      <c r="AC285" s="20" t="s">
        <v>161</v>
      </c>
      <c r="AD285" s="28">
        <v>62400</v>
      </c>
      <c r="AE285" s="28">
        <v>72100</v>
      </c>
      <c r="AF285" s="36">
        <v>86.5</v>
      </c>
      <c r="AG285" s="36">
        <v>4.2</v>
      </c>
      <c r="AH285" s="28">
        <v>57100</v>
      </c>
      <c r="AI285" s="28">
        <v>69800</v>
      </c>
      <c r="AJ285" s="36">
        <v>81.8</v>
      </c>
      <c r="AK285" s="36">
        <v>5</v>
      </c>
      <c r="AL285" s="28">
        <v>56800</v>
      </c>
      <c r="AM285" s="28">
        <v>72000</v>
      </c>
      <c r="AN285" s="36">
        <v>78.900000000000006</v>
      </c>
      <c r="AO285" s="36">
        <v>5.2</v>
      </c>
      <c r="AP285"/>
      <c r="AQ285"/>
      <c r="AR285"/>
      <c r="AS285"/>
      <c r="AT285" s="34">
        <f t="shared" si="158"/>
        <v>1.1225919439579684E-2</v>
      </c>
      <c r="AU285" s="34">
        <f t="shared" si="159"/>
        <v>1.3817863397548161E-2</v>
      </c>
      <c r="AV285" s="34">
        <f t="shared" si="160"/>
        <v>1.4658493870402802E-2</v>
      </c>
      <c r="AW285" s="34">
        <f t="shared" si="169"/>
        <v>1.4489436619718309E-2</v>
      </c>
      <c r="AX285" s="34">
        <f t="shared" si="170"/>
        <v>1.2887323943661972E-2</v>
      </c>
      <c r="AY285" s="34">
        <f t="shared" si="171"/>
        <v>1.1637323943661971E-2</v>
      </c>
      <c r="AZ285" s="34">
        <f t="shared" si="172"/>
        <v>1.5651408450704226E-2</v>
      </c>
      <c r="BA285" s="34">
        <f t="shared" si="173"/>
        <v>1.3591549295774647E-2</v>
      </c>
      <c r="BB285" s="34">
        <f t="shared" si="174"/>
        <v>1.5017605633802817E-2</v>
      </c>
      <c r="BC285" s="34">
        <f t="shared" si="152"/>
        <v>1.5193661971830986E-2</v>
      </c>
      <c r="BD285" s="34">
        <f t="shared" si="153"/>
        <v>1.3820422535211268E-2</v>
      </c>
      <c r="BE285" s="34">
        <f t="shared" si="154"/>
        <v>1.5968309859154931E-2</v>
      </c>
      <c r="BF285" s="34">
        <f t="shared" si="155"/>
        <v>1.426056338028169E-2</v>
      </c>
      <c r="BG285" s="34">
        <f t="shared" si="156"/>
        <v>3.6866197183098588E-2</v>
      </c>
      <c r="BH285" s="34">
        <f t="shared" si="157"/>
        <v>2.2482394366197183E-2</v>
      </c>
      <c r="BI285" s="34">
        <f t="shared" si="161"/>
        <v>1.8513888888888889E-2</v>
      </c>
      <c r="BJ285" s="34">
        <f t="shared" si="162"/>
        <v>1.7402777777777777E-2</v>
      </c>
      <c r="BK285" s="34">
        <f t="shared" si="163"/>
        <v>2.0666666666666667E-2</v>
      </c>
      <c r="BL285" s="34">
        <f t="shared" si="164"/>
        <v>2.1000000000000001E-2</v>
      </c>
      <c r="BM285" s="34">
        <f t="shared" si="165"/>
        <v>2.3430555555555555E-2</v>
      </c>
      <c r="BN285" s="34">
        <f t="shared" si="166"/>
        <v>2.361111111111111E-2</v>
      </c>
      <c r="BO285" s="34">
        <f t="shared" si="167"/>
        <v>2.9402777777777778E-2</v>
      </c>
      <c r="BP285" s="34">
        <f t="shared" si="168"/>
        <v>2.6055555555555554E-2</v>
      </c>
    </row>
    <row r="286" spans="1:68" ht="15" x14ac:dyDescent="0.25">
      <c r="A286" s="20" t="s">
        <v>180</v>
      </c>
      <c r="B286" s="28">
        <v>595</v>
      </c>
      <c r="C286" s="28">
        <v>867</v>
      </c>
      <c r="D286" s="28">
        <v>826</v>
      </c>
      <c r="E286" s="28">
        <v>1158</v>
      </c>
      <c r="F286" s="28">
        <v>726</v>
      </c>
      <c r="G286" s="28">
        <v>907</v>
      </c>
      <c r="H286" s="28">
        <v>675</v>
      </c>
      <c r="I286" s="28">
        <v>841</v>
      </c>
      <c r="J286" s="28">
        <v>1220</v>
      </c>
      <c r="K286" s="28">
        <v>1084</v>
      </c>
      <c r="L286" s="28">
        <v>1739</v>
      </c>
      <c r="M286" s="28">
        <v>1438</v>
      </c>
      <c r="N286" s="28">
        <v>677</v>
      </c>
      <c r="O286" s="28">
        <v>1342</v>
      </c>
      <c r="P286" s="28">
        <v>1103</v>
      </c>
      <c r="Q286" s="28">
        <v>1014</v>
      </c>
      <c r="R286" s="28">
        <v>1229</v>
      </c>
      <c r="S286" s="28">
        <v>1126</v>
      </c>
      <c r="T286" s="28">
        <v>1248</v>
      </c>
      <c r="U286" s="28">
        <v>1454</v>
      </c>
      <c r="V286" s="28">
        <v>1409</v>
      </c>
      <c r="W286" s="28">
        <v>1811</v>
      </c>
      <c r="X286" s="28">
        <v>1481</v>
      </c>
      <c r="Y286" s="28"/>
      <c r="Z286" s="20" t="s">
        <v>180</v>
      </c>
      <c r="AA286" s="28" t="b">
        <f t="shared" si="139"/>
        <v>1</v>
      </c>
      <c r="AB286"/>
      <c r="AC286" s="20" t="s">
        <v>180</v>
      </c>
      <c r="AD286" s="28">
        <v>73500</v>
      </c>
      <c r="AE286" s="28">
        <v>93500</v>
      </c>
      <c r="AF286" s="36">
        <v>78.599999999999994</v>
      </c>
      <c r="AG286" s="36">
        <v>5</v>
      </c>
      <c r="AH286" s="28">
        <v>70300</v>
      </c>
      <c r="AI286" s="28">
        <v>94400</v>
      </c>
      <c r="AJ286" s="36">
        <v>74.5</v>
      </c>
      <c r="AK286" s="36">
        <v>5.2</v>
      </c>
      <c r="AL286" s="28">
        <v>77100</v>
      </c>
      <c r="AM286" s="28">
        <v>94200</v>
      </c>
      <c r="AN286" s="36">
        <v>81.8</v>
      </c>
      <c r="AO286" s="36">
        <v>4.5999999999999996</v>
      </c>
      <c r="AP286"/>
      <c r="AQ286"/>
      <c r="AR286"/>
      <c r="AS286"/>
      <c r="AT286" s="34">
        <f t="shared" si="158"/>
        <v>8.4637268847795166E-3</v>
      </c>
      <c r="AU286" s="34">
        <f t="shared" si="159"/>
        <v>1.2332859174964439E-2</v>
      </c>
      <c r="AV286" s="34">
        <f t="shared" si="160"/>
        <v>1.1749644381223329E-2</v>
      </c>
      <c r="AW286" s="34">
        <f t="shared" si="169"/>
        <v>1.5019455252918288E-2</v>
      </c>
      <c r="AX286" s="34">
        <f t="shared" si="170"/>
        <v>9.4163424124513624E-3</v>
      </c>
      <c r="AY286" s="34">
        <f t="shared" si="171"/>
        <v>1.1763942931258107E-2</v>
      </c>
      <c r="AZ286" s="34">
        <f t="shared" si="172"/>
        <v>8.7548638132295721E-3</v>
      </c>
      <c r="BA286" s="34">
        <f t="shared" si="173"/>
        <v>1.0907911802853438E-2</v>
      </c>
      <c r="BB286" s="34">
        <f t="shared" si="174"/>
        <v>1.5823605706874189E-2</v>
      </c>
      <c r="BC286" s="34">
        <f t="shared" si="152"/>
        <v>1.4059662775616082E-2</v>
      </c>
      <c r="BD286" s="34">
        <f t="shared" si="153"/>
        <v>2.2555123216601816E-2</v>
      </c>
      <c r="BE286" s="34">
        <f t="shared" si="154"/>
        <v>1.8651102464332037E-2</v>
      </c>
      <c r="BF286" s="34">
        <f t="shared" si="155"/>
        <v>8.7808041504539563E-3</v>
      </c>
      <c r="BG286" s="34">
        <f t="shared" si="156"/>
        <v>1.7405966277561608E-2</v>
      </c>
      <c r="BH286" s="34">
        <f t="shared" si="157"/>
        <v>1.4306095979247729E-2</v>
      </c>
      <c r="BI286" s="34">
        <f t="shared" si="161"/>
        <v>1.0764331210191084E-2</v>
      </c>
      <c r="BJ286" s="34">
        <f t="shared" si="162"/>
        <v>1.3046709129511678E-2</v>
      </c>
      <c r="BK286" s="34">
        <f t="shared" si="163"/>
        <v>1.1953290870488322E-2</v>
      </c>
      <c r="BL286" s="34">
        <f t="shared" si="164"/>
        <v>1.3248407643312102E-2</v>
      </c>
      <c r="BM286" s="34">
        <f t="shared" si="165"/>
        <v>1.5435244161358811E-2</v>
      </c>
      <c r="BN286" s="34">
        <f t="shared" si="166"/>
        <v>1.4957537154989384E-2</v>
      </c>
      <c r="BO286" s="34">
        <f t="shared" si="167"/>
        <v>1.9225053078556265E-2</v>
      </c>
      <c r="BP286" s="34">
        <f t="shared" si="168"/>
        <v>1.5721868365180466E-2</v>
      </c>
    </row>
    <row r="287" spans="1:68" ht="15" x14ac:dyDescent="0.25">
      <c r="A287" s="20" t="s">
        <v>20</v>
      </c>
      <c r="B287" s="28">
        <v>335</v>
      </c>
      <c r="C287" s="28">
        <v>431</v>
      </c>
      <c r="D287" s="28">
        <v>566</v>
      </c>
      <c r="E287" s="28">
        <v>598</v>
      </c>
      <c r="F287" s="28">
        <v>397</v>
      </c>
      <c r="G287" s="28">
        <v>570</v>
      </c>
      <c r="H287" s="28">
        <v>576</v>
      </c>
      <c r="I287" s="28">
        <v>515</v>
      </c>
      <c r="J287" s="28">
        <v>601</v>
      </c>
      <c r="K287" s="28">
        <v>907</v>
      </c>
      <c r="L287" s="28">
        <v>1017</v>
      </c>
      <c r="M287" s="28">
        <v>828</v>
      </c>
      <c r="N287" s="28">
        <v>407</v>
      </c>
      <c r="O287" s="28">
        <v>686</v>
      </c>
      <c r="P287" s="28">
        <v>674</v>
      </c>
      <c r="Q287" s="28">
        <v>1063</v>
      </c>
      <c r="R287" s="28">
        <v>704</v>
      </c>
      <c r="S287" s="28">
        <v>997</v>
      </c>
      <c r="T287" s="28">
        <v>894</v>
      </c>
      <c r="U287" s="28">
        <v>966</v>
      </c>
      <c r="V287" s="28">
        <v>1202</v>
      </c>
      <c r="W287" s="28">
        <v>998</v>
      </c>
      <c r="X287" s="28">
        <v>1110</v>
      </c>
      <c r="Y287" s="28"/>
      <c r="Z287" s="20" t="s">
        <v>20</v>
      </c>
      <c r="AA287" s="28" t="b">
        <f t="shared" si="139"/>
        <v>1</v>
      </c>
      <c r="AB287"/>
      <c r="AC287" s="20" t="s">
        <v>20</v>
      </c>
      <c r="AD287" s="28">
        <v>48600</v>
      </c>
      <c r="AE287" s="28">
        <v>56600</v>
      </c>
      <c r="AF287" s="36">
        <v>85.9</v>
      </c>
      <c r="AG287" s="36">
        <v>5.7</v>
      </c>
      <c r="AH287" s="28">
        <v>45200</v>
      </c>
      <c r="AI287" s="28">
        <v>57200</v>
      </c>
      <c r="AJ287" s="36">
        <v>79</v>
      </c>
      <c r="AK287" s="36">
        <v>6.2</v>
      </c>
      <c r="AL287" s="28">
        <v>43700</v>
      </c>
      <c r="AM287" s="28">
        <v>57000</v>
      </c>
      <c r="AN287" s="36">
        <v>76.599999999999994</v>
      </c>
      <c r="AO287" s="36">
        <v>6.7</v>
      </c>
      <c r="AP287"/>
      <c r="AQ287"/>
      <c r="AR287"/>
      <c r="AS287"/>
      <c r="AT287" s="34">
        <f t="shared" si="158"/>
        <v>7.411504424778761E-3</v>
      </c>
      <c r="AU287" s="34">
        <f t="shared" si="159"/>
        <v>9.5353982300884956E-3</v>
      </c>
      <c r="AV287" s="34">
        <f t="shared" si="160"/>
        <v>1.2522123893805311E-2</v>
      </c>
      <c r="AW287" s="34">
        <f t="shared" si="169"/>
        <v>1.368421052631579E-2</v>
      </c>
      <c r="AX287" s="34">
        <f t="shared" si="170"/>
        <v>9.08466819221968E-3</v>
      </c>
      <c r="AY287" s="34">
        <f t="shared" si="171"/>
        <v>1.3043478260869565E-2</v>
      </c>
      <c r="AZ287" s="34">
        <f t="shared" si="172"/>
        <v>1.3180778032036614E-2</v>
      </c>
      <c r="BA287" s="34">
        <f t="shared" si="173"/>
        <v>1.1784897025171624E-2</v>
      </c>
      <c r="BB287" s="34">
        <f t="shared" si="174"/>
        <v>1.3752860411899314E-2</v>
      </c>
      <c r="BC287" s="34">
        <f t="shared" si="152"/>
        <v>2.0755148741418764E-2</v>
      </c>
      <c r="BD287" s="34">
        <f t="shared" si="153"/>
        <v>2.3272311212814645E-2</v>
      </c>
      <c r="BE287" s="34">
        <f t="shared" si="154"/>
        <v>1.8947368421052633E-2</v>
      </c>
      <c r="BF287" s="34">
        <f t="shared" si="155"/>
        <v>9.3135011441647601E-3</v>
      </c>
      <c r="BG287" s="34">
        <f t="shared" si="156"/>
        <v>1.5697940503432494E-2</v>
      </c>
      <c r="BH287" s="34">
        <f t="shared" si="157"/>
        <v>1.5423340961098398E-2</v>
      </c>
      <c r="BI287" s="34">
        <f t="shared" si="161"/>
        <v>1.8649122807017544E-2</v>
      </c>
      <c r="BJ287" s="34">
        <f t="shared" si="162"/>
        <v>1.2350877192982456E-2</v>
      </c>
      <c r="BK287" s="34">
        <f t="shared" si="163"/>
        <v>1.7491228070175439E-2</v>
      </c>
      <c r="BL287" s="34">
        <f t="shared" si="164"/>
        <v>1.568421052631579E-2</v>
      </c>
      <c r="BM287" s="34">
        <f t="shared" si="165"/>
        <v>1.6947368421052631E-2</v>
      </c>
      <c r="BN287" s="34">
        <f t="shared" si="166"/>
        <v>2.1087719298245614E-2</v>
      </c>
      <c r="BO287" s="34">
        <f t="shared" si="167"/>
        <v>1.750877192982456E-2</v>
      </c>
      <c r="BP287" s="34">
        <f t="shared" si="168"/>
        <v>1.9473684210526317E-2</v>
      </c>
    </row>
    <row r="288" spans="1:68" ht="15" x14ac:dyDescent="0.25">
      <c r="A288" s="20" t="s">
        <v>98</v>
      </c>
      <c r="B288" s="28">
        <v>197</v>
      </c>
      <c r="C288" s="28">
        <v>310</v>
      </c>
      <c r="D288" s="28">
        <v>307</v>
      </c>
      <c r="E288" s="28">
        <v>430</v>
      </c>
      <c r="F288" s="28">
        <v>271</v>
      </c>
      <c r="G288" s="28">
        <v>311</v>
      </c>
      <c r="H288" s="28">
        <v>321</v>
      </c>
      <c r="I288" s="28">
        <v>445</v>
      </c>
      <c r="J288" s="28">
        <v>413</v>
      </c>
      <c r="K288" s="28">
        <v>340</v>
      </c>
      <c r="L288" s="28">
        <v>402</v>
      </c>
      <c r="M288" s="28">
        <v>367</v>
      </c>
      <c r="N288" s="28">
        <v>300</v>
      </c>
      <c r="O288" s="28">
        <v>538</v>
      </c>
      <c r="P288" s="28">
        <v>478</v>
      </c>
      <c r="Q288" s="28">
        <v>398</v>
      </c>
      <c r="R288" s="28">
        <v>430</v>
      </c>
      <c r="S288" s="28">
        <v>458</v>
      </c>
      <c r="T288" s="28">
        <v>515</v>
      </c>
      <c r="U288" s="28">
        <v>492</v>
      </c>
      <c r="V288" s="28">
        <v>516</v>
      </c>
      <c r="W288" s="28">
        <v>580</v>
      </c>
      <c r="X288" s="28">
        <v>342</v>
      </c>
      <c r="Y288" s="28"/>
      <c r="Z288" s="20" t="s">
        <v>98</v>
      </c>
      <c r="AA288" s="28" t="b">
        <f t="shared" si="139"/>
        <v>1</v>
      </c>
      <c r="AB288"/>
      <c r="AC288" s="20" t="s">
        <v>98</v>
      </c>
      <c r="AD288" s="28">
        <v>35700</v>
      </c>
      <c r="AE288" s="28">
        <v>43800</v>
      </c>
      <c r="AF288" s="36">
        <v>81.5</v>
      </c>
      <c r="AG288" s="36">
        <v>6.2</v>
      </c>
      <c r="AH288" s="28">
        <v>33600</v>
      </c>
      <c r="AI288" s="28">
        <v>45000</v>
      </c>
      <c r="AJ288" s="36">
        <v>74.7</v>
      </c>
      <c r="AK288" s="36">
        <v>7.6</v>
      </c>
      <c r="AL288" s="28">
        <v>33200</v>
      </c>
      <c r="AM288" s="28">
        <v>44000</v>
      </c>
      <c r="AN288" s="36">
        <v>75.5</v>
      </c>
      <c r="AO288" s="36">
        <v>8.1999999999999993</v>
      </c>
      <c r="AP288"/>
      <c r="AQ288"/>
      <c r="AR288"/>
      <c r="AS288"/>
      <c r="AT288" s="34">
        <f t="shared" si="158"/>
        <v>5.8630952380952384E-3</v>
      </c>
      <c r="AU288" s="34">
        <f t="shared" si="159"/>
        <v>9.2261904761904764E-3</v>
      </c>
      <c r="AV288" s="34">
        <f t="shared" si="160"/>
        <v>9.1369047619047628E-3</v>
      </c>
      <c r="AW288" s="34">
        <f t="shared" si="169"/>
        <v>1.2951807228915663E-2</v>
      </c>
      <c r="AX288" s="34">
        <f t="shared" si="170"/>
        <v>8.1626506024096383E-3</v>
      </c>
      <c r="AY288" s="34">
        <f t="shared" si="171"/>
        <v>9.3674698795180728E-3</v>
      </c>
      <c r="AZ288" s="34">
        <f t="shared" si="172"/>
        <v>9.6686746987951801E-3</v>
      </c>
      <c r="BA288" s="34">
        <f t="shared" si="173"/>
        <v>1.3403614457831326E-2</v>
      </c>
      <c r="BB288" s="34">
        <f t="shared" si="174"/>
        <v>1.2439759036144579E-2</v>
      </c>
      <c r="BC288" s="34">
        <f t="shared" si="152"/>
        <v>1.0240963855421687E-2</v>
      </c>
      <c r="BD288" s="34">
        <f t="shared" si="153"/>
        <v>1.2108433734939758E-2</v>
      </c>
      <c r="BE288" s="34">
        <f t="shared" si="154"/>
        <v>1.1054216867469879E-2</v>
      </c>
      <c r="BF288" s="34">
        <f t="shared" si="155"/>
        <v>9.0361445783132526E-3</v>
      </c>
      <c r="BG288" s="34">
        <f t="shared" si="156"/>
        <v>1.6204819277108432E-2</v>
      </c>
      <c r="BH288" s="34">
        <f t="shared" si="157"/>
        <v>1.4397590361445783E-2</v>
      </c>
      <c r="BI288" s="34">
        <f t="shared" si="161"/>
        <v>9.0454545454545458E-3</v>
      </c>
      <c r="BJ288" s="34">
        <f t="shared" si="162"/>
        <v>9.7727272727272732E-3</v>
      </c>
      <c r="BK288" s="34">
        <f t="shared" si="163"/>
        <v>1.040909090909091E-2</v>
      </c>
      <c r="BL288" s="34">
        <f t="shared" si="164"/>
        <v>1.1704545454545455E-2</v>
      </c>
      <c r="BM288" s="34">
        <f t="shared" si="165"/>
        <v>1.1181818181818182E-2</v>
      </c>
      <c r="BN288" s="34">
        <f t="shared" si="166"/>
        <v>1.1727272727272727E-2</v>
      </c>
      <c r="BO288" s="34">
        <f t="shared" si="167"/>
        <v>1.3181818181818182E-2</v>
      </c>
      <c r="BP288" s="34">
        <f t="shared" si="168"/>
        <v>7.7727272727272723E-3</v>
      </c>
    </row>
    <row r="289" spans="1:68" ht="15" x14ac:dyDescent="0.25">
      <c r="A289" s="20" t="s">
        <v>125</v>
      </c>
      <c r="B289" s="28">
        <v>414</v>
      </c>
      <c r="C289" s="28">
        <v>421</v>
      </c>
      <c r="D289" s="28">
        <v>556</v>
      </c>
      <c r="E289" s="28">
        <v>654</v>
      </c>
      <c r="F289" s="28">
        <v>492</v>
      </c>
      <c r="G289" s="28">
        <v>551</v>
      </c>
      <c r="H289" s="28">
        <v>665</v>
      </c>
      <c r="I289" s="28">
        <v>598</v>
      </c>
      <c r="J289" s="28">
        <v>522</v>
      </c>
      <c r="K289" s="28">
        <v>691</v>
      </c>
      <c r="L289" s="28">
        <v>605</v>
      </c>
      <c r="M289" s="28">
        <v>537</v>
      </c>
      <c r="N289" s="28">
        <v>452</v>
      </c>
      <c r="O289" s="28">
        <v>732</v>
      </c>
      <c r="P289" s="28">
        <v>635</v>
      </c>
      <c r="Q289" s="28">
        <v>717</v>
      </c>
      <c r="R289" s="28">
        <v>592</v>
      </c>
      <c r="S289" s="28">
        <v>970</v>
      </c>
      <c r="T289" s="28">
        <v>635</v>
      </c>
      <c r="U289" s="28">
        <v>1347</v>
      </c>
      <c r="V289" s="28">
        <v>967</v>
      </c>
      <c r="W289" s="28">
        <v>1045</v>
      </c>
      <c r="X289" s="28">
        <v>810</v>
      </c>
      <c r="Y289" s="28"/>
      <c r="Z289" s="20" t="s">
        <v>125</v>
      </c>
      <c r="AA289" s="28" t="b">
        <f t="shared" si="139"/>
        <v>1</v>
      </c>
      <c r="AB289"/>
      <c r="AC289" s="20" t="s">
        <v>125</v>
      </c>
      <c r="AD289" s="28">
        <v>40300</v>
      </c>
      <c r="AE289" s="28">
        <v>53100</v>
      </c>
      <c r="AF289" s="36">
        <v>75.8</v>
      </c>
      <c r="AG289" s="36">
        <v>6.3</v>
      </c>
      <c r="AH289" s="28">
        <v>41200</v>
      </c>
      <c r="AI289" s="28">
        <v>52200</v>
      </c>
      <c r="AJ289" s="36">
        <v>78.900000000000006</v>
      </c>
      <c r="AK289" s="36">
        <v>6.6</v>
      </c>
      <c r="AL289" s="28">
        <v>41800</v>
      </c>
      <c r="AM289" s="28">
        <v>51400</v>
      </c>
      <c r="AN289" s="36">
        <v>81.3</v>
      </c>
      <c r="AO289" s="36">
        <v>6.1</v>
      </c>
      <c r="AP289"/>
      <c r="AQ289"/>
      <c r="AR289"/>
      <c r="AS289"/>
      <c r="AT289" s="34">
        <f t="shared" si="158"/>
        <v>1.0048543689320389E-2</v>
      </c>
      <c r="AU289" s="34">
        <f t="shared" si="159"/>
        <v>1.0218446601941747E-2</v>
      </c>
      <c r="AV289" s="34">
        <f t="shared" si="160"/>
        <v>1.3495145631067962E-2</v>
      </c>
      <c r="AW289" s="34">
        <f t="shared" si="169"/>
        <v>1.5645933014354067E-2</v>
      </c>
      <c r="AX289" s="34">
        <f t="shared" si="170"/>
        <v>1.1770334928229665E-2</v>
      </c>
      <c r="AY289" s="34">
        <f t="shared" si="171"/>
        <v>1.3181818181818182E-2</v>
      </c>
      <c r="AZ289" s="34">
        <f t="shared" si="172"/>
        <v>1.5909090909090907E-2</v>
      </c>
      <c r="BA289" s="34">
        <f t="shared" si="173"/>
        <v>1.4306220095693781E-2</v>
      </c>
      <c r="BB289" s="34">
        <f t="shared" si="174"/>
        <v>1.2488038277511961E-2</v>
      </c>
      <c r="BC289" s="34">
        <f t="shared" si="152"/>
        <v>1.65311004784689E-2</v>
      </c>
      <c r="BD289" s="34">
        <f t="shared" si="153"/>
        <v>1.4473684210526316E-2</v>
      </c>
      <c r="BE289" s="34">
        <f t="shared" si="154"/>
        <v>1.284688995215311E-2</v>
      </c>
      <c r="BF289" s="34">
        <f t="shared" si="155"/>
        <v>1.0813397129186603E-2</v>
      </c>
      <c r="BG289" s="34">
        <f t="shared" si="156"/>
        <v>1.7511961722488038E-2</v>
      </c>
      <c r="BH289" s="34">
        <f t="shared" si="157"/>
        <v>1.5191387559808613E-2</v>
      </c>
      <c r="BI289" s="34">
        <f t="shared" si="161"/>
        <v>1.3949416342412452E-2</v>
      </c>
      <c r="BJ289" s="34">
        <f t="shared" si="162"/>
        <v>1.151750972762646E-2</v>
      </c>
      <c r="BK289" s="34">
        <f t="shared" si="163"/>
        <v>1.8871595330739298E-2</v>
      </c>
      <c r="BL289" s="34">
        <f t="shared" si="164"/>
        <v>1.235408560311284E-2</v>
      </c>
      <c r="BM289" s="34">
        <f t="shared" si="165"/>
        <v>2.6206225680933851E-2</v>
      </c>
      <c r="BN289" s="34">
        <f t="shared" si="166"/>
        <v>1.8813229571984436E-2</v>
      </c>
      <c r="BO289" s="34">
        <f t="shared" si="167"/>
        <v>2.0330739299610896E-2</v>
      </c>
      <c r="BP289" s="34">
        <f t="shared" si="168"/>
        <v>1.5758754863813229E-2</v>
      </c>
    </row>
    <row r="290" spans="1:68" ht="15" x14ac:dyDescent="0.25">
      <c r="A290" s="20" t="s">
        <v>196</v>
      </c>
      <c r="B290" s="28">
        <v>302</v>
      </c>
      <c r="C290" s="28">
        <v>717</v>
      </c>
      <c r="D290" s="28">
        <v>909</v>
      </c>
      <c r="E290" s="28">
        <v>885</v>
      </c>
      <c r="F290" s="28">
        <v>807</v>
      </c>
      <c r="G290" s="28">
        <v>989</v>
      </c>
      <c r="H290" s="28">
        <v>796</v>
      </c>
      <c r="I290" s="28">
        <v>848</v>
      </c>
      <c r="J290" s="28">
        <v>1120</v>
      </c>
      <c r="K290" s="28">
        <v>1213</v>
      </c>
      <c r="L290" s="28">
        <v>1138</v>
      </c>
      <c r="M290" s="28">
        <v>1470</v>
      </c>
      <c r="N290" s="28">
        <v>804</v>
      </c>
      <c r="O290" s="28">
        <v>872</v>
      </c>
      <c r="P290" s="28">
        <v>882</v>
      </c>
      <c r="Q290" s="28">
        <v>1042</v>
      </c>
      <c r="R290" s="28">
        <v>808</v>
      </c>
      <c r="S290" s="28">
        <v>1195</v>
      </c>
      <c r="T290" s="28">
        <v>985</v>
      </c>
      <c r="U290" s="28">
        <v>1016</v>
      </c>
      <c r="V290" s="28">
        <v>1069</v>
      </c>
      <c r="W290" s="28">
        <v>1256</v>
      </c>
      <c r="X290" s="28">
        <v>829</v>
      </c>
      <c r="Y290" s="28"/>
      <c r="Z290" s="20" t="s">
        <v>196</v>
      </c>
      <c r="AA290" s="28" t="b">
        <f t="shared" si="139"/>
        <v>1</v>
      </c>
      <c r="AB290"/>
      <c r="AC290" s="20" t="s">
        <v>196</v>
      </c>
      <c r="AD290" s="28">
        <v>49900</v>
      </c>
      <c r="AE290" s="28">
        <v>62500</v>
      </c>
      <c r="AF290" s="36">
        <v>80</v>
      </c>
      <c r="AG290" s="36">
        <v>6.3</v>
      </c>
      <c r="AH290" s="28">
        <v>46300</v>
      </c>
      <c r="AI290" s="28">
        <v>62800</v>
      </c>
      <c r="AJ290" s="36">
        <v>73.8</v>
      </c>
      <c r="AK290" s="36">
        <v>7</v>
      </c>
      <c r="AL290" s="28">
        <v>48700</v>
      </c>
      <c r="AM290" s="28">
        <v>63600</v>
      </c>
      <c r="AN290" s="36">
        <v>76.599999999999994</v>
      </c>
      <c r="AO290" s="36">
        <v>6.4</v>
      </c>
      <c r="AP290"/>
      <c r="AQ290"/>
      <c r="AR290"/>
      <c r="AS290"/>
      <c r="AT290" s="34">
        <f t="shared" si="158"/>
        <v>6.5226781857451403E-3</v>
      </c>
      <c r="AU290" s="34">
        <f t="shared" si="159"/>
        <v>1.5485961123110152E-2</v>
      </c>
      <c r="AV290" s="34">
        <f t="shared" si="160"/>
        <v>1.9632829373650108E-2</v>
      </c>
      <c r="AW290" s="34">
        <f t="shared" si="169"/>
        <v>1.8172484599589322E-2</v>
      </c>
      <c r="AX290" s="34">
        <f t="shared" si="170"/>
        <v>1.6570841889117043E-2</v>
      </c>
      <c r="AY290" s="34">
        <f t="shared" si="171"/>
        <v>2.0308008213552362E-2</v>
      </c>
      <c r="AZ290" s="34">
        <f t="shared" si="172"/>
        <v>1.6344969199178643E-2</v>
      </c>
      <c r="BA290" s="34">
        <f t="shared" si="173"/>
        <v>1.7412731006160163E-2</v>
      </c>
      <c r="BB290" s="34">
        <f t="shared" si="174"/>
        <v>2.299794661190965E-2</v>
      </c>
      <c r="BC290" s="34">
        <f t="shared" si="152"/>
        <v>2.490759753593429E-2</v>
      </c>
      <c r="BD290" s="34">
        <f t="shared" si="153"/>
        <v>2.3367556468172485E-2</v>
      </c>
      <c r="BE290" s="34">
        <f t="shared" si="154"/>
        <v>3.0184804928131418E-2</v>
      </c>
      <c r="BF290" s="34">
        <f t="shared" si="155"/>
        <v>1.650924024640657E-2</v>
      </c>
      <c r="BG290" s="34">
        <f t="shared" si="156"/>
        <v>1.7905544147843941E-2</v>
      </c>
      <c r="BH290" s="34">
        <f t="shared" si="157"/>
        <v>1.8110882956878849E-2</v>
      </c>
      <c r="BI290" s="34">
        <f t="shared" si="161"/>
        <v>1.638364779874214E-2</v>
      </c>
      <c r="BJ290" s="34">
        <f t="shared" si="162"/>
        <v>1.270440251572327E-2</v>
      </c>
      <c r="BK290" s="34">
        <f t="shared" si="163"/>
        <v>1.8789308176100628E-2</v>
      </c>
      <c r="BL290" s="34">
        <f t="shared" si="164"/>
        <v>1.5487421383647799E-2</v>
      </c>
      <c r="BM290" s="34">
        <f t="shared" si="165"/>
        <v>1.5974842767295598E-2</v>
      </c>
      <c r="BN290" s="34">
        <f t="shared" si="166"/>
        <v>1.680817610062893E-2</v>
      </c>
      <c r="BO290" s="34">
        <f t="shared" si="167"/>
        <v>1.9748427672955975E-2</v>
      </c>
      <c r="BP290" s="34">
        <f t="shared" si="168"/>
        <v>1.3034591194968553E-2</v>
      </c>
    </row>
    <row r="291" spans="1:68" ht="15" x14ac:dyDescent="0.25">
      <c r="A291" s="20" t="s">
        <v>198</v>
      </c>
      <c r="B291" s="28">
        <v>445</v>
      </c>
      <c r="C291" s="28">
        <v>707</v>
      </c>
      <c r="D291" s="28">
        <v>703</v>
      </c>
      <c r="E291" s="28">
        <v>1069</v>
      </c>
      <c r="F291" s="28">
        <v>726</v>
      </c>
      <c r="G291" s="28">
        <v>874</v>
      </c>
      <c r="H291" s="28">
        <v>732</v>
      </c>
      <c r="I291" s="28">
        <v>937</v>
      </c>
      <c r="J291" s="28">
        <v>940</v>
      </c>
      <c r="K291" s="28">
        <v>1063</v>
      </c>
      <c r="L291" s="28">
        <v>1047</v>
      </c>
      <c r="M291" s="28">
        <v>1763</v>
      </c>
      <c r="N291" s="28">
        <v>896</v>
      </c>
      <c r="O291" s="28">
        <v>1526</v>
      </c>
      <c r="P291" s="28">
        <v>1084</v>
      </c>
      <c r="Q291" s="28">
        <v>1196</v>
      </c>
      <c r="R291" s="28">
        <v>1009</v>
      </c>
      <c r="S291" s="28">
        <v>1248</v>
      </c>
      <c r="T291" s="28">
        <v>1105</v>
      </c>
      <c r="U291" s="28">
        <v>1138</v>
      </c>
      <c r="V291" s="28">
        <v>1246</v>
      </c>
      <c r="W291" s="28">
        <v>1190</v>
      </c>
      <c r="X291" s="28">
        <v>1134</v>
      </c>
      <c r="Y291" s="28"/>
      <c r="Z291" s="20" t="s">
        <v>198</v>
      </c>
      <c r="AA291" s="28" t="b">
        <f t="shared" si="139"/>
        <v>1</v>
      </c>
      <c r="AB291"/>
      <c r="AC291" s="20" t="s">
        <v>198</v>
      </c>
      <c r="AD291" s="28">
        <v>59900</v>
      </c>
      <c r="AE291" s="28">
        <v>73100</v>
      </c>
      <c r="AF291" s="36">
        <v>82</v>
      </c>
      <c r="AG291" s="36">
        <v>5.3</v>
      </c>
      <c r="AH291" s="28">
        <v>58500</v>
      </c>
      <c r="AI291" s="28">
        <v>72100</v>
      </c>
      <c r="AJ291" s="36">
        <v>81</v>
      </c>
      <c r="AK291" s="36">
        <v>5.3</v>
      </c>
      <c r="AL291" s="28">
        <v>58800</v>
      </c>
      <c r="AM291" s="28">
        <v>72500</v>
      </c>
      <c r="AN291" s="36">
        <v>81.099999999999994</v>
      </c>
      <c r="AO291" s="36">
        <v>5.5</v>
      </c>
      <c r="AP291"/>
      <c r="AQ291"/>
      <c r="AR291"/>
      <c r="AS291"/>
      <c r="AT291" s="34">
        <f t="shared" si="158"/>
        <v>7.606837606837607E-3</v>
      </c>
      <c r="AU291" s="34">
        <f t="shared" si="159"/>
        <v>1.2085470085470085E-2</v>
      </c>
      <c r="AV291" s="34">
        <f t="shared" si="160"/>
        <v>1.2017094017094018E-2</v>
      </c>
      <c r="AW291" s="34">
        <f t="shared" si="169"/>
        <v>1.8180272108843539E-2</v>
      </c>
      <c r="AX291" s="34">
        <f t="shared" si="170"/>
        <v>1.2346938775510205E-2</v>
      </c>
      <c r="AY291" s="34">
        <f t="shared" si="171"/>
        <v>1.4863945578231293E-2</v>
      </c>
      <c r="AZ291" s="34">
        <f t="shared" si="172"/>
        <v>1.2448979591836735E-2</v>
      </c>
      <c r="BA291" s="34">
        <f t="shared" si="173"/>
        <v>1.5935374149659863E-2</v>
      </c>
      <c r="BB291" s="34">
        <f t="shared" si="174"/>
        <v>1.5986394557823129E-2</v>
      </c>
      <c r="BC291" s="34">
        <f t="shared" si="152"/>
        <v>1.8078231292517007E-2</v>
      </c>
      <c r="BD291" s="34">
        <f t="shared" si="153"/>
        <v>1.780612244897959E-2</v>
      </c>
      <c r="BE291" s="34">
        <f t="shared" si="154"/>
        <v>2.9982993197278911E-2</v>
      </c>
      <c r="BF291" s="34">
        <f t="shared" si="155"/>
        <v>1.5238095238095238E-2</v>
      </c>
      <c r="BG291" s="34">
        <f t="shared" si="156"/>
        <v>2.5952380952380952E-2</v>
      </c>
      <c r="BH291" s="34">
        <f t="shared" si="157"/>
        <v>1.8435374149659865E-2</v>
      </c>
      <c r="BI291" s="34">
        <f t="shared" si="161"/>
        <v>1.6496551724137932E-2</v>
      </c>
      <c r="BJ291" s="34">
        <f t="shared" si="162"/>
        <v>1.3917241379310346E-2</v>
      </c>
      <c r="BK291" s="34">
        <f t="shared" si="163"/>
        <v>1.7213793103448276E-2</v>
      </c>
      <c r="BL291" s="34">
        <f t="shared" si="164"/>
        <v>1.5241379310344827E-2</v>
      </c>
      <c r="BM291" s="34">
        <f t="shared" si="165"/>
        <v>1.569655172413793E-2</v>
      </c>
      <c r="BN291" s="34">
        <f t="shared" si="166"/>
        <v>1.7186206896551724E-2</v>
      </c>
      <c r="BO291" s="34">
        <f t="shared" si="167"/>
        <v>1.6413793103448277E-2</v>
      </c>
      <c r="BP291" s="34">
        <f t="shared" si="168"/>
        <v>1.5641379310344827E-2</v>
      </c>
    </row>
    <row r="292" spans="1:68" ht="15" x14ac:dyDescent="0.25">
      <c r="A292" s="20" t="s">
        <v>201</v>
      </c>
      <c r="B292" s="28">
        <v>243</v>
      </c>
      <c r="C292" s="28">
        <v>365</v>
      </c>
      <c r="D292" s="28">
        <v>364</v>
      </c>
      <c r="E292" s="28">
        <v>473</v>
      </c>
      <c r="F292" s="28">
        <v>342</v>
      </c>
      <c r="G292" s="28">
        <v>351</v>
      </c>
      <c r="H292" s="28">
        <v>472</v>
      </c>
      <c r="I292" s="28">
        <v>603</v>
      </c>
      <c r="J292" s="28">
        <v>510</v>
      </c>
      <c r="K292" s="28">
        <v>514</v>
      </c>
      <c r="L292" s="28">
        <v>702</v>
      </c>
      <c r="M292" s="28">
        <v>493</v>
      </c>
      <c r="N292" s="28">
        <v>347</v>
      </c>
      <c r="O292" s="28">
        <v>520</v>
      </c>
      <c r="P292" s="28">
        <v>471</v>
      </c>
      <c r="Q292" s="28">
        <v>581</v>
      </c>
      <c r="R292" s="28">
        <v>599</v>
      </c>
      <c r="S292" s="28">
        <v>446</v>
      </c>
      <c r="T292" s="28">
        <v>427</v>
      </c>
      <c r="U292" s="28">
        <v>797</v>
      </c>
      <c r="V292" s="28">
        <v>668</v>
      </c>
      <c r="W292" s="28">
        <v>657</v>
      </c>
      <c r="X292" s="28">
        <v>589</v>
      </c>
      <c r="Y292" s="28"/>
      <c r="Z292" s="20" t="s">
        <v>201</v>
      </c>
      <c r="AA292" s="28" t="b">
        <f t="shared" ref="AA292:AA355" si="175">Z292=A292</f>
        <v>1</v>
      </c>
      <c r="AB292"/>
      <c r="AC292" s="20" t="s">
        <v>201</v>
      </c>
      <c r="AD292" s="28">
        <v>49500</v>
      </c>
      <c r="AE292" s="28">
        <v>61300</v>
      </c>
      <c r="AF292" s="36">
        <v>80.7</v>
      </c>
      <c r="AG292" s="36">
        <v>6.4</v>
      </c>
      <c r="AH292" s="28">
        <v>47000</v>
      </c>
      <c r="AI292" s="28">
        <v>61300</v>
      </c>
      <c r="AJ292" s="36">
        <v>76.7</v>
      </c>
      <c r="AK292" s="36">
        <v>6.7</v>
      </c>
      <c r="AL292" s="28">
        <v>47400</v>
      </c>
      <c r="AM292" s="28">
        <v>62600</v>
      </c>
      <c r="AN292" s="36">
        <v>75.8</v>
      </c>
      <c r="AO292" s="36">
        <v>6.1</v>
      </c>
      <c r="AP292"/>
      <c r="AQ292"/>
      <c r="AR292"/>
      <c r="AS292"/>
      <c r="AT292" s="34">
        <f t="shared" si="158"/>
        <v>5.1702127659574472E-3</v>
      </c>
      <c r="AU292" s="34">
        <f t="shared" si="159"/>
        <v>7.7659574468085107E-3</v>
      </c>
      <c r="AV292" s="34">
        <f t="shared" si="160"/>
        <v>7.74468085106383E-3</v>
      </c>
      <c r="AW292" s="34">
        <f t="shared" si="169"/>
        <v>9.9789029535864975E-3</v>
      </c>
      <c r="AX292" s="34">
        <f t="shared" si="170"/>
        <v>7.2151898734177213E-3</v>
      </c>
      <c r="AY292" s="34">
        <f t="shared" si="171"/>
        <v>7.4050632911392402E-3</v>
      </c>
      <c r="AZ292" s="34">
        <f t="shared" si="172"/>
        <v>9.9578059071729966E-3</v>
      </c>
      <c r="BA292" s="34">
        <f t="shared" si="173"/>
        <v>1.2721518987341772E-2</v>
      </c>
      <c r="BB292" s="34">
        <f t="shared" si="174"/>
        <v>1.0759493670886076E-2</v>
      </c>
      <c r="BC292" s="34">
        <f t="shared" ref="BC292:BC323" si="176">K292/$AL292</f>
        <v>1.0843881856540085E-2</v>
      </c>
      <c r="BD292" s="34">
        <f t="shared" ref="BD292:BD323" si="177">L292/$AL292</f>
        <v>1.481012658227848E-2</v>
      </c>
      <c r="BE292" s="34">
        <f t="shared" ref="BE292:BE323" si="178">M292/$AL292</f>
        <v>1.0400843881856541E-2</v>
      </c>
      <c r="BF292" s="34">
        <f t="shared" ref="BF292:BF338" si="179">N292/$AL292</f>
        <v>7.3206751054852321E-3</v>
      </c>
      <c r="BG292" s="34">
        <f t="shared" ref="BG292:BG338" si="180">O292/$AL292</f>
        <v>1.0970464135021098E-2</v>
      </c>
      <c r="BH292" s="34">
        <f t="shared" ref="BH292:BH338" si="181">P292/$AL292</f>
        <v>9.9367088607594939E-3</v>
      </c>
      <c r="BI292" s="34">
        <f t="shared" si="161"/>
        <v>9.2811501597444088E-3</v>
      </c>
      <c r="BJ292" s="34">
        <f t="shared" si="162"/>
        <v>9.5686900958466461E-3</v>
      </c>
      <c r="BK292" s="34">
        <f t="shared" si="163"/>
        <v>7.1246006389776356E-3</v>
      </c>
      <c r="BL292" s="34">
        <f t="shared" si="164"/>
        <v>6.8210862619808308E-3</v>
      </c>
      <c r="BM292" s="34">
        <f t="shared" si="165"/>
        <v>1.2731629392971245E-2</v>
      </c>
      <c r="BN292" s="34">
        <f t="shared" si="166"/>
        <v>1.0670926517571885E-2</v>
      </c>
      <c r="BO292" s="34">
        <f t="shared" si="167"/>
        <v>1.049520766773163E-2</v>
      </c>
      <c r="BP292" s="34">
        <f t="shared" si="168"/>
        <v>9.4089456869009581E-3</v>
      </c>
    </row>
    <row r="293" spans="1:68" ht="15" x14ac:dyDescent="0.25">
      <c r="A293" s="20" t="s">
        <v>24</v>
      </c>
      <c r="B293" s="28">
        <v>678</v>
      </c>
      <c r="C293" s="28">
        <v>1030</v>
      </c>
      <c r="D293" s="28">
        <v>959</v>
      </c>
      <c r="E293" s="28">
        <v>1137</v>
      </c>
      <c r="F293" s="28">
        <v>1131</v>
      </c>
      <c r="G293" s="28">
        <v>1231</v>
      </c>
      <c r="H293" s="28">
        <v>1122</v>
      </c>
      <c r="I293" s="28">
        <v>1502</v>
      </c>
      <c r="J293" s="28">
        <v>1719</v>
      </c>
      <c r="K293" s="28">
        <v>1800</v>
      </c>
      <c r="L293" s="28">
        <v>1812</v>
      </c>
      <c r="M293" s="28">
        <v>1049</v>
      </c>
      <c r="N293" s="28">
        <v>983</v>
      </c>
      <c r="O293" s="28">
        <v>1400</v>
      </c>
      <c r="P293" s="28">
        <v>1504</v>
      </c>
      <c r="Q293" s="28">
        <v>1304</v>
      </c>
      <c r="R293" s="28">
        <v>1536</v>
      </c>
      <c r="S293" s="28">
        <v>1349</v>
      </c>
      <c r="T293" s="28">
        <v>1519</v>
      </c>
      <c r="U293" s="28">
        <v>1753</v>
      </c>
      <c r="V293" s="28">
        <v>1726</v>
      </c>
      <c r="W293" s="28">
        <v>1739</v>
      </c>
      <c r="X293" s="28">
        <v>1699</v>
      </c>
      <c r="Y293" s="28"/>
      <c r="Z293" s="20" t="s">
        <v>24</v>
      </c>
      <c r="AA293" s="28" t="b">
        <f t="shared" si="175"/>
        <v>1</v>
      </c>
      <c r="AB293"/>
      <c r="AC293" s="20" t="s">
        <v>24</v>
      </c>
      <c r="AD293" s="28">
        <v>64100</v>
      </c>
      <c r="AE293" s="28">
        <v>85800</v>
      </c>
      <c r="AF293" s="36">
        <v>74.8</v>
      </c>
      <c r="AG293" s="36">
        <v>6</v>
      </c>
      <c r="AH293" s="28">
        <v>69000</v>
      </c>
      <c r="AI293" s="28">
        <v>89300</v>
      </c>
      <c r="AJ293" s="36">
        <v>77.2</v>
      </c>
      <c r="AK293" s="36">
        <v>5.9</v>
      </c>
      <c r="AL293" s="28">
        <v>67200</v>
      </c>
      <c r="AM293" s="28">
        <v>89500</v>
      </c>
      <c r="AN293" s="36">
        <v>75</v>
      </c>
      <c r="AO293" s="36">
        <v>6.4</v>
      </c>
      <c r="AP293"/>
      <c r="AQ293"/>
      <c r="AR293"/>
      <c r="AS293"/>
      <c r="AT293" s="34">
        <f t="shared" si="158"/>
        <v>9.8260869565217398E-3</v>
      </c>
      <c r="AU293" s="34">
        <f t="shared" si="159"/>
        <v>1.4927536231884059E-2</v>
      </c>
      <c r="AV293" s="34">
        <f t="shared" si="160"/>
        <v>1.3898550724637681E-2</v>
      </c>
      <c r="AW293" s="34">
        <f t="shared" si="169"/>
        <v>1.6919642857142859E-2</v>
      </c>
      <c r="AX293" s="34">
        <f t="shared" si="170"/>
        <v>1.6830357142857143E-2</v>
      </c>
      <c r="AY293" s="34">
        <f t="shared" si="171"/>
        <v>1.831845238095238E-2</v>
      </c>
      <c r="AZ293" s="34">
        <f t="shared" si="172"/>
        <v>1.669642857142857E-2</v>
      </c>
      <c r="BA293" s="34">
        <f t="shared" si="173"/>
        <v>2.2351190476190476E-2</v>
      </c>
      <c r="BB293" s="34">
        <f t="shared" si="174"/>
        <v>2.5580357142857144E-2</v>
      </c>
      <c r="BC293" s="34">
        <f t="shared" si="176"/>
        <v>2.6785714285714284E-2</v>
      </c>
      <c r="BD293" s="34">
        <f t="shared" si="177"/>
        <v>2.6964285714285715E-2</v>
      </c>
      <c r="BE293" s="34">
        <f t="shared" si="178"/>
        <v>1.5610119047619048E-2</v>
      </c>
      <c r="BF293" s="34">
        <f t="shared" si="179"/>
        <v>1.4627976190476191E-2</v>
      </c>
      <c r="BG293" s="34">
        <f t="shared" si="180"/>
        <v>2.0833333333333332E-2</v>
      </c>
      <c r="BH293" s="34">
        <f t="shared" si="181"/>
        <v>2.238095238095238E-2</v>
      </c>
      <c r="BI293" s="34">
        <f t="shared" si="161"/>
        <v>1.4569832402234638E-2</v>
      </c>
      <c r="BJ293" s="34">
        <f t="shared" si="162"/>
        <v>1.7162011173184357E-2</v>
      </c>
      <c r="BK293" s="34">
        <f t="shared" si="163"/>
        <v>1.5072625698324023E-2</v>
      </c>
      <c r="BL293" s="34">
        <f t="shared" si="164"/>
        <v>1.6972067039106146E-2</v>
      </c>
      <c r="BM293" s="34">
        <f t="shared" si="165"/>
        <v>1.9586592178770949E-2</v>
      </c>
      <c r="BN293" s="34">
        <f t="shared" si="166"/>
        <v>1.928491620111732E-2</v>
      </c>
      <c r="BO293" s="34">
        <f t="shared" si="167"/>
        <v>1.9430167597765363E-2</v>
      </c>
      <c r="BP293" s="34">
        <f t="shared" si="168"/>
        <v>1.8983240223463687E-2</v>
      </c>
    </row>
    <row r="294" spans="1:68" ht="15" x14ac:dyDescent="0.25">
      <c r="A294" s="20" t="s">
        <v>49</v>
      </c>
      <c r="B294" s="28">
        <v>193</v>
      </c>
      <c r="C294" s="28">
        <v>218</v>
      </c>
      <c r="D294" s="28">
        <v>329</v>
      </c>
      <c r="E294" s="28">
        <v>308</v>
      </c>
      <c r="F294" s="28">
        <v>360</v>
      </c>
      <c r="G294" s="28">
        <v>306</v>
      </c>
      <c r="H294" s="28">
        <v>482</v>
      </c>
      <c r="I294" s="28">
        <v>306</v>
      </c>
      <c r="J294" s="28">
        <v>286</v>
      </c>
      <c r="K294" s="28">
        <v>367</v>
      </c>
      <c r="L294" s="28">
        <v>499</v>
      </c>
      <c r="M294" s="28">
        <v>303</v>
      </c>
      <c r="N294" s="28">
        <v>358</v>
      </c>
      <c r="O294" s="28">
        <v>309</v>
      </c>
      <c r="P294" s="28">
        <v>356</v>
      </c>
      <c r="Q294" s="28">
        <v>365</v>
      </c>
      <c r="R294" s="28">
        <v>405</v>
      </c>
      <c r="S294" s="28">
        <v>364</v>
      </c>
      <c r="T294" s="28">
        <v>379</v>
      </c>
      <c r="U294" s="28">
        <v>466</v>
      </c>
      <c r="V294" s="28">
        <v>496</v>
      </c>
      <c r="W294" s="28">
        <v>500</v>
      </c>
      <c r="X294" s="28">
        <v>516</v>
      </c>
      <c r="Y294" s="28"/>
      <c r="Z294" s="20" t="s">
        <v>49</v>
      </c>
      <c r="AA294" s="28" t="b">
        <f t="shared" si="175"/>
        <v>1</v>
      </c>
      <c r="AB294"/>
      <c r="AC294" s="20" t="s">
        <v>49</v>
      </c>
      <c r="AD294" s="28">
        <v>44100</v>
      </c>
      <c r="AE294" s="28">
        <v>51500</v>
      </c>
      <c r="AF294" s="36">
        <v>85.7</v>
      </c>
      <c r="AG294" s="36">
        <v>6</v>
      </c>
      <c r="AH294" s="28">
        <v>44500</v>
      </c>
      <c r="AI294" s="28">
        <v>51600</v>
      </c>
      <c r="AJ294" s="36">
        <v>86.3</v>
      </c>
      <c r="AK294" s="36">
        <v>5.6</v>
      </c>
      <c r="AL294" s="28">
        <v>46200</v>
      </c>
      <c r="AM294" s="28">
        <v>54100</v>
      </c>
      <c r="AN294" s="36">
        <v>85.4</v>
      </c>
      <c r="AO294" s="36">
        <v>5.5</v>
      </c>
      <c r="AP294"/>
      <c r="AQ294"/>
      <c r="AR294"/>
      <c r="AS294"/>
      <c r="AT294" s="34">
        <f t="shared" si="158"/>
        <v>4.3370786516853934E-3</v>
      </c>
      <c r="AU294" s="34">
        <f t="shared" si="159"/>
        <v>4.8988764044943824E-3</v>
      </c>
      <c r="AV294" s="34">
        <f t="shared" si="160"/>
        <v>7.393258426966292E-3</v>
      </c>
      <c r="AW294" s="34">
        <f t="shared" si="169"/>
        <v>6.6666666666666671E-3</v>
      </c>
      <c r="AX294" s="34">
        <f t="shared" si="170"/>
        <v>7.7922077922077922E-3</v>
      </c>
      <c r="AY294" s="34">
        <f t="shared" si="171"/>
        <v>6.6233766233766232E-3</v>
      </c>
      <c r="AZ294" s="34">
        <f t="shared" si="172"/>
        <v>1.0432900432900433E-2</v>
      </c>
      <c r="BA294" s="34">
        <f t="shared" si="173"/>
        <v>6.6233766233766232E-3</v>
      </c>
      <c r="BB294" s="34">
        <f t="shared" si="174"/>
        <v>6.1904761904761907E-3</v>
      </c>
      <c r="BC294" s="34">
        <f t="shared" si="176"/>
        <v>7.9437229437229438E-3</v>
      </c>
      <c r="BD294" s="34">
        <f t="shared" si="177"/>
        <v>1.0800865800865801E-2</v>
      </c>
      <c r="BE294" s="34">
        <f t="shared" si="178"/>
        <v>6.5584415584415585E-3</v>
      </c>
      <c r="BF294" s="34">
        <f t="shared" si="179"/>
        <v>7.7489177489177491E-3</v>
      </c>
      <c r="BG294" s="34">
        <f t="shared" si="180"/>
        <v>6.6883116883116886E-3</v>
      </c>
      <c r="BH294" s="34">
        <f t="shared" si="181"/>
        <v>7.7056277056277061E-3</v>
      </c>
      <c r="BI294" s="34">
        <f t="shared" si="161"/>
        <v>6.746765249537893E-3</v>
      </c>
      <c r="BJ294" s="34">
        <f t="shared" si="162"/>
        <v>7.4861367837338261E-3</v>
      </c>
      <c r="BK294" s="34">
        <f t="shared" si="163"/>
        <v>6.7282809611829949E-3</v>
      </c>
      <c r="BL294" s="34">
        <f t="shared" si="164"/>
        <v>7.0055452865064698E-3</v>
      </c>
      <c r="BM294" s="34">
        <f t="shared" si="165"/>
        <v>8.6136783733826248E-3</v>
      </c>
      <c r="BN294" s="34">
        <f t="shared" si="166"/>
        <v>9.1682070240295746E-3</v>
      </c>
      <c r="BO294" s="34">
        <f t="shared" si="167"/>
        <v>9.242144177449169E-3</v>
      </c>
      <c r="BP294" s="34">
        <f t="shared" si="168"/>
        <v>9.5378927911275412E-3</v>
      </c>
    </row>
    <row r="295" spans="1:68" ht="15" x14ac:dyDescent="0.25">
      <c r="A295" s="20" t="s">
        <v>66</v>
      </c>
      <c r="B295" s="28">
        <v>352</v>
      </c>
      <c r="C295" s="28">
        <v>381</v>
      </c>
      <c r="D295" s="28">
        <v>434</v>
      </c>
      <c r="E295" s="28">
        <v>343</v>
      </c>
      <c r="F295" s="28">
        <v>285</v>
      </c>
      <c r="G295" s="28">
        <v>521</v>
      </c>
      <c r="H295" s="28">
        <v>562</v>
      </c>
      <c r="I295" s="28">
        <v>528</v>
      </c>
      <c r="J295" s="28">
        <v>434</v>
      </c>
      <c r="K295" s="28">
        <v>600</v>
      </c>
      <c r="L295" s="28">
        <v>443</v>
      </c>
      <c r="M295" s="28">
        <v>494</v>
      </c>
      <c r="N295" s="28">
        <v>306</v>
      </c>
      <c r="O295" s="28">
        <v>458</v>
      </c>
      <c r="P295" s="28">
        <v>347</v>
      </c>
      <c r="Q295" s="28">
        <v>451</v>
      </c>
      <c r="R295" s="28">
        <v>339</v>
      </c>
      <c r="S295" s="28">
        <v>387</v>
      </c>
      <c r="T295" s="28">
        <v>489</v>
      </c>
      <c r="U295" s="28">
        <v>733</v>
      </c>
      <c r="V295" s="28">
        <v>652</v>
      </c>
      <c r="W295" s="28">
        <v>500</v>
      </c>
      <c r="X295" s="28">
        <v>496</v>
      </c>
      <c r="Y295" s="28"/>
      <c r="Z295" s="20" t="s">
        <v>66</v>
      </c>
      <c r="AA295" s="28" t="b">
        <f t="shared" si="175"/>
        <v>1</v>
      </c>
      <c r="AB295"/>
      <c r="AC295" s="20" t="s">
        <v>66</v>
      </c>
      <c r="AD295" s="28">
        <v>44000</v>
      </c>
      <c r="AE295" s="28">
        <v>57100</v>
      </c>
      <c r="AF295" s="36">
        <v>77</v>
      </c>
      <c r="AG295" s="36">
        <v>6.3</v>
      </c>
      <c r="AH295" s="28">
        <v>39200</v>
      </c>
      <c r="AI295" s="28">
        <v>57500</v>
      </c>
      <c r="AJ295" s="36">
        <v>68.3</v>
      </c>
      <c r="AK295" s="36">
        <v>7.2</v>
      </c>
      <c r="AL295" s="28">
        <v>39600</v>
      </c>
      <c r="AM295" s="28">
        <v>55600</v>
      </c>
      <c r="AN295" s="36">
        <v>71.2</v>
      </c>
      <c r="AO295" s="36">
        <v>8.1999999999999993</v>
      </c>
      <c r="AP295"/>
      <c r="AQ295"/>
      <c r="AR295"/>
      <c r="AS295"/>
      <c r="AT295" s="34">
        <f t="shared" si="158"/>
        <v>8.979591836734694E-3</v>
      </c>
      <c r="AU295" s="34">
        <f t="shared" si="159"/>
        <v>9.7193877551020411E-3</v>
      </c>
      <c r="AV295" s="34">
        <f t="shared" si="160"/>
        <v>1.1071428571428571E-2</v>
      </c>
      <c r="AW295" s="34">
        <f t="shared" si="169"/>
        <v>8.6616161616161619E-3</v>
      </c>
      <c r="AX295" s="34">
        <f t="shared" si="170"/>
        <v>7.1969696969696973E-3</v>
      </c>
      <c r="AY295" s="34">
        <f t="shared" si="171"/>
        <v>1.3156565656565656E-2</v>
      </c>
      <c r="AZ295" s="34">
        <f t="shared" si="172"/>
        <v>1.4191919191919191E-2</v>
      </c>
      <c r="BA295" s="34">
        <f t="shared" si="173"/>
        <v>1.3333333333333334E-2</v>
      </c>
      <c r="BB295" s="34">
        <f t="shared" si="174"/>
        <v>1.0959595959595959E-2</v>
      </c>
      <c r="BC295" s="34">
        <f t="shared" si="176"/>
        <v>1.5151515151515152E-2</v>
      </c>
      <c r="BD295" s="34">
        <f t="shared" si="177"/>
        <v>1.1186868686868686E-2</v>
      </c>
      <c r="BE295" s="34">
        <f t="shared" si="178"/>
        <v>1.2474747474747475E-2</v>
      </c>
      <c r="BF295" s="34">
        <f t="shared" si="179"/>
        <v>7.7272727272727276E-3</v>
      </c>
      <c r="BG295" s="34">
        <f t="shared" si="180"/>
        <v>1.1565656565656566E-2</v>
      </c>
      <c r="BH295" s="34">
        <f t="shared" si="181"/>
        <v>8.7626262626262618E-3</v>
      </c>
      <c r="BI295" s="34">
        <f t="shared" si="161"/>
        <v>8.1115107913669066E-3</v>
      </c>
      <c r="BJ295" s="34">
        <f t="shared" si="162"/>
        <v>6.0971223021582732E-3</v>
      </c>
      <c r="BK295" s="34">
        <f t="shared" si="163"/>
        <v>6.9604316546762589E-3</v>
      </c>
      <c r="BL295" s="34">
        <f t="shared" si="164"/>
        <v>8.7949640287769779E-3</v>
      </c>
      <c r="BM295" s="34">
        <f t="shared" si="165"/>
        <v>1.3183453237410072E-2</v>
      </c>
      <c r="BN295" s="34">
        <f t="shared" si="166"/>
        <v>1.1726618705035972E-2</v>
      </c>
      <c r="BO295" s="34">
        <f t="shared" si="167"/>
        <v>8.9928057553956831E-3</v>
      </c>
      <c r="BP295" s="34">
        <f t="shared" si="168"/>
        <v>8.9208633093525187E-3</v>
      </c>
    </row>
    <row r="296" spans="1:68" ht="15" x14ac:dyDescent="0.25">
      <c r="A296" s="20" t="s">
        <v>87</v>
      </c>
      <c r="B296" s="28">
        <v>482</v>
      </c>
      <c r="C296" s="28">
        <v>860</v>
      </c>
      <c r="D296" s="28">
        <v>907</v>
      </c>
      <c r="E296" s="28">
        <v>926</v>
      </c>
      <c r="F296" s="28">
        <v>647</v>
      </c>
      <c r="G296" s="28">
        <v>751</v>
      </c>
      <c r="H296" s="28">
        <v>745</v>
      </c>
      <c r="I296" s="28">
        <v>926</v>
      </c>
      <c r="J296" s="28">
        <v>990</v>
      </c>
      <c r="K296" s="28">
        <v>1108</v>
      </c>
      <c r="L296" s="28">
        <v>933</v>
      </c>
      <c r="M296" s="28">
        <v>1038</v>
      </c>
      <c r="N296" s="28">
        <v>759</v>
      </c>
      <c r="O296" s="28">
        <v>908</v>
      </c>
      <c r="P296" s="28">
        <v>759</v>
      </c>
      <c r="Q296" s="28">
        <v>952</v>
      </c>
      <c r="R296" s="28">
        <v>906</v>
      </c>
      <c r="S296" s="28">
        <v>900</v>
      </c>
      <c r="T296" s="28">
        <v>1022</v>
      </c>
      <c r="U296" s="28">
        <v>1136</v>
      </c>
      <c r="V296" s="28">
        <v>1108</v>
      </c>
      <c r="W296" s="28">
        <v>1346</v>
      </c>
      <c r="X296" s="28">
        <v>1069</v>
      </c>
      <c r="Y296" s="28"/>
      <c r="Z296" s="20" t="s">
        <v>87</v>
      </c>
      <c r="AA296" s="28" t="b">
        <f t="shared" si="175"/>
        <v>1</v>
      </c>
      <c r="AB296"/>
      <c r="AC296" s="20" t="s">
        <v>87</v>
      </c>
      <c r="AD296" s="28">
        <v>85900</v>
      </c>
      <c r="AE296" s="28">
        <v>106900</v>
      </c>
      <c r="AF296" s="36">
        <v>80.3</v>
      </c>
      <c r="AG296" s="36">
        <v>4.5</v>
      </c>
      <c r="AH296" s="28">
        <v>86200</v>
      </c>
      <c r="AI296" s="28">
        <v>107500</v>
      </c>
      <c r="AJ296" s="36">
        <v>80.2</v>
      </c>
      <c r="AK296" s="36">
        <v>4.4000000000000004</v>
      </c>
      <c r="AL296" s="28">
        <v>85400</v>
      </c>
      <c r="AM296" s="28">
        <v>105800</v>
      </c>
      <c r="AN296" s="36">
        <v>80.7</v>
      </c>
      <c r="AO296" s="36">
        <v>4.2</v>
      </c>
      <c r="AP296"/>
      <c r="AQ296"/>
      <c r="AR296"/>
      <c r="AS296"/>
      <c r="AT296" s="34">
        <f t="shared" si="158"/>
        <v>5.5916473317865426E-3</v>
      </c>
      <c r="AU296" s="34">
        <f t="shared" si="159"/>
        <v>9.9767981438515074E-3</v>
      </c>
      <c r="AV296" s="34">
        <f t="shared" si="160"/>
        <v>1.0522041763341067E-2</v>
      </c>
      <c r="AW296" s="34">
        <f t="shared" si="169"/>
        <v>1.0843091334894613E-2</v>
      </c>
      <c r="AX296" s="34">
        <f t="shared" si="170"/>
        <v>7.5761124121779856E-3</v>
      </c>
      <c r="AY296" s="34">
        <f t="shared" si="171"/>
        <v>8.7939110070257617E-3</v>
      </c>
      <c r="AZ296" s="34">
        <f t="shared" si="172"/>
        <v>8.7236533957845436E-3</v>
      </c>
      <c r="BA296" s="34">
        <f t="shared" si="173"/>
        <v>1.0843091334894613E-2</v>
      </c>
      <c r="BB296" s="34">
        <f t="shared" si="174"/>
        <v>1.1592505854800936E-2</v>
      </c>
      <c r="BC296" s="34">
        <f t="shared" si="176"/>
        <v>1.297423887587822E-2</v>
      </c>
      <c r="BD296" s="34">
        <f t="shared" si="177"/>
        <v>1.0925058548009368E-2</v>
      </c>
      <c r="BE296" s="34">
        <f t="shared" si="178"/>
        <v>1.2154566744730678E-2</v>
      </c>
      <c r="BF296" s="34">
        <f t="shared" si="179"/>
        <v>8.8875878220140512E-3</v>
      </c>
      <c r="BG296" s="34">
        <f t="shared" si="180"/>
        <v>1.0632318501170961E-2</v>
      </c>
      <c r="BH296" s="34">
        <f t="shared" si="181"/>
        <v>8.8875878220140512E-3</v>
      </c>
      <c r="BI296" s="34">
        <f t="shared" si="161"/>
        <v>8.9981096408317581E-3</v>
      </c>
      <c r="BJ296" s="34">
        <f t="shared" si="162"/>
        <v>8.5633270321361053E-3</v>
      </c>
      <c r="BK296" s="34">
        <f t="shared" si="163"/>
        <v>8.5066162570888466E-3</v>
      </c>
      <c r="BL296" s="34">
        <f t="shared" si="164"/>
        <v>9.6597353497164459E-3</v>
      </c>
      <c r="BM296" s="34">
        <f t="shared" si="165"/>
        <v>1.0737240075614368E-2</v>
      </c>
      <c r="BN296" s="34">
        <f t="shared" si="166"/>
        <v>1.0472589792060491E-2</v>
      </c>
      <c r="BO296" s="34">
        <f t="shared" si="167"/>
        <v>1.2722117202268431E-2</v>
      </c>
      <c r="BP296" s="34">
        <f t="shared" si="168"/>
        <v>1.0103969754253308E-2</v>
      </c>
    </row>
    <row r="297" spans="1:68" ht="15" x14ac:dyDescent="0.25">
      <c r="A297" s="20" t="s">
        <v>143</v>
      </c>
      <c r="B297" s="28">
        <v>328</v>
      </c>
      <c r="C297" s="28">
        <v>559</v>
      </c>
      <c r="D297" s="28">
        <v>638</v>
      </c>
      <c r="E297" s="28">
        <v>589</v>
      </c>
      <c r="F297" s="28">
        <v>411</v>
      </c>
      <c r="G297" s="28">
        <v>626</v>
      </c>
      <c r="H297" s="28">
        <v>562</v>
      </c>
      <c r="I297" s="28">
        <v>639</v>
      </c>
      <c r="J297" s="28">
        <v>509</v>
      </c>
      <c r="K297" s="28">
        <v>657</v>
      </c>
      <c r="L297" s="28">
        <v>639</v>
      </c>
      <c r="M297" s="28">
        <v>698</v>
      </c>
      <c r="N297" s="28">
        <v>439</v>
      </c>
      <c r="O297" s="28">
        <v>598</v>
      </c>
      <c r="P297" s="28">
        <v>1034</v>
      </c>
      <c r="Q297" s="28">
        <v>703</v>
      </c>
      <c r="R297" s="28">
        <v>727</v>
      </c>
      <c r="S297" s="28">
        <v>530</v>
      </c>
      <c r="T297" s="28">
        <v>615</v>
      </c>
      <c r="U297" s="28">
        <v>727</v>
      </c>
      <c r="V297" s="28">
        <v>649</v>
      </c>
      <c r="W297" s="28">
        <v>594</v>
      </c>
      <c r="X297" s="28">
        <v>946</v>
      </c>
      <c r="Y297" s="28"/>
      <c r="Z297" s="20" t="s">
        <v>143</v>
      </c>
      <c r="AA297" s="28" t="b">
        <f t="shared" si="175"/>
        <v>1</v>
      </c>
      <c r="AB297"/>
      <c r="AC297" s="20" t="s">
        <v>143</v>
      </c>
      <c r="AD297" s="28">
        <v>74400</v>
      </c>
      <c r="AE297" s="28">
        <v>90100</v>
      </c>
      <c r="AF297" s="36">
        <v>82.6</v>
      </c>
      <c r="AG297" s="36">
        <v>4.3</v>
      </c>
      <c r="AH297" s="28">
        <v>75100</v>
      </c>
      <c r="AI297" s="28">
        <v>90400</v>
      </c>
      <c r="AJ297" s="36">
        <v>83.1</v>
      </c>
      <c r="AK297" s="36">
        <v>4.2</v>
      </c>
      <c r="AL297" s="28">
        <v>77900</v>
      </c>
      <c r="AM297" s="28">
        <v>91600</v>
      </c>
      <c r="AN297" s="36">
        <v>85.1</v>
      </c>
      <c r="AO297" s="36">
        <v>4.2</v>
      </c>
      <c r="AP297"/>
      <c r="AQ297"/>
      <c r="AR297"/>
      <c r="AS297"/>
      <c r="AT297" s="34">
        <f t="shared" si="158"/>
        <v>4.3675099866844211E-3</v>
      </c>
      <c r="AU297" s="34">
        <f t="shared" si="159"/>
        <v>7.4434087882822905E-3</v>
      </c>
      <c r="AV297" s="34">
        <f t="shared" si="160"/>
        <v>8.4953395472703065E-3</v>
      </c>
      <c r="AW297" s="34">
        <f t="shared" si="169"/>
        <v>7.5609756097560973E-3</v>
      </c>
      <c r="AX297" s="34">
        <f t="shared" si="170"/>
        <v>5.2759948652118102E-3</v>
      </c>
      <c r="AY297" s="34">
        <f t="shared" si="171"/>
        <v>8.0359435173299101E-3</v>
      </c>
      <c r="AZ297" s="34">
        <f t="shared" si="172"/>
        <v>7.2143774069319639E-3</v>
      </c>
      <c r="BA297" s="34">
        <f t="shared" si="173"/>
        <v>8.2028241335044931E-3</v>
      </c>
      <c r="BB297" s="34">
        <f t="shared" si="174"/>
        <v>6.5340179717586653E-3</v>
      </c>
      <c r="BC297" s="34">
        <f t="shared" si="176"/>
        <v>8.4338896020539154E-3</v>
      </c>
      <c r="BD297" s="34">
        <f t="shared" si="177"/>
        <v>8.2028241335044931E-3</v>
      </c>
      <c r="BE297" s="34">
        <f t="shared" si="178"/>
        <v>8.9602053915275991E-3</v>
      </c>
      <c r="BF297" s="34">
        <f t="shared" si="179"/>
        <v>5.6354300385109118E-3</v>
      </c>
      <c r="BG297" s="34">
        <f t="shared" si="180"/>
        <v>7.6765083440308085E-3</v>
      </c>
      <c r="BH297" s="34">
        <f t="shared" si="181"/>
        <v>1.3273427471116817E-2</v>
      </c>
      <c r="BI297" s="34">
        <f t="shared" si="161"/>
        <v>7.674672489082969E-3</v>
      </c>
      <c r="BJ297" s="34">
        <f t="shared" si="162"/>
        <v>7.9366812227074229E-3</v>
      </c>
      <c r="BK297" s="34">
        <f t="shared" si="163"/>
        <v>5.7860262008733628E-3</v>
      </c>
      <c r="BL297" s="34">
        <f t="shared" si="164"/>
        <v>6.7139737991266379E-3</v>
      </c>
      <c r="BM297" s="34">
        <f t="shared" si="165"/>
        <v>7.9366812227074229E-3</v>
      </c>
      <c r="BN297" s="34">
        <f t="shared" si="166"/>
        <v>7.0851528384279477E-3</v>
      </c>
      <c r="BO297" s="34">
        <f t="shared" si="167"/>
        <v>6.4847161572052399E-3</v>
      </c>
      <c r="BP297" s="34">
        <f t="shared" si="168"/>
        <v>1.0327510917030568E-2</v>
      </c>
    </row>
    <row r="298" spans="1:68" ht="15" x14ac:dyDescent="0.25">
      <c r="A298" s="20" t="s">
        <v>10</v>
      </c>
      <c r="B298" s="28">
        <v>523</v>
      </c>
      <c r="C298" s="28">
        <v>1834</v>
      </c>
      <c r="D298" s="28">
        <v>789</v>
      </c>
      <c r="E298" s="28">
        <v>878</v>
      </c>
      <c r="F298" s="28">
        <v>711</v>
      </c>
      <c r="G298" s="28">
        <v>1015</v>
      </c>
      <c r="H298" s="28">
        <v>1134</v>
      </c>
      <c r="I298" s="28">
        <v>1068</v>
      </c>
      <c r="J298" s="28">
        <v>1388</v>
      </c>
      <c r="K298" s="28">
        <v>1573</v>
      </c>
      <c r="L298" s="28">
        <v>1287</v>
      </c>
      <c r="M298" s="28">
        <v>884</v>
      </c>
      <c r="N298" s="28">
        <v>882</v>
      </c>
      <c r="O298" s="28">
        <v>913</v>
      </c>
      <c r="P298" s="28">
        <v>1041</v>
      </c>
      <c r="Q298" s="28">
        <v>1107</v>
      </c>
      <c r="R298" s="28">
        <v>740</v>
      </c>
      <c r="S298" s="28">
        <v>1137</v>
      </c>
      <c r="T298" s="28">
        <v>981</v>
      </c>
      <c r="U298" s="28">
        <v>1617</v>
      </c>
      <c r="V298" s="28">
        <v>1291</v>
      </c>
      <c r="W298" s="28">
        <v>1362</v>
      </c>
      <c r="X298" s="28">
        <v>1095</v>
      </c>
      <c r="Y298" s="28"/>
      <c r="Z298" s="20" t="s">
        <v>10</v>
      </c>
      <c r="AA298" s="28" t="b">
        <f t="shared" si="175"/>
        <v>1</v>
      </c>
      <c r="AB298"/>
      <c r="AC298" s="20" t="s">
        <v>10</v>
      </c>
      <c r="AD298" s="28">
        <v>88700</v>
      </c>
      <c r="AE298" s="28">
        <v>113200</v>
      </c>
      <c r="AF298" s="36">
        <v>78.3</v>
      </c>
      <c r="AG298" s="36">
        <v>4.5</v>
      </c>
      <c r="AH298" s="28">
        <v>88200</v>
      </c>
      <c r="AI298" s="28">
        <v>113500</v>
      </c>
      <c r="AJ298" s="36">
        <v>77.599999999999994</v>
      </c>
      <c r="AK298" s="36">
        <v>4.5999999999999996</v>
      </c>
      <c r="AL298" s="28">
        <v>91000</v>
      </c>
      <c r="AM298" s="28">
        <v>112600</v>
      </c>
      <c r="AN298" s="36">
        <v>80.8</v>
      </c>
      <c r="AO298" s="36">
        <v>5.2</v>
      </c>
      <c r="AP298"/>
      <c r="AQ298"/>
      <c r="AR298"/>
      <c r="AS298"/>
      <c r="AT298" s="34">
        <f t="shared" si="158"/>
        <v>5.9297052154195012E-3</v>
      </c>
      <c r="AU298" s="34">
        <f t="shared" si="159"/>
        <v>2.0793650793650795E-2</v>
      </c>
      <c r="AV298" s="34">
        <f t="shared" si="160"/>
        <v>8.9455782312925173E-3</v>
      </c>
      <c r="AW298" s="34">
        <f t="shared" si="169"/>
        <v>9.6483516483516479E-3</v>
      </c>
      <c r="AX298" s="34">
        <f t="shared" si="170"/>
        <v>7.8131868131868128E-3</v>
      </c>
      <c r="AY298" s="34">
        <f t="shared" si="171"/>
        <v>1.1153846153846153E-2</v>
      </c>
      <c r="AZ298" s="34">
        <f t="shared" si="172"/>
        <v>1.2461538461538461E-2</v>
      </c>
      <c r="BA298" s="34">
        <f t="shared" si="173"/>
        <v>1.1736263736263736E-2</v>
      </c>
      <c r="BB298" s="34">
        <f t="shared" si="174"/>
        <v>1.5252747252747252E-2</v>
      </c>
      <c r="BC298" s="34">
        <f t="shared" si="176"/>
        <v>1.7285714285714286E-2</v>
      </c>
      <c r="BD298" s="34">
        <f t="shared" si="177"/>
        <v>1.4142857142857143E-2</v>
      </c>
      <c r="BE298" s="34">
        <f t="shared" si="178"/>
        <v>9.7142857142857135E-3</v>
      </c>
      <c r="BF298" s="34">
        <f t="shared" si="179"/>
        <v>9.6923076923076928E-3</v>
      </c>
      <c r="BG298" s="34">
        <f t="shared" si="180"/>
        <v>1.0032967032967032E-2</v>
      </c>
      <c r="BH298" s="34">
        <f t="shared" si="181"/>
        <v>1.143956043956044E-2</v>
      </c>
      <c r="BI298" s="34">
        <f t="shared" si="161"/>
        <v>9.8312611012433392E-3</v>
      </c>
      <c r="BJ298" s="34">
        <f t="shared" si="162"/>
        <v>6.5719360568383661E-3</v>
      </c>
      <c r="BK298" s="34">
        <f t="shared" si="163"/>
        <v>1.0097690941385434E-2</v>
      </c>
      <c r="BL298" s="34">
        <f t="shared" si="164"/>
        <v>8.7122557726465356E-3</v>
      </c>
      <c r="BM298" s="34">
        <f t="shared" si="165"/>
        <v>1.436056838365897E-2</v>
      </c>
      <c r="BN298" s="34">
        <f t="shared" si="166"/>
        <v>1.1465364120781528E-2</v>
      </c>
      <c r="BO298" s="34">
        <f t="shared" si="167"/>
        <v>1.2095914742451155E-2</v>
      </c>
      <c r="BP298" s="34">
        <f t="shared" si="168"/>
        <v>9.7246891651865015E-3</v>
      </c>
    </row>
    <row r="299" spans="1:68" ht="15" x14ac:dyDescent="0.25">
      <c r="A299" s="20" t="s">
        <v>16</v>
      </c>
      <c r="B299" s="28">
        <v>503</v>
      </c>
      <c r="C299" s="28">
        <v>831</v>
      </c>
      <c r="D299" s="28">
        <v>574</v>
      </c>
      <c r="E299" s="28">
        <v>659</v>
      </c>
      <c r="F299" s="28">
        <v>579</v>
      </c>
      <c r="G299" s="28">
        <v>887</v>
      </c>
      <c r="H299" s="28">
        <v>623</v>
      </c>
      <c r="I299" s="28">
        <v>698</v>
      </c>
      <c r="J299" s="28">
        <v>732</v>
      </c>
      <c r="K299" s="28">
        <v>870</v>
      </c>
      <c r="L299" s="28">
        <v>951</v>
      </c>
      <c r="M299" s="28">
        <v>651</v>
      </c>
      <c r="N299" s="28">
        <v>571</v>
      </c>
      <c r="O299" s="28">
        <v>661</v>
      </c>
      <c r="P299" s="28">
        <v>794</v>
      </c>
      <c r="Q299" s="28">
        <v>632</v>
      </c>
      <c r="R299" s="28">
        <v>862</v>
      </c>
      <c r="S299" s="28">
        <v>848</v>
      </c>
      <c r="T299" s="28">
        <v>636</v>
      </c>
      <c r="U299" s="28">
        <v>960</v>
      </c>
      <c r="V299" s="28">
        <v>842</v>
      </c>
      <c r="W299" s="28">
        <v>991</v>
      </c>
      <c r="X299" s="28">
        <v>842</v>
      </c>
      <c r="Y299" s="28"/>
      <c r="Z299" s="20" t="s">
        <v>16</v>
      </c>
      <c r="AA299" s="28" t="b">
        <f t="shared" si="175"/>
        <v>1</v>
      </c>
      <c r="AB299"/>
      <c r="AC299" s="20" t="s">
        <v>16</v>
      </c>
      <c r="AD299" s="28">
        <v>72400</v>
      </c>
      <c r="AE299" s="28">
        <v>90500</v>
      </c>
      <c r="AF299" s="36">
        <v>80</v>
      </c>
      <c r="AG299" s="36">
        <v>5.0999999999999996</v>
      </c>
      <c r="AH299" s="28">
        <v>75800</v>
      </c>
      <c r="AI299" s="28">
        <v>90800</v>
      </c>
      <c r="AJ299" s="36">
        <v>83.5</v>
      </c>
      <c r="AK299" s="36">
        <v>4.7</v>
      </c>
      <c r="AL299" s="28">
        <v>71900</v>
      </c>
      <c r="AM299" s="28">
        <v>89800</v>
      </c>
      <c r="AN299" s="36">
        <v>80.099999999999994</v>
      </c>
      <c r="AO299" s="36">
        <v>4.8</v>
      </c>
      <c r="AP299"/>
      <c r="AQ299"/>
      <c r="AR299"/>
      <c r="AS299"/>
      <c r="AT299" s="34">
        <f t="shared" si="158"/>
        <v>6.6358839050131924E-3</v>
      </c>
      <c r="AU299" s="34">
        <f t="shared" si="159"/>
        <v>1.0963060686015831E-2</v>
      </c>
      <c r="AV299" s="34">
        <f t="shared" si="160"/>
        <v>7.5725593667546175E-3</v>
      </c>
      <c r="AW299" s="34">
        <f t="shared" si="169"/>
        <v>9.1655076495132121E-3</v>
      </c>
      <c r="AX299" s="34">
        <f t="shared" si="170"/>
        <v>8.0528511821974964E-3</v>
      </c>
      <c r="AY299" s="34">
        <f t="shared" si="171"/>
        <v>1.2336578581363004E-2</v>
      </c>
      <c r="AZ299" s="34">
        <f t="shared" si="172"/>
        <v>8.6648122392211403E-3</v>
      </c>
      <c r="BA299" s="34">
        <f t="shared" si="173"/>
        <v>9.7079276773296246E-3</v>
      </c>
      <c r="BB299" s="34">
        <f t="shared" si="174"/>
        <v>1.0180806675938804E-2</v>
      </c>
      <c r="BC299" s="34">
        <f t="shared" si="176"/>
        <v>1.2100139082058415E-2</v>
      </c>
      <c r="BD299" s="34">
        <f t="shared" si="177"/>
        <v>1.3226703755215577E-2</v>
      </c>
      <c r="BE299" s="34">
        <f t="shared" si="178"/>
        <v>9.0542420027816418E-3</v>
      </c>
      <c r="BF299" s="34">
        <f t="shared" si="179"/>
        <v>7.9415855354659243E-3</v>
      </c>
      <c r="BG299" s="34">
        <f t="shared" si="180"/>
        <v>9.1933240611961065E-3</v>
      </c>
      <c r="BH299" s="34">
        <f t="shared" si="181"/>
        <v>1.1043115438108484E-2</v>
      </c>
      <c r="BI299" s="34">
        <f t="shared" si="161"/>
        <v>7.0378619153674835E-3</v>
      </c>
      <c r="BJ299" s="34">
        <f t="shared" si="162"/>
        <v>9.5991091314031173E-3</v>
      </c>
      <c r="BK299" s="34">
        <f t="shared" si="163"/>
        <v>9.4432071269487747E-3</v>
      </c>
      <c r="BL299" s="34">
        <f t="shared" si="164"/>
        <v>7.0824053452115815E-3</v>
      </c>
      <c r="BM299" s="34">
        <f t="shared" si="165"/>
        <v>1.0690423162583519E-2</v>
      </c>
      <c r="BN299" s="34">
        <f t="shared" si="166"/>
        <v>9.3763919821826282E-3</v>
      </c>
      <c r="BO299" s="34">
        <f t="shared" si="167"/>
        <v>1.1035634743875278E-2</v>
      </c>
      <c r="BP299" s="34">
        <f t="shared" si="168"/>
        <v>9.3763919821826282E-3</v>
      </c>
    </row>
    <row r="300" spans="1:68" ht="15" x14ac:dyDescent="0.25">
      <c r="A300" s="20" t="s">
        <v>18</v>
      </c>
      <c r="B300" s="28">
        <v>183</v>
      </c>
      <c r="C300" s="28">
        <v>341</v>
      </c>
      <c r="D300" s="28">
        <v>375</v>
      </c>
      <c r="E300" s="28">
        <v>421</v>
      </c>
      <c r="F300" s="28">
        <v>253</v>
      </c>
      <c r="G300" s="28">
        <v>417</v>
      </c>
      <c r="H300" s="28">
        <v>487</v>
      </c>
      <c r="I300" s="28">
        <v>467</v>
      </c>
      <c r="J300" s="28">
        <v>484</v>
      </c>
      <c r="K300" s="28">
        <v>504</v>
      </c>
      <c r="L300" s="28">
        <v>533</v>
      </c>
      <c r="M300" s="28">
        <v>459</v>
      </c>
      <c r="N300" s="28">
        <v>349</v>
      </c>
      <c r="O300" s="28">
        <v>435</v>
      </c>
      <c r="P300" s="28">
        <v>574</v>
      </c>
      <c r="Q300" s="28">
        <v>458</v>
      </c>
      <c r="R300" s="28">
        <v>371</v>
      </c>
      <c r="S300" s="28">
        <v>525</v>
      </c>
      <c r="T300" s="28">
        <v>702</v>
      </c>
      <c r="U300" s="28">
        <v>615</v>
      </c>
      <c r="V300" s="28">
        <v>501</v>
      </c>
      <c r="W300" s="28">
        <v>433</v>
      </c>
      <c r="X300" s="28">
        <v>480</v>
      </c>
      <c r="Y300" s="28"/>
      <c r="Z300" s="20" t="s">
        <v>18</v>
      </c>
      <c r="AA300" s="28" t="b">
        <f t="shared" si="175"/>
        <v>1</v>
      </c>
      <c r="AB300"/>
      <c r="AC300" s="20" t="s">
        <v>18</v>
      </c>
      <c r="AD300" s="28">
        <v>39300</v>
      </c>
      <c r="AE300" s="28">
        <v>47500</v>
      </c>
      <c r="AF300" s="36">
        <v>82.6</v>
      </c>
      <c r="AG300" s="36">
        <v>6.7</v>
      </c>
      <c r="AH300" s="28">
        <v>37800</v>
      </c>
      <c r="AI300" s="28">
        <v>46000</v>
      </c>
      <c r="AJ300" s="36">
        <v>82.2</v>
      </c>
      <c r="AK300" s="36">
        <v>6.5</v>
      </c>
      <c r="AL300" s="28">
        <v>40700</v>
      </c>
      <c r="AM300" s="28">
        <v>48900</v>
      </c>
      <c r="AN300" s="36">
        <v>83.1</v>
      </c>
      <c r="AO300" s="36">
        <v>7.1</v>
      </c>
      <c r="AP300"/>
      <c r="AQ300"/>
      <c r="AR300"/>
      <c r="AS300"/>
      <c r="AT300" s="34">
        <f t="shared" si="158"/>
        <v>4.8412698412698416E-3</v>
      </c>
      <c r="AU300" s="34">
        <f t="shared" si="159"/>
        <v>9.0211640211640218E-3</v>
      </c>
      <c r="AV300" s="34">
        <f t="shared" si="160"/>
        <v>9.9206349206349201E-3</v>
      </c>
      <c r="AW300" s="34">
        <f t="shared" si="169"/>
        <v>1.0343980343980343E-2</v>
      </c>
      <c r="AX300" s="34">
        <f t="shared" si="170"/>
        <v>6.216216216216216E-3</v>
      </c>
      <c r="AY300" s="34">
        <f t="shared" si="171"/>
        <v>1.0245700245700247E-2</v>
      </c>
      <c r="AZ300" s="34">
        <f t="shared" si="172"/>
        <v>1.1965601965601966E-2</v>
      </c>
      <c r="BA300" s="34">
        <f t="shared" si="173"/>
        <v>1.1474201474201475E-2</v>
      </c>
      <c r="BB300" s="34">
        <f t="shared" si="174"/>
        <v>1.1891891891891892E-2</v>
      </c>
      <c r="BC300" s="34">
        <f t="shared" si="176"/>
        <v>1.2383292383292383E-2</v>
      </c>
      <c r="BD300" s="34">
        <f t="shared" si="177"/>
        <v>1.3095823095823095E-2</v>
      </c>
      <c r="BE300" s="34">
        <f t="shared" si="178"/>
        <v>1.1277641277641278E-2</v>
      </c>
      <c r="BF300" s="34">
        <f t="shared" si="179"/>
        <v>8.5749385749385749E-3</v>
      </c>
      <c r="BG300" s="34">
        <f t="shared" si="180"/>
        <v>1.0687960687960688E-2</v>
      </c>
      <c r="BH300" s="34">
        <f t="shared" si="181"/>
        <v>1.4103194103194104E-2</v>
      </c>
      <c r="BI300" s="34">
        <f t="shared" si="161"/>
        <v>9.3660531697341513E-3</v>
      </c>
      <c r="BJ300" s="34">
        <f t="shared" si="162"/>
        <v>7.5869120654396731E-3</v>
      </c>
      <c r="BK300" s="34">
        <f t="shared" si="163"/>
        <v>1.0736196319018405E-2</v>
      </c>
      <c r="BL300" s="34">
        <f t="shared" si="164"/>
        <v>1.4355828220858896E-2</v>
      </c>
      <c r="BM300" s="34">
        <f t="shared" si="165"/>
        <v>1.2576687116564417E-2</v>
      </c>
      <c r="BN300" s="34">
        <f t="shared" si="166"/>
        <v>1.0245398773006134E-2</v>
      </c>
      <c r="BO300" s="34">
        <f t="shared" si="167"/>
        <v>8.8548057259713701E-3</v>
      </c>
      <c r="BP300" s="34">
        <f t="shared" si="168"/>
        <v>9.8159509202453993E-3</v>
      </c>
    </row>
    <row r="301" spans="1:68" ht="15" x14ac:dyDescent="0.25">
      <c r="A301" s="20" t="s">
        <v>28</v>
      </c>
      <c r="B301" s="28">
        <v>130</v>
      </c>
      <c r="C301" s="28">
        <v>182</v>
      </c>
      <c r="D301" s="28">
        <v>210</v>
      </c>
      <c r="E301" s="28">
        <v>182</v>
      </c>
      <c r="F301" s="28">
        <v>221</v>
      </c>
      <c r="G301" s="28">
        <v>187</v>
      </c>
      <c r="H301" s="28">
        <v>231</v>
      </c>
      <c r="I301" s="28">
        <v>253</v>
      </c>
      <c r="J301" s="28">
        <v>258</v>
      </c>
      <c r="K301" s="28">
        <v>272</v>
      </c>
      <c r="L301" s="28">
        <v>261</v>
      </c>
      <c r="M301" s="28">
        <v>222</v>
      </c>
      <c r="N301" s="28">
        <v>354</v>
      </c>
      <c r="O301" s="28">
        <v>661</v>
      </c>
      <c r="P301" s="28">
        <v>209</v>
      </c>
      <c r="Q301" s="28">
        <v>205</v>
      </c>
      <c r="R301" s="28">
        <v>342</v>
      </c>
      <c r="S301" s="28">
        <v>510</v>
      </c>
      <c r="T301" s="28">
        <v>155</v>
      </c>
      <c r="U301" s="28">
        <v>311</v>
      </c>
      <c r="V301" s="28">
        <v>255</v>
      </c>
      <c r="W301" s="28">
        <v>268</v>
      </c>
      <c r="X301" s="28">
        <v>170</v>
      </c>
      <c r="Y301" s="28"/>
      <c r="Z301" s="20" t="s">
        <v>28</v>
      </c>
      <c r="AA301" s="28" t="b">
        <f t="shared" si="175"/>
        <v>1</v>
      </c>
      <c r="AB301"/>
      <c r="AC301" s="20" t="s">
        <v>28</v>
      </c>
      <c r="AD301" s="28">
        <v>39900</v>
      </c>
      <c r="AE301" s="28">
        <v>54800</v>
      </c>
      <c r="AF301" s="36">
        <v>72.900000000000006</v>
      </c>
      <c r="AG301" s="36">
        <v>7.8</v>
      </c>
      <c r="AH301" s="28">
        <v>40300</v>
      </c>
      <c r="AI301" s="28">
        <v>54000</v>
      </c>
      <c r="AJ301" s="36">
        <v>74.5</v>
      </c>
      <c r="AK301" s="36">
        <v>6.9</v>
      </c>
      <c r="AL301" s="28">
        <v>42000</v>
      </c>
      <c r="AM301" s="28">
        <v>53900</v>
      </c>
      <c r="AN301" s="36">
        <v>77.900000000000006</v>
      </c>
      <c r="AO301" s="36">
        <v>6.7</v>
      </c>
      <c r="AP301"/>
      <c r="AQ301"/>
      <c r="AR301"/>
      <c r="AS301"/>
      <c r="AT301" s="34">
        <f t="shared" si="158"/>
        <v>3.2258064516129032E-3</v>
      </c>
      <c r="AU301" s="34">
        <f t="shared" si="159"/>
        <v>4.5161290322580649E-3</v>
      </c>
      <c r="AV301" s="34">
        <f t="shared" si="160"/>
        <v>5.210918114143921E-3</v>
      </c>
      <c r="AW301" s="34">
        <f t="shared" si="169"/>
        <v>4.3333333333333331E-3</v>
      </c>
      <c r="AX301" s="34">
        <f t="shared" si="170"/>
        <v>5.2619047619047619E-3</v>
      </c>
      <c r="AY301" s="34">
        <f t="shared" si="171"/>
        <v>4.4523809523809525E-3</v>
      </c>
      <c r="AZ301" s="34">
        <f t="shared" si="172"/>
        <v>5.4999999999999997E-3</v>
      </c>
      <c r="BA301" s="34">
        <f t="shared" si="173"/>
        <v>6.0238095238095242E-3</v>
      </c>
      <c r="BB301" s="34">
        <f t="shared" si="174"/>
        <v>6.1428571428571426E-3</v>
      </c>
      <c r="BC301" s="34">
        <f t="shared" si="176"/>
        <v>6.4761904761904765E-3</v>
      </c>
      <c r="BD301" s="34">
        <f t="shared" si="177"/>
        <v>6.2142857142857139E-3</v>
      </c>
      <c r="BE301" s="34">
        <f t="shared" si="178"/>
        <v>5.2857142857142859E-3</v>
      </c>
      <c r="BF301" s="34">
        <f t="shared" si="179"/>
        <v>8.4285714285714294E-3</v>
      </c>
      <c r="BG301" s="34">
        <f t="shared" si="180"/>
        <v>1.5738095238095239E-2</v>
      </c>
      <c r="BH301" s="34">
        <f t="shared" si="181"/>
        <v>4.9761904761904761E-3</v>
      </c>
      <c r="BI301" s="34">
        <f t="shared" si="161"/>
        <v>3.8033395176252319E-3</v>
      </c>
      <c r="BJ301" s="34">
        <f t="shared" si="162"/>
        <v>6.3450834879406311E-3</v>
      </c>
      <c r="BK301" s="34">
        <f t="shared" si="163"/>
        <v>9.4619666048237471E-3</v>
      </c>
      <c r="BL301" s="34">
        <f t="shared" si="164"/>
        <v>2.8756957328385899E-3</v>
      </c>
      <c r="BM301" s="34">
        <f t="shared" si="165"/>
        <v>5.7699443413729125E-3</v>
      </c>
      <c r="BN301" s="34">
        <f t="shared" si="166"/>
        <v>4.7309833024118736E-3</v>
      </c>
      <c r="BO301" s="34">
        <f t="shared" si="167"/>
        <v>4.972170686456401E-3</v>
      </c>
      <c r="BP301" s="34">
        <f t="shared" si="168"/>
        <v>3.1539888682745824E-3</v>
      </c>
    </row>
    <row r="302" spans="1:68" ht="15" x14ac:dyDescent="0.25">
      <c r="A302" s="20" t="s">
        <v>30</v>
      </c>
      <c r="B302" s="28">
        <v>721</v>
      </c>
      <c r="C302" s="28">
        <v>1031</v>
      </c>
      <c r="D302" s="28">
        <v>933</v>
      </c>
      <c r="E302" s="28">
        <v>926</v>
      </c>
      <c r="F302" s="28">
        <v>832</v>
      </c>
      <c r="G302" s="28">
        <v>975</v>
      </c>
      <c r="H302" s="28">
        <v>1031</v>
      </c>
      <c r="I302" s="28">
        <v>1369</v>
      </c>
      <c r="J302" s="28">
        <v>1188</v>
      </c>
      <c r="K302" s="28">
        <v>1674</v>
      </c>
      <c r="L302" s="28">
        <v>1333</v>
      </c>
      <c r="M302" s="28">
        <v>1343</v>
      </c>
      <c r="N302" s="28">
        <v>1014</v>
      </c>
      <c r="O302" s="28">
        <v>1539</v>
      </c>
      <c r="P302" s="28">
        <v>1335</v>
      </c>
      <c r="Q302" s="28">
        <v>1258</v>
      </c>
      <c r="R302" s="28">
        <v>977</v>
      </c>
      <c r="S302" s="28">
        <v>1173</v>
      </c>
      <c r="T302" s="28">
        <v>1283</v>
      </c>
      <c r="U302" s="28">
        <v>1561</v>
      </c>
      <c r="V302" s="28">
        <v>1792</v>
      </c>
      <c r="W302" s="28">
        <v>1652</v>
      </c>
      <c r="X302" s="28">
        <v>1574</v>
      </c>
      <c r="Y302" s="28"/>
      <c r="Z302" s="20" t="s">
        <v>30</v>
      </c>
      <c r="AA302" s="28" t="b">
        <f t="shared" si="175"/>
        <v>1</v>
      </c>
      <c r="AB302"/>
      <c r="AC302" s="20" t="s">
        <v>30</v>
      </c>
      <c r="AD302" s="28">
        <v>86900</v>
      </c>
      <c r="AE302" s="28">
        <v>109100</v>
      </c>
      <c r="AF302" s="36">
        <v>79.599999999999994</v>
      </c>
      <c r="AG302" s="36">
        <v>4.3</v>
      </c>
      <c r="AH302" s="28">
        <v>87300</v>
      </c>
      <c r="AI302" s="28">
        <v>110300</v>
      </c>
      <c r="AJ302" s="36">
        <v>79.2</v>
      </c>
      <c r="AK302" s="36">
        <v>4.2</v>
      </c>
      <c r="AL302" s="28">
        <v>91000</v>
      </c>
      <c r="AM302" s="28">
        <v>110500</v>
      </c>
      <c r="AN302" s="36">
        <v>82.3</v>
      </c>
      <c r="AO302" s="36">
        <v>4.0999999999999996</v>
      </c>
      <c r="AP302"/>
      <c r="AQ302"/>
      <c r="AR302"/>
      <c r="AS302"/>
      <c r="AT302" s="34">
        <f t="shared" si="158"/>
        <v>8.2588774341351666E-3</v>
      </c>
      <c r="AU302" s="34">
        <f t="shared" si="159"/>
        <v>1.1809851088201604E-2</v>
      </c>
      <c r="AV302" s="34">
        <f t="shared" si="160"/>
        <v>1.0687285223367697E-2</v>
      </c>
      <c r="AW302" s="34">
        <f t="shared" si="169"/>
        <v>1.0175824175824176E-2</v>
      </c>
      <c r="AX302" s="34">
        <f t="shared" si="170"/>
        <v>9.1428571428571435E-3</v>
      </c>
      <c r="AY302" s="34">
        <f t="shared" si="171"/>
        <v>1.0714285714285714E-2</v>
      </c>
      <c r="AZ302" s="34">
        <f t="shared" si="172"/>
        <v>1.1329670329670329E-2</v>
      </c>
      <c r="BA302" s="34">
        <f t="shared" si="173"/>
        <v>1.5043956043956044E-2</v>
      </c>
      <c r="BB302" s="34">
        <f t="shared" si="174"/>
        <v>1.3054945054945056E-2</v>
      </c>
      <c r="BC302" s="34">
        <f t="shared" si="176"/>
        <v>1.8395604395604396E-2</v>
      </c>
      <c r="BD302" s="34">
        <f t="shared" si="177"/>
        <v>1.4648351648351649E-2</v>
      </c>
      <c r="BE302" s="34">
        <f t="shared" si="178"/>
        <v>1.4758241758241758E-2</v>
      </c>
      <c r="BF302" s="34">
        <f t="shared" si="179"/>
        <v>1.1142857142857144E-2</v>
      </c>
      <c r="BG302" s="34">
        <f t="shared" si="180"/>
        <v>1.6912087912087911E-2</v>
      </c>
      <c r="BH302" s="34">
        <f t="shared" si="181"/>
        <v>1.467032967032967E-2</v>
      </c>
      <c r="BI302" s="34">
        <f t="shared" si="161"/>
        <v>1.1384615384615385E-2</v>
      </c>
      <c r="BJ302" s="34">
        <f t="shared" si="162"/>
        <v>8.8416289592760187E-3</v>
      </c>
      <c r="BK302" s="34">
        <f t="shared" si="163"/>
        <v>1.0615384615384615E-2</v>
      </c>
      <c r="BL302" s="34">
        <f t="shared" si="164"/>
        <v>1.1610859728506787E-2</v>
      </c>
      <c r="BM302" s="34">
        <f t="shared" si="165"/>
        <v>1.4126696832579186E-2</v>
      </c>
      <c r="BN302" s="34">
        <f t="shared" si="166"/>
        <v>1.6217194570135745E-2</v>
      </c>
      <c r="BO302" s="34">
        <f t="shared" si="167"/>
        <v>1.4950226244343891E-2</v>
      </c>
      <c r="BP302" s="34">
        <f t="shared" si="168"/>
        <v>1.4244343891402715E-2</v>
      </c>
    </row>
    <row r="303" spans="1:68" ht="15" x14ac:dyDescent="0.25">
      <c r="A303" s="20" t="s">
        <v>38</v>
      </c>
      <c r="B303" s="28">
        <v>1081</v>
      </c>
      <c r="C303" s="28">
        <v>848</v>
      </c>
      <c r="D303" s="28">
        <v>1110</v>
      </c>
      <c r="E303" s="28">
        <v>1043</v>
      </c>
      <c r="F303" s="28">
        <v>893</v>
      </c>
      <c r="G303" s="28">
        <v>1178</v>
      </c>
      <c r="H303" s="28">
        <v>1219</v>
      </c>
      <c r="I303" s="28">
        <v>1206</v>
      </c>
      <c r="J303" s="28">
        <v>1303</v>
      </c>
      <c r="K303" s="28">
        <v>1395</v>
      </c>
      <c r="L303" s="28">
        <v>1457</v>
      </c>
      <c r="M303" s="28">
        <v>1000</v>
      </c>
      <c r="N303" s="28">
        <v>1052</v>
      </c>
      <c r="O303" s="28">
        <v>1342</v>
      </c>
      <c r="P303" s="28">
        <v>1235</v>
      </c>
      <c r="Q303" s="28">
        <v>1179</v>
      </c>
      <c r="R303" s="28">
        <v>1133</v>
      </c>
      <c r="S303" s="28">
        <v>1544</v>
      </c>
      <c r="T303" s="28">
        <v>1196</v>
      </c>
      <c r="U303" s="28">
        <v>1213</v>
      </c>
      <c r="V303" s="28">
        <v>1105</v>
      </c>
      <c r="W303" s="28">
        <v>1117</v>
      </c>
      <c r="X303" s="28">
        <v>1006</v>
      </c>
      <c r="Y303" s="28"/>
      <c r="Z303" s="20" t="s">
        <v>38</v>
      </c>
      <c r="AA303" s="28" t="b">
        <f t="shared" si="175"/>
        <v>1</v>
      </c>
      <c r="AB303"/>
      <c r="AC303" s="20" t="s">
        <v>38</v>
      </c>
      <c r="AD303" s="28">
        <v>84600</v>
      </c>
      <c r="AE303" s="28">
        <v>115600</v>
      </c>
      <c r="AF303" s="36">
        <v>73.2</v>
      </c>
      <c r="AG303" s="36">
        <v>5.2</v>
      </c>
      <c r="AH303" s="28">
        <v>95300</v>
      </c>
      <c r="AI303" s="28">
        <v>120500</v>
      </c>
      <c r="AJ303" s="36">
        <v>79.099999999999994</v>
      </c>
      <c r="AK303" s="36">
        <v>4.8</v>
      </c>
      <c r="AL303" s="28">
        <v>97500</v>
      </c>
      <c r="AM303" s="28">
        <v>122500</v>
      </c>
      <c r="AN303" s="36">
        <v>79.7</v>
      </c>
      <c r="AO303" s="36">
        <v>4.5999999999999996</v>
      </c>
      <c r="AP303"/>
      <c r="AQ303"/>
      <c r="AR303"/>
      <c r="AS303"/>
      <c r="AT303" s="34">
        <f t="shared" si="158"/>
        <v>1.1343126967471143E-2</v>
      </c>
      <c r="AU303" s="34">
        <f t="shared" si="159"/>
        <v>8.8982161594963281E-3</v>
      </c>
      <c r="AV303" s="34">
        <f t="shared" si="160"/>
        <v>1.1647429171038825E-2</v>
      </c>
      <c r="AW303" s="34">
        <f t="shared" si="169"/>
        <v>1.0697435897435898E-2</v>
      </c>
      <c r="AX303" s="34">
        <f t="shared" si="170"/>
        <v>9.1589743589743592E-3</v>
      </c>
      <c r="AY303" s="34">
        <f t="shared" si="171"/>
        <v>1.2082051282051282E-2</v>
      </c>
      <c r="AZ303" s="34">
        <f t="shared" si="172"/>
        <v>1.2502564102564102E-2</v>
      </c>
      <c r="BA303" s="34">
        <f t="shared" si="173"/>
        <v>1.236923076923077E-2</v>
      </c>
      <c r="BB303" s="34">
        <f t="shared" si="174"/>
        <v>1.3364102564102564E-2</v>
      </c>
      <c r="BC303" s="34">
        <f t="shared" si="176"/>
        <v>1.4307692307692308E-2</v>
      </c>
      <c r="BD303" s="34">
        <f t="shared" si="177"/>
        <v>1.4943589743589744E-2</v>
      </c>
      <c r="BE303" s="34">
        <f t="shared" si="178"/>
        <v>1.0256410256410256E-2</v>
      </c>
      <c r="BF303" s="34">
        <f t="shared" si="179"/>
        <v>1.078974358974359E-2</v>
      </c>
      <c r="BG303" s="34">
        <f t="shared" si="180"/>
        <v>1.3764102564102564E-2</v>
      </c>
      <c r="BH303" s="34">
        <f t="shared" si="181"/>
        <v>1.2666666666666666E-2</v>
      </c>
      <c r="BI303" s="34">
        <f t="shared" si="161"/>
        <v>9.6244897959183676E-3</v>
      </c>
      <c r="BJ303" s="34">
        <f t="shared" si="162"/>
        <v>9.2489795918367351E-3</v>
      </c>
      <c r="BK303" s="34">
        <f t="shared" si="163"/>
        <v>1.2604081632653062E-2</v>
      </c>
      <c r="BL303" s="34">
        <f t="shared" si="164"/>
        <v>9.7632653061224487E-3</v>
      </c>
      <c r="BM303" s="34">
        <f t="shared" si="165"/>
        <v>9.9020408163265298E-3</v>
      </c>
      <c r="BN303" s="34">
        <f t="shared" si="166"/>
        <v>9.0204081632653064E-3</v>
      </c>
      <c r="BO303" s="34">
        <f t="shared" si="167"/>
        <v>9.1183673469387751E-3</v>
      </c>
      <c r="BP303" s="34">
        <f t="shared" si="168"/>
        <v>8.2122448979591832E-3</v>
      </c>
    </row>
    <row r="304" spans="1:68" ht="15" x14ac:dyDescent="0.25">
      <c r="A304" s="20" t="s">
        <v>61</v>
      </c>
      <c r="B304" s="28">
        <v>224</v>
      </c>
      <c r="C304" s="28">
        <v>341</v>
      </c>
      <c r="D304" s="28">
        <v>493</v>
      </c>
      <c r="E304" s="28">
        <v>376</v>
      </c>
      <c r="F304" s="28">
        <v>317</v>
      </c>
      <c r="G304" s="28">
        <v>477</v>
      </c>
      <c r="H304" s="28">
        <v>361</v>
      </c>
      <c r="I304" s="28">
        <v>690</v>
      </c>
      <c r="J304" s="28">
        <v>531</v>
      </c>
      <c r="K304" s="28">
        <v>443</v>
      </c>
      <c r="L304" s="28">
        <v>733</v>
      </c>
      <c r="M304" s="28">
        <v>325</v>
      </c>
      <c r="N304" s="28">
        <v>341</v>
      </c>
      <c r="O304" s="28">
        <v>537</v>
      </c>
      <c r="P304" s="28">
        <v>685</v>
      </c>
      <c r="Q304" s="28">
        <v>556</v>
      </c>
      <c r="R304" s="28">
        <v>586</v>
      </c>
      <c r="S304" s="28">
        <v>570</v>
      </c>
      <c r="T304" s="28">
        <v>633</v>
      </c>
      <c r="U304" s="28">
        <v>718</v>
      </c>
      <c r="V304" s="28">
        <v>553</v>
      </c>
      <c r="W304" s="28">
        <v>726</v>
      </c>
      <c r="X304" s="28">
        <v>651</v>
      </c>
      <c r="Y304" s="28"/>
      <c r="Z304" s="20" t="s">
        <v>61</v>
      </c>
      <c r="AA304" s="28" t="b">
        <f t="shared" si="175"/>
        <v>1</v>
      </c>
      <c r="AB304"/>
      <c r="AC304" s="20" t="s">
        <v>61</v>
      </c>
      <c r="AD304" s="28">
        <v>59700</v>
      </c>
      <c r="AE304" s="28">
        <v>78200</v>
      </c>
      <c r="AF304" s="36">
        <v>76.3</v>
      </c>
      <c r="AG304" s="36">
        <v>6.3</v>
      </c>
      <c r="AH304" s="28">
        <v>59900</v>
      </c>
      <c r="AI304" s="28">
        <v>79000</v>
      </c>
      <c r="AJ304" s="36">
        <v>75.8</v>
      </c>
      <c r="AK304" s="36">
        <v>6.4</v>
      </c>
      <c r="AL304" s="28">
        <v>61300</v>
      </c>
      <c r="AM304" s="28">
        <v>79500</v>
      </c>
      <c r="AN304" s="36">
        <v>77.099999999999994</v>
      </c>
      <c r="AO304" s="36">
        <v>6.1</v>
      </c>
      <c r="AP304"/>
      <c r="AQ304"/>
      <c r="AR304"/>
      <c r="AS304"/>
      <c r="AT304" s="34">
        <f t="shared" si="158"/>
        <v>3.7395659432387313E-3</v>
      </c>
      <c r="AU304" s="34">
        <f t="shared" si="159"/>
        <v>5.6928213689482468E-3</v>
      </c>
      <c r="AV304" s="34">
        <f t="shared" si="160"/>
        <v>8.230383973288815E-3</v>
      </c>
      <c r="AW304" s="34">
        <f t="shared" si="169"/>
        <v>6.1337683523654159E-3</v>
      </c>
      <c r="AX304" s="34">
        <f t="shared" si="170"/>
        <v>5.1712887438825446E-3</v>
      </c>
      <c r="AY304" s="34">
        <f t="shared" si="171"/>
        <v>7.7814029363784667E-3</v>
      </c>
      <c r="AZ304" s="34">
        <f t="shared" si="172"/>
        <v>5.8890701468189231E-3</v>
      </c>
      <c r="BA304" s="34">
        <f t="shared" si="173"/>
        <v>1.1256117455138662E-2</v>
      </c>
      <c r="BB304" s="34">
        <f t="shared" si="174"/>
        <v>8.6623164763458393E-3</v>
      </c>
      <c r="BC304" s="34">
        <f t="shared" si="176"/>
        <v>7.2267536704730831E-3</v>
      </c>
      <c r="BD304" s="34">
        <f t="shared" si="177"/>
        <v>1.1957585644371941E-2</v>
      </c>
      <c r="BE304" s="34">
        <f t="shared" si="178"/>
        <v>5.3017944535073414E-3</v>
      </c>
      <c r="BF304" s="34">
        <f t="shared" si="179"/>
        <v>5.5628058727569332E-3</v>
      </c>
      <c r="BG304" s="34">
        <f t="shared" si="180"/>
        <v>8.7601957585644371E-3</v>
      </c>
      <c r="BH304" s="34">
        <f t="shared" si="181"/>
        <v>1.1174551386623165E-2</v>
      </c>
      <c r="BI304" s="34">
        <f t="shared" si="161"/>
        <v>6.9937106918238996E-3</v>
      </c>
      <c r="BJ304" s="34">
        <f t="shared" si="162"/>
        <v>7.3710691823899374E-3</v>
      </c>
      <c r="BK304" s="34">
        <f t="shared" si="163"/>
        <v>7.169811320754717E-3</v>
      </c>
      <c r="BL304" s="34">
        <f t="shared" si="164"/>
        <v>7.9622641509433968E-3</v>
      </c>
      <c r="BM304" s="34">
        <f t="shared" si="165"/>
        <v>9.0314465408805038E-3</v>
      </c>
      <c r="BN304" s="34">
        <f t="shared" si="166"/>
        <v>6.9559748427672954E-3</v>
      </c>
      <c r="BO304" s="34">
        <f t="shared" si="167"/>
        <v>9.1320754716981128E-3</v>
      </c>
      <c r="BP304" s="34">
        <f t="shared" si="168"/>
        <v>8.1886792452830186E-3</v>
      </c>
    </row>
    <row r="305" spans="1:68" ht="15" x14ac:dyDescent="0.25">
      <c r="A305" s="20" t="s">
        <v>78</v>
      </c>
      <c r="B305" s="28">
        <v>291</v>
      </c>
      <c r="C305" s="28">
        <v>316</v>
      </c>
      <c r="D305" s="28">
        <v>627</v>
      </c>
      <c r="E305" s="28">
        <v>504</v>
      </c>
      <c r="F305" s="28">
        <v>459</v>
      </c>
      <c r="G305" s="28">
        <v>514</v>
      </c>
      <c r="H305" s="28">
        <v>463</v>
      </c>
      <c r="I305" s="28">
        <v>562</v>
      </c>
      <c r="J305" s="28">
        <v>603</v>
      </c>
      <c r="K305" s="28">
        <v>726</v>
      </c>
      <c r="L305" s="28">
        <v>732</v>
      </c>
      <c r="M305" s="28">
        <v>503</v>
      </c>
      <c r="N305" s="28">
        <v>326</v>
      </c>
      <c r="O305" s="28">
        <v>416</v>
      </c>
      <c r="P305" s="28">
        <v>442</v>
      </c>
      <c r="Q305" s="28">
        <v>610</v>
      </c>
      <c r="R305" s="28">
        <v>414</v>
      </c>
      <c r="S305" s="28">
        <v>808</v>
      </c>
      <c r="T305" s="28">
        <v>1722</v>
      </c>
      <c r="U305" s="28">
        <v>639</v>
      </c>
      <c r="V305" s="28">
        <v>638</v>
      </c>
      <c r="W305" s="28">
        <v>873</v>
      </c>
      <c r="X305" s="28">
        <v>804</v>
      </c>
      <c r="Y305" s="28"/>
      <c r="Z305" s="20" t="s">
        <v>78</v>
      </c>
      <c r="AA305" s="28" t="b">
        <f t="shared" si="175"/>
        <v>1</v>
      </c>
      <c r="AB305"/>
      <c r="AC305" s="20" t="s">
        <v>78</v>
      </c>
      <c r="AD305" s="28">
        <v>42100</v>
      </c>
      <c r="AE305" s="28">
        <v>51400</v>
      </c>
      <c r="AF305" s="36">
        <v>82</v>
      </c>
      <c r="AG305" s="36">
        <v>6.6</v>
      </c>
      <c r="AH305" s="28">
        <v>43800</v>
      </c>
      <c r="AI305" s="28">
        <v>51900</v>
      </c>
      <c r="AJ305" s="36">
        <v>84.5</v>
      </c>
      <c r="AK305" s="36">
        <v>6.4</v>
      </c>
      <c r="AL305" s="28">
        <v>41100</v>
      </c>
      <c r="AM305" s="28">
        <v>51800</v>
      </c>
      <c r="AN305" s="36">
        <v>79.3</v>
      </c>
      <c r="AO305" s="36">
        <v>7.2</v>
      </c>
      <c r="AP305"/>
      <c r="AQ305"/>
      <c r="AR305"/>
      <c r="AS305"/>
      <c r="AT305" s="34">
        <f t="shared" si="158"/>
        <v>6.6438356164383559E-3</v>
      </c>
      <c r="AU305" s="34">
        <f t="shared" si="159"/>
        <v>7.2146118721461185E-3</v>
      </c>
      <c r="AV305" s="34">
        <f t="shared" si="160"/>
        <v>1.4315068493150685E-2</v>
      </c>
      <c r="AW305" s="34">
        <f t="shared" si="169"/>
        <v>1.2262773722627737E-2</v>
      </c>
      <c r="AX305" s="34">
        <f t="shared" si="170"/>
        <v>1.1167883211678832E-2</v>
      </c>
      <c r="AY305" s="34">
        <f t="shared" si="171"/>
        <v>1.2506082725060827E-2</v>
      </c>
      <c r="AZ305" s="34">
        <f t="shared" si="172"/>
        <v>1.1265206812652069E-2</v>
      </c>
      <c r="BA305" s="34">
        <f t="shared" si="173"/>
        <v>1.367396593673966E-2</v>
      </c>
      <c r="BB305" s="34">
        <f t="shared" si="174"/>
        <v>1.4671532846715329E-2</v>
      </c>
      <c r="BC305" s="34">
        <f t="shared" si="176"/>
        <v>1.7664233576642336E-2</v>
      </c>
      <c r="BD305" s="34">
        <f t="shared" si="177"/>
        <v>1.7810218978102189E-2</v>
      </c>
      <c r="BE305" s="34">
        <f t="shared" si="178"/>
        <v>1.2238442822384428E-2</v>
      </c>
      <c r="BF305" s="34">
        <f t="shared" si="179"/>
        <v>7.9318734793187348E-3</v>
      </c>
      <c r="BG305" s="34">
        <f t="shared" si="180"/>
        <v>1.0121654501216545E-2</v>
      </c>
      <c r="BH305" s="34">
        <f t="shared" si="181"/>
        <v>1.0754257907542579E-2</v>
      </c>
      <c r="BI305" s="34">
        <f t="shared" si="161"/>
        <v>1.1776061776061776E-2</v>
      </c>
      <c r="BJ305" s="34">
        <f t="shared" si="162"/>
        <v>7.9922779922779914E-3</v>
      </c>
      <c r="BK305" s="34">
        <f t="shared" si="163"/>
        <v>1.5598455598455598E-2</v>
      </c>
      <c r="BL305" s="34">
        <f t="shared" si="164"/>
        <v>3.3243243243243244E-2</v>
      </c>
      <c r="BM305" s="34">
        <f t="shared" si="165"/>
        <v>1.2335907335907335E-2</v>
      </c>
      <c r="BN305" s="34">
        <f t="shared" si="166"/>
        <v>1.2316602316602317E-2</v>
      </c>
      <c r="BO305" s="34">
        <f t="shared" si="167"/>
        <v>1.6853281853281853E-2</v>
      </c>
      <c r="BP305" s="34">
        <f t="shared" si="168"/>
        <v>1.5521235521235521E-2</v>
      </c>
    </row>
    <row r="306" spans="1:68" ht="15" x14ac:dyDescent="0.25">
      <c r="A306" s="20" t="s">
        <v>97</v>
      </c>
      <c r="B306" s="28">
        <v>115</v>
      </c>
      <c r="C306" s="28">
        <v>192</v>
      </c>
      <c r="D306" s="28">
        <v>224</v>
      </c>
      <c r="E306" s="28">
        <v>273</v>
      </c>
      <c r="F306" s="28">
        <v>224</v>
      </c>
      <c r="G306" s="28">
        <v>205</v>
      </c>
      <c r="H306" s="28">
        <v>193</v>
      </c>
      <c r="I306" s="28">
        <v>207</v>
      </c>
      <c r="J306" s="28">
        <v>172</v>
      </c>
      <c r="K306" s="28">
        <v>224</v>
      </c>
      <c r="L306" s="28">
        <v>154</v>
      </c>
      <c r="M306" s="28">
        <v>133</v>
      </c>
      <c r="N306" s="28">
        <v>135</v>
      </c>
      <c r="O306" s="28">
        <v>179</v>
      </c>
      <c r="P306" s="28">
        <v>167</v>
      </c>
      <c r="Q306" s="28">
        <v>224</v>
      </c>
      <c r="R306" s="28">
        <v>263</v>
      </c>
      <c r="S306" s="28">
        <v>235</v>
      </c>
      <c r="T306" s="28">
        <v>373</v>
      </c>
      <c r="U306" s="28">
        <v>437</v>
      </c>
      <c r="V306" s="28">
        <v>305</v>
      </c>
      <c r="W306" s="28">
        <v>308</v>
      </c>
      <c r="X306" s="28">
        <v>179</v>
      </c>
      <c r="Y306" s="28"/>
      <c r="Z306" s="20" t="s">
        <v>97</v>
      </c>
      <c r="AA306" s="28" t="b">
        <f t="shared" si="175"/>
        <v>1</v>
      </c>
      <c r="AB306"/>
      <c r="AC306" s="20" t="s">
        <v>97</v>
      </c>
      <c r="AD306" s="28">
        <v>30600</v>
      </c>
      <c r="AE306" s="28">
        <v>40000</v>
      </c>
      <c r="AF306" s="36">
        <v>76.5</v>
      </c>
      <c r="AG306" s="36">
        <v>7.8</v>
      </c>
      <c r="AH306" s="28">
        <v>29700</v>
      </c>
      <c r="AI306" s="28">
        <v>39300</v>
      </c>
      <c r="AJ306" s="36">
        <v>75.599999999999994</v>
      </c>
      <c r="AK306" s="36">
        <v>8.1999999999999993</v>
      </c>
      <c r="AL306" s="28">
        <v>28600</v>
      </c>
      <c r="AM306" s="28">
        <v>39000</v>
      </c>
      <c r="AN306" s="36">
        <v>73.400000000000006</v>
      </c>
      <c r="AO306" s="36">
        <v>8.9</v>
      </c>
      <c r="AP306"/>
      <c r="AQ306"/>
      <c r="AR306"/>
      <c r="AS306"/>
      <c r="AT306" s="34">
        <f t="shared" si="158"/>
        <v>3.8720538720538721E-3</v>
      </c>
      <c r="AU306" s="34">
        <f t="shared" si="159"/>
        <v>6.4646464646464646E-3</v>
      </c>
      <c r="AV306" s="34">
        <f t="shared" si="160"/>
        <v>7.5420875420875418E-3</v>
      </c>
      <c r="AW306" s="34">
        <f t="shared" si="169"/>
        <v>9.5454545454545462E-3</v>
      </c>
      <c r="AX306" s="34">
        <f t="shared" si="170"/>
        <v>7.8321678321678322E-3</v>
      </c>
      <c r="AY306" s="34">
        <f t="shared" si="171"/>
        <v>7.1678321678321682E-3</v>
      </c>
      <c r="AZ306" s="34">
        <f t="shared" si="172"/>
        <v>6.7482517482517481E-3</v>
      </c>
      <c r="BA306" s="34">
        <f t="shared" si="173"/>
        <v>7.2377622377622379E-3</v>
      </c>
      <c r="BB306" s="34">
        <f t="shared" si="174"/>
        <v>6.0139860139860144E-3</v>
      </c>
      <c r="BC306" s="34">
        <f t="shared" si="176"/>
        <v>7.8321678321678322E-3</v>
      </c>
      <c r="BD306" s="34">
        <f t="shared" si="177"/>
        <v>5.3846153846153844E-3</v>
      </c>
      <c r="BE306" s="34">
        <f t="shared" si="178"/>
        <v>4.6503496503496507E-3</v>
      </c>
      <c r="BF306" s="34">
        <f t="shared" si="179"/>
        <v>4.7202797202797204E-3</v>
      </c>
      <c r="BG306" s="34">
        <f t="shared" si="180"/>
        <v>6.2587412587412584E-3</v>
      </c>
      <c r="BH306" s="34">
        <f t="shared" si="181"/>
        <v>5.8391608391608393E-3</v>
      </c>
      <c r="BI306" s="34">
        <f t="shared" si="161"/>
        <v>5.7435897435897439E-3</v>
      </c>
      <c r="BJ306" s="34">
        <f t="shared" si="162"/>
        <v>6.743589743589744E-3</v>
      </c>
      <c r="BK306" s="34">
        <f t="shared" si="163"/>
        <v>6.0256410256410257E-3</v>
      </c>
      <c r="BL306" s="34">
        <f t="shared" si="164"/>
        <v>9.5641025641025647E-3</v>
      </c>
      <c r="BM306" s="34">
        <f t="shared" si="165"/>
        <v>1.1205128205128204E-2</v>
      </c>
      <c r="BN306" s="34">
        <f t="shared" si="166"/>
        <v>7.8205128205128208E-3</v>
      </c>
      <c r="BO306" s="34">
        <f t="shared" si="167"/>
        <v>7.8974358974358977E-3</v>
      </c>
      <c r="BP306" s="34">
        <f t="shared" si="168"/>
        <v>4.5897435897435893E-3</v>
      </c>
    </row>
    <row r="307" spans="1:68" ht="15" x14ac:dyDescent="0.25">
      <c r="A307" s="20" t="s">
        <v>129</v>
      </c>
      <c r="B307" s="28">
        <v>215</v>
      </c>
      <c r="C307" s="28">
        <v>183</v>
      </c>
      <c r="D307" s="28">
        <v>212</v>
      </c>
      <c r="E307" s="28">
        <v>185</v>
      </c>
      <c r="F307" s="28">
        <v>275</v>
      </c>
      <c r="G307" s="28">
        <v>284</v>
      </c>
      <c r="H307" s="28">
        <v>244</v>
      </c>
      <c r="I307" s="28">
        <v>244</v>
      </c>
      <c r="J307" s="28">
        <v>333</v>
      </c>
      <c r="K307" s="28">
        <v>229</v>
      </c>
      <c r="L307" s="28">
        <v>297</v>
      </c>
      <c r="M307" s="28">
        <v>218</v>
      </c>
      <c r="N307" s="28">
        <v>191</v>
      </c>
      <c r="O307" s="28">
        <v>479</v>
      </c>
      <c r="P307" s="28">
        <v>290</v>
      </c>
      <c r="Q307" s="28">
        <v>300</v>
      </c>
      <c r="R307" s="28">
        <v>203</v>
      </c>
      <c r="S307" s="28">
        <v>200</v>
      </c>
      <c r="T307" s="28">
        <v>194</v>
      </c>
      <c r="U307" s="28">
        <v>257</v>
      </c>
      <c r="V307" s="28">
        <v>331</v>
      </c>
      <c r="W307" s="28">
        <v>225</v>
      </c>
      <c r="X307" s="28">
        <v>297</v>
      </c>
      <c r="Y307" s="28"/>
      <c r="Z307" s="20" t="s">
        <v>129</v>
      </c>
      <c r="AA307" s="28" t="b">
        <f t="shared" si="175"/>
        <v>1</v>
      </c>
      <c r="AB307"/>
      <c r="AC307" s="20" t="s">
        <v>129</v>
      </c>
      <c r="AD307" s="28">
        <v>40600</v>
      </c>
      <c r="AE307" s="28">
        <v>51100</v>
      </c>
      <c r="AF307" s="36">
        <v>79.400000000000006</v>
      </c>
      <c r="AG307" s="36">
        <v>6.8</v>
      </c>
      <c r="AH307" s="28">
        <v>42500</v>
      </c>
      <c r="AI307" s="28">
        <v>51200</v>
      </c>
      <c r="AJ307" s="36">
        <v>83</v>
      </c>
      <c r="AK307" s="36">
        <v>7.3</v>
      </c>
      <c r="AL307" s="28">
        <v>38700</v>
      </c>
      <c r="AM307" s="28">
        <v>50100</v>
      </c>
      <c r="AN307" s="36">
        <v>77.400000000000006</v>
      </c>
      <c r="AO307" s="36">
        <v>8.3000000000000007</v>
      </c>
      <c r="AP307"/>
      <c r="AQ307"/>
      <c r="AR307"/>
      <c r="AS307"/>
      <c r="AT307" s="34">
        <f t="shared" si="158"/>
        <v>5.0588235294117649E-3</v>
      </c>
      <c r="AU307" s="34">
        <f t="shared" si="159"/>
        <v>4.3058823529411767E-3</v>
      </c>
      <c r="AV307" s="34">
        <f t="shared" si="160"/>
        <v>4.9882352941176475E-3</v>
      </c>
      <c r="AW307" s="34">
        <f t="shared" si="169"/>
        <v>4.7803617571059434E-3</v>
      </c>
      <c r="AX307" s="34">
        <f t="shared" si="170"/>
        <v>7.1059431524547806E-3</v>
      </c>
      <c r="AY307" s="34">
        <f t="shared" si="171"/>
        <v>7.3385012919896641E-3</v>
      </c>
      <c r="AZ307" s="34">
        <f t="shared" si="172"/>
        <v>6.3049095607235145E-3</v>
      </c>
      <c r="BA307" s="34">
        <f t="shared" si="173"/>
        <v>6.3049095607235145E-3</v>
      </c>
      <c r="BB307" s="34">
        <f t="shared" si="174"/>
        <v>8.6046511627906972E-3</v>
      </c>
      <c r="BC307" s="34">
        <f t="shared" si="176"/>
        <v>5.9173126614987083E-3</v>
      </c>
      <c r="BD307" s="34">
        <f t="shared" si="177"/>
        <v>7.674418604651163E-3</v>
      </c>
      <c r="BE307" s="34">
        <f t="shared" si="178"/>
        <v>5.6330749354005167E-3</v>
      </c>
      <c r="BF307" s="34">
        <f t="shared" si="179"/>
        <v>4.935400516795866E-3</v>
      </c>
      <c r="BG307" s="34">
        <f t="shared" si="180"/>
        <v>1.2377260981912145E-2</v>
      </c>
      <c r="BH307" s="34">
        <f t="shared" si="181"/>
        <v>7.4935400516795867E-3</v>
      </c>
      <c r="BI307" s="34">
        <f t="shared" si="161"/>
        <v>5.9880239520958087E-3</v>
      </c>
      <c r="BJ307" s="34">
        <f t="shared" si="162"/>
        <v>4.0518962075848305E-3</v>
      </c>
      <c r="BK307" s="34">
        <f t="shared" si="163"/>
        <v>3.9920159680638719E-3</v>
      </c>
      <c r="BL307" s="34">
        <f t="shared" si="164"/>
        <v>3.872255489021956E-3</v>
      </c>
      <c r="BM307" s="34">
        <f t="shared" si="165"/>
        <v>5.1297405189620763E-3</v>
      </c>
      <c r="BN307" s="34">
        <f t="shared" si="166"/>
        <v>6.6067864271457085E-3</v>
      </c>
      <c r="BO307" s="34">
        <f t="shared" si="167"/>
        <v>4.4910179640718561E-3</v>
      </c>
      <c r="BP307" s="34">
        <f t="shared" si="168"/>
        <v>5.9281437125748501E-3</v>
      </c>
    </row>
    <row r="308" spans="1:68" ht="15" x14ac:dyDescent="0.25">
      <c r="A308" s="20" t="s">
        <v>170</v>
      </c>
      <c r="B308" s="28">
        <v>372</v>
      </c>
      <c r="C308" s="28">
        <v>597</v>
      </c>
      <c r="D308" s="28">
        <v>568</v>
      </c>
      <c r="E308" s="28">
        <v>468</v>
      </c>
      <c r="F308" s="28">
        <v>653</v>
      </c>
      <c r="G308" s="28">
        <v>392</v>
      </c>
      <c r="H308" s="28">
        <v>565</v>
      </c>
      <c r="I308" s="28">
        <v>460</v>
      </c>
      <c r="J308" s="28">
        <v>478</v>
      </c>
      <c r="K308" s="28">
        <v>604</v>
      </c>
      <c r="L308" s="28">
        <v>441</v>
      </c>
      <c r="M308" s="28">
        <v>631</v>
      </c>
      <c r="N308" s="28">
        <v>433</v>
      </c>
      <c r="O308" s="28">
        <v>654</v>
      </c>
      <c r="P308" s="28">
        <v>744</v>
      </c>
      <c r="Q308" s="28">
        <v>587</v>
      </c>
      <c r="R308" s="28">
        <v>497</v>
      </c>
      <c r="S308" s="28">
        <v>934</v>
      </c>
      <c r="T308" s="28">
        <v>558</v>
      </c>
      <c r="U308" s="28">
        <v>544</v>
      </c>
      <c r="V308" s="28">
        <v>641</v>
      </c>
      <c r="W308" s="28">
        <v>603</v>
      </c>
      <c r="X308" s="28">
        <v>506</v>
      </c>
      <c r="Y308" s="28"/>
      <c r="Z308" s="20" t="s">
        <v>170</v>
      </c>
      <c r="AA308" s="28" t="b">
        <f t="shared" si="175"/>
        <v>1</v>
      </c>
      <c r="AB308"/>
      <c r="AC308" s="20" t="s">
        <v>170</v>
      </c>
      <c r="AD308" s="28">
        <v>63500</v>
      </c>
      <c r="AE308" s="28">
        <v>84600</v>
      </c>
      <c r="AF308" s="36">
        <v>75.099999999999994</v>
      </c>
      <c r="AG308" s="36">
        <v>5.8</v>
      </c>
      <c r="AH308" s="28">
        <v>64000</v>
      </c>
      <c r="AI308" s="28">
        <v>85700</v>
      </c>
      <c r="AJ308" s="36">
        <v>74.7</v>
      </c>
      <c r="AK308" s="36">
        <v>6.8</v>
      </c>
      <c r="AL308" s="28">
        <v>63300</v>
      </c>
      <c r="AM308" s="28">
        <v>83800</v>
      </c>
      <c r="AN308" s="36">
        <v>75.599999999999994</v>
      </c>
      <c r="AO308" s="36">
        <v>6.9</v>
      </c>
      <c r="AP308"/>
      <c r="AQ308"/>
      <c r="AR308"/>
      <c r="AS308"/>
      <c r="AT308" s="34">
        <f t="shared" si="158"/>
        <v>5.8125E-3</v>
      </c>
      <c r="AU308" s="34">
        <f t="shared" si="159"/>
        <v>9.3281249999999996E-3</v>
      </c>
      <c r="AV308" s="34">
        <f t="shared" si="160"/>
        <v>8.8749999999999992E-3</v>
      </c>
      <c r="AW308" s="34">
        <f t="shared" si="169"/>
        <v>7.3933649289099528E-3</v>
      </c>
      <c r="AX308" s="34">
        <f t="shared" si="170"/>
        <v>1.0315955766192732E-2</v>
      </c>
      <c r="AY308" s="34">
        <f t="shared" si="171"/>
        <v>6.192733017377567E-3</v>
      </c>
      <c r="AZ308" s="34">
        <f t="shared" si="172"/>
        <v>8.9257503949447085E-3</v>
      </c>
      <c r="BA308" s="34">
        <f t="shared" si="173"/>
        <v>7.2669826224328595E-3</v>
      </c>
      <c r="BB308" s="34">
        <f t="shared" si="174"/>
        <v>7.5513428120063189E-3</v>
      </c>
      <c r="BC308" s="34">
        <f t="shared" si="176"/>
        <v>9.541864139020537E-3</v>
      </c>
      <c r="BD308" s="34">
        <f t="shared" si="177"/>
        <v>6.9668246445497633E-3</v>
      </c>
      <c r="BE308" s="34">
        <f t="shared" si="178"/>
        <v>9.9684044233807265E-3</v>
      </c>
      <c r="BF308" s="34">
        <f t="shared" si="179"/>
        <v>6.8404423380726701E-3</v>
      </c>
      <c r="BG308" s="34">
        <f t="shared" si="180"/>
        <v>1.033175355450237E-2</v>
      </c>
      <c r="BH308" s="34">
        <f t="shared" si="181"/>
        <v>1.1753554502369668E-2</v>
      </c>
      <c r="BI308" s="34">
        <f t="shared" si="161"/>
        <v>7.0047732696897373E-3</v>
      </c>
      <c r="BJ308" s="34">
        <f t="shared" si="162"/>
        <v>5.9307875894988064E-3</v>
      </c>
      <c r="BK308" s="34">
        <f t="shared" si="163"/>
        <v>1.1145584725536993E-2</v>
      </c>
      <c r="BL308" s="34">
        <f t="shared" si="164"/>
        <v>6.6587112171837713E-3</v>
      </c>
      <c r="BM308" s="34">
        <f t="shared" si="165"/>
        <v>6.4916467780429593E-3</v>
      </c>
      <c r="BN308" s="34">
        <f t="shared" si="166"/>
        <v>7.6491646778042962E-3</v>
      </c>
      <c r="BO308" s="34">
        <f t="shared" si="167"/>
        <v>7.1957040572792359E-3</v>
      </c>
      <c r="BP308" s="34">
        <f t="shared" si="168"/>
        <v>6.0381861575178998E-3</v>
      </c>
    </row>
    <row r="309" spans="1:68" ht="15" x14ac:dyDescent="0.25">
      <c r="A309" s="20" t="s">
        <v>178</v>
      </c>
      <c r="B309" s="28">
        <v>120</v>
      </c>
      <c r="C309" s="28">
        <v>485</v>
      </c>
      <c r="D309" s="28">
        <v>356</v>
      </c>
      <c r="E309" s="28">
        <v>273</v>
      </c>
      <c r="F309" s="28">
        <v>275</v>
      </c>
      <c r="G309" s="28">
        <v>425</v>
      </c>
      <c r="H309" s="28">
        <v>320</v>
      </c>
      <c r="I309" s="28">
        <v>536</v>
      </c>
      <c r="J309" s="28">
        <v>307</v>
      </c>
      <c r="K309" s="28">
        <v>380</v>
      </c>
      <c r="L309" s="28">
        <v>378</v>
      </c>
      <c r="M309" s="28">
        <v>371</v>
      </c>
      <c r="N309" s="28">
        <v>300</v>
      </c>
      <c r="O309" s="28">
        <v>433</v>
      </c>
      <c r="P309" s="28">
        <v>575</v>
      </c>
      <c r="Q309" s="28">
        <v>542</v>
      </c>
      <c r="R309" s="28">
        <v>506</v>
      </c>
      <c r="S309" s="28">
        <v>497</v>
      </c>
      <c r="T309" s="28">
        <v>554</v>
      </c>
      <c r="U309" s="28">
        <v>465</v>
      </c>
      <c r="V309" s="28">
        <v>410</v>
      </c>
      <c r="W309" s="28">
        <v>405</v>
      </c>
      <c r="X309" s="28">
        <v>611</v>
      </c>
      <c r="Y309" s="28"/>
      <c r="Z309" s="20" t="s">
        <v>178</v>
      </c>
      <c r="AA309" s="28" t="b">
        <f t="shared" si="175"/>
        <v>1</v>
      </c>
      <c r="AB309"/>
      <c r="AC309" s="20" t="s">
        <v>178</v>
      </c>
      <c r="AD309" s="28">
        <v>36900</v>
      </c>
      <c r="AE309" s="28">
        <v>45500</v>
      </c>
      <c r="AF309" s="36">
        <v>81.3</v>
      </c>
      <c r="AG309" s="36">
        <v>6.5</v>
      </c>
      <c r="AH309" s="28">
        <v>36500</v>
      </c>
      <c r="AI309" s="28">
        <v>46500</v>
      </c>
      <c r="AJ309" s="36">
        <v>78.599999999999994</v>
      </c>
      <c r="AK309" s="36">
        <v>7.4</v>
      </c>
      <c r="AL309" s="28">
        <v>38700</v>
      </c>
      <c r="AM309" s="28">
        <v>46400</v>
      </c>
      <c r="AN309" s="36">
        <v>83.4</v>
      </c>
      <c r="AO309" s="36">
        <v>6.4</v>
      </c>
      <c r="AP309"/>
      <c r="AQ309"/>
      <c r="AR309"/>
      <c r="AS309"/>
      <c r="AT309" s="34">
        <f t="shared" si="158"/>
        <v>3.2876712328767125E-3</v>
      </c>
      <c r="AU309" s="34">
        <f t="shared" si="159"/>
        <v>1.3287671232876712E-2</v>
      </c>
      <c r="AV309" s="34">
        <f t="shared" si="160"/>
        <v>9.7534246575342459E-3</v>
      </c>
      <c r="AW309" s="34">
        <f t="shared" si="169"/>
        <v>7.0542635658914733E-3</v>
      </c>
      <c r="AX309" s="34">
        <f t="shared" si="170"/>
        <v>7.1059431524547806E-3</v>
      </c>
      <c r="AY309" s="34">
        <f t="shared" si="171"/>
        <v>1.0981912144702842E-2</v>
      </c>
      <c r="AZ309" s="34">
        <f t="shared" si="172"/>
        <v>8.2687338501291983E-3</v>
      </c>
      <c r="BA309" s="34">
        <f t="shared" si="173"/>
        <v>1.3850129198966409E-2</v>
      </c>
      <c r="BB309" s="34">
        <f t="shared" si="174"/>
        <v>7.9328165374677011E-3</v>
      </c>
      <c r="BC309" s="34">
        <f t="shared" si="176"/>
        <v>9.8191214470284231E-3</v>
      </c>
      <c r="BD309" s="34">
        <f t="shared" si="177"/>
        <v>9.7674418604651158E-3</v>
      </c>
      <c r="BE309" s="34">
        <f t="shared" si="178"/>
        <v>9.5865633074935404E-3</v>
      </c>
      <c r="BF309" s="34">
        <f t="shared" si="179"/>
        <v>7.7519379844961239E-3</v>
      </c>
      <c r="BG309" s="34">
        <f t="shared" si="180"/>
        <v>1.1188630490956072E-2</v>
      </c>
      <c r="BH309" s="34">
        <f t="shared" si="181"/>
        <v>1.4857881136950904E-2</v>
      </c>
      <c r="BI309" s="34">
        <f t="shared" si="161"/>
        <v>1.1681034482758621E-2</v>
      </c>
      <c r="BJ309" s="34">
        <f t="shared" si="162"/>
        <v>1.0905172413793103E-2</v>
      </c>
      <c r="BK309" s="34">
        <f t="shared" si="163"/>
        <v>1.0711206896551724E-2</v>
      </c>
      <c r="BL309" s="34">
        <f t="shared" si="164"/>
        <v>1.1939655172413794E-2</v>
      </c>
      <c r="BM309" s="34">
        <f t="shared" si="165"/>
        <v>1.002155172413793E-2</v>
      </c>
      <c r="BN309" s="34">
        <f t="shared" si="166"/>
        <v>8.8362068965517244E-3</v>
      </c>
      <c r="BO309" s="34">
        <f t="shared" si="167"/>
        <v>8.7284482758620691E-3</v>
      </c>
      <c r="BP309" s="34">
        <f t="shared" si="168"/>
        <v>1.3168103448275861E-2</v>
      </c>
    </row>
    <row r="310" spans="1:68" ht="15" x14ac:dyDescent="0.25">
      <c r="A310" s="20" t="s">
        <v>21</v>
      </c>
      <c r="B310" s="28">
        <v>270</v>
      </c>
      <c r="C310" s="28">
        <v>328</v>
      </c>
      <c r="D310" s="28">
        <v>225</v>
      </c>
      <c r="E310" s="28">
        <v>327</v>
      </c>
      <c r="F310" s="28">
        <v>256</v>
      </c>
      <c r="G310" s="28">
        <v>478</v>
      </c>
      <c r="H310" s="28">
        <v>440</v>
      </c>
      <c r="I310" s="28">
        <v>546</v>
      </c>
      <c r="J310" s="28">
        <v>497</v>
      </c>
      <c r="K310" s="28">
        <v>457</v>
      </c>
      <c r="L310" s="28">
        <v>583</v>
      </c>
      <c r="M310" s="28">
        <v>516</v>
      </c>
      <c r="N310" s="28">
        <v>463</v>
      </c>
      <c r="O310" s="28">
        <v>351</v>
      </c>
      <c r="P310" s="28">
        <v>621</v>
      </c>
      <c r="Q310" s="28">
        <v>565</v>
      </c>
      <c r="R310" s="28">
        <v>616</v>
      </c>
      <c r="S310" s="28">
        <v>629</v>
      </c>
      <c r="T310" s="28">
        <v>743</v>
      </c>
      <c r="U310" s="28">
        <v>492</v>
      </c>
      <c r="V310" s="28">
        <v>672</v>
      </c>
      <c r="W310" s="28">
        <v>637</v>
      </c>
      <c r="X310" s="28">
        <v>484</v>
      </c>
      <c r="Y310" s="28"/>
      <c r="Z310" s="20" t="s">
        <v>21</v>
      </c>
      <c r="AA310" s="28" t="b">
        <f t="shared" si="175"/>
        <v>1</v>
      </c>
      <c r="AB310"/>
      <c r="AC310" s="20" t="s">
        <v>21</v>
      </c>
      <c r="AD310" s="28">
        <v>48400</v>
      </c>
      <c r="AE310" s="28">
        <v>57700</v>
      </c>
      <c r="AF310" s="36">
        <v>83.9</v>
      </c>
      <c r="AG310" s="36">
        <v>6.3</v>
      </c>
      <c r="AH310" s="28">
        <v>45700</v>
      </c>
      <c r="AI310" s="28">
        <v>57700</v>
      </c>
      <c r="AJ310" s="36">
        <v>79.2</v>
      </c>
      <c r="AK310" s="36">
        <v>6.8</v>
      </c>
      <c r="AL310" s="28">
        <v>48200</v>
      </c>
      <c r="AM310" s="28">
        <v>57400</v>
      </c>
      <c r="AN310" s="36">
        <v>83.9</v>
      </c>
      <c r="AO310" s="36">
        <v>6.5</v>
      </c>
      <c r="AP310"/>
      <c r="AQ310"/>
      <c r="AR310"/>
      <c r="AS310"/>
      <c r="AT310" s="34">
        <f t="shared" si="158"/>
        <v>5.9080962800875277E-3</v>
      </c>
      <c r="AU310" s="34">
        <f t="shared" si="159"/>
        <v>7.1772428884026261E-3</v>
      </c>
      <c r="AV310" s="34">
        <f t="shared" si="160"/>
        <v>4.9234135667396064E-3</v>
      </c>
      <c r="AW310" s="34">
        <f t="shared" si="169"/>
        <v>6.7842323651452286E-3</v>
      </c>
      <c r="AX310" s="34">
        <f t="shared" si="170"/>
        <v>5.3112033195020746E-3</v>
      </c>
      <c r="AY310" s="34">
        <f t="shared" si="171"/>
        <v>9.9170124481327802E-3</v>
      </c>
      <c r="AZ310" s="34">
        <f t="shared" si="172"/>
        <v>9.1286307053941914E-3</v>
      </c>
      <c r="BA310" s="34">
        <f t="shared" si="173"/>
        <v>1.1327800829875518E-2</v>
      </c>
      <c r="BB310" s="34">
        <f t="shared" si="174"/>
        <v>1.0311203319502076E-2</v>
      </c>
      <c r="BC310" s="34">
        <f t="shared" si="176"/>
        <v>9.4813278008298758E-3</v>
      </c>
      <c r="BD310" s="34">
        <f t="shared" si="177"/>
        <v>1.2095435684647302E-2</v>
      </c>
      <c r="BE310" s="34">
        <f t="shared" si="178"/>
        <v>1.0705394190871369E-2</v>
      </c>
      <c r="BF310" s="34">
        <f t="shared" si="179"/>
        <v>9.6058091286307049E-3</v>
      </c>
      <c r="BG310" s="34">
        <f t="shared" si="180"/>
        <v>7.2821576763485475E-3</v>
      </c>
      <c r="BH310" s="34">
        <f t="shared" si="181"/>
        <v>1.2883817427385893E-2</v>
      </c>
      <c r="BI310" s="34">
        <f t="shared" si="161"/>
        <v>9.8432055749128923E-3</v>
      </c>
      <c r="BJ310" s="34">
        <f t="shared" si="162"/>
        <v>1.0731707317073172E-2</v>
      </c>
      <c r="BK310" s="34">
        <f t="shared" si="163"/>
        <v>1.0958188153310105E-2</v>
      </c>
      <c r="BL310" s="34">
        <f t="shared" si="164"/>
        <v>1.2944250871080139E-2</v>
      </c>
      <c r="BM310" s="34">
        <f t="shared" si="165"/>
        <v>8.5714285714285719E-3</v>
      </c>
      <c r="BN310" s="34">
        <f t="shared" si="166"/>
        <v>1.1707317073170732E-2</v>
      </c>
      <c r="BO310" s="34">
        <f t="shared" si="167"/>
        <v>1.1097560975609756E-2</v>
      </c>
      <c r="BP310" s="34">
        <f t="shared" si="168"/>
        <v>8.4320557491289194E-3</v>
      </c>
    </row>
    <row r="311" spans="1:68" ht="15" x14ac:dyDescent="0.25">
      <c r="A311" s="20" t="s">
        <v>44</v>
      </c>
      <c r="B311" s="28">
        <v>465</v>
      </c>
      <c r="C311" s="28">
        <v>895</v>
      </c>
      <c r="D311" s="28">
        <v>647</v>
      </c>
      <c r="E311" s="28">
        <v>795</v>
      </c>
      <c r="F311" s="28">
        <v>530</v>
      </c>
      <c r="G311" s="28">
        <v>769</v>
      </c>
      <c r="H311" s="28">
        <v>663</v>
      </c>
      <c r="I311" s="28">
        <v>835</v>
      </c>
      <c r="J311" s="28">
        <v>677</v>
      </c>
      <c r="K311" s="28">
        <v>2744</v>
      </c>
      <c r="L311" s="28">
        <v>1105</v>
      </c>
      <c r="M311" s="28">
        <v>1062</v>
      </c>
      <c r="N311" s="28">
        <v>705</v>
      </c>
      <c r="O311" s="28">
        <v>1641</v>
      </c>
      <c r="P311" s="28">
        <v>793</v>
      </c>
      <c r="Q311" s="28">
        <v>715</v>
      </c>
      <c r="R311" s="28">
        <v>675</v>
      </c>
      <c r="S311" s="28">
        <v>803</v>
      </c>
      <c r="T311" s="28">
        <v>1402</v>
      </c>
      <c r="U311" s="28">
        <v>1106</v>
      </c>
      <c r="V311" s="28">
        <v>1368</v>
      </c>
      <c r="W311" s="28">
        <v>2051</v>
      </c>
      <c r="X311" s="28">
        <v>1365</v>
      </c>
      <c r="Y311" s="28"/>
      <c r="Z311" s="20" t="s">
        <v>44</v>
      </c>
      <c r="AA311" s="28" t="b">
        <f t="shared" si="175"/>
        <v>1</v>
      </c>
      <c r="AB311"/>
      <c r="AC311" s="20" t="s">
        <v>44</v>
      </c>
      <c r="AD311" s="28">
        <v>68200</v>
      </c>
      <c r="AE311" s="28">
        <v>90000</v>
      </c>
      <c r="AF311" s="36">
        <v>75.8</v>
      </c>
      <c r="AG311" s="36">
        <v>5.7</v>
      </c>
      <c r="AH311" s="28">
        <v>73000</v>
      </c>
      <c r="AI311" s="28">
        <v>90700</v>
      </c>
      <c r="AJ311" s="36">
        <v>80.5</v>
      </c>
      <c r="AK311" s="36">
        <v>5.2</v>
      </c>
      <c r="AL311" s="28">
        <v>73600</v>
      </c>
      <c r="AM311" s="28">
        <v>91400</v>
      </c>
      <c r="AN311" s="36">
        <v>80.5</v>
      </c>
      <c r="AO311" s="36">
        <v>5.3</v>
      </c>
      <c r="AP311"/>
      <c r="AQ311"/>
      <c r="AR311"/>
      <c r="AS311"/>
      <c r="AT311" s="34">
        <f t="shared" si="158"/>
        <v>6.3698630136986298E-3</v>
      </c>
      <c r="AU311" s="34">
        <f t="shared" si="159"/>
        <v>1.226027397260274E-2</v>
      </c>
      <c r="AV311" s="34">
        <f t="shared" si="160"/>
        <v>8.8630136986301376E-3</v>
      </c>
      <c r="AW311" s="34">
        <f t="shared" si="169"/>
        <v>1.0801630434782609E-2</v>
      </c>
      <c r="AX311" s="34">
        <f t="shared" si="170"/>
        <v>7.2010869565217392E-3</v>
      </c>
      <c r="AY311" s="34">
        <f t="shared" si="171"/>
        <v>1.0448369565217391E-2</v>
      </c>
      <c r="AZ311" s="34">
        <f t="shared" si="172"/>
        <v>9.0081521739130439E-3</v>
      </c>
      <c r="BA311" s="34">
        <f t="shared" si="173"/>
        <v>1.1345108695652174E-2</v>
      </c>
      <c r="BB311" s="34">
        <f t="shared" si="174"/>
        <v>9.1983695652173916E-3</v>
      </c>
      <c r="BC311" s="34">
        <f t="shared" si="176"/>
        <v>3.7282608695652177E-2</v>
      </c>
      <c r="BD311" s="34">
        <f t="shared" si="177"/>
        <v>1.5013586956521739E-2</v>
      </c>
      <c r="BE311" s="34">
        <f t="shared" si="178"/>
        <v>1.4429347826086956E-2</v>
      </c>
      <c r="BF311" s="34">
        <f t="shared" si="179"/>
        <v>9.5788043478260872E-3</v>
      </c>
      <c r="BG311" s="34">
        <f t="shared" si="180"/>
        <v>2.2296195652173913E-2</v>
      </c>
      <c r="BH311" s="34">
        <f t="shared" si="181"/>
        <v>1.0774456521739131E-2</v>
      </c>
      <c r="BI311" s="34">
        <f t="shared" si="161"/>
        <v>7.8227571115973733E-3</v>
      </c>
      <c r="BJ311" s="34">
        <f t="shared" si="162"/>
        <v>7.3851203501094096E-3</v>
      </c>
      <c r="BK311" s="34">
        <f t="shared" si="163"/>
        <v>8.7855579868708969E-3</v>
      </c>
      <c r="BL311" s="34">
        <f t="shared" si="164"/>
        <v>1.5339168490153174E-2</v>
      </c>
      <c r="BM311" s="34">
        <f t="shared" si="165"/>
        <v>1.2100656455142232E-2</v>
      </c>
      <c r="BN311" s="34">
        <f t="shared" si="166"/>
        <v>1.4967177242888402E-2</v>
      </c>
      <c r="BO311" s="34">
        <f t="shared" si="167"/>
        <v>2.2439824945295405E-2</v>
      </c>
      <c r="BP311" s="34">
        <f t="shared" si="168"/>
        <v>1.4934354485776805E-2</v>
      </c>
    </row>
    <row r="312" spans="1:68" ht="15" x14ac:dyDescent="0.25">
      <c r="A312" s="20" t="s">
        <v>53</v>
      </c>
      <c r="B312" s="28">
        <v>335</v>
      </c>
      <c r="C312" s="28">
        <v>458</v>
      </c>
      <c r="D312" s="28">
        <v>503</v>
      </c>
      <c r="E312" s="28">
        <v>555</v>
      </c>
      <c r="F312" s="28">
        <v>431</v>
      </c>
      <c r="G312" s="28">
        <v>507</v>
      </c>
      <c r="H312" s="28">
        <v>519</v>
      </c>
      <c r="I312" s="28">
        <v>529</v>
      </c>
      <c r="J312" s="28">
        <v>466</v>
      </c>
      <c r="K312" s="28">
        <v>422</v>
      </c>
      <c r="L312" s="28">
        <v>494</v>
      </c>
      <c r="M312" s="28">
        <v>535</v>
      </c>
      <c r="N312" s="28">
        <v>595</v>
      </c>
      <c r="O312" s="28">
        <v>429</v>
      </c>
      <c r="P312" s="28">
        <v>616</v>
      </c>
      <c r="Q312" s="28">
        <v>640</v>
      </c>
      <c r="R312" s="28">
        <v>686</v>
      </c>
      <c r="S312" s="28">
        <v>560</v>
      </c>
      <c r="T312" s="28">
        <v>680</v>
      </c>
      <c r="U312" s="28">
        <v>571</v>
      </c>
      <c r="V312" s="28">
        <v>772</v>
      </c>
      <c r="W312" s="28">
        <v>952</v>
      </c>
      <c r="X312" s="28">
        <v>679</v>
      </c>
      <c r="Y312" s="28"/>
      <c r="Z312" s="20" t="s">
        <v>53</v>
      </c>
      <c r="AA312" s="28" t="b">
        <f t="shared" si="175"/>
        <v>1</v>
      </c>
      <c r="AB312"/>
      <c r="AC312" s="20" t="s">
        <v>53</v>
      </c>
      <c r="AD312" s="28">
        <v>74000</v>
      </c>
      <c r="AE312" s="28">
        <v>89000</v>
      </c>
      <c r="AF312" s="36">
        <v>83.1</v>
      </c>
      <c r="AG312" s="36">
        <v>4.5999999999999996</v>
      </c>
      <c r="AH312" s="28">
        <v>69900</v>
      </c>
      <c r="AI312" s="28">
        <v>90000</v>
      </c>
      <c r="AJ312" s="36">
        <v>77.7</v>
      </c>
      <c r="AK312" s="36">
        <v>5.3</v>
      </c>
      <c r="AL312" s="28">
        <v>71200</v>
      </c>
      <c r="AM312" s="28">
        <v>89300</v>
      </c>
      <c r="AN312" s="36">
        <v>79.7</v>
      </c>
      <c r="AO312" s="36">
        <v>5.0999999999999996</v>
      </c>
      <c r="AP312"/>
      <c r="AQ312"/>
      <c r="AR312"/>
      <c r="AS312"/>
      <c r="AT312" s="34">
        <f t="shared" si="158"/>
        <v>4.7925608011444923E-3</v>
      </c>
      <c r="AU312" s="34">
        <f t="shared" si="159"/>
        <v>6.5522174535050069E-3</v>
      </c>
      <c r="AV312" s="34">
        <f t="shared" si="160"/>
        <v>7.195994277539342E-3</v>
      </c>
      <c r="AW312" s="34">
        <f t="shared" si="169"/>
        <v>7.7949438202247192E-3</v>
      </c>
      <c r="AX312" s="34">
        <f t="shared" si="170"/>
        <v>6.053370786516854E-3</v>
      </c>
      <c r="AY312" s="34">
        <f t="shared" si="171"/>
        <v>7.1207865168539325E-3</v>
      </c>
      <c r="AZ312" s="34">
        <f t="shared" si="172"/>
        <v>7.2893258426966296E-3</v>
      </c>
      <c r="BA312" s="34">
        <f t="shared" si="173"/>
        <v>7.4297752808988766E-3</v>
      </c>
      <c r="BB312" s="34">
        <f t="shared" si="174"/>
        <v>6.544943820224719E-3</v>
      </c>
      <c r="BC312" s="34">
        <f t="shared" si="176"/>
        <v>5.9269662921348316E-3</v>
      </c>
      <c r="BD312" s="34">
        <f t="shared" si="177"/>
        <v>6.9382022471910117E-3</v>
      </c>
      <c r="BE312" s="34">
        <f t="shared" si="178"/>
        <v>7.5140449438202243E-3</v>
      </c>
      <c r="BF312" s="34">
        <f t="shared" si="179"/>
        <v>8.3567415730337082E-3</v>
      </c>
      <c r="BG312" s="34">
        <f t="shared" si="180"/>
        <v>6.0252808988764048E-3</v>
      </c>
      <c r="BH312" s="34">
        <f t="shared" si="181"/>
        <v>8.6516853932584268E-3</v>
      </c>
      <c r="BI312" s="34">
        <f t="shared" si="161"/>
        <v>7.166853303471445E-3</v>
      </c>
      <c r="BJ312" s="34">
        <f t="shared" si="162"/>
        <v>7.6819708846584548E-3</v>
      </c>
      <c r="BK312" s="34">
        <f t="shared" si="163"/>
        <v>6.2709966405375137E-3</v>
      </c>
      <c r="BL312" s="34">
        <f t="shared" si="164"/>
        <v>7.6147816349384102E-3</v>
      </c>
      <c r="BM312" s="34">
        <f t="shared" si="165"/>
        <v>6.3941769316909298E-3</v>
      </c>
      <c r="BN312" s="34">
        <f t="shared" si="166"/>
        <v>8.6450167973124298E-3</v>
      </c>
      <c r="BO312" s="34">
        <f t="shared" si="167"/>
        <v>1.0660694288913773E-2</v>
      </c>
      <c r="BP312" s="34">
        <f t="shared" si="168"/>
        <v>7.6035834266517353E-3</v>
      </c>
    </row>
    <row r="313" spans="1:68" ht="15" x14ac:dyDescent="0.25">
      <c r="A313" s="20" t="s">
        <v>83</v>
      </c>
      <c r="B313" s="28">
        <v>257</v>
      </c>
      <c r="C313" s="28">
        <v>456</v>
      </c>
      <c r="D313" s="28">
        <v>637</v>
      </c>
      <c r="E313" s="28">
        <v>424</v>
      </c>
      <c r="F313" s="28">
        <v>320</v>
      </c>
      <c r="G313" s="28">
        <v>749</v>
      </c>
      <c r="H313" s="28">
        <v>503</v>
      </c>
      <c r="I313" s="28">
        <v>415</v>
      </c>
      <c r="J313" s="28">
        <v>421</v>
      </c>
      <c r="K313" s="28">
        <v>506</v>
      </c>
      <c r="L313" s="28">
        <v>430</v>
      </c>
      <c r="M313" s="28">
        <v>471</v>
      </c>
      <c r="N313" s="28">
        <v>404</v>
      </c>
      <c r="O313" s="28">
        <v>378</v>
      </c>
      <c r="P313" s="28">
        <v>440</v>
      </c>
      <c r="Q313" s="28">
        <v>546</v>
      </c>
      <c r="R313" s="28">
        <v>444</v>
      </c>
      <c r="S313" s="28">
        <v>409</v>
      </c>
      <c r="T313" s="28">
        <v>469</v>
      </c>
      <c r="U313" s="28">
        <v>567</v>
      </c>
      <c r="V313" s="28">
        <v>581</v>
      </c>
      <c r="W313" s="28">
        <v>555</v>
      </c>
      <c r="X313" s="28">
        <v>558</v>
      </c>
      <c r="Y313" s="28"/>
      <c r="Z313" s="20" t="s">
        <v>83</v>
      </c>
      <c r="AA313" s="28" t="b">
        <f t="shared" si="175"/>
        <v>1</v>
      </c>
      <c r="AB313"/>
      <c r="AC313" s="20" t="s">
        <v>83</v>
      </c>
      <c r="AD313" s="28">
        <v>48000</v>
      </c>
      <c r="AE313" s="28">
        <v>62000</v>
      </c>
      <c r="AF313" s="36">
        <v>77.5</v>
      </c>
      <c r="AG313" s="36">
        <v>6.1</v>
      </c>
      <c r="AH313" s="28">
        <v>52100</v>
      </c>
      <c r="AI313" s="28">
        <v>63000</v>
      </c>
      <c r="AJ313" s="36">
        <v>82.7</v>
      </c>
      <c r="AK313" s="36">
        <v>6.2</v>
      </c>
      <c r="AL313" s="28">
        <v>51000</v>
      </c>
      <c r="AM313" s="28">
        <v>65300</v>
      </c>
      <c r="AN313" s="36">
        <v>78</v>
      </c>
      <c r="AO313" s="36">
        <v>6.9</v>
      </c>
      <c r="AP313"/>
      <c r="AQ313"/>
      <c r="AR313"/>
      <c r="AS313"/>
      <c r="AT313" s="34">
        <f t="shared" si="158"/>
        <v>4.9328214971209212E-3</v>
      </c>
      <c r="AU313" s="34">
        <f t="shared" si="159"/>
        <v>8.752399232245682E-3</v>
      </c>
      <c r="AV313" s="34">
        <f t="shared" si="160"/>
        <v>1.2226487523992323E-2</v>
      </c>
      <c r="AW313" s="34">
        <f t="shared" si="169"/>
        <v>8.3137254901960791E-3</v>
      </c>
      <c r="AX313" s="34">
        <f t="shared" si="170"/>
        <v>6.2745098039215684E-3</v>
      </c>
      <c r="AY313" s="34">
        <f t="shared" si="171"/>
        <v>1.4686274509803922E-2</v>
      </c>
      <c r="AZ313" s="34">
        <f t="shared" si="172"/>
        <v>9.8627450980392165E-3</v>
      </c>
      <c r="BA313" s="34">
        <f t="shared" si="173"/>
        <v>8.1372549019607839E-3</v>
      </c>
      <c r="BB313" s="34">
        <f t="shared" si="174"/>
        <v>8.2549019607843135E-3</v>
      </c>
      <c r="BC313" s="34">
        <f t="shared" si="176"/>
        <v>9.9215686274509805E-3</v>
      </c>
      <c r="BD313" s="34">
        <f t="shared" si="177"/>
        <v>8.431372549019607E-3</v>
      </c>
      <c r="BE313" s="34">
        <f t="shared" si="178"/>
        <v>9.2352941176470586E-3</v>
      </c>
      <c r="BF313" s="34">
        <f t="shared" si="179"/>
        <v>7.9215686274509804E-3</v>
      </c>
      <c r="BG313" s="34">
        <f t="shared" si="180"/>
        <v>7.4117647058823529E-3</v>
      </c>
      <c r="BH313" s="34">
        <f t="shared" si="181"/>
        <v>8.6274509803921564E-3</v>
      </c>
      <c r="BI313" s="34">
        <f t="shared" si="161"/>
        <v>8.3614088820826958E-3</v>
      </c>
      <c r="BJ313" s="34">
        <f t="shared" si="162"/>
        <v>6.7993874425727411E-3</v>
      </c>
      <c r="BK313" s="34">
        <f t="shared" si="163"/>
        <v>6.2633996937212864E-3</v>
      </c>
      <c r="BL313" s="34">
        <f t="shared" si="164"/>
        <v>7.1822358346094947E-3</v>
      </c>
      <c r="BM313" s="34">
        <f t="shared" si="165"/>
        <v>8.683001531393569E-3</v>
      </c>
      <c r="BN313" s="34">
        <f t="shared" si="166"/>
        <v>8.8973966309341505E-3</v>
      </c>
      <c r="BO313" s="34">
        <f t="shared" si="167"/>
        <v>8.4992343032159259E-3</v>
      </c>
      <c r="BP313" s="34">
        <f t="shared" si="168"/>
        <v>8.5451761102603371E-3</v>
      </c>
    </row>
    <row r="314" spans="1:68" ht="15" x14ac:dyDescent="0.25">
      <c r="A314" s="20" t="s">
        <v>112</v>
      </c>
      <c r="B314" s="28">
        <v>352</v>
      </c>
      <c r="C314" s="28">
        <v>517</v>
      </c>
      <c r="D314" s="28">
        <v>426</v>
      </c>
      <c r="E314" s="28">
        <v>556</v>
      </c>
      <c r="F314" s="28">
        <v>437</v>
      </c>
      <c r="G314" s="28">
        <v>451</v>
      </c>
      <c r="H314" s="28">
        <v>486</v>
      </c>
      <c r="I314" s="28">
        <v>489</v>
      </c>
      <c r="J314" s="28">
        <v>722</v>
      </c>
      <c r="K314" s="28">
        <v>564</v>
      </c>
      <c r="L314" s="28">
        <v>1094</v>
      </c>
      <c r="M314" s="28">
        <v>587</v>
      </c>
      <c r="N314" s="28">
        <v>411</v>
      </c>
      <c r="O314" s="28">
        <v>523</v>
      </c>
      <c r="P314" s="28">
        <v>410</v>
      </c>
      <c r="Q314" s="28">
        <v>519</v>
      </c>
      <c r="R314" s="28">
        <v>461</v>
      </c>
      <c r="S314" s="28">
        <v>563</v>
      </c>
      <c r="T314" s="28">
        <v>618</v>
      </c>
      <c r="U314" s="28">
        <v>687</v>
      </c>
      <c r="V314" s="28">
        <v>687</v>
      </c>
      <c r="W314" s="28">
        <v>1642</v>
      </c>
      <c r="X314" s="28">
        <v>618</v>
      </c>
      <c r="Y314" s="28"/>
      <c r="Z314" s="20" t="s">
        <v>112</v>
      </c>
      <c r="AA314" s="28" t="b">
        <f t="shared" si="175"/>
        <v>1</v>
      </c>
      <c r="AB314"/>
      <c r="AC314" s="20" t="s">
        <v>112</v>
      </c>
      <c r="AD314" s="28">
        <v>62900</v>
      </c>
      <c r="AE314" s="28">
        <v>80300</v>
      </c>
      <c r="AF314" s="36">
        <v>78.3</v>
      </c>
      <c r="AG314" s="36">
        <v>5.5</v>
      </c>
      <c r="AH314" s="28">
        <v>66300</v>
      </c>
      <c r="AI314" s="28">
        <v>78800</v>
      </c>
      <c r="AJ314" s="36">
        <v>84.1</v>
      </c>
      <c r="AK314" s="36">
        <v>4.7</v>
      </c>
      <c r="AL314" s="28">
        <v>63700</v>
      </c>
      <c r="AM314" s="28">
        <v>78800</v>
      </c>
      <c r="AN314" s="36">
        <v>80.900000000000006</v>
      </c>
      <c r="AO314" s="36">
        <v>5.2</v>
      </c>
      <c r="AP314"/>
      <c r="AQ314"/>
      <c r="AR314"/>
      <c r="AS314"/>
      <c r="AT314" s="34">
        <f t="shared" si="158"/>
        <v>5.3092006033182504E-3</v>
      </c>
      <c r="AU314" s="34">
        <f t="shared" si="159"/>
        <v>7.7978883861236801E-3</v>
      </c>
      <c r="AV314" s="34">
        <f t="shared" si="160"/>
        <v>6.4253393665158372E-3</v>
      </c>
      <c r="AW314" s="34">
        <f t="shared" si="169"/>
        <v>8.7284144427001564E-3</v>
      </c>
      <c r="AX314" s="34">
        <f t="shared" si="170"/>
        <v>6.8602825745682884E-3</v>
      </c>
      <c r="AY314" s="34">
        <f t="shared" si="171"/>
        <v>7.0800627943485087E-3</v>
      </c>
      <c r="AZ314" s="34">
        <f t="shared" si="172"/>
        <v>7.6295133437990579E-3</v>
      </c>
      <c r="BA314" s="34">
        <f t="shared" si="173"/>
        <v>7.6766091051805336E-3</v>
      </c>
      <c r="BB314" s="34">
        <f t="shared" si="174"/>
        <v>1.1334379905808477E-2</v>
      </c>
      <c r="BC314" s="34">
        <f t="shared" si="176"/>
        <v>8.854003139717426E-3</v>
      </c>
      <c r="BD314" s="34">
        <f t="shared" si="177"/>
        <v>1.7174254317111459E-2</v>
      </c>
      <c r="BE314" s="34">
        <f t="shared" si="178"/>
        <v>9.2150706436420725E-3</v>
      </c>
      <c r="BF314" s="34">
        <f t="shared" si="179"/>
        <v>6.4521193092621663E-3</v>
      </c>
      <c r="BG314" s="34">
        <f t="shared" si="180"/>
        <v>8.2103610675039254E-3</v>
      </c>
      <c r="BH314" s="34">
        <f t="shared" si="181"/>
        <v>6.436420722135008E-3</v>
      </c>
      <c r="BI314" s="34">
        <f t="shared" si="161"/>
        <v>6.5862944162436545E-3</v>
      </c>
      <c r="BJ314" s="34">
        <f t="shared" si="162"/>
        <v>5.8502538071065991E-3</v>
      </c>
      <c r="BK314" s="34">
        <f t="shared" si="163"/>
        <v>7.1446700507614216E-3</v>
      </c>
      <c r="BL314" s="34">
        <f t="shared" si="164"/>
        <v>7.8426395939086291E-3</v>
      </c>
      <c r="BM314" s="34">
        <f t="shared" si="165"/>
        <v>8.7182741116751273E-3</v>
      </c>
      <c r="BN314" s="34">
        <f t="shared" si="166"/>
        <v>8.7182741116751273E-3</v>
      </c>
      <c r="BO314" s="34">
        <f t="shared" si="167"/>
        <v>2.0837563451776651E-2</v>
      </c>
      <c r="BP314" s="34">
        <f t="shared" si="168"/>
        <v>7.8426395939086291E-3</v>
      </c>
    </row>
    <row r="315" spans="1:68" ht="15" x14ac:dyDescent="0.25">
      <c r="A315" s="20" t="s">
        <v>156</v>
      </c>
      <c r="B315" s="28">
        <v>411</v>
      </c>
      <c r="C315" s="28">
        <v>981</v>
      </c>
      <c r="D315" s="28">
        <v>735</v>
      </c>
      <c r="E315" s="28">
        <v>721</v>
      </c>
      <c r="F315" s="28">
        <v>728</v>
      </c>
      <c r="G315" s="28">
        <v>723</v>
      </c>
      <c r="H315" s="28">
        <v>594</v>
      </c>
      <c r="I315" s="28">
        <v>641</v>
      </c>
      <c r="J315" s="28">
        <v>652</v>
      </c>
      <c r="K315" s="28">
        <v>827</v>
      </c>
      <c r="L315" s="28">
        <v>712</v>
      </c>
      <c r="M315" s="28">
        <v>707</v>
      </c>
      <c r="N315" s="28">
        <v>607</v>
      </c>
      <c r="O315" s="28">
        <v>776</v>
      </c>
      <c r="P315" s="28">
        <v>836</v>
      </c>
      <c r="Q315" s="28">
        <v>844</v>
      </c>
      <c r="R315" s="28">
        <v>836</v>
      </c>
      <c r="S315" s="28">
        <v>1032</v>
      </c>
      <c r="T315" s="28">
        <v>751</v>
      </c>
      <c r="U315" s="28">
        <v>887</v>
      </c>
      <c r="V315" s="28">
        <v>1065</v>
      </c>
      <c r="W315" s="28">
        <v>1024</v>
      </c>
      <c r="X315" s="28">
        <v>1039</v>
      </c>
      <c r="Y315" s="28"/>
      <c r="Z315" s="20" t="s">
        <v>156</v>
      </c>
      <c r="AA315" s="28" t="b">
        <f t="shared" si="175"/>
        <v>1</v>
      </c>
      <c r="AB315"/>
      <c r="AC315" s="20" t="s">
        <v>156</v>
      </c>
      <c r="AD315" s="28">
        <v>69100</v>
      </c>
      <c r="AE315" s="28">
        <v>87200</v>
      </c>
      <c r="AF315" s="36">
        <v>79.3</v>
      </c>
      <c r="AG315" s="36">
        <v>5.0999999999999996</v>
      </c>
      <c r="AH315" s="28">
        <v>70000</v>
      </c>
      <c r="AI315" s="28">
        <v>88900</v>
      </c>
      <c r="AJ315" s="36">
        <v>78.7</v>
      </c>
      <c r="AK315" s="36">
        <v>5</v>
      </c>
      <c r="AL315" s="28">
        <v>72900</v>
      </c>
      <c r="AM315" s="28">
        <v>88400</v>
      </c>
      <c r="AN315" s="36">
        <v>82.5</v>
      </c>
      <c r="AO315" s="36">
        <v>5</v>
      </c>
      <c r="AP315"/>
      <c r="AQ315"/>
      <c r="AR315"/>
      <c r="AS315"/>
      <c r="AT315" s="34">
        <f t="shared" si="158"/>
        <v>5.8714285714285717E-3</v>
      </c>
      <c r="AU315" s="34">
        <f t="shared" si="159"/>
        <v>1.4014285714285713E-2</v>
      </c>
      <c r="AV315" s="34">
        <f t="shared" si="160"/>
        <v>1.0500000000000001E-2</v>
      </c>
      <c r="AW315" s="34">
        <f t="shared" ref="AW315:AW346" si="182">E315/$AL315</f>
        <v>9.8902606310013724E-3</v>
      </c>
      <c r="AX315" s="34">
        <f t="shared" ref="AX315:AX346" si="183">F315/$AL315</f>
        <v>9.9862825788751709E-3</v>
      </c>
      <c r="AY315" s="34">
        <f t="shared" ref="AY315:AY346" si="184">G315/$AL315</f>
        <v>9.9176954732510293E-3</v>
      </c>
      <c r="AZ315" s="34">
        <f t="shared" ref="AZ315:AZ346" si="185">H315/$AL315</f>
        <v>8.1481481481481474E-3</v>
      </c>
      <c r="BA315" s="34">
        <f t="shared" ref="BA315:BA346" si="186">I315/$AL315</f>
        <v>8.7928669410150886E-3</v>
      </c>
      <c r="BB315" s="34">
        <f t="shared" ref="BB315:BB346" si="187">J315/$AL315</f>
        <v>8.9437585733882028E-3</v>
      </c>
      <c r="BC315" s="34">
        <f t="shared" si="176"/>
        <v>1.1344307270233197E-2</v>
      </c>
      <c r="BD315" s="34">
        <f t="shared" si="177"/>
        <v>9.7668038408779152E-3</v>
      </c>
      <c r="BE315" s="34">
        <f t="shared" si="178"/>
        <v>9.6982167352537719E-3</v>
      </c>
      <c r="BF315" s="34">
        <f t="shared" si="179"/>
        <v>8.3264746227709185E-3</v>
      </c>
      <c r="BG315" s="34">
        <f t="shared" si="180"/>
        <v>1.0644718792866941E-2</v>
      </c>
      <c r="BH315" s="34">
        <f t="shared" si="181"/>
        <v>1.1467764060356654E-2</v>
      </c>
      <c r="BI315" s="34">
        <f t="shared" si="161"/>
        <v>9.5475113122171947E-3</v>
      </c>
      <c r="BJ315" s="34">
        <f t="shared" si="162"/>
        <v>9.4570135746606335E-3</v>
      </c>
      <c r="BK315" s="34">
        <f t="shared" si="163"/>
        <v>1.167420814479638E-2</v>
      </c>
      <c r="BL315" s="34">
        <f t="shared" si="164"/>
        <v>8.4954751131221719E-3</v>
      </c>
      <c r="BM315" s="34">
        <f t="shared" si="165"/>
        <v>1.0033936651583711E-2</v>
      </c>
      <c r="BN315" s="34">
        <f t="shared" si="166"/>
        <v>1.2047511312217195E-2</v>
      </c>
      <c r="BO315" s="34">
        <f t="shared" si="167"/>
        <v>1.1583710407239819E-2</v>
      </c>
      <c r="BP315" s="34">
        <f t="shared" si="168"/>
        <v>1.175339366515837E-2</v>
      </c>
    </row>
    <row r="316" spans="1:68" ht="15" x14ac:dyDescent="0.25">
      <c r="A316" s="20" t="s">
        <v>160</v>
      </c>
      <c r="B316" s="28">
        <v>273</v>
      </c>
      <c r="C316" s="28">
        <v>544</v>
      </c>
      <c r="D316" s="28">
        <v>507</v>
      </c>
      <c r="E316" s="28">
        <v>443</v>
      </c>
      <c r="F316" s="28">
        <v>425</v>
      </c>
      <c r="G316" s="28">
        <v>399</v>
      </c>
      <c r="H316" s="28">
        <v>500</v>
      </c>
      <c r="I316" s="28">
        <v>589</v>
      </c>
      <c r="J316" s="28">
        <v>692</v>
      </c>
      <c r="K316" s="28">
        <v>673</v>
      </c>
      <c r="L316" s="28">
        <v>560</v>
      </c>
      <c r="M316" s="28">
        <v>511</v>
      </c>
      <c r="N316" s="28">
        <v>554</v>
      </c>
      <c r="O316" s="28">
        <v>339</v>
      </c>
      <c r="P316" s="28">
        <v>672</v>
      </c>
      <c r="Q316" s="28">
        <v>731</v>
      </c>
      <c r="R316" s="28">
        <v>1105</v>
      </c>
      <c r="S316" s="28">
        <v>771</v>
      </c>
      <c r="T316" s="28">
        <v>889</v>
      </c>
      <c r="U316" s="28">
        <v>850</v>
      </c>
      <c r="V316" s="28">
        <v>682</v>
      </c>
      <c r="W316" s="28">
        <v>770</v>
      </c>
      <c r="X316" s="28">
        <v>738</v>
      </c>
      <c r="Y316" s="28"/>
      <c r="Z316" s="20" t="s">
        <v>160</v>
      </c>
      <c r="AA316" s="28" t="b">
        <f t="shared" si="175"/>
        <v>1</v>
      </c>
      <c r="AB316"/>
      <c r="AC316" s="20" t="s">
        <v>160</v>
      </c>
      <c r="AD316" s="28">
        <v>43500</v>
      </c>
      <c r="AE316" s="28">
        <v>51400</v>
      </c>
      <c r="AF316" s="36">
        <v>84.6</v>
      </c>
      <c r="AG316" s="36">
        <v>6.8</v>
      </c>
      <c r="AH316" s="28">
        <v>43700</v>
      </c>
      <c r="AI316" s="28">
        <v>52200</v>
      </c>
      <c r="AJ316" s="36">
        <v>83.7</v>
      </c>
      <c r="AK316" s="36">
        <v>6.3</v>
      </c>
      <c r="AL316" s="28">
        <v>40300</v>
      </c>
      <c r="AM316" s="28">
        <v>51100</v>
      </c>
      <c r="AN316" s="36">
        <v>78.8</v>
      </c>
      <c r="AO316" s="36">
        <v>7.3</v>
      </c>
      <c r="AP316"/>
      <c r="AQ316"/>
      <c r="AR316"/>
      <c r="AS316"/>
      <c r="AT316" s="34">
        <f t="shared" si="158"/>
        <v>6.2471395881006867E-3</v>
      </c>
      <c r="AU316" s="34">
        <f t="shared" si="159"/>
        <v>1.2448512585812357E-2</v>
      </c>
      <c r="AV316" s="34">
        <f t="shared" si="160"/>
        <v>1.1601830663615561E-2</v>
      </c>
      <c r="AW316" s="34">
        <f t="shared" si="182"/>
        <v>1.0992555831265509E-2</v>
      </c>
      <c r="AX316" s="34">
        <f t="shared" si="183"/>
        <v>1.054590570719603E-2</v>
      </c>
      <c r="AY316" s="34">
        <f t="shared" si="184"/>
        <v>9.9007444168734485E-3</v>
      </c>
      <c r="AZ316" s="34">
        <f t="shared" si="185"/>
        <v>1.2406947890818859E-2</v>
      </c>
      <c r="BA316" s="34">
        <f t="shared" si="186"/>
        <v>1.4615384615384615E-2</v>
      </c>
      <c r="BB316" s="34">
        <f t="shared" si="187"/>
        <v>1.7171215880893299E-2</v>
      </c>
      <c r="BC316" s="34">
        <f t="shared" si="176"/>
        <v>1.6699751861042184E-2</v>
      </c>
      <c r="BD316" s="34">
        <f t="shared" si="177"/>
        <v>1.3895781637717122E-2</v>
      </c>
      <c r="BE316" s="34">
        <f t="shared" si="178"/>
        <v>1.2679900744416873E-2</v>
      </c>
      <c r="BF316" s="34">
        <f t="shared" si="179"/>
        <v>1.3746898263027295E-2</v>
      </c>
      <c r="BG316" s="34">
        <f t="shared" si="180"/>
        <v>8.4119106699751863E-3</v>
      </c>
      <c r="BH316" s="34">
        <f t="shared" si="181"/>
        <v>1.6674937965260546E-2</v>
      </c>
      <c r="BI316" s="34">
        <f t="shared" si="161"/>
        <v>1.4305283757338551E-2</v>
      </c>
      <c r="BJ316" s="34">
        <f t="shared" si="162"/>
        <v>2.1624266144814091E-2</v>
      </c>
      <c r="BK316" s="34">
        <f t="shared" si="163"/>
        <v>1.5088062622309198E-2</v>
      </c>
      <c r="BL316" s="34">
        <f t="shared" si="164"/>
        <v>1.7397260273972603E-2</v>
      </c>
      <c r="BM316" s="34">
        <f t="shared" si="165"/>
        <v>1.6634050880626222E-2</v>
      </c>
      <c r="BN316" s="34">
        <f t="shared" si="166"/>
        <v>1.3346379647749511E-2</v>
      </c>
      <c r="BO316" s="34">
        <f t="shared" si="167"/>
        <v>1.5068493150684932E-2</v>
      </c>
      <c r="BP316" s="34">
        <f t="shared" si="168"/>
        <v>1.4442270058708415E-2</v>
      </c>
    </row>
    <row r="317" spans="1:68" ht="15" x14ac:dyDescent="0.25">
      <c r="A317" s="20" t="s">
        <v>174</v>
      </c>
      <c r="B317" s="28">
        <v>162</v>
      </c>
      <c r="C317" s="28">
        <v>302</v>
      </c>
      <c r="D317" s="28">
        <v>281</v>
      </c>
      <c r="E317" s="28">
        <v>323</v>
      </c>
      <c r="F317" s="28">
        <v>217</v>
      </c>
      <c r="G317" s="28">
        <v>244</v>
      </c>
      <c r="H317" s="28">
        <v>228</v>
      </c>
      <c r="I317" s="28">
        <v>233</v>
      </c>
      <c r="J317" s="28">
        <v>237</v>
      </c>
      <c r="K317" s="28">
        <v>465</v>
      </c>
      <c r="L317" s="28">
        <v>330</v>
      </c>
      <c r="M317" s="28">
        <v>200</v>
      </c>
      <c r="N317" s="28">
        <v>227</v>
      </c>
      <c r="O317" s="28">
        <v>214</v>
      </c>
      <c r="P317" s="28">
        <v>272</v>
      </c>
      <c r="Q317" s="28">
        <v>328</v>
      </c>
      <c r="R317" s="28">
        <v>276</v>
      </c>
      <c r="S317" s="28">
        <v>287</v>
      </c>
      <c r="T317" s="28">
        <v>244</v>
      </c>
      <c r="U317" s="28">
        <v>349</v>
      </c>
      <c r="V317" s="28">
        <v>362</v>
      </c>
      <c r="W317" s="28">
        <v>416</v>
      </c>
      <c r="X317" s="28">
        <v>306</v>
      </c>
      <c r="Y317" s="28"/>
      <c r="Z317" s="20" t="s">
        <v>174</v>
      </c>
      <c r="AA317" s="28" t="b">
        <f t="shared" si="175"/>
        <v>1</v>
      </c>
      <c r="AB317"/>
      <c r="AC317" s="20" t="s">
        <v>174</v>
      </c>
      <c r="AD317" s="28">
        <v>45900</v>
      </c>
      <c r="AE317" s="28">
        <v>55700</v>
      </c>
      <c r="AF317" s="36">
        <v>82.5</v>
      </c>
      <c r="AG317" s="36">
        <v>5.8</v>
      </c>
      <c r="AH317" s="28">
        <v>39600</v>
      </c>
      <c r="AI317" s="28">
        <v>55600</v>
      </c>
      <c r="AJ317" s="36">
        <v>71.3</v>
      </c>
      <c r="AK317" s="36">
        <v>7.1</v>
      </c>
      <c r="AL317" s="28">
        <v>43500</v>
      </c>
      <c r="AM317" s="28">
        <v>56100</v>
      </c>
      <c r="AN317" s="36">
        <v>77.599999999999994</v>
      </c>
      <c r="AO317" s="36">
        <v>6.6</v>
      </c>
      <c r="AP317"/>
      <c r="AQ317"/>
      <c r="AR317"/>
      <c r="AS317"/>
      <c r="AT317" s="34">
        <f t="shared" si="158"/>
        <v>4.0909090909090912E-3</v>
      </c>
      <c r="AU317" s="34">
        <f t="shared" si="159"/>
        <v>7.6262626262626259E-3</v>
      </c>
      <c r="AV317" s="34">
        <f t="shared" si="160"/>
        <v>7.0959595959595957E-3</v>
      </c>
      <c r="AW317" s="34">
        <f t="shared" si="182"/>
        <v>7.4252873563218393E-3</v>
      </c>
      <c r="AX317" s="34">
        <f t="shared" si="183"/>
        <v>4.988505747126437E-3</v>
      </c>
      <c r="AY317" s="34">
        <f t="shared" si="184"/>
        <v>5.6091954022988505E-3</v>
      </c>
      <c r="AZ317" s="34">
        <f t="shared" si="185"/>
        <v>5.241379310344828E-3</v>
      </c>
      <c r="BA317" s="34">
        <f t="shared" si="186"/>
        <v>5.3563218390804595E-3</v>
      </c>
      <c r="BB317" s="34">
        <f t="shared" si="187"/>
        <v>5.4482758620689655E-3</v>
      </c>
      <c r="BC317" s="34">
        <f t="shared" si="176"/>
        <v>1.0689655172413793E-2</v>
      </c>
      <c r="BD317" s="34">
        <f t="shared" si="177"/>
        <v>7.5862068965517242E-3</v>
      </c>
      <c r="BE317" s="34">
        <f t="shared" si="178"/>
        <v>4.5977011494252873E-3</v>
      </c>
      <c r="BF317" s="34">
        <f t="shared" si="179"/>
        <v>5.2183908045977008E-3</v>
      </c>
      <c r="BG317" s="34">
        <f t="shared" si="180"/>
        <v>4.9195402298850572E-3</v>
      </c>
      <c r="BH317" s="34">
        <f t="shared" si="181"/>
        <v>6.2528735632183911E-3</v>
      </c>
      <c r="BI317" s="34">
        <f t="shared" si="161"/>
        <v>5.8467023172905528E-3</v>
      </c>
      <c r="BJ317" s="34">
        <f t="shared" si="162"/>
        <v>4.9197860962566847E-3</v>
      </c>
      <c r="BK317" s="34">
        <f t="shared" si="163"/>
        <v>5.1158645276292332E-3</v>
      </c>
      <c r="BL317" s="34">
        <f t="shared" si="164"/>
        <v>4.3493761140819967E-3</v>
      </c>
      <c r="BM317" s="34">
        <f t="shared" si="165"/>
        <v>6.2210338680926914E-3</v>
      </c>
      <c r="BN317" s="34">
        <f t="shared" si="166"/>
        <v>6.4527629233511585E-3</v>
      </c>
      <c r="BO317" s="34">
        <f t="shared" si="167"/>
        <v>7.4153297682709451E-3</v>
      </c>
      <c r="BP317" s="34">
        <f t="shared" si="168"/>
        <v>5.454545454545455E-3</v>
      </c>
    </row>
    <row r="318" spans="1:68" ht="15" x14ac:dyDescent="0.25">
      <c r="A318" s="20" t="s">
        <v>181</v>
      </c>
      <c r="B318" s="28">
        <v>313</v>
      </c>
      <c r="C318" s="28">
        <v>447</v>
      </c>
      <c r="D318" s="28">
        <v>527</v>
      </c>
      <c r="E318" s="28">
        <v>559</v>
      </c>
      <c r="F318" s="28">
        <v>466</v>
      </c>
      <c r="G318" s="28">
        <v>668</v>
      </c>
      <c r="H318" s="28">
        <v>567</v>
      </c>
      <c r="I318" s="28">
        <v>671</v>
      </c>
      <c r="J318" s="28">
        <v>622</v>
      </c>
      <c r="K318" s="28">
        <v>1156</v>
      </c>
      <c r="L318" s="28">
        <v>853</v>
      </c>
      <c r="M318" s="28">
        <v>795</v>
      </c>
      <c r="N318" s="28">
        <v>666</v>
      </c>
      <c r="O318" s="28">
        <v>859</v>
      </c>
      <c r="P318" s="28">
        <v>867</v>
      </c>
      <c r="Q318" s="28">
        <v>860</v>
      </c>
      <c r="R318" s="28">
        <v>824</v>
      </c>
      <c r="S318" s="28">
        <v>784</v>
      </c>
      <c r="T318" s="28">
        <v>827</v>
      </c>
      <c r="U318" s="28">
        <v>1091</v>
      </c>
      <c r="V318" s="28">
        <v>779</v>
      </c>
      <c r="W318" s="28">
        <v>1205</v>
      </c>
      <c r="X318" s="28">
        <v>1029</v>
      </c>
      <c r="Y318" s="28"/>
      <c r="Z318" s="20" t="s">
        <v>181</v>
      </c>
      <c r="AA318" s="28" t="b">
        <f t="shared" si="175"/>
        <v>1</v>
      </c>
      <c r="AB318"/>
      <c r="AC318" s="20" t="s">
        <v>181</v>
      </c>
      <c r="AD318" s="28">
        <v>46500</v>
      </c>
      <c r="AE318" s="28">
        <v>55900</v>
      </c>
      <c r="AF318" s="36">
        <v>83.2</v>
      </c>
      <c r="AG318" s="36">
        <v>6.1</v>
      </c>
      <c r="AH318" s="28">
        <v>46700</v>
      </c>
      <c r="AI318" s="28">
        <v>57000</v>
      </c>
      <c r="AJ318" s="36">
        <v>81.8</v>
      </c>
      <c r="AK318" s="36">
        <v>6.4</v>
      </c>
      <c r="AL318" s="28">
        <v>48300</v>
      </c>
      <c r="AM318" s="28">
        <v>57400</v>
      </c>
      <c r="AN318" s="36">
        <v>84.3</v>
      </c>
      <c r="AO318" s="36">
        <v>6.5</v>
      </c>
      <c r="AP318"/>
      <c r="AQ318"/>
      <c r="AR318"/>
      <c r="AS318"/>
      <c r="AT318" s="34">
        <f t="shared" si="158"/>
        <v>6.7023554603854391E-3</v>
      </c>
      <c r="AU318" s="34">
        <f t="shared" si="159"/>
        <v>9.5717344753747328E-3</v>
      </c>
      <c r="AV318" s="34">
        <f t="shared" si="160"/>
        <v>1.1284796573875802E-2</v>
      </c>
      <c r="AW318" s="34">
        <f t="shared" si="182"/>
        <v>1.1573498964803313E-2</v>
      </c>
      <c r="AX318" s="34">
        <f t="shared" si="183"/>
        <v>9.6480331262939964E-3</v>
      </c>
      <c r="AY318" s="34">
        <f t="shared" si="184"/>
        <v>1.3830227743271221E-2</v>
      </c>
      <c r="AZ318" s="34">
        <f t="shared" si="185"/>
        <v>1.1739130434782608E-2</v>
      </c>
      <c r="BA318" s="34">
        <f t="shared" si="186"/>
        <v>1.3892339544513457E-2</v>
      </c>
      <c r="BB318" s="34">
        <f t="shared" si="187"/>
        <v>1.2877846790890268E-2</v>
      </c>
      <c r="BC318" s="34">
        <f t="shared" si="176"/>
        <v>2.393374741200828E-2</v>
      </c>
      <c r="BD318" s="34">
        <f t="shared" si="177"/>
        <v>1.7660455486542444E-2</v>
      </c>
      <c r="BE318" s="34">
        <f t="shared" si="178"/>
        <v>1.6459627329192546E-2</v>
      </c>
      <c r="BF318" s="34">
        <f t="shared" si="179"/>
        <v>1.3788819875776398E-2</v>
      </c>
      <c r="BG318" s="34">
        <f t="shared" si="180"/>
        <v>1.7784679089026915E-2</v>
      </c>
      <c r="BH318" s="34">
        <f t="shared" si="181"/>
        <v>1.795031055900621E-2</v>
      </c>
      <c r="BI318" s="34">
        <f t="shared" si="161"/>
        <v>1.4982578397212544E-2</v>
      </c>
      <c r="BJ318" s="34">
        <f t="shared" si="162"/>
        <v>1.4355400696864112E-2</v>
      </c>
      <c r="BK318" s="34">
        <f t="shared" si="163"/>
        <v>1.3658536585365854E-2</v>
      </c>
      <c r="BL318" s="34">
        <f t="shared" si="164"/>
        <v>1.440766550522648E-2</v>
      </c>
      <c r="BM318" s="34">
        <f t="shared" si="165"/>
        <v>1.9006968641114983E-2</v>
      </c>
      <c r="BN318" s="34">
        <f t="shared" si="166"/>
        <v>1.3571428571428571E-2</v>
      </c>
      <c r="BO318" s="34">
        <f t="shared" si="167"/>
        <v>2.0993031358885018E-2</v>
      </c>
      <c r="BP318" s="34">
        <f t="shared" si="168"/>
        <v>1.7926829268292682E-2</v>
      </c>
    </row>
    <row r="319" spans="1:68" ht="15" x14ac:dyDescent="0.25">
      <c r="A319" s="20" t="s">
        <v>186</v>
      </c>
      <c r="B319" s="28">
        <v>505</v>
      </c>
      <c r="C319" s="28">
        <v>588</v>
      </c>
      <c r="D319" s="28">
        <v>510</v>
      </c>
      <c r="E319" s="28">
        <v>537</v>
      </c>
      <c r="F319" s="28">
        <v>560</v>
      </c>
      <c r="G319" s="28">
        <v>698</v>
      </c>
      <c r="H319" s="28">
        <v>652</v>
      </c>
      <c r="I319" s="28">
        <v>815</v>
      </c>
      <c r="J319" s="28">
        <v>1002</v>
      </c>
      <c r="K319" s="28">
        <v>932</v>
      </c>
      <c r="L319" s="28">
        <v>1002</v>
      </c>
      <c r="M319" s="28">
        <v>983</v>
      </c>
      <c r="N319" s="28">
        <v>479</v>
      </c>
      <c r="O319" s="28">
        <v>632</v>
      </c>
      <c r="P319" s="28">
        <v>780</v>
      </c>
      <c r="Q319" s="28">
        <v>633</v>
      </c>
      <c r="R319" s="28">
        <v>863</v>
      </c>
      <c r="S319" s="28">
        <v>598</v>
      </c>
      <c r="T319" s="28">
        <v>929</v>
      </c>
      <c r="U319" s="28">
        <v>984</v>
      </c>
      <c r="V319" s="28">
        <v>1718</v>
      </c>
      <c r="W319" s="28">
        <v>1839</v>
      </c>
      <c r="X319" s="28">
        <v>2129</v>
      </c>
      <c r="Y319" s="28"/>
      <c r="Z319" s="20" t="s">
        <v>186</v>
      </c>
      <c r="AA319" s="28" t="b">
        <f t="shared" si="175"/>
        <v>1</v>
      </c>
      <c r="AB319"/>
      <c r="AC319" s="20" t="s">
        <v>186</v>
      </c>
      <c r="AD319" s="28">
        <v>59300</v>
      </c>
      <c r="AE319" s="28">
        <v>74600</v>
      </c>
      <c r="AF319" s="36">
        <v>79.599999999999994</v>
      </c>
      <c r="AG319" s="36">
        <v>5.9</v>
      </c>
      <c r="AH319" s="28">
        <v>55500</v>
      </c>
      <c r="AI319" s="28">
        <v>75800</v>
      </c>
      <c r="AJ319" s="36">
        <v>73.2</v>
      </c>
      <c r="AK319" s="36">
        <v>6.9</v>
      </c>
      <c r="AL319" s="28">
        <v>58800</v>
      </c>
      <c r="AM319" s="28">
        <v>74700</v>
      </c>
      <c r="AN319" s="36">
        <v>78.8</v>
      </c>
      <c r="AO319" s="36">
        <v>6.3</v>
      </c>
      <c r="AP319"/>
      <c r="AQ319"/>
      <c r="AR319"/>
      <c r="AS319"/>
      <c r="AT319" s="34">
        <f t="shared" si="158"/>
        <v>9.0990990990990998E-3</v>
      </c>
      <c r="AU319" s="34">
        <f t="shared" si="159"/>
        <v>1.0594594594594595E-2</v>
      </c>
      <c r="AV319" s="34">
        <f t="shared" si="160"/>
        <v>9.189189189189189E-3</v>
      </c>
      <c r="AW319" s="34">
        <f t="shared" si="182"/>
        <v>9.13265306122449E-3</v>
      </c>
      <c r="AX319" s="34">
        <f t="shared" si="183"/>
        <v>9.5238095238095247E-3</v>
      </c>
      <c r="AY319" s="34">
        <f t="shared" si="184"/>
        <v>1.1870748299319727E-2</v>
      </c>
      <c r="AZ319" s="34">
        <f t="shared" si="185"/>
        <v>1.108843537414966E-2</v>
      </c>
      <c r="BA319" s="34">
        <f t="shared" si="186"/>
        <v>1.3860544217687076E-2</v>
      </c>
      <c r="BB319" s="34">
        <f t="shared" si="187"/>
        <v>1.7040816326530612E-2</v>
      </c>
      <c r="BC319" s="34">
        <f t="shared" si="176"/>
        <v>1.5850340136054422E-2</v>
      </c>
      <c r="BD319" s="34">
        <f t="shared" si="177"/>
        <v>1.7040816326530612E-2</v>
      </c>
      <c r="BE319" s="34">
        <f t="shared" si="178"/>
        <v>1.6717687074829932E-2</v>
      </c>
      <c r="BF319" s="34">
        <f t="shared" si="179"/>
        <v>8.1462585034013605E-3</v>
      </c>
      <c r="BG319" s="34">
        <f t="shared" si="180"/>
        <v>1.0748299319727891E-2</v>
      </c>
      <c r="BH319" s="34">
        <f t="shared" si="181"/>
        <v>1.3265306122448979E-2</v>
      </c>
      <c r="BI319" s="34">
        <f t="shared" si="161"/>
        <v>8.4738955823293171E-3</v>
      </c>
      <c r="BJ319" s="34">
        <f t="shared" si="162"/>
        <v>1.1552878179384203E-2</v>
      </c>
      <c r="BK319" s="34">
        <f t="shared" si="163"/>
        <v>8.0053547523427047E-3</v>
      </c>
      <c r="BL319" s="34">
        <f t="shared" si="164"/>
        <v>1.2436412315930389E-2</v>
      </c>
      <c r="BM319" s="34">
        <f t="shared" si="165"/>
        <v>1.3172690763052209E-2</v>
      </c>
      <c r="BN319" s="34">
        <f t="shared" si="166"/>
        <v>2.2998661311914324E-2</v>
      </c>
      <c r="BO319" s="34">
        <f t="shared" si="167"/>
        <v>2.4618473895582329E-2</v>
      </c>
      <c r="BP319" s="34">
        <f t="shared" si="168"/>
        <v>2.8500669344042839E-2</v>
      </c>
    </row>
    <row r="320" spans="1:68" ht="15" x14ac:dyDescent="0.25">
      <c r="A320" s="20" t="s">
        <v>17</v>
      </c>
      <c r="B320" s="28">
        <v>283</v>
      </c>
      <c r="C320" s="28">
        <v>595</v>
      </c>
      <c r="D320" s="28">
        <v>497</v>
      </c>
      <c r="E320" s="28">
        <v>440</v>
      </c>
      <c r="F320" s="28">
        <v>412</v>
      </c>
      <c r="G320" s="28">
        <v>758</v>
      </c>
      <c r="H320" s="28">
        <v>589</v>
      </c>
      <c r="I320" s="28">
        <v>524</v>
      </c>
      <c r="J320" s="28">
        <v>859</v>
      </c>
      <c r="K320" s="28">
        <v>769</v>
      </c>
      <c r="L320" s="28">
        <v>579</v>
      </c>
      <c r="M320" s="28">
        <v>542</v>
      </c>
      <c r="N320" s="28">
        <v>428</v>
      </c>
      <c r="O320" s="28">
        <v>723</v>
      </c>
      <c r="P320" s="28">
        <v>550</v>
      </c>
      <c r="Q320" s="28">
        <v>634</v>
      </c>
      <c r="R320" s="28">
        <v>492</v>
      </c>
      <c r="S320" s="28">
        <v>795</v>
      </c>
      <c r="T320" s="28">
        <v>777</v>
      </c>
      <c r="U320" s="28">
        <v>854</v>
      </c>
      <c r="V320" s="28">
        <v>783</v>
      </c>
      <c r="W320" s="28">
        <v>679</v>
      </c>
      <c r="X320" s="28">
        <v>701</v>
      </c>
      <c r="Y320" s="28"/>
      <c r="Z320" s="20" t="s">
        <v>17</v>
      </c>
      <c r="AA320" s="28" t="b">
        <f t="shared" si="175"/>
        <v>1</v>
      </c>
      <c r="AB320"/>
      <c r="AC320" s="20" t="s">
        <v>17</v>
      </c>
      <c r="AD320" s="28">
        <v>62800</v>
      </c>
      <c r="AE320" s="28">
        <v>78500</v>
      </c>
      <c r="AF320" s="36">
        <v>80</v>
      </c>
      <c r="AG320" s="36">
        <v>4.9000000000000004</v>
      </c>
      <c r="AH320" s="28">
        <v>63200</v>
      </c>
      <c r="AI320" s="28">
        <v>79500</v>
      </c>
      <c r="AJ320" s="36">
        <v>79.5</v>
      </c>
      <c r="AK320" s="36">
        <v>5.6</v>
      </c>
      <c r="AL320" s="28">
        <v>62400</v>
      </c>
      <c r="AM320" s="28">
        <v>80700</v>
      </c>
      <c r="AN320" s="36">
        <v>77.3</v>
      </c>
      <c r="AO320" s="36">
        <v>5.5</v>
      </c>
      <c r="AP320"/>
      <c r="AQ320"/>
      <c r="AR320"/>
      <c r="AS320"/>
      <c r="AT320" s="34">
        <f t="shared" si="158"/>
        <v>4.4778481012658225E-3</v>
      </c>
      <c r="AU320" s="34">
        <f t="shared" si="159"/>
        <v>9.4145569620253163E-3</v>
      </c>
      <c r="AV320" s="34">
        <f t="shared" si="160"/>
        <v>7.8639240506329106E-3</v>
      </c>
      <c r="AW320" s="34">
        <f t="shared" si="182"/>
        <v>7.0512820512820514E-3</v>
      </c>
      <c r="AX320" s="34">
        <f t="shared" si="183"/>
        <v>6.6025641025641022E-3</v>
      </c>
      <c r="AY320" s="34">
        <f t="shared" si="184"/>
        <v>1.2147435897435898E-2</v>
      </c>
      <c r="AZ320" s="34">
        <f t="shared" si="185"/>
        <v>9.4391025641025646E-3</v>
      </c>
      <c r="BA320" s="34">
        <f t="shared" si="186"/>
        <v>8.3974358974358981E-3</v>
      </c>
      <c r="BB320" s="34">
        <f t="shared" si="187"/>
        <v>1.3766025641025642E-2</v>
      </c>
      <c r="BC320" s="34">
        <f t="shared" si="176"/>
        <v>1.2323717948717949E-2</v>
      </c>
      <c r="BD320" s="34">
        <f t="shared" si="177"/>
        <v>9.2788461538461531E-3</v>
      </c>
      <c r="BE320" s="34">
        <f t="shared" si="178"/>
        <v>8.6858974358974359E-3</v>
      </c>
      <c r="BF320" s="34">
        <f t="shared" si="179"/>
        <v>6.8589743589743592E-3</v>
      </c>
      <c r="BG320" s="34">
        <f t="shared" si="180"/>
        <v>1.1586538461538462E-2</v>
      </c>
      <c r="BH320" s="34">
        <f t="shared" si="181"/>
        <v>8.814102564102564E-3</v>
      </c>
      <c r="BI320" s="34">
        <f t="shared" si="161"/>
        <v>7.8562577447335805E-3</v>
      </c>
      <c r="BJ320" s="34">
        <f t="shared" si="162"/>
        <v>6.0966542750929371E-3</v>
      </c>
      <c r="BK320" s="34">
        <f t="shared" si="163"/>
        <v>9.8513011152416355E-3</v>
      </c>
      <c r="BL320" s="34">
        <f t="shared" si="164"/>
        <v>9.6282527881040893E-3</v>
      </c>
      <c r="BM320" s="34">
        <f t="shared" si="165"/>
        <v>1.0582403965303593E-2</v>
      </c>
      <c r="BN320" s="34">
        <f t="shared" si="166"/>
        <v>9.7026022304832708E-3</v>
      </c>
      <c r="BO320" s="34">
        <f t="shared" si="167"/>
        <v>8.4138785625774478E-3</v>
      </c>
      <c r="BP320" s="34">
        <f t="shared" si="168"/>
        <v>8.6864931846344483E-3</v>
      </c>
    </row>
    <row r="321" spans="1:68" ht="15" x14ac:dyDescent="0.25">
      <c r="A321" s="20" t="s">
        <v>19</v>
      </c>
      <c r="B321" s="28">
        <v>199</v>
      </c>
      <c r="C321" s="28">
        <v>438</v>
      </c>
      <c r="D321" s="28">
        <v>486</v>
      </c>
      <c r="E321" s="28">
        <v>311</v>
      </c>
      <c r="F321" s="28">
        <v>631</v>
      </c>
      <c r="G321" s="28">
        <v>343</v>
      </c>
      <c r="H321" s="28">
        <v>454</v>
      </c>
      <c r="I321" s="28">
        <v>371</v>
      </c>
      <c r="J321" s="28">
        <v>439</v>
      </c>
      <c r="K321" s="28">
        <v>689</v>
      </c>
      <c r="L321" s="28">
        <v>546</v>
      </c>
      <c r="M321" s="28">
        <v>284</v>
      </c>
      <c r="N321" s="28">
        <v>242</v>
      </c>
      <c r="O321" s="28">
        <v>444</v>
      </c>
      <c r="P321" s="28">
        <v>426</v>
      </c>
      <c r="Q321" s="28">
        <v>452</v>
      </c>
      <c r="R321" s="28">
        <v>614</v>
      </c>
      <c r="S321" s="28">
        <v>454</v>
      </c>
      <c r="T321" s="28">
        <v>500</v>
      </c>
      <c r="U321" s="28">
        <v>766</v>
      </c>
      <c r="V321" s="28">
        <v>578</v>
      </c>
      <c r="W321" s="28">
        <v>685</v>
      </c>
      <c r="X321" s="28">
        <v>623</v>
      </c>
      <c r="Y321" s="28"/>
      <c r="Z321" s="20" t="s">
        <v>19</v>
      </c>
      <c r="AA321" s="28" t="b">
        <f t="shared" si="175"/>
        <v>1</v>
      </c>
      <c r="AB321"/>
      <c r="AC321" s="20" t="s">
        <v>19</v>
      </c>
      <c r="AD321" s="28">
        <v>60400</v>
      </c>
      <c r="AE321" s="28">
        <v>74500</v>
      </c>
      <c r="AF321" s="36">
        <v>81.099999999999994</v>
      </c>
      <c r="AG321" s="36">
        <v>5</v>
      </c>
      <c r="AH321" s="28">
        <v>60500</v>
      </c>
      <c r="AI321" s="28">
        <v>76600</v>
      </c>
      <c r="AJ321" s="36">
        <v>79</v>
      </c>
      <c r="AK321" s="36">
        <v>5.8</v>
      </c>
      <c r="AL321" s="28">
        <v>61900</v>
      </c>
      <c r="AM321" s="28">
        <v>75400</v>
      </c>
      <c r="AN321" s="36">
        <v>82.1</v>
      </c>
      <c r="AO321" s="36">
        <v>5.2</v>
      </c>
      <c r="AP321"/>
      <c r="AQ321"/>
      <c r="AR321"/>
      <c r="AS321"/>
      <c r="AT321" s="34">
        <f t="shared" si="158"/>
        <v>3.2892561983471074E-3</v>
      </c>
      <c r="AU321" s="34">
        <f t="shared" si="159"/>
        <v>7.2396694214876033E-3</v>
      </c>
      <c r="AV321" s="34">
        <f t="shared" si="160"/>
        <v>8.0330578512396687E-3</v>
      </c>
      <c r="AW321" s="34">
        <f t="shared" si="182"/>
        <v>5.0242326332794827E-3</v>
      </c>
      <c r="AX321" s="34">
        <f t="shared" si="183"/>
        <v>1.0193861066235864E-2</v>
      </c>
      <c r="AY321" s="34">
        <f t="shared" si="184"/>
        <v>5.541195476575121E-3</v>
      </c>
      <c r="AZ321" s="34">
        <f t="shared" si="185"/>
        <v>7.3344103392568661E-3</v>
      </c>
      <c r="BA321" s="34">
        <f t="shared" si="186"/>
        <v>5.9935379644588047E-3</v>
      </c>
      <c r="BB321" s="34">
        <f t="shared" si="187"/>
        <v>7.0920840064620351E-3</v>
      </c>
      <c r="BC321" s="34">
        <f t="shared" si="176"/>
        <v>1.1130856219709209E-2</v>
      </c>
      <c r="BD321" s="34">
        <f t="shared" si="177"/>
        <v>8.8206785137318264E-3</v>
      </c>
      <c r="BE321" s="34">
        <f t="shared" si="178"/>
        <v>4.5880452342487886E-3</v>
      </c>
      <c r="BF321" s="34">
        <f t="shared" si="179"/>
        <v>3.9095315024232635E-3</v>
      </c>
      <c r="BG321" s="34">
        <f t="shared" si="180"/>
        <v>7.1728594507269794E-3</v>
      </c>
      <c r="BH321" s="34">
        <f t="shared" si="181"/>
        <v>6.8820678513731824E-3</v>
      </c>
      <c r="BI321" s="34">
        <f t="shared" si="161"/>
        <v>5.9946949602122015E-3</v>
      </c>
      <c r="BJ321" s="34">
        <f t="shared" si="162"/>
        <v>8.1432360742705566E-3</v>
      </c>
      <c r="BK321" s="34">
        <f t="shared" si="163"/>
        <v>6.0212201591511938E-3</v>
      </c>
      <c r="BL321" s="34">
        <f t="shared" si="164"/>
        <v>6.6312997347480109E-3</v>
      </c>
      <c r="BM321" s="34">
        <f t="shared" si="165"/>
        <v>1.0159151193633953E-2</v>
      </c>
      <c r="BN321" s="34">
        <f t="shared" si="166"/>
        <v>7.6657824933687004E-3</v>
      </c>
      <c r="BO321" s="34">
        <f t="shared" si="167"/>
        <v>9.0848806366047741E-3</v>
      </c>
      <c r="BP321" s="34">
        <f t="shared" si="168"/>
        <v>8.2625994694960209E-3</v>
      </c>
    </row>
    <row r="322" spans="1:68" ht="15" x14ac:dyDescent="0.25">
      <c r="A322" s="20" t="s">
        <v>74</v>
      </c>
      <c r="B322" s="28">
        <v>173</v>
      </c>
      <c r="C322" s="28">
        <v>553</v>
      </c>
      <c r="D322" s="28">
        <v>408</v>
      </c>
      <c r="E322" s="28">
        <v>371</v>
      </c>
      <c r="F322" s="28">
        <v>725</v>
      </c>
      <c r="G322" s="28">
        <v>455</v>
      </c>
      <c r="H322" s="28">
        <v>339</v>
      </c>
      <c r="I322" s="28">
        <v>465</v>
      </c>
      <c r="J322" s="28">
        <v>702</v>
      </c>
      <c r="K322" s="28">
        <v>469</v>
      </c>
      <c r="L322" s="28">
        <v>479</v>
      </c>
      <c r="M322" s="28">
        <v>325</v>
      </c>
      <c r="N322" s="28">
        <v>285</v>
      </c>
      <c r="O322" s="28">
        <v>1149</v>
      </c>
      <c r="P322" s="28">
        <v>368</v>
      </c>
      <c r="Q322" s="28">
        <v>434</v>
      </c>
      <c r="R322" s="28">
        <v>575</v>
      </c>
      <c r="S322" s="28">
        <v>551</v>
      </c>
      <c r="T322" s="28">
        <v>478</v>
      </c>
      <c r="U322" s="28">
        <v>601</v>
      </c>
      <c r="V322" s="28">
        <v>660</v>
      </c>
      <c r="W322" s="28">
        <v>431</v>
      </c>
      <c r="X322" s="28">
        <v>517</v>
      </c>
      <c r="Y322" s="28"/>
      <c r="Z322" s="20" t="s">
        <v>74</v>
      </c>
      <c r="AA322" s="28" t="b">
        <f t="shared" si="175"/>
        <v>1</v>
      </c>
      <c r="AB322"/>
      <c r="AC322" s="20" t="s">
        <v>74</v>
      </c>
      <c r="AD322" s="28">
        <v>43100</v>
      </c>
      <c r="AE322" s="28">
        <v>58300</v>
      </c>
      <c r="AF322" s="36">
        <v>73.900000000000006</v>
      </c>
      <c r="AG322" s="36">
        <v>7.6</v>
      </c>
      <c r="AH322" s="28">
        <v>44600</v>
      </c>
      <c r="AI322" s="28">
        <v>59800</v>
      </c>
      <c r="AJ322" s="36">
        <v>74.599999999999994</v>
      </c>
      <c r="AK322" s="36">
        <v>7.8</v>
      </c>
      <c r="AL322" s="28">
        <v>46600</v>
      </c>
      <c r="AM322" s="28">
        <v>58500</v>
      </c>
      <c r="AN322" s="36">
        <v>79.7</v>
      </c>
      <c r="AO322" s="36">
        <v>6.5</v>
      </c>
      <c r="AP322"/>
      <c r="AQ322"/>
      <c r="AR322"/>
      <c r="AS322"/>
      <c r="AT322" s="34">
        <f t="shared" si="158"/>
        <v>3.8789237668161434E-3</v>
      </c>
      <c r="AU322" s="34">
        <f t="shared" si="159"/>
        <v>1.2399103139013453E-2</v>
      </c>
      <c r="AV322" s="34">
        <f t="shared" si="160"/>
        <v>9.1479820627802695E-3</v>
      </c>
      <c r="AW322" s="34">
        <f t="shared" si="182"/>
        <v>7.9613733905579392E-3</v>
      </c>
      <c r="AX322" s="34">
        <f t="shared" si="183"/>
        <v>1.5557939914163091E-2</v>
      </c>
      <c r="AY322" s="34">
        <f t="shared" si="184"/>
        <v>9.7639484978540771E-3</v>
      </c>
      <c r="AZ322" s="34">
        <f t="shared" si="185"/>
        <v>7.2746781115879825E-3</v>
      </c>
      <c r="BA322" s="34">
        <f t="shared" si="186"/>
        <v>9.9785407725321885E-3</v>
      </c>
      <c r="BB322" s="34">
        <f t="shared" si="187"/>
        <v>1.5064377682403433E-2</v>
      </c>
      <c r="BC322" s="34">
        <f t="shared" si="176"/>
        <v>1.0064377682403433E-2</v>
      </c>
      <c r="BD322" s="34">
        <f t="shared" si="177"/>
        <v>1.0278969957081545E-2</v>
      </c>
      <c r="BE322" s="34">
        <f t="shared" si="178"/>
        <v>6.974248927038627E-3</v>
      </c>
      <c r="BF322" s="34">
        <f t="shared" si="179"/>
        <v>6.1158798283261805E-3</v>
      </c>
      <c r="BG322" s="34">
        <f t="shared" si="180"/>
        <v>2.4656652360515022E-2</v>
      </c>
      <c r="BH322" s="34">
        <f t="shared" si="181"/>
        <v>7.8969957081545059E-3</v>
      </c>
      <c r="BI322" s="34">
        <f t="shared" si="161"/>
        <v>7.4188034188034189E-3</v>
      </c>
      <c r="BJ322" s="34">
        <f t="shared" si="162"/>
        <v>9.8290598290598288E-3</v>
      </c>
      <c r="BK322" s="34">
        <f t="shared" si="163"/>
        <v>9.4188034188034189E-3</v>
      </c>
      <c r="BL322" s="34">
        <f t="shared" si="164"/>
        <v>8.1709401709401715E-3</v>
      </c>
      <c r="BM322" s="34">
        <f t="shared" si="165"/>
        <v>1.0273504273504274E-2</v>
      </c>
      <c r="BN322" s="34">
        <f t="shared" si="166"/>
        <v>1.1282051282051283E-2</v>
      </c>
      <c r="BO322" s="34">
        <f t="shared" si="167"/>
        <v>7.3675213675213676E-3</v>
      </c>
      <c r="BP322" s="34">
        <f t="shared" si="168"/>
        <v>8.8376068376068376E-3</v>
      </c>
    </row>
    <row r="323" spans="1:68" ht="15" x14ac:dyDescent="0.25">
      <c r="A323" s="20" t="s">
        <v>629</v>
      </c>
      <c r="B323" s="28">
        <v>272</v>
      </c>
      <c r="C323" s="28">
        <v>905</v>
      </c>
      <c r="D323" s="28">
        <v>588</v>
      </c>
      <c r="E323" s="28">
        <v>800</v>
      </c>
      <c r="F323" s="28">
        <v>426</v>
      </c>
      <c r="G323" s="28">
        <v>740</v>
      </c>
      <c r="H323" s="28">
        <v>650</v>
      </c>
      <c r="I323" s="28">
        <v>875</v>
      </c>
      <c r="J323" s="28">
        <v>935</v>
      </c>
      <c r="K323" s="28">
        <v>557</v>
      </c>
      <c r="L323" s="28">
        <v>646</v>
      </c>
      <c r="M323" s="28">
        <v>561</v>
      </c>
      <c r="N323" s="28">
        <v>528</v>
      </c>
      <c r="O323" s="28">
        <v>1309</v>
      </c>
      <c r="P323" s="28">
        <v>899</v>
      </c>
      <c r="Q323" s="28">
        <v>1018</v>
      </c>
      <c r="R323" s="28">
        <v>714</v>
      </c>
      <c r="S323" s="28">
        <v>699</v>
      </c>
      <c r="T323" s="28">
        <v>762</v>
      </c>
      <c r="U323" s="28">
        <v>817</v>
      </c>
      <c r="V323" s="28">
        <v>991</v>
      </c>
      <c r="W323" s="28">
        <v>624</v>
      </c>
      <c r="X323" s="28">
        <v>736</v>
      </c>
      <c r="Y323" s="28"/>
      <c r="Z323" s="20" t="s">
        <v>628</v>
      </c>
      <c r="AA323" s="28" t="b">
        <f t="shared" si="175"/>
        <v>0</v>
      </c>
      <c r="AB323"/>
      <c r="AC323" s="20" t="s">
        <v>628</v>
      </c>
      <c r="AD323" s="28">
        <v>64200</v>
      </c>
      <c r="AE323" s="28">
        <v>83400</v>
      </c>
      <c r="AF323" s="36">
        <v>76.900000000000006</v>
      </c>
      <c r="AG323" s="36">
        <v>5.5</v>
      </c>
      <c r="AH323" s="28">
        <v>63600</v>
      </c>
      <c r="AI323" s="28">
        <v>84000</v>
      </c>
      <c r="AJ323" s="36">
        <v>75.7</v>
      </c>
      <c r="AK323" s="36">
        <v>5.7</v>
      </c>
      <c r="AL323" s="28">
        <v>67300</v>
      </c>
      <c r="AM323" s="28">
        <v>83200</v>
      </c>
      <c r="AN323" s="36">
        <v>80.900000000000006</v>
      </c>
      <c r="AO323" s="36">
        <v>5.2</v>
      </c>
      <c r="AP323"/>
      <c r="AQ323"/>
      <c r="AR323"/>
      <c r="AS323"/>
      <c r="AT323" s="34">
        <f t="shared" si="158"/>
        <v>4.2767295597484272E-3</v>
      </c>
      <c r="AU323" s="34">
        <f t="shared" si="159"/>
        <v>1.4229559748427673E-2</v>
      </c>
      <c r="AV323" s="34">
        <f t="shared" si="160"/>
        <v>9.2452830188679246E-3</v>
      </c>
      <c r="AW323" s="34">
        <f t="shared" si="182"/>
        <v>1.188707280832095E-2</v>
      </c>
      <c r="AX323" s="34">
        <f t="shared" si="183"/>
        <v>6.3298662704309068E-3</v>
      </c>
      <c r="AY323" s="34">
        <f t="shared" si="184"/>
        <v>1.099554234769688E-2</v>
      </c>
      <c r="AZ323" s="34">
        <f t="shared" si="185"/>
        <v>9.658246656760773E-3</v>
      </c>
      <c r="BA323" s="34">
        <f t="shared" si="186"/>
        <v>1.3001485884101041E-2</v>
      </c>
      <c r="BB323" s="34">
        <f t="shared" si="187"/>
        <v>1.3893016344725111E-2</v>
      </c>
      <c r="BC323" s="34">
        <f t="shared" si="176"/>
        <v>8.2763744427934629E-3</v>
      </c>
      <c r="BD323" s="34">
        <f t="shared" si="177"/>
        <v>9.5988112927191671E-3</v>
      </c>
      <c r="BE323" s="34">
        <f t="shared" si="178"/>
        <v>8.3358098068350671E-3</v>
      </c>
      <c r="BF323" s="34">
        <f t="shared" si="179"/>
        <v>7.8454680534918268E-3</v>
      </c>
      <c r="BG323" s="34">
        <f t="shared" si="180"/>
        <v>1.9450222882615158E-2</v>
      </c>
      <c r="BH323" s="34">
        <f t="shared" si="181"/>
        <v>1.3358098068350669E-2</v>
      </c>
      <c r="BI323" s="34">
        <f t="shared" si="161"/>
        <v>1.2235576923076924E-2</v>
      </c>
      <c r="BJ323" s="34">
        <f t="shared" si="162"/>
        <v>8.5817307692307686E-3</v>
      </c>
      <c r="BK323" s="34">
        <f t="shared" si="163"/>
        <v>8.4014423076923077E-3</v>
      </c>
      <c r="BL323" s="34">
        <f t="shared" si="164"/>
        <v>9.1586538461538459E-3</v>
      </c>
      <c r="BM323" s="34">
        <f t="shared" si="165"/>
        <v>9.8197115384615393E-3</v>
      </c>
      <c r="BN323" s="34">
        <f t="shared" si="166"/>
        <v>1.1911057692307693E-2</v>
      </c>
      <c r="BO323" s="34">
        <f t="shared" si="167"/>
        <v>7.4999999999999997E-3</v>
      </c>
      <c r="BP323" s="34">
        <f t="shared" si="168"/>
        <v>8.8461538461538456E-3</v>
      </c>
    </row>
    <row r="324" spans="1:68" ht="15" x14ac:dyDescent="0.25">
      <c r="A324" s="20" t="s">
        <v>114</v>
      </c>
      <c r="B324" s="28">
        <v>310</v>
      </c>
      <c r="C324" s="28">
        <v>406</v>
      </c>
      <c r="D324" s="28">
        <v>429</v>
      </c>
      <c r="E324" s="28">
        <v>554</v>
      </c>
      <c r="F324" s="28">
        <v>249</v>
      </c>
      <c r="G324" s="28">
        <v>502</v>
      </c>
      <c r="H324" s="28">
        <v>416</v>
      </c>
      <c r="I324" s="28">
        <v>518</v>
      </c>
      <c r="J324" s="28">
        <v>391</v>
      </c>
      <c r="K324" s="28">
        <v>309</v>
      </c>
      <c r="L324" s="28">
        <v>435</v>
      </c>
      <c r="M324" s="28">
        <v>375</v>
      </c>
      <c r="N324" s="28">
        <v>268</v>
      </c>
      <c r="O324" s="28">
        <v>804</v>
      </c>
      <c r="P324" s="28">
        <v>663</v>
      </c>
      <c r="Q324" s="28">
        <v>604</v>
      </c>
      <c r="R324" s="28">
        <v>537</v>
      </c>
      <c r="S324" s="28">
        <v>548</v>
      </c>
      <c r="T324" s="28">
        <v>490</v>
      </c>
      <c r="U324" s="28">
        <v>575</v>
      </c>
      <c r="V324" s="28">
        <v>679</v>
      </c>
      <c r="W324" s="28">
        <v>490</v>
      </c>
      <c r="X324" s="28">
        <v>594</v>
      </c>
      <c r="Y324" s="28"/>
      <c r="Z324" s="20" t="s">
        <v>114</v>
      </c>
      <c r="AA324" s="28" t="b">
        <f t="shared" si="175"/>
        <v>1</v>
      </c>
      <c r="AB324"/>
      <c r="AC324" s="20" t="s">
        <v>114</v>
      </c>
      <c r="AD324" s="28">
        <v>43500</v>
      </c>
      <c r="AE324" s="28">
        <v>55600</v>
      </c>
      <c r="AF324" s="36">
        <v>78.099999999999994</v>
      </c>
      <c r="AG324" s="36">
        <v>6.5</v>
      </c>
      <c r="AH324" s="28">
        <v>40900</v>
      </c>
      <c r="AI324" s="28">
        <v>55200</v>
      </c>
      <c r="AJ324" s="36">
        <v>74.099999999999994</v>
      </c>
      <c r="AK324" s="36">
        <v>6.6</v>
      </c>
      <c r="AL324" s="28">
        <v>42300</v>
      </c>
      <c r="AM324" s="28">
        <v>55000</v>
      </c>
      <c r="AN324" s="36">
        <v>76.900000000000006</v>
      </c>
      <c r="AO324" s="36">
        <v>7.1</v>
      </c>
      <c r="AP324"/>
      <c r="AQ324"/>
      <c r="AR324"/>
      <c r="AS324"/>
      <c r="AT324" s="34">
        <f t="shared" si="158"/>
        <v>7.5794621026894866E-3</v>
      </c>
      <c r="AU324" s="34">
        <f t="shared" si="159"/>
        <v>9.926650366748167E-3</v>
      </c>
      <c r="AV324" s="34">
        <f t="shared" si="160"/>
        <v>1.0488997555012225E-2</v>
      </c>
      <c r="AW324" s="34">
        <f t="shared" si="182"/>
        <v>1.3096926713947991E-2</v>
      </c>
      <c r="AX324" s="34">
        <f t="shared" si="183"/>
        <v>5.8865248226950351E-3</v>
      </c>
      <c r="AY324" s="34">
        <f t="shared" si="184"/>
        <v>1.1867612293144208E-2</v>
      </c>
      <c r="AZ324" s="34">
        <f t="shared" si="185"/>
        <v>9.8345153664302597E-3</v>
      </c>
      <c r="BA324" s="34">
        <f t="shared" si="186"/>
        <v>1.2245862884160756E-2</v>
      </c>
      <c r="BB324" s="34">
        <f t="shared" si="187"/>
        <v>9.2434988179669036E-3</v>
      </c>
      <c r="BC324" s="34">
        <f t="shared" ref="BC324:BC338" si="188">K324/$AL324</f>
        <v>7.3049645390070922E-3</v>
      </c>
      <c r="BD324" s="34">
        <f t="shared" ref="BD324:BD338" si="189">L324/$AL324</f>
        <v>1.0283687943262411E-2</v>
      </c>
      <c r="BE324" s="34">
        <f t="shared" ref="BE324:BE338" si="190">M324/$AL324</f>
        <v>8.8652482269503553E-3</v>
      </c>
      <c r="BF324" s="34">
        <f t="shared" si="179"/>
        <v>6.3356973995271869E-3</v>
      </c>
      <c r="BG324" s="34">
        <f t="shared" si="180"/>
        <v>1.9007092198581561E-2</v>
      </c>
      <c r="BH324" s="34">
        <f t="shared" si="181"/>
        <v>1.5673758865248227E-2</v>
      </c>
      <c r="BI324" s="34">
        <f t="shared" si="161"/>
        <v>1.0981818181818181E-2</v>
      </c>
      <c r="BJ324" s="34">
        <f t="shared" si="162"/>
        <v>9.7636363636363632E-3</v>
      </c>
      <c r="BK324" s="34">
        <f t="shared" si="163"/>
        <v>9.9636363636363637E-3</v>
      </c>
      <c r="BL324" s="34">
        <f t="shared" si="164"/>
        <v>8.9090909090909099E-3</v>
      </c>
      <c r="BM324" s="34">
        <f t="shared" si="165"/>
        <v>1.0454545454545454E-2</v>
      </c>
      <c r="BN324" s="34">
        <f t="shared" si="166"/>
        <v>1.2345454545454545E-2</v>
      </c>
      <c r="BO324" s="34">
        <f t="shared" si="167"/>
        <v>8.9090909090909099E-3</v>
      </c>
      <c r="BP324" s="34">
        <f t="shared" si="168"/>
        <v>1.0800000000000001E-2</v>
      </c>
    </row>
    <row r="325" spans="1:68" ht="15" x14ac:dyDescent="0.25">
      <c r="A325" s="20" t="s">
        <v>118</v>
      </c>
      <c r="B325" s="28">
        <v>864</v>
      </c>
      <c r="C325" s="28">
        <v>1191</v>
      </c>
      <c r="D325" s="28">
        <v>964</v>
      </c>
      <c r="E325" s="28">
        <v>1050</v>
      </c>
      <c r="F325" s="28">
        <v>950</v>
      </c>
      <c r="G325" s="28">
        <v>1851</v>
      </c>
      <c r="H325" s="28">
        <v>1154</v>
      </c>
      <c r="I325" s="28">
        <v>1307</v>
      </c>
      <c r="J325" s="28">
        <v>1392</v>
      </c>
      <c r="K325" s="28">
        <v>1940</v>
      </c>
      <c r="L325" s="28">
        <v>1208</v>
      </c>
      <c r="M325" s="28">
        <v>1327</v>
      </c>
      <c r="N325" s="28">
        <v>1054</v>
      </c>
      <c r="O325" s="28">
        <v>1122</v>
      </c>
      <c r="P325" s="28">
        <v>1478</v>
      </c>
      <c r="Q325" s="28">
        <v>1418</v>
      </c>
      <c r="R325" s="28">
        <v>1178</v>
      </c>
      <c r="S325" s="28">
        <v>1187</v>
      </c>
      <c r="T325" s="28">
        <v>1260</v>
      </c>
      <c r="U325" s="28">
        <v>1460</v>
      </c>
      <c r="V325" s="28">
        <v>1875</v>
      </c>
      <c r="W325" s="28">
        <v>1630</v>
      </c>
      <c r="X325" s="28">
        <v>1259</v>
      </c>
      <c r="Y325" s="28"/>
      <c r="Z325" s="20" t="s">
        <v>118</v>
      </c>
      <c r="AA325" s="28" t="b">
        <f t="shared" si="175"/>
        <v>1</v>
      </c>
      <c r="AB325"/>
      <c r="AC325" s="20" t="s">
        <v>118</v>
      </c>
      <c r="AD325" s="28">
        <v>79400</v>
      </c>
      <c r="AE325" s="28">
        <v>99000</v>
      </c>
      <c r="AF325" s="36">
        <v>80.099999999999994</v>
      </c>
      <c r="AG325" s="36">
        <v>5.3</v>
      </c>
      <c r="AH325" s="28">
        <v>77100</v>
      </c>
      <c r="AI325" s="28">
        <v>100700</v>
      </c>
      <c r="AJ325" s="36">
        <v>76.599999999999994</v>
      </c>
      <c r="AK325" s="36">
        <v>5.7</v>
      </c>
      <c r="AL325" s="28">
        <v>79500</v>
      </c>
      <c r="AM325" s="28">
        <v>103300</v>
      </c>
      <c r="AN325" s="36">
        <v>77</v>
      </c>
      <c r="AO325" s="36">
        <v>5.0999999999999996</v>
      </c>
      <c r="AP325"/>
      <c r="AQ325"/>
      <c r="AR325"/>
      <c r="AS325"/>
      <c r="AT325" s="34">
        <f t="shared" si="158"/>
        <v>1.1206225680933853E-2</v>
      </c>
      <c r="AU325" s="34">
        <f t="shared" si="159"/>
        <v>1.5447470817120623E-2</v>
      </c>
      <c r="AV325" s="34">
        <f t="shared" si="160"/>
        <v>1.2503242542153048E-2</v>
      </c>
      <c r="AW325" s="34">
        <f t="shared" si="182"/>
        <v>1.3207547169811321E-2</v>
      </c>
      <c r="AX325" s="34">
        <f t="shared" si="183"/>
        <v>1.1949685534591196E-2</v>
      </c>
      <c r="AY325" s="34">
        <f t="shared" si="184"/>
        <v>2.328301886792453E-2</v>
      </c>
      <c r="AZ325" s="34">
        <f t="shared" si="185"/>
        <v>1.4515723270440251E-2</v>
      </c>
      <c r="BA325" s="34">
        <f t="shared" si="186"/>
        <v>1.6440251572327043E-2</v>
      </c>
      <c r="BB325" s="34">
        <f t="shared" si="187"/>
        <v>1.7509433962264152E-2</v>
      </c>
      <c r="BC325" s="34">
        <f t="shared" si="188"/>
        <v>2.440251572327044E-2</v>
      </c>
      <c r="BD325" s="34">
        <f t="shared" si="189"/>
        <v>1.519496855345912E-2</v>
      </c>
      <c r="BE325" s="34">
        <f t="shared" si="190"/>
        <v>1.6691823899371069E-2</v>
      </c>
      <c r="BF325" s="34">
        <f t="shared" si="179"/>
        <v>1.3257861635220126E-2</v>
      </c>
      <c r="BG325" s="34">
        <f t="shared" si="180"/>
        <v>1.4113207547169812E-2</v>
      </c>
      <c r="BH325" s="34">
        <f t="shared" si="181"/>
        <v>1.8591194968553458E-2</v>
      </c>
      <c r="BI325" s="34">
        <f t="shared" si="161"/>
        <v>1.3727008712487899E-2</v>
      </c>
      <c r="BJ325" s="34">
        <f t="shared" si="162"/>
        <v>1.1403678606001937E-2</v>
      </c>
      <c r="BK325" s="34">
        <f t="shared" si="163"/>
        <v>1.1490803484995159E-2</v>
      </c>
      <c r="BL325" s="34">
        <f t="shared" si="164"/>
        <v>1.2197483059051308E-2</v>
      </c>
      <c r="BM325" s="34">
        <f t="shared" si="165"/>
        <v>1.4133591481122943E-2</v>
      </c>
      <c r="BN325" s="34">
        <f t="shared" si="166"/>
        <v>1.8151016456921586E-2</v>
      </c>
      <c r="BO325" s="34">
        <f t="shared" si="167"/>
        <v>1.5779283639883835E-2</v>
      </c>
      <c r="BP325" s="34">
        <f t="shared" si="168"/>
        <v>1.2187802516940949E-2</v>
      </c>
    </row>
    <row r="326" spans="1:68" ht="15" x14ac:dyDescent="0.25">
      <c r="A326" s="20" t="s">
        <v>149</v>
      </c>
      <c r="B326" s="28">
        <v>172</v>
      </c>
      <c r="C326" s="28">
        <v>384</v>
      </c>
      <c r="D326" s="28">
        <v>410</v>
      </c>
      <c r="E326" s="28">
        <v>399</v>
      </c>
      <c r="F326" s="28">
        <v>308</v>
      </c>
      <c r="G326" s="28">
        <v>448</v>
      </c>
      <c r="H326" s="28">
        <v>341</v>
      </c>
      <c r="I326" s="28">
        <v>342</v>
      </c>
      <c r="J326" s="28">
        <v>515</v>
      </c>
      <c r="K326" s="28">
        <v>419</v>
      </c>
      <c r="L326" s="28">
        <v>481</v>
      </c>
      <c r="M326" s="28">
        <v>647</v>
      </c>
      <c r="N326" s="28">
        <v>367</v>
      </c>
      <c r="O326" s="28">
        <v>561</v>
      </c>
      <c r="P326" s="28">
        <v>606</v>
      </c>
      <c r="Q326" s="28">
        <v>991</v>
      </c>
      <c r="R326" s="28">
        <v>547</v>
      </c>
      <c r="S326" s="28">
        <v>367</v>
      </c>
      <c r="T326" s="28">
        <v>579</v>
      </c>
      <c r="U326" s="28">
        <v>558</v>
      </c>
      <c r="V326" s="28">
        <v>574</v>
      </c>
      <c r="W326" s="28">
        <v>510</v>
      </c>
      <c r="X326" s="28">
        <v>699</v>
      </c>
      <c r="Y326" s="28"/>
      <c r="Z326" s="20" t="s">
        <v>149</v>
      </c>
      <c r="AA326" s="28" t="b">
        <f t="shared" si="175"/>
        <v>1</v>
      </c>
      <c r="AB326"/>
      <c r="AC326" s="20" t="s">
        <v>149</v>
      </c>
      <c r="AD326" s="28">
        <v>58000</v>
      </c>
      <c r="AE326" s="28">
        <v>75500</v>
      </c>
      <c r="AF326" s="36">
        <v>76.7</v>
      </c>
      <c r="AG326" s="36">
        <v>5.3</v>
      </c>
      <c r="AH326" s="28">
        <v>60200</v>
      </c>
      <c r="AI326" s="28">
        <v>73200</v>
      </c>
      <c r="AJ326" s="36">
        <v>82.2</v>
      </c>
      <c r="AK326" s="36">
        <v>4.9000000000000004</v>
      </c>
      <c r="AL326" s="28">
        <v>61300</v>
      </c>
      <c r="AM326" s="28">
        <v>72100</v>
      </c>
      <c r="AN326" s="36">
        <v>85.1</v>
      </c>
      <c r="AO326" s="36">
        <v>4.8</v>
      </c>
      <c r="AP326"/>
      <c r="AQ326"/>
      <c r="AR326"/>
      <c r="AS326"/>
      <c r="AT326" s="34">
        <f t="shared" si="158"/>
        <v>2.8571428571428571E-3</v>
      </c>
      <c r="AU326" s="34">
        <f t="shared" si="159"/>
        <v>6.3787375415282396E-3</v>
      </c>
      <c r="AV326" s="34">
        <f t="shared" si="160"/>
        <v>6.8106312292358804E-3</v>
      </c>
      <c r="AW326" s="34">
        <f t="shared" si="182"/>
        <v>6.5089722675367046E-3</v>
      </c>
      <c r="AX326" s="34">
        <f t="shared" si="183"/>
        <v>5.0244698205546496E-3</v>
      </c>
      <c r="AY326" s="34">
        <f t="shared" si="184"/>
        <v>7.308319738988581E-3</v>
      </c>
      <c r="AZ326" s="34">
        <f t="shared" si="185"/>
        <v>5.5628058727569332E-3</v>
      </c>
      <c r="BA326" s="34">
        <f t="shared" si="186"/>
        <v>5.5791190864600323E-3</v>
      </c>
      <c r="BB326" s="34">
        <f t="shared" si="187"/>
        <v>8.4013050570962474E-3</v>
      </c>
      <c r="BC326" s="34">
        <f t="shared" si="188"/>
        <v>6.8352365415986953E-3</v>
      </c>
      <c r="BD326" s="34">
        <f t="shared" si="189"/>
        <v>7.8466557911908638E-3</v>
      </c>
      <c r="BE326" s="34">
        <f t="shared" si="190"/>
        <v>1.0554649265905384E-2</v>
      </c>
      <c r="BF326" s="34">
        <f t="shared" si="179"/>
        <v>5.98694942903752E-3</v>
      </c>
      <c r="BG326" s="34">
        <f t="shared" si="180"/>
        <v>9.1517128874388249E-3</v>
      </c>
      <c r="BH326" s="34">
        <f t="shared" si="181"/>
        <v>9.8858075040783033E-3</v>
      </c>
      <c r="BI326" s="34">
        <f t="shared" si="161"/>
        <v>1.3744798890429958E-2</v>
      </c>
      <c r="BJ326" s="34">
        <f t="shared" si="162"/>
        <v>7.5866851595006932E-3</v>
      </c>
      <c r="BK326" s="34">
        <f t="shared" si="163"/>
        <v>5.0901525658807213E-3</v>
      </c>
      <c r="BL326" s="34">
        <f t="shared" si="164"/>
        <v>8.0305131761442446E-3</v>
      </c>
      <c r="BM326" s="34">
        <f t="shared" si="165"/>
        <v>7.7392510402219143E-3</v>
      </c>
      <c r="BN326" s="34">
        <f t="shared" si="166"/>
        <v>7.9611650485436891E-3</v>
      </c>
      <c r="BO326" s="34">
        <f t="shared" si="167"/>
        <v>7.0735090152565881E-3</v>
      </c>
      <c r="BP326" s="34">
        <f t="shared" si="168"/>
        <v>9.6948682385575597E-3</v>
      </c>
    </row>
    <row r="327" spans="1:68" ht="15" x14ac:dyDescent="0.25">
      <c r="A327" s="20" t="s">
        <v>8</v>
      </c>
      <c r="B327" s="28">
        <v>250</v>
      </c>
      <c r="C327" s="28">
        <v>315</v>
      </c>
      <c r="D327" s="28">
        <v>274</v>
      </c>
      <c r="E327" s="28">
        <v>333</v>
      </c>
      <c r="F327" s="28">
        <v>399</v>
      </c>
      <c r="G327" s="28">
        <v>290</v>
      </c>
      <c r="H327" s="28">
        <v>419</v>
      </c>
      <c r="I327" s="28">
        <v>335</v>
      </c>
      <c r="J327" s="28">
        <v>320</v>
      </c>
      <c r="K327" s="28">
        <v>616</v>
      </c>
      <c r="L327" s="28">
        <v>410</v>
      </c>
      <c r="M327" s="28">
        <v>388</v>
      </c>
      <c r="N327" s="28">
        <v>152</v>
      </c>
      <c r="O327" s="28">
        <v>229</v>
      </c>
      <c r="P327" s="28">
        <v>286</v>
      </c>
      <c r="Q327" s="28">
        <v>398</v>
      </c>
      <c r="R327" s="28">
        <v>337</v>
      </c>
      <c r="S327" s="28">
        <v>413</v>
      </c>
      <c r="T327" s="28">
        <v>384</v>
      </c>
      <c r="U327" s="28">
        <v>445</v>
      </c>
      <c r="V327" s="28">
        <v>654</v>
      </c>
      <c r="W327" s="28">
        <v>332</v>
      </c>
      <c r="X327" s="28">
        <v>504</v>
      </c>
      <c r="Y327" s="28"/>
      <c r="Z327" s="20" t="s">
        <v>8</v>
      </c>
      <c r="AA327" s="28" t="b">
        <f t="shared" si="175"/>
        <v>1</v>
      </c>
      <c r="AB327"/>
      <c r="AC327" s="20" t="s">
        <v>8</v>
      </c>
      <c r="AD327" s="28">
        <v>40800</v>
      </c>
      <c r="AE327" s="28">
        <v>52500</v>
      </c>
      <c r="AF327" s="36">
        <v>77.599999999999994</v>
      </c>
      <c r="AG327" s="36">
        <v>6.3</v>
      </c>
      <c r="AH327" s="28">
        <v>36300</v>
      </c>
      <c r="AI327" s="28">
        <v>51900</v>
      </c>
      <c r="AJ327" s="36">
        <v>70</v>
      </c>
      <c r="AK327" s="36">
        <v>7.1</v>
      </c>
      <c r="AL327" s="28">
        <v>39500</v>
      </c>
      <c r="AM327" s="28">
        <v>49700</v>
      </c>
      <c r="AN327" s="36">
        <v>79.5</v>
      </c>
      <c r="AO327" s="36">
        <v>6.2</v>
      </c>
      <c r="AP327"/>
      <c r="AQ327"/>
      <c r="AR327"/>
      <c r="AS327"/>
      <c r="AT327" s="34">
        <f t="shared" si="158"/>
        <v>6.8870523415977963E-3</v>
      </c>
      <c r="AU327" s="34">
        <f t="shared" si="159"/>
        <v>8.677685950413223E-3</v>
      </c>
      <c r="AV327" s="34">
        <f t="shared" si="160"/>
        <v>7.5482093663911849E-3</v>
      </c>
      <c r="AW327" s="34">
        <f t="shared" si="182"/>
        <v>8.4303797468354424E-3</v>
      </c>
      <c r="AX327" s="34">
        <f t="shared" si="183"/>
        <v>1.0101265822784811E-2</v>
      </c>
      <c r="AY327" s="34">
        <f t="shared" si="184"/>
        <v>7.3417721518987339E-3</v>
      </c>
      <c r="AZ327" s="34">
        <f t="shared" si="185"/>
        <v>1.0607594936708861E-2</v>
      </c>
      <c r="BA327" s="34">
        <f t="shared" si="186"/>
        <v>8.4810126582278485E-3</v>
      </c>
      <c r="BB327" s="34">
        <f t="shared" si="187"/>
        <v>8.1012658227848106E-3</v>
      </c>
      <c r="BC327" s="34">
        <f t="shared" si="188"/>
        <v>1.559493670886076E-2</v>
      </c>
      <c r="BD327" s="34">
        <f t="shared" si="189"/>
        <v>1.0379746835443038E-2</v>
      </c>
      <c r="BE327" s="34">
        <f t="shared" si="190"/>
        <v>9.8227848101265815E-3</v>
      </c>
      <c r="BF327" s="34">
        <f t="shared" si="179"/>
        <v>3.8481012658227848E-3</v>
      </c>
      <c r="BG327" s="34">
        <f t="shared" si="180"/>
        <v>5.7974683544303801E-3</v>
      </c>
      <c r="BH327" s="34">
        <f t="shared" si="181"/>
        <v>7.2405063291139243E-3</v>
      </c>
      <c r="BI327" s="34">
        <f t="shared" si="161"/>
        <v>8.0080482897384314E-3</v>
      </c>
      <c r="BJ327" s="34">
        <f t="shared" si="162"/>
        <v>6.7806841046277669E-3</v>
      </c>
      <c r="BK327" s="34">
        <f t="shared" si="163"/>
        <v>8.3098591549295771E-3</v>
      </c>
      <c r="BL327" s="34">
        <f t="shared" si="164"/>
        <v>7.7263581488933603E-3</v>
      </c>
      <c r="BM327" s="34">
        <f t="shared" si="165"/>
        <v>8.9537223340040249E-3</v>
      </c>
      <c r="BN327" s="34">
        <f t="shared" si="166"/>
        <v>1.3158953722334004E-2</v>
      </c>
      <c r="BO327" s="34">
        <f t="shared" si="167"/>
        <v>6.6800804828973841E-3</v>
      </c>
      <c r="BP327" s="34">
        <f t="shared" si="168"/>
        <v>1.0140845070422535E-2</v>
      </c>
    </row>
    <row r="328" spans="1:68" ht="15" x14ac:dyDescent="0.25">
      <c r="A328" s="20" t="s">
        <v>67</v>
      </c>
      <c r="B328" s="28">
        <v>295</v>
      </c>
      <c r="C328" s="28">
        <v>393</v>
      </c>
      <c r="D328" s="28">
        <v>444</v>
      </c>
      <c r="E328" s="28">
        <v>312</v>
      </c>
      <c r="F328" s="28">
        <v>489</v>
      </c>
      <c r="G328" s="28">
        <v>414</v>
      </c>
      <c r="H328" s="28">
        <v>329</v>
      </c>
      <c r="I328" s="28">
        <v>562</v>
      </c>
      <c r="J328" s="28">
        <v>579</v>
      </c>
      <c r="K328" s="28">
        <v>397</v>
      </c>
      <c r="L328" s="28">
        <v>335</v>
      </c>
      <c r="M328" s="28">
        <v>296</v>
      </c>
      <c r="N328" s="28">
        <v>224</v>
      </c>
      <c r="O328" s="28">
        <v>271</v>
      </c>
      <c r="P328" s="28">
        <v>394</v>
      </c>
      <c r="Q328" s="28">
        <v>427</v>
      </c>
      <c r="R328" s="28">
        <v>366</v>
      </c>
      <c r="S328" s="28">
        <v>434</v>
      </c>
      <c r="T328" s="28">
        <v>588</v>
      </c>
      <c r="U328" s="28">
        <v>547</v>
      </c>
      <c r="V328" s="28">
        <v>486</v>
      </c>
      <c r="W328" s="28">
        <v>457</v>
      </c>
      <c r="X328" s="28">
        <v>510</v>
      </c>
      <c r="Y328" s="28"/>
      <c r="Z328" s="20" t="s">
        <v>67</v>
      </c>
      <c r="AA328" s="28" t="b">
        <f t="shared" si="175"/>
        <v>1</v>
      </c>
      <c r="AB328"/>
      <c r="AC328" s="20" t="s">
        <v>67</v>
      </c>
      <c r="AD328" s="28">
        <v>31700</v>
      </c>
      <c r="AE328" s="28">
        <v>37900</v>
      </c>
      <c r="AF328" s="36">
        <v>83.7</v>
      </c>
      <c r="AG328" s="36">
        <v>8.4</v>
      </c>
      <c r="AH328" s="28">
        <v>33400</v>
      </c>
      <c r="AI328" s="28">
        <v>39700</v>
      </c>
      <c r="AJ328" s="36">
        <v>84.2</v>
      </c>
      <c r="AK328" s="36">
        <v>7.4</v>
      </c>
      <c r="AL328" s="28">
        <v>31700</v>
      </c>
      <c r="AM328" s="28">
        <v>39100</v>
      </c>
      <c r="AN328" s="36">
        <v>81</v>
      </c>
      <c r="AO328" s="36">
        <v>7.6</v>
      </c>
      <c r="AP328"/>
      <c r="AQ328"/>
      <c r="AR328"/>
      <c r="AS328"/>
      <c r="AT328" s="34">
        <f t="shared" si="158"/>
        <v>8.8323353293413166E-3</v>
      </c>
      <c r="AU328" s="34">
        <f t="shared" si="159"/>
        <v>1.1766467065868263E-2</v>
      </c>
      <c r="AV328" s="34">
        <f t="shared" si="160"/>
        <v>1.3293413173652695E-2</v>
      </c>
      <c r="AW328" s="34">
        <f t="shared" si="182"/>
        <v>9.8422712933753948E-3</v>
      </c>
      <c r="AX328" s="34">
        <f t="shared" si="183"/>
        <v>1.5425867507886435E-2</v>
      </c>
      <c r="AY328" s="34">
        <f t="shared" si="184"/>
        <v>1.3059936908517349E-2</v>
      </c>
      <c r="AZ328" s="34">
        <f t="shared" si="185"/>
        <v>1.0378548895899054E-2</v>
      </c>
      <c r="BA328" s="34">
        <f t="shared" si="186"/>
        <v>1.7728706624605677E-2</v>
      </c>
      <c r="BB328" s="34">
        <f t="shared" si="187"/>
        <v>1.8264984227129338E-2</v>
      </c>
      <c r="BC328" s="34">
        <f t="shared" si="188"/>
        <v>1.2523659305993692E-2</v>
      </c>
      <c r="BD328" s="34">
        <f t="shared" si="189"/>
        <v>1.056782334384858E-2</v>
      </c>
      <c r="BE328" s="34">
        <f t="shared" si="190"/>
        <v>9.3375394321766562E-3</v>
      </c>
      <c r="BF328" s="34">
        <f t="shared" si="179"/>
        <v>7.066246056782334E-3</v>
      </c>
      <c r="BG328" s="34">
        <f t="shared" si="180"/>
        <v>8.5488958990536275E-3</v>
      </c>
      <c r="BH328" s="34">
        <f t="shared" si="181"/>
        <v>1.2429022082018928E-2</v>
      </c>
      <c r="BI328" s="34">
        <f t="shared" si="161"/>
        <v>1.0920716112531969E-2</v>
      </c>
      <c r="BJ328" s="34">
        <f t="shared" si="162"/>
        <v>9.3606138107416876E-3</v>
      </c>
      <c r="BK328" s="34">
        <f t="shared" si="163"/>
        <v>1.1099744245524297E-2</v>
      </c>
      <c r="BL328" s="34">
        <f t="shared" si="164"/>
        <v>1.5038363171355498E-2</v>
      </c>
      <c r="BM328" s="34">
        <f t="shared" si="165"/>
        <v>1.3989769820971868E-2</v>
      </c>
      <c r="BN328" s="34">
        <f t="shared" si="166"/>
        <v>1.2429667519181585E-2</v>
      </c>
      <c r="BO328" s="34">
        <f t="shared" si="167"/>
        <v>1.1687979539641943E-2</v>
      </c>
      <c r="BP328" s="34">
        <f t="shared" si="168"/>
        <v>1.3043478260869565E-2</v>
      </c>
    </row>
    <row r="329" spans="1:68" ht="15" x14ac:dyDescent="0.25">
      <c r="A329" s="20" t="s">
        <v>89</v>
      </c>
      <c r="B329" s="28">
        <v>700</v>
      </c>
      <c r="C329" s="28">
        <v>788</v>
      </c>
      <c r="D329" s="28">
        <v>658</v>
      </c>
      <c r="E329" s="28">
        <v>627</v>
      </c>
      <c r="F329" s="28">
        <v>887</v>
      </c>
      <c r="G329" s="28">
        <v>797</v>
      </c>
      <c r="H329" s="28">
        <v>904</v>
      </c>
      <c r="I329" s="28">
        <v>699</v>
      </c>
      <c r="J329" s="28">
        <v>720</v>
      </c>
      <c r="K329" s="28">
        <v>1207</v>
      </c>
      <c r="L329" s="28">
        <v>889</v>
      </c>
      <c r="M329" s="28">
        <v>792</v>
      </c>
      <c r="N329" s="28">
        <v>840</v>
      </c>
      <c r="O329" s="28">
        <v>1191</v>
      </c>
      <c r="P329" s="28">
        <v>764</v>
      </c>
      <c r="Q329" s="28">
        <v>768</v>
      </c>
      <c r="R329" s="28">
        <v>821</v>
      </c>
      <c r="S329" s="28">
        <v>678</v>
      </c>
      <c r="T329" s="28">
        <v>902</v>
      </c>
      <c r="U329" s="28">
        <v>1004</v>
      </c>
      <c r="V329" s="28">
        <v>1115</v>
      </c>
      <c r="W329" s="28">
        <v>1156</v>
      </c>
      <c r="X329" s="28">
        <v>1246</v>
      </c>
      <c r="Y329" s="28"/>
      <c r="Z329" s="20" t="s">
        <v>89</v>
      </c>
      <c r="AA329" s="28" t="b">
        <f t="shared" si="175"/>
        <v>1</v>
      </c>
      <c r="AB329"/>
      <c r="AC329" s="20" t="s">
        <v>89</v>
      </c>
      <c r="AD329" s="28">
        <v>66100</v>
      </c>
      <c r="AE329" s="28">
        <v>81200</v>
      </c>
      <c r="AF329" s="36">
        <v>81.400000000000006</v>
      </c>
      <c r="AG329" s="36">
        <v>4.9000000000000004</v>
      </c>
      <c r="AH329" s="28">
        <v>64900</v>
      </c>
      <c r="AI329" s="28">
        <v>82900</v>
      </c>
      <c r="AJ329" s="36">
        <v>78.3</v>
      </c>
      <c r="AK329" s="36">
        <v>5.3</v>
      </c>
      <c r="AL329" s="28">
        <v>66600</v>
      </c>
      <c r="AM329" s="28">
        <v>83500</v>
      </c>
      <c r="AN329" s="36">
        <v>79.8</v>
      </c>
      <c r="AO329" s="36">
        <v>4.9000000000000004</v>
      </c>
      <c r="AP329"/>
      <c r="AQ329"/>
      <c r="AR329"/>
      <c r="AS329"/>
      <c r="AT329" s="34">
        <f t="shared" ref="AT329:AT392" si="191">B329/$AH329</f>
        <v>1.078582434514638E-2</v>
      </c>
      <c r="AU329" s="34">
        <f t="shared" ref="AU329:AU392" si="192">C329/$AH329</f>
        <v>1.214175654853621E-2</v>
      </c>
      <c r="AV329" s="34">
        <f t="shared" ref="AV329:AV392" si="193">D329/$AH329</f>
        <v>1.0138674884437596E-2</v>
      </c>
      <c r="AW329" s="34">
        <f t="shared" si="182"/>
        <v>9.4144144144144137E-3</v>
      </c>
      <c r="AX329" s="34">
        <f t="shared" si="183"/>
        <v>1.3318318318318319E-2</v>
      </c>
      <c r="AY329" s="34">
        <f t="shared" si="184"/>
        <v>1.1966966966966967E-2</v>
      </c>
      <c r="AZ329" s="34">
        <f t="shared" si="185"/>
        <v>1.3573573573573574E-2</v>
      </c>
      <c r="BA329" s="34">
        <f t="shared" si="186"/>
        <v>1.0495495495495496E-2</v>
      </c>
      <c r="BB329" s="34">
        <f t="shared" si="187"/>
        <v>1.0810810810810811E-2</v>
      </c>
      <c r="BC329" s="34">
        <f t="shared" si="188"/>
        <v>1.8123123123123124E-2</v>
      </c>
      <c r="BD329" s="34">
        <f t="shared" si="189"/>
        <v>1.3348348348348348E-2</v>
      </c>
      <c r="BE329" s="34">
        <f t="shared" si="190"/>
        <v>1.1891891891891892E-2</v>
      </c>
      <c r="BF329" s="34">
        <f t="shared" si="179"/>
        <v>1.2612612612612612E-2</v>
      </c>
      <c r="BG329" s="34">
        <f t="shared" si="180"/>
        <v>1.7882882882882884E-2</v>
      </c>
      <c r="BH329" s="34">
        <f t="shared" si="181"/>
        <v>1.1471471471471472E-2</v>
      </c>
      <c r="BI329" s="34">
        <f t="shared" si="161"/>
        <v>9.1976047904191623E-3</v>
      </c>
      <c r="BJ329" s="34">
        <f t="shared" si="162"/>
        <v>9.8323353293413174E-3</v>
      </c>
      <c r="BK329" s="34">
        <f t="shared" si="163"/>
        <v>8.1197604790419157E-3</v>
      </c>
      <c r="BL329" s="34">
        <f t="shared" si="164"/>
        <v>1.0802395209580838E-2</v>
      </c>
      <c r="BM329" s="34">
        <f t="shared" si="165"/>
        <v>1.2023952095808383E-2</v>
      </c>
      <c r="BN329" s="34">
        <f t="shared" si="166"/>
        <v>1.3353293413173652E-2</v>
      </c>
      <c r="BO329" s="34">
        <f t="shared" si="167"/>
        <v>1.3844311377245509E-2</v>
      </c>
      <c r="BP329" s="34">
        <f t="shared" si="168"/>
        <v>1.4922155688622754E-2</v>
      </c>
    </row>
    <row r="330" spans="1:68" ht="15" x14ac:dyDescent="0.25">
      <c r="A330" s="20" t="s">
        <v>103</v>
      </c>
      <c r="B330" s="28">
        <v>409</v>
      </c>
      <c r="C330" s="28">
        <v>407</v>
      </c>
      <c r="D330" s="28">
        <v>411</v>
      </c>
      <c r="E330" s="28">
        <v>401</v>
      </c>
      <c r="F330" s="28">
        <v>476</v>
      </c>
      <c r="G330" s="28">
        <v>428</v>
      </c>
      <c r="H330" s="28">
        <v>597</v>
      </c>
      <c r="I330" s="28">
        <v>359</v>
      </c>
      <c r="J330" s="28">
        <v>508</v>
      </c>
      <c r="K330" s="28">
        <v>476</v>
      </c>
      <c r="L330" s="28">
        <v>485</v>
      </c>
      <c r="M330" s="28">
        <v>471</v>
      </c>
      <c r="N330" s="28">
        <v>325</v>
      </c>
      <c r="O330" s="28">
        <v>473</v>
      </c>
      <c r="P330" s="28">
        <v>363</v>
      </c>
      <c r="Q330" s="28">
        <v>377</v>
      </c>
      <c r="R330" s="28">
        <v>433</v>
      </c>
      <c r="S330" s="28">
        <v>380</v>
      </c>
      <c r="T330" s="28">
        <v>437</v>
      </c>
      <c r="U330" s="28">
        <v>524</v>
      </c>
      <c r="V330" s="28">
        <v>533</v>
      </c>
      <c r="W330" s="28">
        <v>540</v>
      </c>
      <c r="X330" s="28">
        <v>413</v>
      </c>
      <c r="Y330" s="28"/>
      <c r="Z330" s="20" t="s">
        <v>103</v>
      </c>
      <c r="AA330" s="28" t="b">
        <f t="shared" si="175"/>
        <v>1</v>
      </c>
      <c r="AB330"/>
      <c r="AC330" s="20" t="s">
        <v>103</v>
      </c>
      <c r="AD330" s="28">
        <v>47700</v>
      </c>
      <c r="AE330" s="28">
        <v>57300</v>
      </c>
      <c r="AF330" s="36">
        <v>83.2</v>
      </c>
      <c r="AG330" s="36">
        <v>5.7</v>
      </c>
      <c r="AH330" s="28">
        <v>47500</v>
      </c>
      <c r="AI330" s="28">
        <v>58200</v>
      </c>
      <c r="AJ330" s="36">
        <v>81.599999999999994</v>
      </c>
      <c r="AK330" s="36">
        <v>5.2</v>
      </c>
      <c r="AL330" s="28">
        <v>49100</v>
      </c>
      <c r="AM330" s="28">
        <v>58400</v>
      </c>
      <c r="AN330" s="36">
        <v>84</v>
      </c>
      <c r="AO330" s="36">
        <v>5.3</v>
      </c>
      <c r="AP330"/>
      <c r="AQ330"/>
      <c r="AR330"/>
      <c r="AS330"/>
      <c r="AT330" s="34">
        <f t="shared" si="191"/>
        <v>8.610526315789473E-3</v>
      </c>
      <c r="AU330" s="34">
        <f t="shared" si="192"/>
        <v>8.5684210526315793E-3</v>
      </c>
      <c r="AV330" s="34">
        <f t="shared" si="193"/>
        <v>8.6526315789473684E-3</v>
      </c>
      <c r="AW330" s="34">
        <f t="shared" si="182"/>
        <v>8.167006109979634E-3</v>
      </c>
      <c r="AX330" s="34">
        <f t="shared" si="183"/>
        <v>9.6945010183299395E-3</v>
      </c>
      <c r="AY330" s="34">
        <f t="shared" si="184"/>
        <v>8.7169042769857426E-3</v>
      </c>
      <c r="AZ330" s="34">
        <f t="shared" si="185"/>
        <v>1.2158859470468433E-2</v>
      </c>
      <c r="BA330" s="34">
        <f t="shared" si="186"/>
        <v>7.311608961303462E-3</v>
      </c>
      <c r="BB330" s="34">
        <f t="shared" si="187"/>
        <v>1.034623217922607E-2</v>
      </c>
      <c r="BC330" s="34">
        <f t="shared" si="188"/>
        <v>9.6945010183299395E-3</v>
      </c>
      <c r="BD330" s="34">
        <f t="shared" si="189"/>
        <v>9.8778004073319763E-3</v>
      </c>
      <c r="BE330" s="34">
        <f t="shared" si="190"/>
        <v>9.5926680244399192E-3</v>
      </c>
      <c r="BF330" s="34">
        <f t="shared" si="179"/>
        <v>6.619144602851324E-3</v>
      </c>
      <c r="BG330" s="34">
        <f t="shared" si="180"/>
        <v>9.6334012219959266E-3</v>
      </c>
      <c r="BH330" s="34">
        <f t="shared" si="181"/>
        <v>7.3930753564154785E-3</v>
      </c>
      <c r="BI330" s="34">
        <f t="shared" si="161"/>
        <v>6.4554794520547947E-3</v>
      </c>
      <c r="BJ330" s="34">
        <f t="shared" si="162"/>
        <v>7.4143835616438357E-3</v>
      </c>
      <c r="BK330" s="34">
        <f t="shared" si="163"/>
        <v>6.5068493150684933E-3</v>
      </c>
      <c r="BL330" s="34">
        <f t="shared" si="164"/>
        <v>7.4828767123287674E-3</v>
      </c>
      <c r="BM330" s="34">
        <f t="shared" si="165"/>
        <v>8.9726027397260266E-3</v>
      </c>
      <c r="BN330" s="34">
        <f t="shared" si="166"/>
        <v>9.1267123287671233E-3</v>
      </c>
      <c r="BO330" s="34">
        <f t="shared" si="167"/>
        <v>9.2465753424657536E-3</v>
      </c>
      <c r="BP330" s="34">
        <f t="shared" si="168"/>
        <v>7.0719178082191778E-3</v>
      </c>
    </row>
    <row r="331" spans="1:68" ht="15" x14ac:dyDescent="0.25">
      <c r="A331" s="20" t="s">
        <v>157</v>
      </c>
      <c r="B331" s="28">
        <v>398</v>
      </c>
      <c r="C331" s="28">
        <v>633</v>
      </c>
      <c r="D331" s="28">
        <v>964</v>
      </c>
      <c r="E331" s="28">
        <v>592</v>
      </c>
      <c r="F331" s="28">
        <v>814</v>
      </c>
      <c r="G331" s="28">
        <v>774</v>
      </c>
      <c r="H331" s="28">
        <v>828</v>
      </c>
      <c r="I331" s="28">
        <v>714</v>
      </c>
      <c r="J331" s="28">
        <v>784</v>
      </c>
      <c r="K331" s="28">
        <v>853</v>
      </c>
      <c r="L331" s="28">
        <v>934</v>
      </c>
      <c r="M331" s="28">
        <v>766</v>
      </c>
      <c r="N331" s="28">
        <v>693</v>
      </c>
      <c r="O331" s="28">
        <v>648</v>
      </c>
      <c r="P331" s="28">
        <v>662</v>
      </c>
      <c r="Q331" s="28">
        <v>703</v>
      </c>
      <c r="R331" s="28">
        <v>731</v>
      </c>
      <c r="S331" s="28">
        <v>1039</v>
      </c>
      <c r="T331" s="28">
        <v>1106</v>
      </c>
      <c r="U331" s="28">
        <v>822</v>
      </c>
      <c r="V331" s="28">
        <v>1154</v>
      </c>
      <c r="W331" s="28">
        <v>836</v>
      </c>
      <c r="X331" s="28">
        <v>1131</v>
      </c>
      <c r="Y331" s="28"/>
      <c r="Z331" s="20" t="s">
        <v>157</v>
      </c>
      <c r="AA331" s="28" t="b">
        <f t="shared" si="175"/>
        <v>1</v>
      </c>
      <c r="AB331"/>
      <c r="AC331" s="20" t="s">
        <v>157</v>
      </c>
      <c r="AD331" s="28">
        <v>49500</v>
      </c>
      <c r="AE331" s="28">
        <v>62200</v>
      </c>
      <c r="AF331" s="36">
        <v>79.5</v>
      </c>
      <c r="AG331" s="36">
        <v>5.4</v>
      </c>
      <c r="AH331" s="28">
        <v>52700</v>
      </c>
      <c r="AI331" s="28">
        <v>63000</v>
      </c>
      <c r="AJ331" s="36">
        <v>83.7</v>
      </c>
      <c r="AK331" s="36">
        <v>5.2</v>
      </c>
      <c r="AL331" s="28">
        <v>52700</v>
      </c>
      <c r="AM331" s="28">
        <v>63000</v>
      </c>
      <c r="AN331" s="36">
        <v>83.7</v>
      </c>
      <c r="AO331" s="36">
        <v>4.9000000000000004</v>
      </c>
      <c r="AP331"/>
      <c r="AQ331"/>
      <c r="AR331"/>
      <c r="AS331"/>
      <c r="AT331" s="34">
        <f t="shared" si="191"/>
        <v>7.5521821631878558E-3</v>
      </c>
      <c r="AU331" s="34">
        <f t="shared" si="192"/>
        <v>1.2011385199240986E-2</v>
      </c>
      <c r="AV331" s="34">
        <f t="shared" si="193"/>
        <v>1.8292220113851992E-2</v>
      </c>
      <c r="AW331" s="34">
        <f t="shared" si="182"/>
        <v>1.1233396584440229E-2</v>
      </c>
      <c r="AX331" s="34">
        <f t="shared" si="183"/>
        <v>1.5445920303605313E-2</v>
      </c>
      <c r="AY331" s="34">
        <f t="shared" si="184"/>
        <v>1.4686907020872865E-2</v>
      </c>
      <c r="AZ331" s="34">
        <f t="shared" si="185"/>
        <v>1.5711574952561671E-2</v>
      </c>
      <c r="BA331" s="34">
        <f t="shared" si="186"/>
        <v>1.3548387096774193E-2</v>
      </c>
      <c r="BB331" s="34">
        <f t="shared" si="187"/>
        <v>1.4876660341555978E-2</v>
      </c>
      <c r="BC331" s="34">
        <f t="shared" si="188"/>
        <v>1.618595825426945E-2</v>
      </c>
      <c r="BD331" s="34">
        <f t="shared" si="189"/>
        <v>1.7722960151802657E-2</v>
      </c>
      <c r="BE331" s="34">
        <f t="shared" si="190"/>
        <v>1.4535104364326376E-2</v>
      </c>
      <c r="BF331" s="34">
        <f t="shared" si="179"/>
        <v>1.3149905123339658E-2</v>
      </c>
      <c r="BG331" s="34">
        <f t="shared" si="180"/>
        <v>1.2296015180265655E-2</v>
      </c>
      <c r="BH331" s="34">
        <f t="shared" si="181"/>
        <v>1.2561669829222012E-2</v>
      </c>
      <c r="BI331" s="34">
        <f t="shared" si="161"/>
        <v>1.1158730158730158E-2</v>
      </c>
      <c r="BJ331" s="34">
        <f t="shared" si="162"/>
        <v>1.1603174603174603E-2</v>
      </c>
      <c r="BK331" s="34">
        <f t="shared" si="163"/>
        <v>1.6492063492063492E-2</v>
      </c>
      <c r="BL331" s="34">
        <f t="shared" si="164"/>
        <v>1.7555555555555557E-2</v>
      </c>
      <c r="BM331" s="34">
        <f t="shared" si="165"/>
        <v>1.3047619047619047E-2</v>
      </c>
      <c r="BN331" s="34">
        <f t="shared" si="166"/>
        <v>1.8317460317460319E-2</v>
      </c>
      <c r="BO331" s="34">
        <f t="shared" si="167"/>
        <v>1.326984126984127E-2</v>
      </c>
      <c r="BP331" s="34">
        <f t="shared" si="168"/>
        <v>1.7952380952380952E-2</v>
      </c>
    </row>
    <row r="332" spans="1:68" ht="15" x14ac:dyDescent="0.25">
      <c r="A332" s="20" t="s">
        <v>163</v>
      </c>
      <c r="B332" s="28">
        <v>413</v>
      </c>
      <c r="C332" s="28">
        <v>503</v>
      </c>
      <c r="D332" s="28">
        <v>499</v>
      </c>
      <c r="E332" s="28">
        <v>586</v>
      </c>
      <c r="F332" s="28">
        <v>586</v>
      </c>
      <c r="G332" s="28">
        <v>571</v>
      </c>
      <c r="H332" s="28">
        <v>490</v>
      </c>
      <c r="I332" s="28">
        <v>472</v>
      </c>
      <c r="J332" s="28">
        <v>481</v>
      </c>
      <c r="K332" s="28">
        <v>531</v>
      </c>
      <c r="L332" s="28">
        <v>479</v>
      </c>
      <c r="M332" s="28">
        <v>380</v>
      </c>
      <c r="N332" s="28">
        <v>524</v>
      </c>
      <c r="O332" s="28">
        <v>752</v>
      </c>
      <c r="P332" s="28">
        <v>823</v>
      </c>
      <c r="Q332" s="28">
        <v>661</v>
      </c>
      <c r="R332" s="28">
        <v>741</v>
      </c>
      <c r="S332" s="28">
        <v>494</v>
      </c>
      <c r="T332" s="28">
        <v>548</v>
      </c>
      <c r="U332" s="28">
        <v>599</v>
      </c>
      <c r="V332" s="28">
        <v>630</v>
      </c>
      <c r="W332" s="28">
        <v>736</v>
      </c>
      <c r="X332" s="28">
        <v>592</v>
      </c>
      <c r="Y332" s="28"/>
      <c r="Z332" s="20" t="s">
        <v>163</v>
      </c>
      <c r="AA332" s="28" t="b">
        <f t="shared" si="175"/>
        <v>1</v>
      </c>
      <c r="AB332"/>
      <c r="AC332" s="20" t="s">
        <v>163</v>
      </c>
      <c r="AD332" s="28">
        <v>63100</v>
      </c>
      <c r="AE332" s="28">
        <v>75400</v>
      </c>
      <c r="AF332" s="36">
        <v>83.7</v>
      </c>
      <c r="AG332" s="36">
        <v>4.9000000000000004</v>
      </c>
      <c r="AH332" s="28">
        <v>60400</v>
      </c>
      <c r="AI332" s="28">
        <v>72600</v>
      </c>
      <c r="AJ332" s="36">
        <v>83.2</v>
      </c>
      <c r="AK332" s="36">
        <v>5</v>
      </c>
      <c r="AL332" s="28">
        <v>63900</v>
      </c>
      <c r="AM332" s="28">
        <v>74300</v>
      </c>
      <c r="AN332" s="36">
        <v>86</v>
      </c>
      <c r="AO332" s="36">
        <v>5</v>
      </c>
      <c r="AP332"/>
      <c r="AQ332"/>
      <c r="AR332"/>
      <c r="AS332"/>
      <c r="AT332" s="34">
        <f t="shared" si="191"/>
        <v>6.8377483443708611E-3</v>
      </c>
      <c r="AU332" s="34">
        <f t="shared" si="192"/>
        <v>8.3278145695364243E-3</v>
      </c>
      <c r="AV332" s="34">
        <f t="shared" si="193"/>
        <v>8.2615894039735106E-3</v>
      </c>
      <c r="AW332" s="34">
        <f t="shared" si="182"/>
        <v>9.17057902973396E-3</v>
      </c>
      <c r="AX332" s="34">
        <f t="shared" si="183"/>
        <v>9.17057902973396E-3</v>
      </c>
      <c r="AY332" s="34">
        <f t="shared" si="184"/>
        <v>8.935837245696401E-3</v>
      </c>
      <c r="AZ332" s="34">
        <f t="shared" si="185"/>
        <v>7.6682316118935837E-3</v>
      </c>
      <c r="BA332" s="34">
        <f t="shared" si="186"/>
        <v>7.3865414710485135E-3</v>
      </c>
      <c r="BB332" s="34">
        <f t="shared" si="187"/>
        <v>7.5273865414710482E-3</v>
      </c>
      <c r="BC332" s="34">
        <f t="shared" si="188"/>
        <v>8.3098591549295771E-3</v>
      </c>
      <c r="BD332" s="34">
        <f t="shared" si="189"/>
        <v>7.4960876369327073E-3</v>
      </c>
      <c r="BE332" s="34">
        <f t="shared" si="190"/>
        <v>5.9467918622848198E-3</v>
      </c>
      <c r="BF332" s="34">
        <f t="shared" si="179"/>
        <v>8.2003129890453833E-3</v>
      </c>
      <c r="BG332" s="34">
        <f t="shared" si="180"/>
        <v>1.1768388106416276E-2</v>
      </c>
      <c r="BH332" s="34">
        <f t="shared" si="181"/>
        <v>1.2879499217527386E-2</v>
      </c>
      <c r="BI332" s="34">
        <f t="shared" si="161"/>
        <v>8.8963660834454911E-3</v>
      </c>
      <c r="BJ332" s="34">
        <f t="shared" si="162"/>
        <v>9.9730820995962317E-3</v>
      </c>
      <c r="BK332" s="34">
        <f t="shared" si="163"/>
        <v>6.6487213997308212E-3</v>
      </c>
      <c r="BL332" s="34">
        <f t="shared" si="164"/>
        <v>7.3755047106325708E-3</v>
      </c>
      <c r="BM332" s="34">
        <f t="shared" si="165"/>
        <v>8.0619111709286668E-3</v>
      </c>
      <c r="BN332" s="34">
        <f t="shared" si="166"/>
        <v>8.479138627187079E-3</v>
      </c>
      <c r="BO332" s="34">
        <f t="shared" si="167"/>
        <v>9.9057873485868097E-3</v>
      </c>
      <c r="BP332" s="34">
        <f t="shared" si="168"/>
        <v>7.967698519515478E-3</v>
      </c>
    </row>
    <row r="333" spans="1:68" ht="15" x14ac:dyDescent="0.25">
      <c r="A333" s="20" t="s">
        <v>182</v>
      </c>
      <c r="B333" s="28">
        <v>360</v>
      </c>
      <c r="C333" s="28">
        <v>706</v>
      </c>
      <c r="D333" s="28">
        <v>556</v>
      </c>
      <c r="E333" s="28">
        <v>470</v>
      </c>
      <c r="F333" s="28">
        <v>632</v>
      </c>
      <c r="G333" s="28">
        <v>528</v>
      </c>
      <c r="H333" s="28">
        <v>605</v>
      </c>
      <c r="I333" s="28">
        <v>848</v>
      </c>
      <c r="J333" s="28">
        <v>811</v>
      </c>
      <c r="K333" s="28">
        <v>615</v>
      </c>
      <c r="L333" s="28">
        <v>481</v>
      </c>
      <c r="M333" s="28">
        <v>313</v>
      </c>
      <c r="N333" s="28">
        <v>277</v>
      </c>
      <c r="O333" s="28">
        <v>586</v>
      </c>
      <c r="P333" s="28">
        <v>435</v>
      </c>
      <c r="Q333" s="28">
        <v>514</v>
      </c>
      <c r="R333" s="28">
        <v>546</v>
      </c>
      <c r="S333" s="28">
        <v>540</v>
      </c>
      <c r="T333" s="28">
        <v>490</v>
      </c>
      <c r="U333" s="28">
        <v>1168</v>
      </c>
      <c r="V333" s="28">
        <v>658</v>
      </c>
      <c r="W333" s="28">
        <v>727</v>
      </c>
      <c r="X333" s="28">
        <v>613</v>
      </c>
      <c r="Y333" s="28"/>
      <c r="Z333" s="20" t="s">
        <v>182</v>
      </c>
      <c r="AA333" s="28" t="b">
        <f t="shared" si="175"/>
        <v>1</v>
      </c>
      <c r="AB333"/>
      <c r="AC333" s="20" t="s">
        <v>182</v>
      </c>
      <c r="AD333" s="28">
        <v>48600</v>
      </c>
      <c r="AE333" s="28">
        <v>69700</v>
      </c>
      <c r="AF333" s="36">
        <v>69.8</v>
      </c>
      <c r="AG333" s="36">
        <v>5.7</v>
      </c>
      <c r="AH333" s="28">
        <v>53200</v>
      </c>
      <c r="AI333" s="28">
        <v>69400</v>
      </c>
      <c r="AJ333" s="36">
        <v>76.5</v>
      </c>
      <c r="AK333" s="36">
        <v>5.5</v>
      </c>
      <c r="AL333" s="28">
        <v>53800</v>
      </c>
      <c r="AM333" s="28">
        <v>68600</v>
      </c>
      <c r="AN333" s="36">
        <v>78.400000000000006</v>
      </c>
      <c r="AO333" s="36">
        <v>5.5</v>
      </c>
      <c r="AP333"/>
      <c r="AQ333"/>
      <c r="AR333"/>
      <c r="AS333"/>
      <c r="AT333" s="34">
        <f t="shared" si="191"/>
        <v>6.7669172932330827E-3</v>
      </c>
      <c r="AU333" s="34">
        <f t="shared" si="192"/>
        <v>1.3270676691729323E-2</v>
      </c>
      <c r="AV333" s="34">
        <f t="shared" si="193"/>
        <v>1.0451127819548873E-2</v>
      </c>
      <c r="AW333" s="34">
        <f t="shared" si="182"/>
        <v>8.7360594795539027E-3</v>
      </c>
      <c r="AX333" s="34">
        <f t="shared" si="183"/>
        <v>1.174721189591078E-2</v>
      </c>
      <c r="AY333" s="34">
        <f t="shared" si="184"/>
        <v>9.8141263940520439E-3</v>
      </c>
      <c r="AZ333" s="34">
        <f t="shared" si="185"/>
        <v>1.1245353159851302E-2</v>
      </c>
      <c r="BA333" s="34">
        <f t="shared" si="186"/>
        <v>1.5762081784386615E-2</v>
      </c>
      <c r="BB333" s="34">
        <f t="shared" si="187"/>
        <v>1.5074349442379183E-2</v>
      </c>
      <c r="BC333" s="34">
        <f t="shared" si="188"/>
        <v>1.1431226765799257E-2</v>
      </c>
      <c r="BD333" s="34">
        <f t="shared" si="189"/>
        <v>8.9405204460966548E-3</v>
      </c>
      <c r="BE333" s="34">
        <f t="shared" si="190"/>
        <v>5.8178438661710035E-3</v>
      </c>
      <c r="BF333" s="34">
        <f t="shared" si="179"/>
        <v>5.148698884758364E-3</v>
      </c>
      <c r="BG333" s="34">
        <f t="shared" si="180"/>
        <v>1.0892193308550185E-2</v>
      </c>
      <c r="BH333" s="34">
        <f t="shared" si="181"/>
        <v>8.0855018587360598E-3</v>
      </c>
      <c r="BI333" s="34">
        <f t="shared" ref="BI333:BI341" si="194">Q333/$AM333</f>
        <v>7.492711370262391E-3</v>
      </c>
      <c r="BJ333" s="34">
        <f t="shared" ref="BJ333:BJ341" si="195">R333/$AM333</f>
        <v>7.9591836734693878E-3</v>
      </c>
      <c r="BK333" s="34">
        <f t="shared" ref="BK333:BK341" si="196">S333/$AM333</f>
        <v>7.871720116618075E-3</v>
      </c>
      <c r="BL333" s="34">
        <f t="shared" ref="BL333:BL341" si="197">T333/$AM333</f>
        <v>7.1428571428571426E-3</v>
      </c>
      <c r="BM333" s="34">
        <f t="shared" ref="BM333:BM341" si="198">U333/$AM333</f>
        <v>1.7026239067055395E-2</v>
      </c>
      <c r="BN333" s="34">
        <f t="shared" ref="BN333:BN396" si="199">V333/$AM333</f>
        <v>9.5918367346938781E-3</v>
      </c>
      <c r="BO333" s="34">
        <f t="shared" ref="BO333:BO396" si="200">W333/$AM333</f>
        <v>1.0597667638483965E-2</v>
      </c>
      <c r="BP333" s="34">
        <f t="shared" ref="BP333:BP396" si="201">X333/$AM333</f>
        <v>8.9358600583090385E-3</v>
      </c>
    </row>
    <row r="334" spans="1:68" ht="15" x14ac:dyDescent="0.25">
      <c r="A334" s="20" t="s">
        <v>7</v>
      </c>
      <c r="B334" s="28">
        <v>578</v>
      </c>
      <c r="C334" s="28">
        <v>899</v>
      </c>
      <c r="D334" s="28">
        <v>606</v>
      </c>
      <c r="E334" s="28">
        <v>794</v>
      </c>
      <c r="F334" s="28">
        <v>517</v>
      </c>
      <c r="G334" s="28">
        <v>846</v>
      </c>
      <c r="H334" s="28">
        <v>628</v>
      </c>
      <c r="I334" s="28">
        <v>750</v>
      </c>
      <c r="J334" s="28">
        <v>729</v>
      </c>
      <c r="K334" s="28">
        <v>880</v>
      </c>
      <c r="L334" s="28">
        <v>780</v>
      </c>
      <c r="M334" s="28">
        <v>752</v>
      </c>
      <c r="N334" s="28">
        <v>1037</v>
      </c>
      <c r="O334" s="28">
        <v>1182</v>
      </c>
      <c r="P334" s="28">
        <v>893</v>
      </c>
      <c r="Q334" s="28">
        <v>896</v>
      </c>
      <c r="R334" s="28">
        <v>967</v>
      </c>
      <c r="S334" s="28">
        <v>853</v>
      </c>
      <c r="T334" s="28">
        <v>975</v>
      </c>
      <c r="U334" s="28">
        <v>1185</v>
      </c>
      <c r="V334" s="28">
        <v>965</v>
      </c>
      <c r="W334" s="28">
        <v>1270</v>
      </c>
      <c r="X334" s="28">
        <v>1146</v>
      </c>
      <c r="Y334" s="28"/>
      <c r="Z334" s="20" t="s">
        <v>7</v>
      </c>
      <c r="AA334" s="28" t="b">
        <f t="shared" si="175"/>
        <v>1</v>
      </c>
      <c r="AB334"/>
      <c r="AC334" s="20" t="s">
        <v>7</v>
      </c>
      <c r="AD334" s="28">
        <v>92300</v>
      </c>
      <c r="AE334" s="28">
        <v>110300</v>
      </c>
      <c r="AF334" s="36">
        <v>83.7</v>
      </c>
      <c r="AG334" s="36">
        <v>4.5</v>
      </c>
      <c r="AH334" s="28">
        <v>88000</v>
      </c>
      <c r="AI334" s="28">
        <v>108400</v>
      </c>
      <c r="AJ334" s="36">
        <v>81.2</v>
      </c>
      <c r="AK334" s="36">
        <v>4.4000000000000004</v>
      </c>
      <c r="AL334" s="28">
        <v>86100</v>
      </c>
      <c r="AM334" s="28">
        <v>109900</v>
      </c>
      <c r="AN334" s="36">
        <v>78.3</v>
      </c>
      <c r="AO334" s="36">
        <v>4.0999999999999996</v>
      </c>
      <c r="AP334"/>
      <c r="AQ334"/>
      <c r="AR334"/>
      <c r="AS334"/>
      <c r="AT334" s="34">
        <f t="shared" si="191"/>
        <v>6.5681818181818185E-3</v>
      </c>
      <c r="AU334" s="34">
        <f t="shared" si="192"/>
        <v>1.0215909090909091E-2</v>
      </c>
      <c r="AV334" s="34">
        <f t="shared" si="193"/>
        <v>6.8863636363636366E-3</v>
      </c>
      <c r="AW334" s="34">
        <f t="shared" si="182"/>
        <v>9.2218350754936125E-3</v>
      </c>
      <c r="AX334" s="34">
        <f t="shared" si="183"/>
        <v>6.0046457607433219E-3</v>
      </c>
      <c r="AY334" s="34">
        <f t="shared" si="184"/>
        <v>9.8257839721254351E-3</v>
      </c>
      <c r="AZ334" s="34">
        <f t="shared" si="185"/>
        <v>7.2938443670150987E-3</v>
      </c>
      <c r="BA334" s="34">
        <f t="shared" si="186"/>
        <v>8.7108013937282226E-3</v>
      </c>
      <c r="BB334" s="34">
        <f t="shared" si="187"/>
        <v>8.4668989547038321E-3</v>
      </c>
      <c r="BC334" s="34">
        <f t="shared" si="188"/>
        <v>1.0220673635307782E-2</v>
      </c>
      <c r="BD334" s="34">
        <f t="shared" si="189"/>
        <v>9.0592334494773528E-3</v>
      </c>
      <c r="BE334" s="34">
        <f t="shared" si="190"/>
        <v>8.7340301974448316E-3</v>
      </c>
      <c r="BF334" s="34">
        <f t="shared" si="179"/>
        <v>1.2044134727061557E-2</v>
      </c>
      <c r="BG334" s="34">
        <f t="shared" si="180"/>
        <v>1.3728222996515679E-2</v>
      </c>
      <c r="BH334" s="34">
        <f t="shared" si="181"/>
        <v>1.0371660859465738E-2</v>
      </c>
      <c r="BI334" s="34">
        <f t="shared" si="194"/>
        <v>8.1528662420382158E-3</v>
      </c>
      <c r="BJ334" s="34">
        <f t="shared" si="195"/>
        <v>8.7989080982711562E-3</v>
      </c>
      <c r="BK334" s="34">
        <f t="shared" si="196"/>
        <v>7.7616014558689718E-3</v>
      </c>
      <c r="BL334" s="34">
        <f t="shared" si="197"/>
        <v>8.8717015468607833E-3</v>
      </c>
      <c r="BM334" s="34">
        <f t="shared" si="198"/>
        <v>1.078252957233849E-2</v>
      </c>
      <c r="BN334" s="34">
        <f t="shared" si="199"/>
        <v>8.7807097361237482E-3</v>
      </c>
      <c r="BO334" s="34">
        <f t="shared" si="200"/>
        <v>1.1555959963603276E-2</v>
      </c>
      <c r="BP334" s="34">
        <f t="shared" si="201"/>
        <v>1.0427661510464058E-2</v>
      </c>
    </row>
    <row r="335" spans="1:68" ht="15" x14ac:dyDescent="0.25">
      <c r="A335" s="20" t="s">
        <v>35</v>
      </c>
      <c r="B335" s="28">
        <v>161</v>
      </c>
      <c r="C335" s="28">
        <v>246</v>
      </c>
      <c r="D335" s="28">
        <v>255</v>
      </c>
      <c r="E335" s="28">
        <v>245</v>
      </c>
      <c r="F335" s="28">
        <v>173</v>
      </c>
      <c r="G335" s="28">
        <v>236</v>
      </c>
      <c r="H335" s="28">
        <v>372</v>
      </c>
      <c r="I335" s="28">
        <v>328</v>
      </c>
      <c r="J335" s="28">
        <v>356</v>
      </c>
      <c r="K335" s="28">
        <v>424</v>
      </c>
      <c r="L335" s="28">
        <v>306</v>
      </c>
      <c r="M335" s="28">
        <v>280</v>
      </c>
      <c r="N335" s="28">
        <v>248</v>
      </c>
      <c r="O335" s="28">
        <v>328</v>
      </c>
      <c r="P335" s="28">
        <v>289</v>
      </c>
      <c r="Q335" s="28">
        <v>280</v>
      </c>
      <c r="R335" s="28">
        <v>290</v>
      </c>
      <c r="S335" s="28">
        <v>413</v>
      </c>
      <c r="T335" s="28">
        <v>336</v>
      </c>
      <c r="U335" s="28">
        <v>326</v>
      </c>
      <c r="V335" s="28">
        <v>315</v>
      </c>
      <c r="W335" s="28">
        <v>313</v>
      </c>
      <c r="X335" s="28">
        <v>282</v>
      </c>
      <c r="Y335" s="28"/>
      <c r="Z335" s="20" t="s">
        <v>35</v>
      </c>
      <c r="AA335" s="28" t="b">
        <f t="shared" si="175"/>
        <v>1</v>
      </c>
      <c r="AB335"/>
      <c r="AC335" s="20" t="s">
        <v>35</v>
      </c>
      <c r="AD335" s="28">
        <v>44000</v>
      </c>
      <c r="AE335" s="28">
        <v>55700</v>
      </c>
      <c r="AF335" s="36">
        <v>78.900000000000006</v>
      </c>
      <c r="AG335" s="36">
        <v>5.8</v>
      </c>
      <c r="AH335" s="28">
        <v>43200</v>
      </c>
      <c r="AI335" s="28">
        <v>55700</v>
      </c>
      <c r="AJ335" s="36">
        <v>77.599999999999994</v>
      </c>
      <c r="AK335" s="36">
        <v>5.7</v>
      </c>
      <c r="AL335" s="28">
        <v>45900</v>
      </c>
      <c r="AM335" s="28">
        <v>54900</v>
      </c>
      <c r="AN335" s="36">
        <v>83.7</v>
      </c>
      <c r="AO335" s="36">
        <v>5.4</v>
      </c>
      <c r="AP335"/>
      <c r="AQ335"/>
      <c r="AR335"/>
      <c r="AS335"/>
      <c r="AT335" s="34">
        <f t="shared" si="191"/>
        <v>3.7268518518518519E-3</v>
      </c>
      <c r="AU335" s="34">
        <f t="shared" si="192"/>
        <v>5.6944444444444447E-3</v>
      </c>
      <c r="AV335" s="34">
        <f t="shared" si="193"/>
        <v>5.9027777777777776E-3</v>
      </c>
      <c r="AW335" s="34">
        <f t="shared" si="182"/>
        <v>5.3376906318082793E-3</v>
      </c>
      <c r="AX335" s="34">
        <f t="shared" si="183"/>
        <v>3.7690631808278865E-3</v>
      </c>
      <c r="AY335" s="34">
        <f t="shared" si="184"/>
        <v>5.1416122004357299E-3</v>
      </c>
      <c r="AZ335" s="34">
        <f t="shared" si="185"/>
        <v>8.1045751633986932E-3</v>
      </c>
      <c r="BA335" s="34">
        <f t="shared" si="186"/>
        <v>7.1459694989106752E-3</v>
      </c>
      <c r="BB335" s="34">
        <f t="shared" si="187"/>
        <v>7.7559912854030504E-3</v>
      </c>
      <c r="BC335" s="34">
        <f t="shared" si="188"/>
        <v>9.2374727668845316E-3</v>
      </c>
      <c r="BD335" s="34">
        <f t="shared" si="189"/>
        <v>6.6666666666666671E-3</v>
      </c>
      <c r="BE335" s="34">
        <f t="shared" si="190"/>
        <v>6.100217864923747E-3</v>
      </c>
      <c r="BF335" s="34">
        <f t="shared" si="179"/>
        <v>5.4030501089324615E-3</v>
      </c>
      <c r="BG335" s="34">
        <f t="shared" si="180"/>
        <v>7.1459694989106752E-3</v>
      </c>
      <c r="BH335" s="34">
        <f t="shared" si="181"/>
        <v>6.2962962962962964E-3</v>
      </c>
      <c r="BI335" s="34">
        <f t="shared" si="194"/>
        <v>5.1001821493624772E-3</v>
      </c>
      <c r="BJ335" s="34">
        <f t="shared" si="195"/>
        <v>5.282331511839709E-3</v>
      </c>
      <c r="BK335" s="34">
        <f t="shared" si="196"/>
        <v>7.5227686703096541E-3</v>
      </c>
      <c r="BL335" s="34">
        <f t="shared" si="197"/>
        <v>6.1202185792349727E-3</v>
      </c>
      <c r="BM335" s="34">
        <f t="shared" si="198"/>
        <v>5.9380692167577418E-3</v>
      </c>
      <c r="BN335" s="34">
        <f t="shared" si="199"/>
        <v>5.7377049180327867E-3</v>
      </c>
      <c r="BO335" s="34">
        <f t="shared" si="200"/>
        <v>5.7012750455373408E-3</v>
      </c>
      <c r="BP335" s="34">
        <f t="shared" si="201"/>
        <v>5.1366120218579239E-3</v>
      </c>
    </row>
    <row r="336" spans="1:68" ht="15" x14ac:dyDescent="0.25">
      <c r="A336" s="20" t="s">
        <v>142</v>
      </c>
      <c r="B336" s="28">
        <v>180</v>
      </c>
      <c r="C336" s="28">
        <v>356</v>
      </c>
      <c r="D336" s="28">
        <v>387</v>
      </c>
      <c r="E336" s="28">
        <v>329</v>
      </c>
      <c r="F336" s="28">
        <v>177</v>
      </c>
      <c r="G336" s="28">
        <v>330</v>
      </c>
      <c r="H336" s="28">
        <v>401</v>
      </c>
      <c r="I336" s="28">
        <v>451</v>
      </c>
      <c r="J336" s="28">
        <v>441</v>
      </c>
      <c r="K336" s="28">
        <v>417</v>
      </c>
      <c r="L336" s="28">
        <v>705</v>
      </c>
      <c r="M336" s="28">
        <v>611</v>
      </c>
      <c r="N336" s="28">
        <v>655</v>
      </c>
      <c r="O336" s="28">
        <v>272</v>
      </c>
      <c r="P336" s="28">
        <v>352</v>
      </c>
      <c r="Q336" s="28">
        <v>465</v>
      </c>
      <c r="R336" s="28">
        <v>625</v>
      </c>
      <c r="S336" s="28">
        <v>359</v>
      </c>
      <c r="T336" s="28">
        <v>463</v>
      </c>
      <c r="U336" s="28">
        <v>491</v>
      </c>
      <c r="V336" s="28">
        <v>389</v>
      </c>
      <c r="W336" s="28">
        <v>647</v>
      </c>
      <c r="X336" s="28">
        <v>392</v>
      </c>
      <c r="Y336" s="28"/>
      <c r="Z336" s="20" t="s">
        <v>142</v>
      </c>
      <c r="AA336" s="28" t="b">
        <f t="shared" si="175"/>
        <v>1</v>
      </c>
      <c r="AB336"/>
      <c r="AC336" s="20" t="s">
        <v>142</v>
      </c>
      <c r="AD336" s="28">
        <v>30900</v>
      </c>
      <c r="AE336" s="28">
        <v>40900</v>
      </c>
      <c r="AF336" s="36">
        <v>75.5</v>
      </c>
      <c r="AG336" s="36">
        <v>9.4</v>
      </c>
      <c r="AH336" s="28">
        <v>31900</v>
      </c>
      <c r="AI336" s="28">
        <v>40700</v>
      </c>
      <c r="AJ336" s="36">
        <v>78.5</v>
      </c>
      <c r="AK336" s="36">
        <v>9.1</v>
      </c>
      <c r="AL336" s="28">
        <v>33300</v>
      </c>
      <c r="AM336" s="28">
        <v>40400</v>
      </c>
      <c r="AN336" s="36">
        <v>82.4</v>
      </c>
      <c r="AO336" s="36">
        <v>7.1</v>
      </c>
      <c r="AP336"/>
      <c r="AQ336"/>
      <c r="AR336"/>
      <c r="AS336"/>
      <c r="AT336" s="34">
        <f t="shared" si="191"/>
        <v>5.642633228840125E-3</v>
      </c>
      <c r="AU336" s="34">
        <f t="shared" si="192"/>
        <v>1.1159874608150469E-2</v>
      </c>
      <c r="AV336" s="34">
        <f t="shared" si="193"/>
        <v>1.213166144200627E-2</v>
      </c>
      <c r="AW336" s="34">
        <f t="shared" si="182"/>
        <v>9.8798798798798802E-3</v>
      </c>
      <c r="AX336" s="34">
        <f t="shared" si="183"/>
        <v>5.3153153153153157E-3</v>
      </c>
      <c r="AY336" s="34">
        <f t="shared" si="184"/>
        <v>9.9099099099099093E-3</v>
      </c>
      <c r="AZ336" s="34">
        <f t="shared" si="185"/>
        <v>1.2042042042042043E-2</v>
      </c>
      <c r="BA336" s="34">
        <f t="shared" si="186"/>
        <v>1.3543543543543543E-2</v>
      </c>
      <c r="BB336" s="34">
        <f t="shared" si="187"/>
        <v>1.3243243243243243E-2</v>
      </c>
      <c r="BC336" s="34">
        <f t="shared" si="188"/>
        <v>1.2522522522522523E-2</v>
      </c>
      <c r="BD336" s="34">
        <f t="shared" si="189"/>
        <v>2.117117117117117E-2</v>
      </c>
      <c r="BE336" s="34">
        <f t="shared" si="190"/>
        <v>1.8348348348348347E-2</v>
      </c>
      <c r="BF336" s="34">
        <f t="shared" si="179"/>
        <v>1.9669669669669671E-2</v>
      </c>
      <c r="BG336" s="34">
        <f t="shared" si="180"/>
        <v>8.1681681681681686E-3</v>
      </c>
      <c r="BH336" s="34">
        <f t="shared" si="181"/>
        <v>1.0570570570570571E-2</v>
      </c>
      <c r="BI336" s="34">
        <f t="shared" si="194"/>
        <v>1.150990099009901E-2</v>
      </c>
      <c r="BJ336" s="34">
        <f t="shared" si="195"/>
        <v>1.547029702970297E-2</v>
      </c>
      <c r="BK336" s="34">
        <f t="shared" si="196"/>
        <v>8.8861386138613854E-3</v>
      </c>
      <c r="BL336" s="34">
        <f t="shared" si="197"/>
        <v>1.146039603960396E-2</v>
      </c>
      <c r="BM336" s="34">
        <f t="shared" si="198"/>
        <v>1.2153465346534654E-2</v>
      </c>
      <c r="BN336" s="34">
        <f t="shared" si="199"/>
        <v>9.6287128712871286E-3</v>
      </c>
      <c r="BO336" s="34">
        <f t="shared" si="200"/>
        <v>1.6014851485148515E-2</v>
      </c>
      <c r="BP336" s="34">
        <f t="shared" si="201"/>
        <v>9.7029702970297029E-3</v>
      </c>
    </row>
    <row r="337" spans="1:68" ht="15" x14ac:dyDescent="0.25">
      <c r="A337" s="20" t="s">
        <v>199</v>
      </c>
      <c r="B337" s="28">
        <v>398</v>
      </c>
      <c r="C337" s="28">
        <v>932</v>
      </c>
      <c r="D337" s="28">
        <v>848</v>
      </c>
      <c r="E337" s="28">
        <v>759</v>
      </c>
      <c r="F337" s="28">
        <v>588</v>
      </c>
      <c r="G337" s="28">
        <v>706</v>
      </c>
      <c r="H337" s="28">
        <v>822</v>
      </c>
      <c r="I337" s="28">
        <v>698</v>
      </c>
      <c r="J337" s="28">
        <v>1128</v>
      </c>
      <c r="K337" s="28">
        <v>1021</v>
      </c>
      <c r="L337" s="28">
        <v>836</v>
      </c>
      <c r="M337" s="28">
        <v>939</v>
      </c>
      <c r="N337" s="28">
        <v>685</v>
      </c>
      <c r="O337" s="28">
        <v>2298</v>
      </c>
      <c r="P337" s="28">
        <v>726</v>
      </c>
      <c r="Q337" s="28">
        <v>704</v>
      </c>
      <c r="R337" s="28">
        <v>736</v>
      </c>
      <c r="S337" s="28">
        <v>780</v>
      </c>
      <c r="T337" s="28">
        <v>1063</v>
      </c>
      <c r="U337" s="28">
        <v>1068</v>
      </c>
      <c r="V337" s="28">
        <v>1150</v>
      </c>
      <c r="W337" s="28">
        <v>1087</v>
      </c>
      <c r="X337" s="28">
        <v>1368</v>
      </c>
      <c r="Y337" s="28"/>
      <c r="Z337" s="20" t="s">
        <v>199</v>
      </c>
      <c r="AA337" s="28" t="b">
        <f t="shared" si="175"/>
        <v>1</v>
      </c>
      <c r="AB337"/>
      <c r="AC337" s="20" t="s">
        <v>199</v>
      </c>
      <c r="AD337" s="28">
        <v>83000</v>
      </c>
      <c r="AE337" s="28">
        <v>102700</v>
      </c>
      <c r="AF337" s="36">
        <v>80.900000000000006</v>
      </c>
      <c r="AG337" s="36">
        <v>4.5</v>
      </c>
      <c r="AH337" s="28">
        <v>85800</v>
      </c>
      <c r="AI337" s="28">
        <v>103300</v>
      </c>
      <c r="AJ337" s="36">
        <v>83.1</v>
      </c>
      <c r="AK337" s="36">
        <v>4.3</v>
      </c>
      <c r="AL337" s="28">
        <v>84800</v>
      </c>
      <c r="AM337" s="28">
        <v>104900</v>
      </c>
      <c r="AN337" s="36">
        <v>80.900000000000006</v>
      </c>
      <c r="AO337" s="36">
        <v>4.5</v>
      </c>
      <c r="AP337"/>
      <c r="AQ337"/>
      <c r="AR337"/>
      <c r="AS337"/>
      <c r="AT337" s="34">
        <f t="shared" si="191"/>
        <v>4.6386946386946385E-3</v>
      </c>
      <c r="AU337" s="34">
        <f t="shared" si="192"/>
        <v>1.0862470862470863E-2</v>
      </c>
      <c r="AV337" s="34">
        <f t="shared" si="193"/>
        <v>9.8834498834498834E-3</v>
      </c>
      <c r="AW337" s="34">
        <f t="shared" si="182"/>
        <v>8.9504716981132076E-3</v>
      </c>
      <c r="AX337" s="34">
        <f t="shared" si="183"/>
        <v>6.9339622641509434E-3</v>
      </c>
      <c r="AY337" s="34">
        <f t="shared" si="184"/>
        <v>8.3254716981132071E-3</v>
      </c>
      <c r="AZ337" s="34">
        <f t="shared" si="185"/>
        <v>9.693396226415095E-3</v>
      </c>
      <c r="BA337" s="34">
        <f t="shared" si="186"/>
        <v>8.2311320754716987E-3</v>
      </c>
      <c r="BB337" s="34">
        <f t="shared" si="187"/>
        <v>1.330188679245283E-2</v>
      </c>
      <c r="BC337" s="34">
        <f t="shared" si="188"/>
        <v>1.2040094339622642E-2</v>
      </c>
      <c r="BD337" s="34">
        <f t="shared" si="189"/>
        <v>9.858490566037735E-3</v>
      </c>
      <c r="BE337" s="34">
        <f t="shared" si="190"/>
        <v>1.1073113207547169E-2</v>
      </c>
      <c r="BF337" s="34">
        <f t="shared" si="179"/>
        <v>8.0778301886792452E-3</v>
      </c>
      <c r="BG337" s="34">
        <f t="shared" si="180"/>
        <v>2.7099056603773587E-2</v>
      </c>
      <c r="BH337" s="34">
        <f t="shared" si="181"/>
        <v>8.5613207547169806E-3</v>
      </c>
      <c r="BI337" s="34">
        <f t="shared" si="194"/>
        <v>6.7111534795042897E-3</v>
      </c>
      <c r="BJ337" s="34">
        <f t="shared" si="195"/>
        <v>7.0162059103908488E-3</v>
      </c>
      <c r="BK337" s="34">
        <f t="shared" si="196"/>
        <v>7.4356530028598664E-3</v>
      </c>
      <c r="BL337" s="34">
        <f t="shared" si="197"/>
        <v>1.0133460438512869E-2</v>
      </c>
      <c r="BM337" s="34">
        <f t="shared" si="198"/>
        <v>1.0181124880838895E-2</v>
      </c>
      <c r="BN337" s="34">
        <f t="shared" si="199"/>
        <v>1.09628217349857E-2</v>
      </c>
      <c r="BO337" s="34">
        <f t="shared" si="200"/>
        <v>1.0362249761677789E-2</v>
      </c>
      <c r="BP337" s="34">
        <f t="shared" si="201"/>
        <v>1.3040991420400381E-2</v>
      </c>
    </row>
    <row r="338" spans="1:68" ht="15" x14ac:dyDescent="0.25">
      <c r="A338" s="20" t="s">
        <v>57</v>
      </c>
      <c r="B338" s="28">
        <v>156</v>
      </c>
      <c r="C338" s="28">
        <v>325</v>
      </c>
      <c r="D338" s="28">
        <v>236</v>
      </c>
      <c r="E338" s="28">
        <v>365</v>
      </c>
      <c r="F338" s="28">
        <v>291</v>
      </c>
      <c r="G338" s="28">
        <v>366</v>
      </c>
      <c r="H338" s="28">
        <v>361</v>
      </c>
      <c r="I338" s="28">
        <v>463</v>
      </c>
      <c r="J338" s="28">
        <v>273</v>
      </c>
      <c r="K338" s="28">
        <v>430</v>
      </c>
      <c r="L338" s="28">
        <v>338</v>
      </c>
      <c r="M338" s="28">
        <v>360</v>
      </c>
      <c r="N338" s="28">
        <v>467</v>
      </c>
      <c r="O338" s="28">
        <v>384</v>
      </c>
      <c r="P338" s="28">
        <v>381</v>
      </c>
      <c r="Q338" s="28">
        <v>365</v>
      </c>
      <c r="R338" s="28">
        <v>673</v>
      </c>
      <c r="S338" s="28">
        <v>478</v>
      </c>
      <c r="T338" s="28">
        <v>795</v>
      </c>
      <c r="U338" s="28">
        <v>490</v>
      </c>
      <c r="V338" s="28">
        <v>628</v>
      </c>
      <c r="W338" s="28">
        <v>821</v>
      </c>
      <c r="X338" s="28">
        <v>431</v>
      </c>
      <c r="Y338" s="28"/>
      <c r="Z338" s="20" t="s">
        <v>57</v>
      </c>
      <c r="AA338" s="28" t="b">
        <f t="shared" si="175"/>
        <v>1</v>
      </c>
      <c r="AB338"/>
      <c r="AC338" s="20" t="s">
        <v>57</v>
      </c>
      <c r="AD338" s="28">
        <v>45300</v>
      </c>
      <c r="AE338" s="28">
        <v>56900</v>
      </c>
      <c r="AF338" s="36">
        <v>79.7</v>
      </c>
      <c r="AG338" s="36">
        <v>5.8</v>
      </c>
      <c r="AH338" s="28">
        <v>49500</v>
      </c>
      <c r="AI338" s="28">
        <v>58500</v>
      </c>
      <c r="AJ338" s="36">
        <v>84.5</v>
      </c>
      <c r="AK338" s="36">
        <v>5.8</v>
      </c>
      <c r="AL338" s="28">
        <v>45100</v>
      </c>
      <c r="AM338" s="28">
        <v>56400</v>
      </c>
      <c r="AN338" s="36">
        <v>79.900000000000006</v>
      </c>
      <c r="AO338" s="36">
        <v>6</v>
      </c>
      <c r="AP338"/>
      <c r="AQ338"/>
      <c r="AR338"/>
      <c r="AS338"/>
      <c r="AT338" s="34">
        <f t="shared" si="191"/>
        <v>3.1515151515151517E-3</v>
      </c>
      <c r="AU338" s="34">
        <f t="shared" si="192"/>
        <v>6.5656565656565654E-3</v>
      </c>
      <c r="AV338" s="34">
        <f t="shared" si="193"/>
        <v>4.7676767676767678E-3</v>
      </c>
      <c r="AW338" s="34">
        <f t="shared" si="182"/>
        <v>8.0931263858093124E-3</v>
      </c>
      <c r="AX338" s="34">
        <f t="shared" si="183"/>
        <v>6.452328159645233E-3</v>
      </c>
      <c r="AY338" s="34">
        <f t="shared" si="184"/>
        <v>8.1152993348115304E-3</v>
      </c>
      <c r="AZ338" s="34">
        <f t="shared" si="185"/>
        <v>8.0044345898004441E-3</v>
      </c>
      <c r="BA338" s="34">
        <f t="shared" si="186"/>
        <v>1.0266075388026607E-2</v>
      </c>
      <c r="BB338" s="34">
        <f t="shared" si="187"/>
        <v>6.0532150776053213E-3</v>
      </c>
      <c r="BC338" s="34">
        <f t="shared" si="188"/>
        <v>9.5343680709534372E-3</v>
      </c>
      <c r="BD338" s="34">
        <f t="shared" si="189"/>
        <v>7.4944567627494461E-3</v>
      </c>
      <c r="BE338" s="34">
        <f t="shared" si="190"/>
        <v>7.9822616407982262E-3</v>
      </c>
      <c r="BF338" s="34">
        <f t="shared" si="179"/>
        <v>1.0354767184035477E-2</v>
      </c>
      <c r="BG338" s="34">
        <f t="shared" si="180"/>
        <v>8.5144124168514412E-3</v>
      </c>
      <c r="BH338" s="34">
        <f t="shared" si="181"/>
        <v>8.4478935698447891E-3</v>
      </c>
      <c r="BI338" s="34">
        <f t="shared" si="194"/>
        <v>6.4716312056737587E-3</v>
      </c>
      <c r="BJ338" s="34">
        <f t="shared" si="195"/>
        <v>1.1932624113475176E-2</v>
      </c>
      <c r="BK338" s="34">
        <f t="shared" si="196"/>
        <v>8.4751773049645384E-3</v>
      </c>
      <c r="BL338" s="34">
        <f t="shared" si="197"/>
        <v>1.4095744680851063E-2</v>
      </c>
      <c r="BM338" s="34">
        <f t="shared" si="198"/>
        <v>8.6879432624113479E-3</v>
      </c>
      <c r="BN338" s="34">
        <f t="shared" si="199"/>
        <v>1.1134751773049645E-2</v>
      </c>
      <c r="BO338" s="34">
        <f t="shared" si="200"/>
        <v>1.4556737588652483E-2</v>
      </c>
      <c r="BP338" s="34">
        <f t="shared" si="201"/>
        <v>7.6418439716312058E-3</v>
      </c>
    </row>
    <row r="339" spans="1:68" ht="15" x14ac:dyDescent="0.25">
      <c r="A339" s="20" t="s">
        <v>81</v>
      </c>
      <c r="B339" s="28">
        <v>214</v>
      </c>
      <c r="C339" s="28">
        <v>769</v>
      </c>
      <c r="D339" s="28">
        <v>307</v>
      </c>
      <c r="E339" s="28">
        <v>296</v>
      </c>
      <c r="F339" s="28">
        <v>311</v>
      </c>
      <c r="G339" s="28">
        <v>319</v>
      </c>
      <c r="H339" s="28">
        <v>282</v>
      </c>
      <c r="I339" s="28">
        <v>388</v>
      </c>
      <c r="J339" s="28">
        <v>332</v>
      </c>
      <c r="K339" s="28">
        <v>509</v>
      </c>
      <c r="L339" s="28">
        <v>388</v>
      </c>
      <c r="M339" s="28">
        <v>598</v>
      </c>
      <c r="N339" s="28">
        <v>176</v>
      </c>
      <c r="O339" s="28">
        <v>223</v>
      </c>
      <c r="P339" s="28">
        <v>368</v>
      </c>
      <c r="Q339" s="28">
        <v>363</v>
      </c>
      <c r="R339" s="28">
        <v>445</v>
      </c>
      <c r="S339" s="28">
        <v>300</v>
      </c>
      <c r="T339" s="28">
        <v>349</v>
      </c>
      <c r="U339" s="28">
        <v>323</v>
      </c>
      <c r="V339" s="28">
        <v>367</v>
      </c>
      <c r="W339" s="28">
        <v>607</v>
      </c>
      <c r="X339" s="28">
        <v>247</v>
      </c>
      <c r="Y339" s="28"/>
      <c r="Z339" s="20" t="s">
        <v>81</v>
      </c>
      <c r="AA339" s="28" t="b">
        <f t="shared" si="175"/>
        <v>1</v>
      </c>
      <c r="AB339"/>
      <c r="AC339" s="20" t="s">
        <v>81</v>
      </c>
      <c r="AD339" s="28">
        <v>42800</v>
      </c>
      <c r="AE339" s="28">
        <v>54100</v>
      </c>
      <c r="AF339" s="36">
        <v>79</v>
      </c>
      <c r="AG339" s="36">
        <v>6.1</v>
      </c>
      <c r="AH339" s="28">
        <v>41000</v>
      </c>
      <c r="AI339" s="28">
        <v>54600</v>
      </c>
      <c r="AJ339" s="36">
        <v>75</v>
      </c>
      <c r="AK339" s="36">
        <v>6.9</v>
      </c>
      <c r="AL339" s="28">
        <v>39600</v>
      </c>
      <c r="AM339" s="28">
        <v>54400</v>
      </c>
      <c r="AN339" s="36">
        <v>72.8</v>
      </c>
      <c r="AO339" s="36">
        <v>6.7</v>
      </c>
      <c r="AP339"/>
      <c r="AQ339"/>
      <c r="AR339"/>
      <c r="AS339"/>
      <c r="AT339" s="34">
        <f t="shared" si="191"/>
        <v>5.2195121951219515E-3</v>
      </c>
      <c r="AU339" s="34">
        <f t="shared" si="192"/>
        <v>1.8756097560975609E-2</v>
      </c>
      <c r="AV339" s="34">
        <f t="shared" si="193"/>
        <v>7.4878048780487802E-3</v>
      </c>
      <c r="AW339" s="34">
        <f t="shared" si="182"/>
        <v>7.4747474747474752E-3</v>
      </c>
      <c r="AX339" s="34">
        <f t="shared" si="183"/>
        <v>7.8535353535353538E-3</v>
      </c>
      <c r="AY339" s="34">
        <f t="shared" si="184"/>
        <v>8.0555555555555554E-3</v>
      </c>
      <c r="AZ339" s="34">
        <f t="shared" si="185"/>
        <v>7.1212121212121211E-3</v>
      </c>
      <c r="BA339" s="34">
        <f t="shared" si="186"/>
        <v>9.7979797979797986E-3</v>
      </c>
      <c r="BB339" s="34">
        <f t="shared" si="187"/>
        <v>8.383838383838384E-3</v>
      </c>
      <c r="BC339" s="34">
        <f t="shared" ref="BC339:BC370" si="202">K339/$AL339</f>
        <v>1.2853535353535353E-2</v>
      </c>
      <c r="BD339" s="34">
        <f t="shared" ref="BD339:BD370" si="203">L339/$AL339</f>
        <v>9.7979797979797986E-3</v>
      </c>
      <c r="BE339" s="34">
        <f t="shared" ref="BE339:BE370" si="204">M339/$AL339</f>
        <v>1.5101010101010101E-2</v>
      </c>
      <c r="BF339" s="34">
        <f t="shared" ref="BF339:BF370" si="205">N339/$AL339</f>
        <v>4.4444444444444444E-3</v>
      </c>
      <c r="BG339" s="34">
        <f t="shared" ref="BG339:BG370" si="206">O339/$AL339</f>
        <v>5.6313131313131311E-3</v>
      </c>
      <c r="BH339" s="34">
        <f t="shared" ref="BH339:BH370" si="207">P339/$AL339</f>
        <v>9.2929292929292938E-3</v>
      </c>
      <c r="BI339" s="34">
        <f t="shared" si="194"/>
        <v>6.6727941176470589E-3</v>
      </c>
      <c r="BJ339" s="34">
        <f t="shared" si="195"/>
        <v>8.1801470588235298E-3</v>
      </c>
      <c r="BK339" s="34">
        <f t="shared" si="196"/>
        <v>5.5147058823529415E-3</v>
      </c>
      <c r="BL339" s="34">
        <f t="shared" si="197"/>
        <v>6.4154411764705882E-3</v>
      </c>
      <c r="BM339" s="34">
        <f t="shared" si="198"/>
        <v>5.9375000000000001E-3</v>
      </c>
      <c r="BN339" s="34">
        <f t="shared" si="199"/>
        <v>6.7463235294117647E-3</v>
      </c>
      <c r="BO339" s="34">
        <f t="shared" si="200"/>
        <v>1.1158088235294118E-2</v>
      </c>
      <c r="BP339" s="34">
        <f t="shared" si="201"/>
        <v>4.5404411764705882E-3</v>
      </c>
    </row>
    <row r="340" spans="1:68" ht="15" x14ac:dyDescent="0.25">
      <c r="A340" s="20" t="s">
        <v>93</v>
      </c>
      <c r="B340" s="28">
        <v>196</v>
      </c>
      <c r="C340" s="28">
        <v>247</v>
      </c>
      <c r="D340" s="28">
        <v>252</v>
      </c>
      <c r="E340" s="28">
        <v>352</v>
      </c>
      <c r="F340" s="28">
        <v>231</v>
      </c>
      <c r="G340" s="28">
        <v>355</v>
      </c>
      <c r="H340" s="28">
        <v>257</v>
      </c>
      <c r="I340" s="28">
        <v>395</v>
      </c>
      <c r="J340" s="28">
        <v>349</v>
      </c>
      <c r="K340" s="28">
        <v>449</v>
      </c>
      <c r="L340" s="28">
        <v>248</v>
      </c>
      <c r="M340" s="28">
        <v>352</v>
      </c>
      <c r="N340" s="28">
        <v>166</v>
      </c>
      <c r="O340" s="28">
        <v>366</v>
      </c>
      <c r="P340" s="28">
        <v>263</v>
      </c>
      <c r="Q340" s="28">
        <v>299</v>
      </c>
      <c r="R340" s="28">
        <v>824</v>
      </c>
      <c r="S340" s="28">
        <v>295</v>
      </c>
      <c r="T340" s="28">
        <v>276</v>
      </c>
      <c r="U340" s="28">
        <v>412</v>
      </c>
      <c r="V340" s="28">
        <v>460</v>
      </c>
      <c r="W340" s="28">
        <v>410</v>
      </c>
      <c r="X340" s="28">
        <v>571</v>
      </c>
      <c r="Y340" s="28"/>
      <c r="Z340" s="20" t="s">
        <v>93</v>
      </c>
      <c r="AA340" s="28" t="b">
        <f t="shared" si="175"/>
        <v>1</v>
      </c>
      <c r="AB340"/>
      <c r="AC340" s="20" t="s">
        <v>93</v>
      </c>
      <c r="AD340" s="28">
        <v>45000</v>
      </c>
      <c r="AE340" s="28">
        <v>56900</v>
      </c>
      <c r="AF340" s="36">
        <v>79.099999999999994</v>
      </c>
      <c r="AG340" s="36">
        <v>5.6</v>
      </c>
      <c r="AH340" s="28">
        <v>45100</v>
      </c>
      <c r="AI340" s="28">
        <v>56900</v>
      </c>
      <c r="AJ340" s="36">
        <v>79.3</v>
      </c>
      <c r="AK340" s="36">
        <v>5.9</v>
      </c>
      <c r="AL340" s="28">
        <v>44500</v>
      </c>
      <c r="AM340" s="28">
        <v>57300</v>
      </c>
      <c r="AN340" s="36">
        <v>77.7</v>
      </c>
      <c r="AO340" s="36">
        <v>6.3</v>
      </c>
      <c r="AP340"/>
      <c r="AQ340"/>
      <c r="AR340"/>
      <c r="AS340"/>
      <c r="AT340" s="34">
        <f t="shared" si="191"/>
        <v>4.3458980044345898E-3</v>
      </c>
      <c r="AU340" s="34">
        <f t="shared" si="192"/>
        <v>5.4767184035476721E-3</v>
      </c>
      <c r="AV340" s="34">
        <f t="shared" si="193"/>
        <v>5.5875831485587583E-3</v>
      </c>
      <c r="AW340" s="34">
        <f t="shared" si="182"/>
        <v>7.9101123595505616E-3</v>
      </c>
      <c r="AX340" s="34">
        <f t="shared" si="183"/>
        <v>5.1910112359550564E-3</v>
      </c>
      <c r="AY340" s="34">
        <f t="shared" si="184"/>
        <v>7.9775280898876401E-3</v>
      </c>
      <c r="AZ340" s="34">
        <f t="shared" si="185"/>
        <v>5.7752808988764046E-3</v>
      </c>
      <c r="BA340" s="34">
        <f t="shared" si="186"/>
        <v>8.8764044943820224E-3</v>
      </c>
      <c r="BB340" s="34">
        <f t="shared" si="187"/>
        <v>7.8426966292134831E-3</v>
      </c>
      <c r="BC340" s="34">
        <f t="shared" si="202"/>
        <v>1.0089887640449439E-2</v>
      </c>
      <c r="BD340" s="34">
        <f t="shared" si="203"/>
        <v>5.5730337078651682E-3</v>
      </c>
      <c r="BE340" s="34">
        <f t="shared" si="204"/>
        <v>7.9101123595505616E-3</v>
      </c>
      <c r="BF340" s="34">
        <f t="shared" si="205"/>
        <v>3.7303370786516852E-3</v>
      </c>
      <c r="BG340" s="34">
        <f t="shared" si="206"/>
        <v>8.2247191011235957E-3</v>
      </c>
      <c r="BH340" s="34">
        <f t="shared" si="207"/>
        <v>5.9101123595505616E-3</v>
      </c>
      <c r="BI340" s="34">
        <f t="shared" si="194"/>
        <v>5.2181500872600347E-3</v>
      </c>
      <c r="BJ340" s="34">
        <f t="shared" si="195"/>
        <v>1.4380453752181501E-2</v>
      </c>
      <c r="BK340" s="34">
        <f t="shared" si="196"/>
        <v>5.1483420593368238E-3</v>
      </c>
      <c r="BL340" s="34">
        <f t="shared" si="197"/>
        <v>4.8167539267015705E-3</v>
      </c>
      <c r="BM340" s="34">
        <f t="shared" si="198"/>
        <v>7.1902268760907504E-3</v>
      </c>
      <c r="BN340" s="34">
        <f t="shared" si="199"/>
        <v>8.0279232111692845E-3</v>
      </c>
      <c r="BO340" s="34">
        <f t="shared" si="200"/>
        <v>7.1553228621291445E-3</v>
      </c>
      <c r="BP340" s="34">
        <f t="shared" si="201"/>
        <v>9.9650959860383952E-3</v>
      </c>
    </row>
    <row r="341" spans="1:68" ht="15" x14ac:dyDescent="0.25">
      <c r="A341" s="20" t="s">
        <v>131</v>
      </c>
      <c r="B341" s="28">
        <v>154</v>
      </c>
      <c r="C341" s="28">
        <v>169</v>
      </c>
      <c r="D341" s="28">
        <v>223</v>
      </c>
      <c r="E341" s="28">
        <v>231</v>
      </c>
      <c r="F341" s="28">
        <v>123</v>
      </c>
      <c r="G341" s="28">
        <v>233</v>
      </c>
      <c r="H341" s="28">
        <v>315</v>
      </c>
      <c r="I341" s="28">
        <v>310</v>
      </c>
      <c r="J341" s="28">
        <v>184</v>
      </c>
      <c r="K341" s="28">
        <v>211</v>
      </c>
      <c r="L341" s="28">
        <v>184</v>
      </c>
      <c r="M341" s="28">
        <v>245</v>
      </c>
      <c r="N341" s="28">
        <v>222</v>
      </c>
      <c r="O341" s="28">
        <v>323</v>
      </c>
      <c r="P341" s="28">
        <v>211</v>
      </c>
      <c r="Q341" s="28">
        <v>216</v>
      </c>
      <c r="R341" s="28">
        <v>341</v>
      </c>
      <c r="S341" s="28">
        <v>283</v>
      </c>
      <c r="T341" s="28">
        <v>184</v>
      </c>
      <c r="U341" s="28">
        <v>372</v>
      </c>
      <c r="V341" s="28">
        <v>213</v>
      </c>
      <c r="W341" s="28">
        <v>287</v>
      </c>
      <c r="X341" s="28">
        <v>249</v>
      </c>
      <c r="Y341" s="28"/>
      <c r="Z341" s="20" t="s">
        <v>131</v>
      </c>
      <c r="AA341" s="28" t="b">
        <f t="shared" si="175"/>
        <v>1</v>
      </c>
      <c r="AB341"/>
      <c r="AC341" s="20" t="s">
        <v>131</v>
      </c>
      <c r="AD341" s="28">
        <v>36000</v>
      </c>
      <c r="AE341" s="28">
        <v>47800</v>
      </c>
      <c r="AF341" s="36">
        <v>75.3</v>
      </c>
      <c r="AG341" s="36">
        <v>7.1</v>
      </c>
      <c r="AH341" s="28">
        <v>37400</v>
      </c>
      <c r="AI341" s="28">
        <v>47700</v>
      </c>
      <c r="AJ341" s="36">
        <v>78.3</v>
      </c>
      <c r="AK341" s="36">
        <v>6.5</v>
      </c>
      <c r="AL341" s="28">
        <v>35700</v>
      </c>
      <c r="AM341" s="28">
        <v>48500</v>
      </c>
      <c r="AN341" s="36">
        <v>73.5</v>
      </c>
      <c r="AO341" s="36">
        <v>7.4</v>
      </c>
      <c r="AP341"/>
      <c r="AQ341"/>
      <c r="AR341"/>
      <c r="AS341"/>
      <c r="AT341" s="34">
        <f t="shared" si="191"/>
        <v>4.1176470588235297E-3</v>
      </c>
      <c r="AU341" s="34">
        <f t="shared" si="192"/>
        <v>4.5187165775401068E-3</v>
      </c>
      <c r="AV341" s="34">
        <f t="shared" si="193"/>
        <v>5.9625668449197859E-3</v>
      </c>
      <c r="AW341" s="34">
        <f t="shared" si="182"/>
        <v>6.4705882352941177E-3</v>
      </c>
      <c r="AX341" s="34">
        <f t="shared" si="183"/>
        <v>3.4453781512605044E-3</v>
      </c>
      <c r="AY341" s="34">
        <f t="shared" si="184"/>
        <v>6.5266106442577031E-3</v>
      </c>
      <c r="AZ341" s="34">
        <f t="shared" si="185"/>
        <v>8.8235294117647058E-3</v>
      </c>
      <c r="BA341" s="34">
        <f t="shared" si="186"/>
        <v>8.6834733893557427E-3</v>
      </c>
      <c r="BB341" s="34">
        <f t="shared" si="187"/>
        <v>5.1540616246498602E-3</v>
      </c>
      <c r="BC341" s="34">
        <f t="shared" si="202"/>
        <v>5.9103641456582636E-3</v>
      </c>
      <c r="BD341" s="34">
        <f t="shared" si="203"/>
        <v>5.1540616246498602E-3</v>
      </c>
      <c r="BE341" s="34">
        <f t="shared" si="204"/>
        <v>6.8627450980392156E-3</v>
      </c>
      <c r="BF341" s="34">
        <f t="shared" si="205"/>
        <v>6.218487394957983E-3</v>
      </c>
      <c r="BG341" s="34">
        <f t="shared" si="206"/>
        <v>9.0476190476190474E-3</v>
      </c>
      <c r="BH341" s="34">
        <f t="shared" si="207"/>
        <v>5.9103641456582636E-3</v>
      </c>
      <c r="BI341" s="34">
        <f t="shared" si="194"/>
        <v>4.4536082474226808E-3</v>
      </c>
      <c r="BJ341" s="34">
        <f t="shared" si="195"/>
        <v>7.0309278350515463E-3</v>
      </c>
      <c r="BK341" s="34">
        <f t="shared" si="196"/>
        <v>5.835051546391753E-3</v>
      </c>
      <c r="BL341" s="34">
        <f t="shared" si="197"/>
        <v>3.7938144329896909E-3</v>
      </c>
      <c r="BM341" s="34">
        <f t="shared" si="198"/>
        <v>7.670103092783505E-3</v>
      </c>
      <c r="BN341" s="34">
        <f t="shared" si="199"/>
        <v>4.3917525773195876E-3</v>
      </c>
      <c r="BO341" s="34">
        <f t="shared" si="200"/>
        <v>5.9175257731958761E-3</v>
      </c>
      <c r="BP341" s="34">
        <f t="shared" si="201"/>
        <v>5.1340206185567011E-3</v>
      </c>
    </row>
    <row r="342" spans="1:68" ht="15" x14ac:dyDescent="0.25">
      <c r="A342" s="20" t="s">
        <v>184</v>
      </c>
      <c r="B342" s="28">
        <v>186</v>
      </c>
      <c r="C342" s="28">
        <v>384</v>
      </c>
      <c r="D342" s="28">
        <v>497</v>
      </c>
      <c r="E342" s="28">
        <v>391</v>
      </c>
      <c r="F342" s="28">
        <v>391</v>
      </c>
      <c r="G342" s="28">
        <v>358</v>
      </c>
      <c r="H342" s="28">
        <v>378</v>
      </c>
      <c r="I342" s="28">
        <v>600</v>
      </c>
      <c r="J342" s="28">
        <v>385</v>
      </c>
      <c r="K342" s="28">
        <v>523</v>
      </c>
      <c r="L342" s="28">
        <v>375</v>
      </c>
      <c r="M342" s="28">
        <v>380</v>
      </c>
      <c r="N342" s="28">
        <v>276</v>
      </c>
      <c r="O342" s="28">
        <v>352</v>
      </c>
      <c r="P342" s="28">
        <v>417</v>
      </c>
      <c r="Q342" s="28">
        <v>313</v>
      </c>
      <c r="R342" s="28">
        <v>871</v>
      </c>
      <c r="S342" s="28">
        <v>414</v>
      </c>
      <c r="T342" s="28">
        <v>290</v>
      </c>
      <c r="U342" s="28">
        <v>485</v>
      </c>
      <c r="V342" s="28">
        <v>552</v>
      </c>
      <c r="W342" s="28">
        <v>613</v>
      </c>
      <c r="X342" s="28">
        <v>725</v>
      </c>
      <c r="Y342" s="28"/>
      <c r="Z342" s="20" t="s">
        <v>184</v>
      </c>
      <c r="AA342" s="28" t="b">
        <f t="shared" si="175"/>
        <v>1</v>
      </c>
      <c r="AB342"/>
      <c r="AC342" s="20" t="s">
        <v>184</v>
      </c>
      <c r="AD342" s="28">
        <v>68000</v>
      </c>
      <c r="AE342" s="28">
        <v>82500</v>
      </c>
      <c r="AF342" s="36">
        <v>82.4</v>
      </c>
      <c r="AG342" s="36">
        <v>4.4000000000000004</v>
      </c>
      <c r="AH342" s="28">
        <v>62300</v>
      </c>
      <c r="AI342" s="28">
        <v>83300</v>
      </c>
      <c r="AJ342" s="36">
        <v>74.8</v>
      </c>
      <c r="AK342" s="36">
        <v>5.0999999999999996</v>
      </c>
      <c r="AL342" s="28">
        <v>64900</v>
      </c>
      <c r="AM342" s="28">
        <v>83300</v>
      </c>
      <c r="AN342" s="36">
        <v>78</v>
      </c>
      <c r="AO342" s="36">
        <v>4.8</v>
      </c>
      <c r="AP342"/>
      <c r="AQ342"/>
      <c r="AR342"/>
      <c r="AS342"/>
      <c r="AT342" s="34">
        <f t="shared" si="191"/>
        <v>2.9855537720706259E-3</v>
      </c>
      <c r="AU342" s="34">
        <f t="shared" si="192"/>
        <v>6.1637239165329054E-3</v>
      </c>
      <c r="AV342" s="34">
        <f t="shared" si="193"/>
        <v>7.9775280898876401E-3</v>
      </c>
      <c r="AW342" s="34">
        <f t="shared" si="182"/>
        <v>6.0246533127889064E-3</v>
      </c>
      <c r="AX342" s="34">
        <f t="shared" si="183"/>
        <v>6.0246533127889064E-3</v>
      </c>
      <c r="AY342" s="34">
        <f t="shared" si="184"/>
        <v>5.5161787365177193E-3</v>
      </c>
      <c r="AZ342" s="34">
        <f t="shared" si="185"/>
        <v>5.824345146379045E-3</v>
      </c>
      <c r="BA342" s="34">
        <f t="shared" si="186"/>
        <v>9.2449922958397542E-3</v>
      </c>
      <c r="BB342" s="34">
        <f t="shared" si="187"/>
        <v>5.9322033898305086E-3</v>
      </c>
      <c r="BC342" s="34">
        <f t="shared" si="202"/>
        <v>8.0585516178736522E-3</v>
      </c>
      <c r="BD342" s="34">
        <f t="shared" si="203"/>
        <v>5.7781201848998457E-3</v>
      </c>
      <c r="BE342" s="34">
        <f t="shared" si="204"/>
        <v>5.8551617873651776E-3</v>
      </c>
      <c r="BF342" s="34">
        <f t="shared" si="205"/>
        <v>4.2526964560862862E-3</v>
      </c>
      <c r="BG342" s="34">
        <f t="shared" si="206"/>
        <v>5.4237288135593224E-3</v>
      </c>
      <c r="BH342" s="34">
        <f t="shared" si="207"/>
        <v>6.425269645608629E-3</v>
      </c>
      <c r="BI342" s="34">
        <f t="shared" ref="BI342:BI373" si="208">Q342/$AM342</f>
        <v>3.7575030012004804E-3</v>
      </c>
      <c r="BJ342" s="34">
        <f t="shared" ref="BJ342:BJ373" si="209">R342/$AM342</f>
        <v>1.0456182472989196E-2</v>
      </c>
      <c r="BK342" s="34">
        <f t="shared" ref="BK342:BK373" si="210">S342/$AM342</f>
        <v>4.9699879951980788E-3</v>
      </c>
      <c r="BL342" s="34">
        <f t="shared" ref="BL342:BL373" si="211">T342/$AM342</f>
        <v>3.4813925570228092E-3</v>
      </c>
      <c r="BM342" s="34">
        <f t="shared" ref="BM342:BM373" si="212">U342/$AM342</f>
        <v>5.8223289315726288E-3</v>
      </c>
      <c r="BN342" s="34">
        <f t="shared" si="199"/>
        <v>6.626650660264106E-3</v>
      </c>
      <c r="BO342" s="34">
        <f t="shared" si="200"/>
        <v>7.3589435774309726E-3</v>
      </c>
      <c r="BP342" s="34">
        <f t="shared" si="201"/>
        <v>8.7034813925570224E-3</v>
      </c>
    </row>
    <row r="343" spans="1:68" ht="15" x14ac:dyDescent="0.25">
      <c r="A343" s="20" t="s">
        <v>11</v>
      </c>
      <c r="B343" s="28">
        <v>530</v>
      </c>
      <c r="C343" s="28">
        <v>961</v>
      </c>
      <c r="D343" s="28">
        <v>836</v>
      </c>
      <c r="E343" s="28">
        <v>901</v>
      </c>
      <c r="F343" s="28">
        <v>653</v>
      </c>
      <c r="G343" s="28">
        <v>884</v>
      </c>
      <c r="H343" s="28">
        <v>898</v>
      </c>
      <c r="I343" s="28">
        <v>897</v>
      </c>
      <c r="J343" s="28">
        <v>882</v>
      </c>
      <c r="K343" s="28">
        <v>1019</v>
      </c>
      <c r="L343" s="28">
        <v>1063</v>
      </c>
      <c r="M343" s="28">
        <v>767</v>
      </c>
      <c r="N343" s="28">
        <v>620</v>
      </c>
      <c r="O343" s="28">
        <v>1686</v>
      </c>
      <c r="P343" s="28">
        <v>743</v>
      </c>
      <c r="Q343" s="28">
        <v>1035</v>
      </c>
      <c r="R343" s="28">
        <v>960</v>
      </c>
      <c r="S343" s="28">
        <v>1271</v>
      </c>
      <c r="T343" s="28">
        <v>953</v>
      </c>
      <c r="U343" s="28">
        <v>1286</v>
      </c>
      <c r="V343" s="28">
        <v>1589</v>
      </c>
      <c r="W343" s="28">
        <v>1556</v>
      </c>
      <c r="X343" s="28">
        <v>1252</v>
      </c>
      <c r="Y343" s="28"/>
      <c r="Z343" s="20" t="s">
        <v>11</v>
      </c>
      <c r="AA343" s="28" t="b">
        <f t="shared" si="175"/>
        <v>1</v>
      </c>
      <c r="AB343"/>
      <c r="AC343" s="20" t="s">
        <v>11</v>
      </c>
      <c r="AD343" s="28">
        <v>87600</v>
      </c>
      <c r="AE343" s="28">
        <v>108600</v>
      </c>
      <c r="AF343" s="36">
        <v>80.599999999999994</v>
      </c>
      <c r="AG343" s="36">
        <v>4.4000000000000004</v>
      </c>
      <c r="AH343" s="28">
        <v>89100</v>
      </c>
      <c r="AI343" s="28">
        <v>110500</v>
      </c>
      <c r="AJ343" s="36">
        <v>80.599999999999994</v>
      </c>
      <c r="AK343" s="36">
        <v>4.5999999999999996</v>
      </c>
      <c r="AL343" s="28">
        <v>92600</v>
      </c>
      <c r="AM343" s="28">
        <v>109900</v>
      </c>
      <c r="AN343" s="36">
        <v>84.3</v>
      </c>
      <c r="AO343" s="36">
        <v>4.5</v>
      </c>
      <c r="AP343"/>
      <c r="AQ343"/>
      <c r="AR343"/>
      <c r="AS343"/>
      <c r="AT343" s="34">
        <f t="shared" si="191"/>
        <v>5.948372615039282E-3</v>
      </c>
      <c r="AU343" s="34">
        <f t="shared" si="192"/>
        <v>1.0785634118967453E-2</v>
      </c>
      <c r="AV343" s="34">
        <f t="shared" si="193"/>
        <v>9.3827160493827159E-3</v>
      </c>
      <c r="AW343" s="34">
        <f t="shared" si="182"/>
        <v>9.7300215982721386E-3</v>
      </c>
      <c r="AX343" s="34">
        <f t="shared" si="183"/>
        <v>7.0518358531317495E-3</v>
      </c>
      <c r="AY343" s="34">
        <f t="shared" si="184"/>
        <v>9.5464362850971925E-3</v>
      </c>
      <c r="AZ343" s="34">
        <f t="shared" si="185"/>
        <v>9.6976241900647957E-3</v>
      </c>
      <c r="BA343" s="34">
        <f t="shared" si="186"/>
        <v>9.6868250539956808E-3</v>
      </c>
      <c r="BB343" s="34">
        <f t="shared" si="187"/>
        <v>9.5248380129589628E-3</v>
      </c>
      <c r="BC343" s="34">
        <f t="shared" si="202"/>
        <v>1.1004319654427646E-2</v>
      </c>
      <c r="BD343" s="34">
        <f t="shared" si="203"/>
        <v>1.1479481641468682E-2</v>
      </c>
      <c r="BE343" s="34">
        <f t="shared" si="204"/>
        <v>8.2829373650108E-3</v>
      </c>
      <c r="BF343" s="34">
        <f t="shared" si="205"/>
        <v>6.6954643628509723E-3</v>
      </c>
      <c r="BG343" s="34">
        <f t="shared" si="206"/>
        <v>1.8207343412527E-2</v>
      </c>
      <c r="BH343" s="34">
        <f t="shared" si="207"/>
        <v>8.0237580993520515E-3</v>
      </c>
      <c r="BI343" s="34">
        <f t="shared" si="208"/>
        <v>9.4176524112829837E-3</v>
      </c>
      <c r="BJ343" s="34">
        <f t="shared" si="209"/>
        <v>8.7352138307552323E-3</v>
      </c>
      <c r="BK343" s="34">
        <f t="shared" si="210"/>
        <v>1.156505914467698E-2</v>
      </c>
      <c r="BL343" s="34">
        <f t="shared" si="211"/>
        <v>8.6715195632393084E-3</v>
      </c>
      <c r="BM343" s="34">
        <f t="shared" si="212"/>
        <v>1.1701546860782529E-2</v>
      </c>
      <c r="BN343" s="34">
        <f t="shared" si="199"/>
        <v>1.4458598726114649E-2</v>
      </c>
      <c r="BO343" s="34">
        <f t="shared" si="200"/>
        <v>1.4158325750682439E-2</v>
      </c>
      <c r="BP343" s="34">
        <f t="shared" si="201"/>
        <v>1.1392174704276616E-2</v>
      </c>
    </row>
    <row r="344" spans="1:68" ht="15" x14ac:dyDescent="0.25">
      <c r="A344" s="20" t="s">
        <v>52</v>
      </c>
      <c r="B344" s="28">
        <v>198</v>
      </c>
      <c r="C344" s="28">
        <v>490</v>
      </c>
      <c r="D344" s="28">
        <v>427</v>
      </c>
      <c r="E344" s="28">
        <v>460</v>
      </c>
      <c r="F344" s="28">
        <v>388</v>
      </c>
      <c r="G344" s="28">
        <v>508</v>
      </c>
      <c r="H344" s="28">
        <v>478</v>
      </c>
      <c r="I344" s="28">
        <v>610</v>
      </c>
      <c r="J344" s="28">
        <v>437</v>
      </c>
      <c r="K344" s="28">
        <v>582</v>
      </c>
      <c r="L344" s="28">
        <v>433</v>
      </c>
      <c r="M344" s="28">
        <v>544</v>
      </c>
      <c r="N344" s="28">
        <v>309</v>
      </c>
      <c r="O344" s="28">
        <v>470</v>
      </c>
      <c r="P344" s="28">
        <v>541</v>
      </c>
      <c r="Q344" s="28">
        <v>656</v>
      </c>
      <c r="R344" s="28">
        <v>516</v>
      </c>
      <c r="S344" s="28">
        <v>639</v>
      </c>
      <c r="T344" s="28">
        <v>601</v>
      </c>
      <c r="U344" s="28">
        <v>631</v>
      </c>
      <c r="V344" s="28">
        <v>564</v>
      </c>
      <c r="W344" s="28">
        <v>672</v>
      </c>
      <c r="X344" s="28">
        <v>622</v>
      </c>
      <c r="Y344" s="28"/>
      <c r="Z344" s="20" t="s">
        <v>52</v>
      </c>
      <c r="AA344" s="28" t="b">
        <f t="shared" si="175"/>
        <v>1</v>
      </c>
      <c r="AB344"/>
      <c r="AC344" s="20" t="s">
        <v>52</v>
      </c>
      <c r="AD344" s="28">
        <v>52600</v>
      </c>
      <c r="AE344" s="28">
        <v>68400</v>
      </c>
      <c r="AF344" s="36">
        <v>76.900000000000006</v>
      </c>
      <c r="AG344" s="36">
        <v>5.6</v>
      </c>
      <c r="AH344" s="28">
        <v>53200</v>
      </c>
      <c r="AI344" s="28">
        <v>67600</v>
      </c>
      <c r="AJ344" s="36">
        <v>78.7</v>
      </c>
      <c r="AK344" s="36">
        <v>5.5</v>
      </c>
      <c r="AL344" s="28">
        <v>54200</v>
      </c>
      <c r="AM344" s="28">
        <v>68100</v>
      </c>
      <c r="AN344" s="36">
        <v>79.599999999999994</v>
      </c>
      <c r="AO344" s="36">
        <v>5.5</v>
      </c>
      <c r="AP344"/>
      <c r="AQ344"/>
      <c r="AR344"/>
      <c r="AS344"/>
      <c r="AT344" s="34">
        <f t="shared" si="191"/>
        <v>3.7218045112781956E-3</v>
      </c>
      <c r="AU344" s="34">
        <f t="shared" si="192"/>
        <v>9.2105263157894728E-3</v>
      </c>
      <c r="AV344" s="34">
        <f t="shared" si="193"/>
        <v>8.0263157894736835E-3</v>
      </c>
      <c r="AW344" s="34">
        <f t="shared" si="182"/>
        <v>8.487084870848708E-3</v>
      </c>
      <c r="AX344" s="34">
        <f t="shared" si="183"/>
        <v>7.158671586715867E-3</v>
      </c>
      <c r="AY344" s="34">
        <f t="shared" si="184"/>
        <v>9.3726937269372687E-3</v>
      </c>
      <c r="AZ344" s="34">
        <f t="shared" si="185"/>
        <v>8.8191881918819187E-3</v>
      </c>
      <c r="BA344" s="34">
        <f t="shared" si="186"/>
        <v>1.1254612546125461E-2</v>
      </c>
      <c r="BB344" s="34">
        <f t="shared" si="187"/>
        <v>8.0627306273062735E-3</v>
      </c>
      <c r="BC344" s="34">
        <f t="shared" si="202"/>
        <v>1.0738007380073801E-2</v>
      </c>
      <c r="BD344" s="34">
        <f t="shared" si="203"/>
        <v>7.9889298892988937E-3</v>
      </c>
      <c r="BE344" s="34">
        <f t="shared" si="204"/>
        <v>1.003690036900369E-2</v>
      </c>
      <c r="BF344" s="34">
        <f t="shared" si="205"/>
        <v>5.7011070110701105E-3</v>
      </c>
      <c r="BG344" s="34">
        <f t="shared" si="206"/>
        <v>8.6715867158671592E-3</v>
      </c>
      <c r="BH344" s="34">
        <f t="shared" si="207"/>
        <v>9.9815498154981544E-3</v>
      </c>
      <c r="BI344" s="34">
        <f t="shared" si="208"/>
        <v>9.6328928046989729E-3</v>
      </c>
      <c r="BJ344" s="34">
        <f t="shared" si="209"/>
        <v>7.5770925110132158E-3</v>
      </c>
      <c r="BK344" s="34">
        <f t="shared" si="210"/>
        <v>9.3832599118942733E-3</v>
      </c>
      <c r="BL344" s="34">
        <f t="shared" si="211"/>
        <v>8.8252569750367112E-3</v>
      </c>
      <c r="BM344" s="34">
        <f t="shared" si="212"/>
        <v>9.2657856093979439E-3</v>
      </c>
      <c r="BN344" s="34">
        <f t="shared" si="199"/>
        <v>8.2819383259911897E-3</v>
      </c>
      <c r="BO344" s="34">
        <f t="shared" si="200"/>
        <v>9.86784140969163E-3</v>
      </c>
      <c r="BP344" s="34">
        <f t="shared" si="201"/>
        <v>9.1336270190895737E-3</v>
      </c>
    </row>
    <row r="345" spans="1:68" ht="15" x14ac:dyDescent="0.25">
      <c r="A345" s="20" t="s">
        <v>58</v>
      </c>
      <c r="B345" s="28">
        <v>285</v>
      </c>
      <c r="C345" s="28">
        <v>447</v>
      </c>
      <c r="D345" s="28">
        <v>418</v>
      </c>
      <c r="E345" s="28">
        <v>510</v>
      </c>
      <c r="F345" s="28">
        <v>520</v>
      </c>
      <c r="G345" s="28">
        <v>765</v>
      </c>
      <c r="H345" s="28">
        <v>614</v>
      </c>
      <c r="I345" s="28">
        <v>759</v>
      </c>
      <c r="J345" s="28">
        <v>921</v>
      </c>
      <c r="K345" s="28">
        <v>941</v>
      </c>
      <c r="L345" s="28">
        <v>833</v>
      </c>
      <c r="M345" s="28">
        <v>602</v>
      </c>
      <c r="N345" s="28">
        <v>448</v>
      </c>
      <c r="O345" s="28">
        <v>700</v>
      </c>
      <c r="P345" s="28">
        <v>757</v>
      </c>
      <c r="Q345" s="28">
        <v>881</v>
      </c>
      <c r="R345" s="28">
        <v>690</v>
      </c>
      <c r="S345" s="28">
        <v>930</v>
      </c>
      <c r="T345" s="28">
        <v>975</v>
      </c>
      <c r="U345" s="28">
        <v>1093</v>
      </c>
      <c r="V345" s="28">
        <v>1141</v>
      </c>
      <c r="W345" s="28">
        <v>1070</v>
      </c>
      <c r="X345" s="28">
        <v>1169</v>
      </c>
      <c r="Y345" s="28"/>
      <c r="Z345" s="20" t="s">
        <v>58</v>
      </c>
      <c r="AA345" s="28" t="b">
        <f t="shared" si="175"/>
        <v>1</v>
      </c>
      <c r="AB345"/>
      <c r="AC345" s="20" t="s">
        <v>58</v>
      </c>
      <c r="AD345" s="28">
        <v>67900</v>
      </c>
      <c r="AE345" s="28">
        <v>78400</v>
      </c>
      <c r="AF345" s="36">
        <v>86.5</v>
      </c>
      <c r="AG345" s="36">
        <v>4.5</v>
      </c>
      <c r="AH345" s="28">
        <v>63400</v>
      </c>
      <c r="AI345" s="28">
        <v>78400</v>
      </c>
      <c r="AJ345" s="36">
        <v>80.900000000000006</v>
      </c>
      <c r="AK345" s="36">
        <v>5.0999999999999996</v>
      </c>
      <c r="AL345" s="28">
        <v>60400</v>
      </c>
      <c r="AM345" s="28">
        <v>78500</v>
      </c>
      <c r="AN345" s="36">
        <v>76.900000000000006</v>
      </c>
      <c r="AO345" s="36">
        <v>5.7</v>
      </c>
      <c r="AP345"/>
      <c r="AQ345"/>
      <c r="AR345"/>
      <c r="AS345"/>
      <c r="AT345" s="34">
        <f t="shared" si="191"/>
        <v>4.4952681388012615E-3</v>
      </c>
      <c r="AU345" s="34">
        <f t="shared" si="192"/>
        <v>7.0504731861198737E-3</v>
      </c>
      <c r="AV345" s="34">
        <f t="shared" si="193"/>
        <v>6.593059936908517E-3</v>
      </c>
      <c r="AW345" s="34">
        <f t="shared" si="182"/>
        <v>8.4437086092715233E-3</v>
      </c>
      <c r="AX345" s="34">
        <f t="shared" si="183"/>
        <v>8.6092715231788075E-3</v>
      </c>
      <c r="AY345" s="34">
        <f t="shared" si="184"/>
        <v>1.2665562913907285E-2</v>
      </c>
      <c r="AZ345" s="34">
        <f t="shared" si="185"/>
        <v>1.0165562913907284E-2</v>
      </c>
      <c r="BA345" s="34">
        <f t="shared" si="186"/>
        <v>1.2566225165562914E-2</v>
      </c>
      <c r="BB345" s="34">
        <f t="shared" si="187"/>
        <v>1.5248344370860928E-2</v>
      </c>
      <c r="BC345" s="34">
        <f t="shared" si="202"/>
        <v>1.5579470198675496E-2</v>
      </c>
      <c r="BD345" s="34">
        <f t="shared" si="203"/>
        <v>1.3791390728476821E-2</v>
      </c>
      <c r="BE345" s="34">
        <f t="shared" si="204"/>
        <v>9.9668874172185434E-3</v>
      </c>
      <c r="BF345" s="34">
        <f t="shared" si="205"/>
        <v>7.4172185430463576E-3</v>
      </c>
      <c r="BG345" s="34">
        <f t="shared" si="206"/>
        <v>1.1589403973509934E-2</v>
      </c>
      <c r="BH345" s="34">
        <f t="shared" si="207"/>
        <v>1.2533112582781458E-2</v>
      </c>
      <c r="BI345" s="34">
        <f t="shared" si="208"/>
        <v>1.1222929936305732E-2</v>
      </c>
      <c r="BJ345" s="34">
        <f t="shared" si="209"/>
        <v>8.7898089171974531E-3</v>
      </c>
      <c r="BK345" s="34">
        <f t="shared" si="210"/>
        <v>1.1847133757961783E-2</v>
      </c>
      <c r="BL345" s="34">
        <f t="shared" si="211"/>
        <v>1.2420382165605096E-2</v>
      </c>
      <c r="BM345" s="34">
        <f t="shared" si="212"/>
        <v>1.3923566878980892E-2</v>
      </c>
      <c r="BN345" s="34">
        <f t="shared" si="199"/>
        <v>1.4535031847133758E-2</v>
      </c>
      <c r="BO345" s="34">
        <f t="shared" si="200"/>
        <v>1.3630573248407643E-2</v>
      </c>
      <c r="BP345" s="34">
        <f t="shared" si="201"/>
        <v>1.489171974522293E-2</v>
      </c>
    </row>
    <row r="346" spans="1:68" ht="15" x14ac:dyDescent="0.25">
      <c r="A346" s="20" t="s">
        <v>65</v>
      </c>
      <c r="B346" s="28">
        <v>276</v>
      </c>
      <c r="C346" s="28">
        <v>506</v>
      </c>
      <c r="D346" s="28">
        <v>336</v>
      </c>
      <c r="E346" s="28">
        <v>471</v>
      </c>
      <c r="F346" s="28">
        <v>398</v>
      </c>
      <c r="G346" s="28">
        <v>674</v>
      </c>
      <c r="H346" s="28">
        <v>488</v>
      </c>
      <c r="I346" s="28">
        <v>663</v>
      </c>
      <c r="J346" s="28">
        <v>448</v>
      </c>
      <c r="K346" s="28">
        <v>604</v>
      </c>
      <c r="L346" s="28">
        <v>677</v>
      </c>
      <c r="M346" s="28">
        <v>455</v>
      </c>
      <c r="N346" s="28">
        <v>366</v>
      </c>
      <c r="O346" s="28">
        <v>548</v>
      </c>
      <c r="P346" s="28">
        <v>535</v>
      </c>
      <c r="Q346" s="28">
        <v>790</v>
      </c>
      <c r="R346" s="28">
        <v>710</v>
      </c>
      <c r="S346" s="28">
        <v>565</v>
      </c>
      <c r="T346" s="28">
        <v>816</v>
      </c>
      <c r="U346" s="28">
        <v>690</v>
      </c>
      <c r="V346" s="28">
        <v>607</v>
      </c>
      <c r="W346" s="28">
        <v>895</v>
      </c>
      <c r="X346" s="28">
        <v>737</v>
      </c>
      <c r="Y346" s="28"/>
      <c r="Z346" s="20" t="s">
        <v>65</v>
      </c>
      <c r="AA346" s="28" t="b">
        <f t="shared" si="175"/>
        <v>1</v>
      </c>
      <c r="AB346"/>
      <c r="AC346" s="20" t="s">
        <v>65</v>
      </c>
      <c r="AD346" s="28">
        <v>57500</v>
      </c>
      <c r="AE346" s="28">
        <v>69200</v>
      </c>
      <c r="AF346" s="36">
        <v>83.2</v>
      </c>
      <c r="AG346" s="36">
        <v>5.2</v>
      </c>
      <c r="AH346" s="28">
        <v>59200</v>
      </c>
      <c r="AI346" s="28">
        <v>70000</v>
      </c>
      <c r="AJ346" s="36">
        <v>84.6</v>
      </c>
      <c r="AK346" s="36">
        <v>5.6</v>
      </c>
      <c r="AL346" s="28">
        <v>59800</v>
      </c>
      <c r="AM346" s="28">
        <v>70500</v>
      </c>
      <c r="AN346" s="36">
        <v>84.8</v>
      </c>
      <c r="AO346" s="36">
        <v>5.5</v>
      </c>
      <c r="AP346"/>
      <c r="AQ346"/>
      <c r="AR346"/>
      <c r="AS346"/>
      <c r="AT346" s="34">
        <f t="shared" si="191"/>
        <v>4.6621621621621622E-3</v>
      </c>
      <c r="AU346" s="34">
        <f t="shared" si="192"/>
        <v>8.5472972972972967E-3</v>
      </c>
      <c r="AV346" s="34">
        <f t="shared" si="193"/>
        <v>5.6756756756756758E-3</v>
      </c>
      <c r="AW346" s="34">
        <f t="shared" si="182"/>
        <v>7.8762541806020065E-3</v>
      </c>
      <c r="AX346" s="34">
        <f t="shared" si="183"/>
        <v>6.6555183946488293E-3</v>
      </c>
      <c r="AY346" s="34">
        <f t="shared" si="184"/>
        <v>1.1270903010033445E-2</v>
      </c>
      <c r="AZ346" s="34">
        <f t="shared" si="185"/>
        <v>8.1605351170568555E-3</v>
      </c>
      <c r="BA346" s="34">
        <f t="shared" si="186"/>
        <v>1.108695652173913E-2</v>
      </c>
      <c r="BB346" s="34">
        <f t="shared" si="187"/>
        <v>7.4916387959866222E-3</v>
      </c>
      <c r="BC346" s="34">
        <f t="shared" si="202"/>
        <v>1.0100334448160535E-2</v>
      </c>
      <c r="BD346" s="34">
        <f t="shared" si="203"/>
        <v>1.1321070234113712E-2</v>
      </c>
      <c r="BE346" s="34">
        <f t="shared" si="204"/>
        <v>7.6086956521739134E-3</v>
      </c>
      <c r="BF346" s="34">
        <f t="shared" si="205"/>
        <v>6.1204013377926421E-3</v>
      </c>
      <c r="BG346" s="34">
        <f t="shared" si="206"/>
        <v>9.1638795986622081E-3</v>
      </c>
      <c r="BH346" s="34">
        <f t="shared" si="207"/>
        <v>8.9464882943143809E-3</v>
      </c>
      <c r="BI346" s="34">
        <f t="shared" si="208"/>
        <v>1.1205673758865248E-2</v>
      </c>
      <c r="BJ346" s="34">
        <f t="shared" si="209"/>
        <v>1.0070921985815603E-2</v>
      </c>
      <c r="BK346" s="34">
        <f t="shared" si="210"/>
        <v>8.0141843971631207E-3</v>
      </c>
      <c r="BL346" s="34">
        <f t="shared" si="211"/>
        <v>1.1574468085106383E-2</v>
      </c>
      <c r="BM346" s="34">
        <f t="shared" si="212"/>
        <v>9.7872340425531907E-3</v>
      </c>
      <c r="BN346" s="34">
        <f t="shared" si="199"/>
        <v>8.6099290780141842E-3</v>
      </c>
      <c r="BO346" s="34">
        <f t="shared" si="200"/>
        <v>1.2695035460992907E-2</v>
      </c>
      <c r="BP346" s="34">
        <f t="shared" si="201"/>
        <v>1.0453900709219859E-2</v>
      </c>
    </row>
    <row r="347" spans="1:68" ht="15" x14ac:dyDescent="0.25">
      <c r="A347" s="20" t="s">
        <v>72</v>
      </c>
      <c r="B347" s="28">
        <v>74</v>
      </c>
      <c r="C347" s="28">
        <v>167</v>
      </c>
      <c r="D347" s="28">
        <v>183</v>
      </c>
      <c r="E347" s="28">
        <v>202</v>
      </c>
      <c r="F347" s="28">
        <v>180</v>
      </c>
      <c r="G347" s="28">
        <v>213</v>
      </c>
      <c r="H347" s="28">
        <v>232</v>
      </c>
      <c r="I347" s="28">
        <v>334</v>
      </c>
      <c r="J347" s="28">
        <v>177</v>
      </c>
      <c r="K347" s="28">
        <v>283</v>
      </c>
      <c r="L347" s="28">
        <v>168</v>
      </c>
      <c r="M347" s="28">
        <v>135</v>
      </c>
      <c r="N347" s="28">
        <v>194</v>
      </c>
      <c r="O347" s="28">
        <v>263</v>
      </c>
      <c r="P347" s="28">
        <v>141</v>
      </c>
      <c r="Q347" s="28">
        <v>319</v>
      </c>
      <c r="R347" s="28">
        <v>271</v>
      </c>
      <c r="S347" s="28">
        <v>243</v>
      </c>
      <c r="T347" s="28">
        <v>448</v>
      </c>
      <c r="U347" s="28">
        <v>430</v>
      </c>
      <c r="V347" s="28">
        <v>357</v>
      </c>
      <c r="W347" s="28">
        <v>497</v>
      </c>
      <c r="X347" s="28">
        <v>232</v>
      </c>
      <c r="Y347" s="28"/>
      <c r="Z347" s="20" t="s">
        <v>72</v>
      </c>
      <c r="AA347" s="28" t="b">
        <f t="shared" si="175"/>
        <v>1</v>
      </c>
      <c r="AB347"/>
      <c r="AC347" s="20" t="s">
        <v>72</v>
      </c>
      <c r="AD347" s="28">
        <v>42200</v>
      </c>
      <c r="AE347" s="28">
        <v>49000</v>
      </c>
      <c r="AF347" s="36">
        <v>86</v>
      </c>
      <c r="AG347" s="36">
        <v>5.9</v>
      </c>
      <c r="AH347" s="28">
        <v>38200</v>
      </c>
      <c r="AI347" s="28">
        <v>48800</v>
      </c>
      <c r="AJ347" s="36">
        <v>78.099999999999994</v>
      </c>
      <c r="AK347" s="36">
        <v>7.6</v>
      </c>
      <c r="AL347" s="28">
        <v>37600</v>
      </c>
      <c r="AM347" s="28">
        <v>49800</v>
      </c>
      <c r="AN347" s="36">
        <v>75.5</v>
      </c>
      <c r="AO347" s="36">
        <v>8.1</v>
      </c>
      <c r="AP347"/>
      <c r="AQ347"/>
      <c r="AR347"/>
      <c r="AS347"/>
      <c r="AT347" s="34">
        <f t="shared" si="191"/>
        <v>1.9371727748691099E-3</v>
      </c>
      <c r="AU347" s="34">
        <f t="shared" si="192"/>
        <v>4.3717277486910993E-3</v>
      </c>
      <c r="AV347" s="34">
        <f t="shared" si="193"/>
        <v>4.7905759162303668E-3</v>
      </c>
      <c r="AW347" s="34">
        <f t="shared" ref="AW347:AW378" si="213">E347/$AL347</f>
        <v>5.372340425531915E-3</v>
      </c>
      <c r="AX347" s="34">
        <f t="shared" ref="AX347:AX378" si="214">F347/$AL347</f>
        <v>4.7872340425531915E-3</v>
      </c>
      <c r="AY347" s="34">
        <f t="shared" ref="AY347:AY378" si="215">G347/$AL347</f>
        <v>5.6648936170212768E-3</v>
      </c>
      <c r="AZ347" s="34">
        <f t="shared" ref="AZ347:AZ378" si="216">H347/$AL347</f>
        <v>6.1702127659574472E-3</v>
      </c>
      <c r="BA347" s="34">
        <f t="shared" ref="BA347:BA378" si="217">I347/$AL347</f>
        <v>8.8829787234042546E-3</v>
      </c>
      <c r="BB347" s="34">
        <f t="shared" ref="BB347:BB378" si="218">J347/$AL347</f>
        <v>4.7074468085106383E-3</v>
      </c>
      <c r="BC347" s="34">
        <f t="shared" si="202"/>
        <v>7.5265957446808513E-3</v>
      </c>
      <c r="BD347" s="34">
        <f t="shared" si="203"/>
        <v>4.4680851063829789E-3</v>
      </c>
      <c r="BE347" s="34">
        <f t="shared" si="204"/>
        <v>3.5904255319148936E-3</v>
      </c>
      <c r="BF347" s="34">
        <f t="shared" si="205"/>
        <v>5.1595744680851064E-3</v>
      </c>
      <c r="BG347" s="34">
        <f t="shared" si="206"/>
        <v>6.9946808510638302E-3</v>
      </c>
      <c r="BH347" s="34">
        <f t="shared" si="207"/>
        <v>3.7499999999999999E-3</v>
      </c>
      <c r="BI347" s="34">
        <f t="shared" si="208"/>
        <v>6.4056224899598398E-3</v>
      </c>
      <c r="BJ347" s="34">
        <f t="shared" si="209"/>
        <v>5.4417670682730922E-3</v>
      </c>
      <c r="BK347" s="34">
        <f t="shared" si="210"/>
        <v>4.8795180722891567E-3</v>
      </c>
      <c r="BL347" s="34">
        <f t="shared" si="211"/>
        <v>8.9959839357429718E-3</v>
      </c>
      <c r="BM347" s="34">
        <f t="shared" si="212"/>
        <v>8.6345381526104423E-3</v>
      </c>
      <c r="BN347" s="34">
        <f t="shared" si="199"/>
        <v>7.1686746987951805E-3</v>
      </c>
      <c r="BO347" s="34">
        <f t="shared" si="200"/>
        <v>9.9799196787148589E-3</v>
      </c>
      <c r="BP347" s="34">
        <f t="shared" si="201"/>
        <v>4.6586345381526102E-3</v>
      </c>
    </row>
    <row r="348" spans="1:68" ht="15" x14ac:dyDescent="0.25">
      <c r="A348" s="20" t="s">
        <v>80</v>
      </c>
      <c r="B348" s="28">
        <v>247</v>
      </c>
      <c r="C348" s="28">
        <v>297</v>
      </c>
      <c r="D348" s="28">
        <v>289</v>
      </c>
      <c r="E348" s="28">
        <v>281</v>
      </c>
      <c r="F348" s="28">
        <v>261</v>
      </c>
      <c r="G348" s="28">
        <v>339</v>
      </c>
      <c r="H348" s="28">
        <v>286</v>
      </c>
      <c r="I348" s="28">
        <v>369</v>
      </c>
      <c r="J348" s="28">
        <v>311</v>
      </c>
      <c r="K348" s="28">
        <v>358</v>
      </c>
      <c r="L348" s="28">
        <v>286</v>
      </c>
      <c r="M348" s="28">
        <v>238</v>
      </c>
      <c r="N348" s="28">
        <v>260</v>
      </c>
      <c r="O348" s="28">
        <v>270</v>
      </c>
      <c r="P348" s="28">
        <v>362</v>
      </c>
      <c r="Q348" s="28">
        <v>332</v>
      </c>
      <c r="R348" s="28">
        <v>365</v>
      </c>
      <c r="S348" s="28">
        <v>424</v>
      </c>
      <c r="T348" s="28">
        <v>322</v>
      </c>
      <c r="U348" s="28">
        <v>515</v>
      </c>
      <c r="V348" s="28">
        <v>434</v>
      </c>
      <c r="W348" s="28">
        <v>507</v>
      </c>
      <c r="X348" s="28">
        <v>302</v>
      </c>
      <c r="Y348" s="28"/>
      <c r="Z348" s="20" t="s">
        <v>80</v>
      </c>
      <c r="AA348" s="28" t="b">
        <f t="shared" si="175"/>
        <v>1</v>
      </c>
      <c r="AB348"/>
      <c r="AC348" s="20" t="s">
        <v>80</v>
      </c>
      <c r="AD348" s="28">
        <v>50400</v>
      </c>
      <c r="AE348" s="28">
        <v>57800</v>
      </c>
      <c r="AF348" s="36">
        <v>87.2</v>
      </c>
      <c r="AG348" s="36">
        <v>5.2</v>
      </c>
      <c r="AH348" s="28">
        <v>44700</v>
      </c>
      <c r="AI348" s="28">
        <v>57200</v>
      </c>
      <c r="AJ348" s="36">
        <v>78.099999999999994</v>
      </c>
      <c r="AK348" s="36">
        <v>6.3</v>
      </c>
      <c r="AL348" s="28">
        <v>47200</v>
      </c>
      <c r="AM348" s="28">
        <v>57900</v>
      </c>
      <c r="AN348" s="36">
        <v>81.5</v>
      </c>
      <c r="AO348" s="36">
        <v>5.9</v>
      </c>
      <c r="AP348"/>
      <c r="AQ348"/>
      <c r="AR348"/>
      <c r="AS348"/>
      <c r="AT348" s="34">
        <f t="shared" si="191"/>
        <v>5.5257270693512307E-3</v>
      </c>
      <c r="AU348" s="34">
        <f t="shared" si="192"/>
        <v>6.6442953020134227E-3</v>
      </c>
      <c r="AV348" s="34">
        <f t="shared" si="193"/>
        <v>6.4653243847874724E-3</v>
      </c>
      <c r="AW348" s="34">
        <f t="shared" si="213"/>
        <v>5.9533898305084744E-3</v>
      </c>
      <c r="AX348" s="34">
        <f t="shared" si="214"/>
        <v>5.529661016949153E-3</v>
      </c>
      <c r="AY348" s="34">
        <f t="shared" si="215"/>
        <v>7.1822033898305089E-3</v>
      </c>
      <c r="AZ348" s="34">
        <f t="shared" si="216"/>
        <v>6.059322033898305E-3</v>
      </c>
      <c r="BA348" s="34">
        <f t="shared" si="217"/>
        <v>7.8177966101694914E-3</v>
      </c>
      <c r="BB348" s="34">
        <f t="shared" si="218"/>
        <v>6.5889830508474578E-3</v>
      </c>
      <c r="BC348" s="34">
        <f t="shared" si="202"/>
        <v>7.5847457627118645E-3</v>
      </c>
      <c r="BD348" s="34">
        <f t="shared" si="203"/>
        <v>6.059322033898305E-3</v>
      </c>
      <c r="BE348" s="34">
        <f t="shared" si="204"/>
        <v>5.0423728813559325E-3</v>
      </c>
      <c r="BF348" s="34">
        <f t="shared" si="205"/>
        <v>5.5084745762711863E-3</v>
      </c>
      <c r="BG348" s="34">
        <f t="shared" si="206"/>
        <v>5.7203389830508475E-3</v>
      </c>
      <c r="BH348" s="34">
        <f t="shared" si="207"/>
        <v>7.6694915254237285E-3</v>
      </c>
      <c r="BI348" s="34">
        <f t="shared" si="208"/>
        <v>5.7340241796200349E-3</v>
      </c>
      <c r="BJ348" s="34">
        <f t="shared" si="209"/>
        <v>6.3039723661485322E-3</v>
      </c>
      <c r="BK348" s="34">
        <f t="shared" si="210"/>
        <v>7.3229706390328152E-3</v>
      </c>
      <c r="BL348" s="34">
        <f t="shared" si="211"/>
        <v>5.5613126079447324E-3</v>
      </c>
      <c r="BM348" s="34">
        <f t="shared" si="212"/>
        <v>8.8946459412780655E-3</v>
      </c>
      <c r="BN348" s="34">
        <f t="shared" si="199"/>
        <v>7.4956822107081177E-3</v>
      </c>
      <c r="BO348" s="34">
        <f t="shared" si="200"/>
        <v>8.7564766839378239E-3</v>
      </c>
      <c r="BP348" s="34">
        <f t="shared" si="201"/>
        <v>5.2158894645941275E-3</v>
      </c>
    </row>
    <row r="349" spans="1:68" ht="15" x14ac:dyDescent="0.25">
      <c r="A349" s="20" t="s">
        <v>82</v>
      </c>
      <c r="B349" s="28">
        <v>184</v>
      </c>
      <c r="C349" s="28">
        <v>402</v>
      </c>
      <c r="D349" s="28">
        <v>395</v>
      </c>
      <c r="E349" s="28">
        <v>381</v>
      </c>
      <c r="F349" s="28">
        <v>287</v>
      </c>
      <c r="G349" s="28">
        <v>416</v>
      </c>
      <c r="H349" s="28">
        <v>443</v>
      </c>
      <c r="I349" s="28">
        <v>477</v>
      </c>
      <c r="J349" s="28">
        <v>417</v>
      </c>
      <c r="K349" s="28">
        <v>585</v>
      </c>
      <c r="L349" s="28">
        <v>309</v>
      </c>
      <c r="M349" s="28">
        <v>394</v>
      </c>
      <c r="N349" s="28">
        <v>325</v>
      </c>
      <c r="O349" s="28">
        <v>549</v>
      </c>
      <c r="P349" s="28">
        <v>494</v>
      </c>
      <c r="Q349" s="28">
        <v>803</v>
      </c>
      <c r="R349" s="28">
        <v>580</v>
      </c>
      <c r="S349" s="28">
        <v>688</v>
      </c>
      <c r="T349" s="28">
        <v>493</v>
      </c>
      <c r="U349" s="28">
        <v>468</v>
      </c>
      <c r="V349" s="28">
        <v>543</v>
      </c>
      <c r="W349" s="28">
        <v>443</v>
      </c>
      <c r="X349" s="28">
        <v>345</v>
      </c>
      <c r="Y349" s="28"/>
      <c r="Z349" s="20" t="s">
        <v>82</v>
      </c>
      <c r="AA349" s="28" t="b">
        <f t="shared" si="175"/>
        <v>1</v>
      </c>
      <c r="AB349"/>
      <c r="AC349" s="20" t="s">
        <v>82</v>
      </c>
      <c r="AD349" s="28">
        <v>57900</v>
      </c>
      <c r="AE349" s="28">
        <v>69900</v>
      </c>
      <c r="AF349" s="36">
        <v>82.8</v>
      </c>
      <c r="AG349" s="36">
        <v>5</v>
      </c>
      <c r="AH349" s="28">
        <v>57500</v>
      </c>
      <c r="AI349" s="28">
        <v>69700</v>
      </c>
      <c r="AJ349" s="36">
        <v>82.4</v>
      </c>
      <c r="AK349" s="36">
        <v>5.9</v>
      </c>
      <c r="AL349" s="28">
        <v>53700</v>
      </c>
      <c r="AM349" s="28">
        <v>70800</v>
      </c>
      <c r="AN349" s="36">
        <v>75.900000000000006</v>
      </c>
      <c r="AO349" s="36">
        <v>6.5</v>
      </c>
      <c r="AP349"/>
      <c r="AQ349"/>
      <c r="AR349"/>
      <c r="AS349"/>
      <c r="AT349" s="34">
        <f t="shared" si="191"/>
        <v>3.2000000000000002E-3</v>
      </c>
      <c r="AU349" s="34">
        <f t="shared" si="192"/>
        <v>6.9913043478260868E-3</v>
      </c>
      <c r="AV349" s="34">
        <f t="shared" si="193"/>
        <v>6.869565217391304E-3</v>
      </c>
      <c r="AW349" s="34">
        <f t="shared" si="213"/>
        <v>7.0949720670391058E-3</v>
      </c>
      <c r="AX349" s="34">
        <f t="shared" si="214"/>
        <v>5.3445065176908751E-3</v>
      </c>
      <c r="AY349" s="34">
        <f t="shared" si="215"/>
        <v>7.7467411545623834E-3</v>
      </c>
      <c r="AZ349" s="34">
        <f t="shared" si="216"/>
        <v>8.2495344506517687E-3</v>
      </c>
      <c r="BA349" s="34">
        <f t="shared" si="217"/>
        <v>8.8826815642458097E-3</v>
      </c>
      <c r="BB349" s="34">
        <f t="shared" si="218"/>
        <v>7.7653631284916201E-3</v>
      </c>
      <c r="BC349" s="34">
        <f t="shared" si="202"/>
        <v>1.0893854748603353E-2</v>
      </c>
      <c r="BD349" s="34">
        <f t="shared" si="203"/>
        <v>5.754189944134078E-3</v>
      </c>
      <c r="BE349" s="34">
        <f t="shared" si="204"/>
        <v>7.3370577281191805E-3</v>
      </c>
      <c r="BF349" s="34">
        <f t="shared" si="205"/>
        <v>6.0521415270018619E-3</v>
      </c>
      <c r="BG349" s="34">
        <f t="shared" si="206"/>
        <v>1.0223463687150838E-2</v>
      </c>
      <c r="BH349" s="34">
        <f t="shared" si="207"/>
        <v>9.1992551210428302E-3</v>
      </c>
      <c r="BI349" s="34">
        <f t="shared" si="208"/>
        <v>1.1341807909604519E-2</v>
      </c>
      <c r="BJ349" s="34">
        <f t="shared" si="209"/>
        <v>8.1920903954802258E-3</v>
      </c>
      <c r="BK349" s="34">
        <f t="shared" si="210"/>
        <v>9.7175141242937853E-3</v>
      </c>
      <c r="BL349" s="34">
        <f t="shared" si="211"/>
        <v>6.9632768361581922E-3</v>
      </c>
      <c r="BM349" s="34">
        <f t="shared" si="212"/>
        <v>6.6101694915254236E-3</v>
      </c>
      <c r="BN349" s="34">
        <f t="shared" si="199"/>
        <v>7.6694915254237285E-3</v>
      </c>
      <c r="BO349" s="34">
        <f t="shared" si="200"/>
        <v>6.257062146892655E-3</v>
      </c>
      <c r="BP349" s="34">
        <f t="shared" si="201"/>
        <v>4.8728813559322038E-3</v>
      </c>
    </row>
    <row r="350" spans="1:68" ht="15" x14ac:dyDescent="0.25">
      <c r="A350" s="20" t="s">
        <v>106</v>
      </c>
      <c r="B350" s="28">
        <v>381</v>
      </c>
      <c r="C350" s="28">
        <v>621</v>
      </c>
      <c r="D350" s="28">
        <v>759</v>
      </c>
      <c r="E350" s="28">
        <v>780</v>
      </c>
      <c r="F350" s="28">
        <v>651</v>
      </c>
      <c r="G350" s="28">
        <v>755</v>
      </c>
      <c r="H350" s="28">
        <v>822</v>
      </c>
      <c r="I350" s="28">
        <v>1090</v>
      </c>
      <c r="J350" s="28">
        <v>649</v>
      </c>
      <c r="K350" s="28">
        <v>796</v>
      </c>
      <c r="L350" s="28">
        <v>750</v>
      </c>
      <c r="M350" s="28">
        <v>600</v>
      </c>
      <c r="N350" s="28">
        <v>534</v>
      </c>
      <c r="O350" s="28">
        <v>788</v>
      </c>
      <c r="P350" s="28">
        <v>822</v>
      </c>
      <c r="Q350" s="28">
        <v>896</v>
      </c>
      <c r="R350" s="28">
        <v>1010</v>
      </c>
      <c r="S350" s="28">
        <v>1015</v>
      </c>
      <c r="T350" s="28">
        <v>883</v>
      </c>
      <c r="U350" s="28">
        <v>1055</v>
      </c>
      <c r="V350" s="28">
        <v>1084</v>
      </c>
      <c r="W350" s="28">
        <v>1175</v>
      </c>
      <c r="X350" s="28">
        <v>1121</v>
      </c>
      <c r="Y350" s="28"/>
      <c r="Z350" s="20" t="s">
        <v>106</v>
      </c>
      <c r="AA350" s="28" t="b">
        <f t="shared" si="175"/>
        <v>1</v>
      </c>
      <c r="AB350"/>
      <c r="AC350" s="20" t="s">
        <v>106</v>
      </c>
      <c r="AD350" s="28">
        <v>83000</v>
      </c>
      <c r="AE350" s="28">
        <v>102300</v>
      </c>
      <c r="AF350" s="36">
        <v>81.099999999999994</v>
      </c>
      <c r="AG350" s="36">
        <v>4.4000000000000004</v>
      </c>
      <c r="AH350" s="28">
        <v>81100</v>
      </c>
      <c r="AI350" s="28">
        <v>101300</v>
      </c>
      <c r="AJ350" s="36">
        <v>80.099999999999994</v>
      </c>
      <c r="AK350" s="36">
        <v>4.8</v>
      </c>
      <c r="AL350" s="28">
        <v>79400</v>
      </c>
      <c r="AM350" s="28">
        <v>104500</v>
      </c>
      <c r="AN350" s="36">
        <v>76</v>
      </c>
      <c r="AO350" s="36">
        <v>5</v>
      </c>
      <c r="AP350"/>
      <c r="AQ350"/>
      <c r="AR350"/>
      <c r="AS350"/>
      <c r="AT350" s="34">
        <f t="shared" si="191"/>
        <v>4.6979038224414307E-3</v>
      </c>
      <c r="AU350" s="34">
        <f t="shared" si="192"/>
        <v>7.6572133168927251E-3</v>
      </c>
      <c r="AV350" s="34">
        <f t="shared" si="193"/>
        <v>9.3588162762022198E-3</v>
      </c>
      <c r="AW350" s="34">
        <f t="shared" si="213"/>
        <v>9.82367758186398E-3</v>
      </c>
      <c r="AX350" s="34">
        <f t="shared" si="214"/>
        <v>8.1989924433249362E-3</v>
      </c>
      <c r="AY350" s="34">
        <f t="shared" si="215"/>
        <v>9.5088161209068017E-3</v>
      </c>
      <c r="AZ350" s="34">
        <f t="shared" si="216"/>
        <v>1.0352644836272041E-2</v>
      </c>
      <c r="BA350" s="34">
        <f t="shared" si="217"/>
        <v>1.3727959697732998E-2</v>
      </c>
      <c r="BB350" s="34">
        <f t="shared" si="218"/>
        <v>8.1738035264483627E-3</v>
      </c>
      <c r="BC350" s="34">
        <f t="shared" si="202"/>
        <v>1.0025188916876574E-2</v>
      </c>
      <c r="BD350" s="34">
        <f t="shared" si="203"/>
        <v>9.4458438287153661E-3</v>
      </c>
      <c r="BE350" s="34">
        <f t="shared" si="204"/>
        <v>7.556675062972292E-3</v>
      </c>
      <c r="BF350" s="34">
        <f t="shared" si="205"/>
        <v>6.7254408060453399E-3</v>
      </c>
      <c r="BG350" s="34">
        <f t="shared" si="206"/>
        <v>9.9244332493702778E-3</v>
      </c>
      <c r="BH350" s="34">
        <f t="shared" si="207"/>
        <v>1.0352644836272041E-2</v>
      </c>
      <c r="BI350" s="34">
        <f t="shared" si="208"/>
        <v>8.5741626794258365E-3</v>
      </c>
      <c r="BJ350" s="34">
        <f t="shared" si="209"/>
        <v>9.6650717703349286E-3</v>
      </c>
      <c r="BK350" s="34">
        <f t="shared" si="210"/>
        <v>9.7129186602870812E-3</v>
      </c>
      <c r="BL350" s="34">
        <f t="shared" si="211"/>
        <v>8.4497607655502384E-3</v>
      </c>
      <c r="BM350" s="34">
        <f t="shared" si="212"/>
        <v>1.0095693779904305E-2</v>
      </c>
      <c r="BN350" s="34">
        <f t="shared" si="199"/>
        <v>1.0373205741626795E-2</v>
      </c>
      <c r="BO350" s="34">
        <f t="shared" si="200"/>
        <v>1.1244019138755982E-2</v>
      </c>
      <c r="BP350" s="34">
        <f t="shared" si="201"/>
        <v>1.0727272727272728E-2</v>
      </c>
    </row>
    <row r="351" spans="1:68" ht="15" x14ac:dyDescent="0.25">
      <c r="A351" s="20" t="s">
        <v>135</v>
      </c>
      <c r="B351" s="28">
        <v>374</v>
      </c>
      <c r="C351" s="28">
        <v>663</v>
      </c>
      <c r="D351" s="28">
        <v>791</v>
      </c>
      <c r="E351" s="28">
        <v>566</v>
      </c>
      <c r="F351" s="28">
        <v>420</v>
      </c>
      <c r="G351" s="28">
        <v>694</v>
      </c>
      <c r="H351" s="28">
        <v>666</v>
      </c>
      <c r="I351" s="28">
        <v>813</v>
      </c>
      <c r="J351" s="28">
        <v>646</v>
      </c>
      <c r="K351" s="28">
        <v>686</v>
      </c>
      <c r="L351" s="28">
        <v>824</v>
      </c>
      <c r="M351" s="28">
        <v>671</v>
      </c>
      <c r="N351" s="28">
        <v>384</v>
      </c>
      <c r="O351" s="28">
        <v>1201</v>
      </c>
      <c r="P351" s="28">
        <v>732</v>
      </c>
      <c r="Q351" s="28">
        <v>577</v>
      </c>
      <c r="R351" s="28">
        <v>718</v>
      </c>
      <c r="S351" s="28">
        <v>973</v>
      </c>
      <c r="T351" s="28">
        <v>1184</v>
      </c>
      <c r="U351" s="28">
        <v>762</v>
      </c>
      <c r="V351" s="28">
        <v>702</v>
      </c>
      <c r="W351" s="28">
        <v>1073</v>
      </c>
      <c r="X351" s="28">
        <v>1149</v>
      </c>
      <c r="Y351" s="28"/>
      <c r="Z351" s="20" t="s">
        <v>135</v>
      </c>
      <c r="AA351" s="28" t="b">
        <f t="shared" si="175"/>
        <v>1</v>
      </c>
      <c r="AB351"/>
      <c r="AC351" s="20" t="s">
        <v>135</v>
      </c>
      <c r="AD351" s="28">
        <v>51500</v>
      </c>
      <c r="AE351" s="28">
        <v>60200</v>
      </c>
      <c r="AF351" s="36">
        <v>85.6</v>
      </c>
      <c r="AG351" s="36">
        <v>5.5</v>
      </c>
      <c r="AH351" s="28">
        <v>49400</v>
      </c>
      <c r="AI351" s="28">
        <v>60400</v>
      </c>
      <c r="AJ351" s="36">
        <v>81.8</v>
      </c>
      <c r="AK351" s="36">
        <v>6.1</v>
      </c>
      <c r="AL351" s="28">
        <v>51400</v>
      </c>
      <c r="AM351" s="28">
        <v>59400</v>
      </c>
      <c r="AN351" s="36">
        <v>86.5</v>
      </c>
      <c r="AO351" s="36">
        <v>5.6</v>
      </c>
      <c r="AP351"/>
      <c r="AQ351"/>
      <c r="AR351"/>
      <c r="AS351"/>
      <c r="AT351" s="34">
        <f t="shared" si="191"/>
        <v>7.5708502024291495E-3</v>
      </c>
      <c r="AU351" s="34">
        <f t="shared" si="192"/>
        <v>1.3421052631578948E-2</v>
      </c>
      <c r="AV351" s="34">
        <f t="shared" si="193"/>
        <v>1.6012145748987853E-2</v>
      </c>
      <c r="AW351" s="34">
        <f t="shared" si="213"/>
        <v>1.1011673151750972E-2</v>
      </c>
      <c r="AX351" s="34">
        <f t="shared" si="214"/>
        <v>8.1712062256809343E-3</v>
      </c>
      <c r="AY351" s="34">
        <f t="shared" si="215"/>
        <v>1.3501945525291829E-2</v>
      </c>
      <c r="AZ351" s="34">
        <f t="shared" si="216"/>
        <v>1.2957198443579766E-2</v>
      </c>
      <c r="BA351" s="34">
        <f t="shared" si="217"/>
        <v>1.5817120622568095E-2</v>
      </c>
      <c r="BB351" s="34">
        <f t="shared" si="218"/>
        <v>1.2568093385214007E-2</v>
      </c>
      <c r="BC351" s="34">
        <f t="shared" si="202"/>
        <v>1.3346303501945525E-2</v>
      </c>
      <c r="BD351" s="34">
        <f t="shared" si="203"/>
        <v>1.6031128404669262E-2</v>
      </c>
      <c r="BE351" s="34">
        <f t="shared" si="204"/>
        <v>1.3054474708171206E-2</v>
      </c>
      <c r="BF351" s="34">
        <f t="shared" si="205"/>
        <v>7.4708171206225677E-3</v>
      </c>
      <c r="BG351" s="34">
        <f t="shared" si="206"/>
        <v>2.3365758754863814E-2</v>
      </c>
      <c r="BH351" s="34">
        <f t="shared" si="207"/>
        <v>1.424124513618677E-2</v>
      </c>
      <c r="BI351" s="34">
        <f t="shared" si="208"/>
        <v>9.7138047138047145E-3</v>
      </c>
      <c r="BJ351" s="34">
        <f t="shared" si="209"/>
        <v>1.2087542087542088E-2</v>
      </c>
      <c r="BK351" s="34">
        <f t="shared" si="210"/>
        <v>1.6380471380471381E-2</v>
      </c>
      <c r="BL351" s="34">
        <f t="shared" si="211"/>
        <v>1.9932659932659934E-2</v>
      </c>
      <c r="BM351" s="34">
        <f t="shared" si="212"/>
        <v>1.2828282828282828E-2</v>
      </c>
      <c r="BN351" s="34">
        <f t="shared" si="199"/>
        <v>1.1818181818181818E-2</v>
      </c>
      <c r="BO351" s="34">
        <f t="shared" si="200"/>
        <v>1.8063973063973063E-2</v>
      </c>
      <c r="BP351" s="34">
        <f t="shared" si="201"/>
        <v>1.9343434343434343E-2</v>
      </c>
    </row>
    <row r="352" spans="1:68" ht="15" x14ac:dyDescent="0.25">
      <c r="A352" s="20" t="s">
        <v>171</v>
      </c>
      <c r="B352" s="28">
        <v>411</v>
      </c>
      <c r="C352" s="28">
        <v>755</v>
      </c>
      <c r="D352" s="28">
        <v>729</v>
      </c>
      <c r="E352" s="28">
        <v>822</v>
      </c>
      <c r="F352" s="28">
        <v>894</v>
      </c>
      <c r="G352" s="28">
        <v>820</v>
      </c>
      <c r="H352" s="28">
        <v>810</v>
      </c>
      <c r="I352" s="28">
        <v>857</v>
      </c>
      <c r="J352" s="28">
        <v>1394</v>
      </c>
      <c r="K352" s="28">
        <v>1149</v>
      </c>
      <c r="L352" s="28">
        <v>1031</v>
      </c>
      <c r="M352" s="28">
        <v>808</v>
      </c>
      <c r="N352" s="28">
        <v>482</v>
      </c>
      <c r="O352" s="28">
        <v>1101</v>
      </c>
      <c r="P352" s="28">
        <v>768</v>
      </c>
      <c r="Q352" s="28">
        <v>830</v>
      </c>
      <c r="R352" s="28">
        <v>1039</v>
      </c>
      <c r="S352" s="28">
        <v>979</v>
      </c>
      <c r="T352" s="28">
        <v>830</v>
      </c>
      <c r="U352" s="28">
        <v>1257</v>
      </c>
      <c r="V352" s="28">
        <v>1188</v>
      </c>
      <c r="W352" s="28">
        <v>1255</v>
      </c>
      <c r="X352" s="28">
        <v>789</v>
      </c>
      <c r="Y352" s="28"/>
      <c r="Z352" s="20" t="s">
        <v>171</v>
      </c>
      <c r="AA352" s="28" t="b">
        <f t="shared" si="175"/>
        <v>1</v>
      </c>
      <c r="AB352"/>
      <c r="AC352" s="20" t="s">
        <v>171</v>
      </c>
      <c r="AD352" s="28">
        <v>56500</v>
      </c>
      <c r="AE352" s="28">
        <v>69900</v>
      </c>
      <c r="AF352" s="36">
        <v>80.8</v>
      </c>
      <c r="AG352" s="36">
        <v>5.4</v>
      </c>
      <c r="AH352" s="28">
        <v>59600</v>
      </c>
      <c r="AI352" s="28">
        <v>71700</v>
      </c>
      <c r="AJ352" s="36">
        <v>83.1</v>
      </c>
      <c r="AK352" s="36">
        <v>5.0999999999999996</v>
      </c>
      <c r="AL352" s="28">
        <v>55600</v>
      </c>
      <c r="AM352" s="28">
        <v>69900</v>
      </c>
      <c r="AN352" s="36">
        <v>79.5</v>
      </c>
      <c r="AO352" s="36">
        <v>6.5</v>
      </c>
      <c r="AP352"/>
      <c r="AQ352"/>
      <c r="AR352"/>
      <c r="AS352"/>
      <c r="AT352" s="34">
        <f t="shared" si="191"/>
        <v>6.8959731543624158E-3</v>
      </c>
      <c r="AU352" s="34">
        <f t="shared" si="192"/>
        <v>1.2667785234899328E-2</v>
      </c>
      <c r="AV352" s="34">
        <f t="shared" si="193"/>
        <v>1.2231543624161074E-2</v>
      </c>
      <c r="AW352" s="34">
        <f t="shared" si="213"/>
        <v>1.4784172661870503E-2</v>
      </c>
      <c r="AX352" s="34">
        <f t="shared" si="214"/>
        <v>1.6079136690647481E-2</v>
      </c>
      <c r="AY352" s="34">
        <f t="shared" si="215"/>
        <v>1.4748201438848921E-2</v>
      </c>
      <c r="AZ352" s="34">
        <f t="shared" si="216"/>
        <v>1.4568345323741008E-2</v>
      </c>
      <c r="BA352" s="34">
        <f t="shared" si="217"/>
        <v>1.5413669064748201E-2</v>
      </c>
      <c r="BB352" s="34">
        <f t="shared" si="218"/>
        <v>2.5071942446043164E-2</v>
      </c>
      <c r="BC352" s="34">
        <f t="shared" si="202"/>
        <v>2.066546762589928E-2</v>
      </c>
      <c r="BD352" s="34">
        <f t="shared" si="203"/>
        <v>1.85431654676259E-2</v>
      </c>
      <c r="BE352" s="34">
        <f t="shared" si="204"/>
        <v>1.4532374100719425E-2</v>
      </c>
      <c r="BF352" s="34">
        <f t="shared" si="205"/>
        <v>8.6690647482014389E-3</v>
      </c>
      <c r="BG352" s="34">
        <f t="shared" si="206"/>
        <v>1.9802158273381294E-2</v>
      </c>
      <c r="BH352" s="34">
        <f t="shared" si="207"/>
        <v>1.381294964028777E-2</v>
      </c>
      <c r="BI352" s="34">
        <f t="shared" si="208"/>
        <v>1.1874105865522174E-2</v>
      </c>
      <c r="BJ352" s="34">
        <f t="shared" si="209"/>
        <v>1.4864091559370528E-2</v>
      </c>
      <c r="BK352" s="34">
        <f t="shared" si="210"/>
        <v>1.4005722460658083E-2</v>
      </c>
      <c r="BL352" s="34">
        <f t="shared" si="211"/>
        <v>1.1874105865522174E-2</v>
      </c>
      <c r="BM352" s="34">
        <f t="shared" si="212"/>
        <v>1.7982832618025753E-2</v>
      </c>
      <c r="BN352" s="34">
        <f t="shared" si="199"/>
        <v>1.6995708154506437E-2</v>
      </c>
      <c r="BO352" s="34">
        <f t="shared" si="200"/>
        <v>1.7954220314735335E-2</v>
      </c>
      <c r="BP352" s="34">
        <f t="shared" si="201"/>
        <v>1.1287553648068669E-2</v>
      </c>
    </row>
    <row r="353" spans="1:68" ht="15" x14ac:dyDescent="0.25">
      <c r="A353" s="20" t="s">
        <v>194</v>
      </c>
      <c r="B353" s="28">
        <v>366</v>
      </c>
      <c r="C353" s="28">
        <v>777</v>
      </c>
      <c r="D353" s="28">
        <v>672</v>
      </c>
      <c r="E353" s="28">
        <v>597</v>
      </c>
      <c r="F353" s="28">
        <v>510</v>
      </c>
      <c r="G353" s="28">
        <v>623</v>
      </c>
      <c r="H353" s="28">
        <v>593</v>
      </c>
      <c r="I353" s="28">
        <v>667</v>
      </c>
      <c r="J353" s="28">
        <v>540</v>
      </c>
      <c r="K353" s="28">
        <v>739</v>
      </c>
      <c r="L353" s="28">
        <v>610</v>
      </c>
      <c r="M353" s="28">
        <v>520</v>
      </c>
      <c r="N353" s="28">
        <v>497</v>
      </c>
      <c r="O353" s="28">
        <v>876</v>
      </c>
      <c r="P353" s="28">
        <v>589</v>
      </c>
      <c r="Q353" s="28">
        <v>1004</v>
      </c>
      <c r="R353" s="28">
        <v>849</v>
      </c>
      <c r="S353" s="28">
        <v>1128</v>
      </c>
      <c r="T353" s="28">
        <v>902</v>
      </c>
      <c r="U353" s="28">
        <v>1188</v>
      </c>
      <c r="V353" s="28">
        <v>1056</v>
      </c>
      <c r="W353" s="28">
        <v>1265</v>
      </c>
      <c r="X353" s="28">
        <v>1175</v>
      </c>
      <c r="Y353" s="28"/>
      <c r="Z353" s="20" t="s">
        <v>194</v>
      </c>
      <c r="AA353" s="28" t="b">
        <f t="shared" si="175"/>
        <v>1</v>
      </c>
      <c r="AB353"/>
      <c r="AC353" s="20" t="s">
        <v>194</v>
      </c>
      <c r="AD353" s="28">
        <v>52900</v>
      </c>
      <c r="AE353" s="28">
        <v>68400</v>
      </c>
      <c r="AF353" s="36">
        <v>77.400000000000006</v>
      </c>
      <c r="AG353" s="36">
        <v>6</v>
      </c>
      <c r="AH353" s="28">
        <v>58500</v>
      </c>
      <c r="AI353" s="28">
        <v>70100</v>
      </c>
      <c r="AJ353" s="36">
        <v>83.5</v>
      </c>
      <c r="AK353" s="36">
        <v>5.8</v>
      </c>
      <c r="AL353" s="28">
        <v>55500</v>
      </c>
      <c r="AM353" s="28">
        <v>69400</v>
      </c>
      <c r="AN353" s="36">
        <v>80</v>
      </c>
      <c r="AO353" s="36">
        <v>6</v>
      </c>
      <c r="AP353"/>
      <c r="AQ353"/>
      <c r="AR353"/>
      <c r="AS353"/>
      <c r="AT353" s="34">
        <f t="shared" si="191"/>
        <v>6.2564102564102563E-3</v>
      </c>
      <c r="AU353" s="34">
        <f t="shared" si="192"/>
        <v>1.3282051282051281E-2</v>
      </c>
      <c r="AV353" s="34">
        <f t="shared" si="193"/>
        <v>1.1487179487179488E-2</v>
      </c>
      <c r="AW353" s="34">
        <f t="shared" si="213"/>
        <v>1.0756756756756757E-2</v>
      </c>
      <c r="AX353" s="34">
        <f t="shared" si="214"/>
        <v>9.189189189189189E-3</v>
      </c>
      <c r="AY353" s="34">
        <f t="shared" si="215"/>
        <v>1.1225225225225226E-2</v>
      </c>
      <c r="AZ353" s="34">
        <f t="shared" si="216"/>
        <v>1.0684684684684686E-2</v>
      </c>
      <c r="BA353" s="34">
        <f t="shared" si="217"/>
        <v>1.2018018018018018E-2</v>
      </c>
      <c r="BB353" s="34">
        <f t="shared" si="218"/>
        <v>9.7297297297297292E-3</v>
      </c>
      <c r="BC353" s="34">
        <f t="shared" si="202"/>
        <v>1.3315315315315315E-2</v>
      </c>
      <c r="BD353" s="34">
        <f t="shared" si="203"/>
        <v>1.0990990990990991E-2</v>
      </c>
      <c r="BE353" s="34">
        <f t="shared" si="204"/>
        <v>9.3693693693693691E-3</v>
      </c>
      <c r="BF353" s="34">
        <f t="shared" si="205"/>
        <v>8.9549549549549547E-3</v>
      </c>
      <c r="BG353" s="34">
        <f t="shared" si="206"/>
        <v>1.5783783783783784E-2</v>
      </c>
      <c r="BH353" s="34">
        <f t="shared" si="207"/>
        <v>1.0612612612612612E-2</v>
      </c>
      <c r="BI353" s="34">
        <f t="shared" si="208"/>
        <v>1.4466858789625361E-2</v>
      </c>
      <c r="BJ353" s="34">
        <f t="shared" si="209"/>
        <v>1.223342939481268E-2</v>
      </c>
      <c r="BK353" s="34">
        <f t="shared" si="210"/>
        <v>1.6253602305475505E-2</v>
      </c>
      <c r="BL353" s="34">
        <f t="shared" si="211"/>
        <v>1.2997118155619597E-2</v>
      </c>
      <c r="BM353" s="34">
        <f t="shared" si="212"/>
        <v>1.711815561959654E-2</v>
      </c>
      <c r="BN353" s="34">
        <f t="shared" si="199"/>
        <v>1.5216138328530259E-2</v>
      </c>
      <c r="BO353" s="34">
        <f t="shared" si="200"/>
        <v>1.8227665706051874E-2</v>
      </c>
      <c r="BP353" s="34">
        <f t="shared" si="201"/>
        <v>1.6930835734870316E-2</v>
      </c>
    </row>
    <row r="354" spans="1:68" ht="15" x14ac:dyDescent="0.25">
      <c r="A354" s="20" t="s">
        <v>6</v>
      </c>
      <c r="B354" s="28">
        <v>383</v>
      </c>
      <c r="C354" s="28">
        <v>369</v>
      </c>
      <c r="D354" s="28">
        <v>413</v>
      </c>
      <c r="E354" s="28">
        <v>723</v>
      </c>
      <c r="F354" s="28">
        <v>389</v>
      </c>
      <c r="G354" s="28">
        <v>512</v>
      </c>
      <c r="H354" s="28">
        <v>584</v>
      </c>
      <c r="I354" s="28">
        <v>636</v>
      </c>
      <c r="J354" s="28">
        <v>593</v>
      </c>
      <c r="K354" s="28">
        <v>610</v>
      </c>
      <c r="L354" s="28">
        <v>722</v>
      </c>
      <c r="M354" s="28">
        <v>711</v>
      </c>
      <c r="N354" s="28">
        <v>312</v>
      </c>
      <c r="O354" s="28">
        <v>371</v>
      </c>
      <c r="P354" s="28">
        <v>431</v>
      </c>
      <c r="Q354" s="28">
        <v>546</v>
      </c>
      <c r="R354" s="28">
        <v>585</v>
      </c>
      <c r="S354" s="28">
        <v>548</v>
      </c>
      <c r="T354" s="28">
        <v>439</v>
      </c>
      <c r="U354" s="28">
        <v>668</v>
      </c>
      <c r="V354" s="28">
        <v>661</v>
      </c>
      <c r="W354" s="28">
        <v>675</v>
      </c>
      <c r="X354" s="28">
        <v>426</v>
      </c>
      <c r="Y354" s="28"/>
      <c r="Z354" s="20" t="s">
        <v>6</v>
      </c>
      <c r="AA354" s="28" t="b">
        <f t="shared" si="175"/>
        <v>1</v>
      </c>
      <c r="AB354"/>
      <c r="AC354" s="20" t="s">
        <v>6</v>
      </c>
      <c r="AD354" s="28">
        <v>56900</v>
      </c>
      <c r="AE354" s="28">
        <v>68700</v>
      </c>
      <c r="AF354" s="36">
        <v>82.9</v>
      </c>
      <c r="AG354" s="36">
        <v>5</v>
      </c>
      <c r="AH354" s="28">
        <v>56200</v>
      </c>
      <c r="AI354" s="28">
        <v>70400</v>
      </c>
      <c r="AJ354" s="36">
        <v>79.900000000000006</v>
      </c>
      <c r="AK354" s="36">
        <v>5.3</v>
      </c>
      <c r="AL354" s="28">
        <v>55900</v>
      </c>
      <c r="AM354" s="28">
        <v>69900</v>
      </c>
      <c r="AN354" s="36">
        <v>80</v>
      </c>
      <c r="AO354" s="36">
        <v>5.7</v>
      </c>
      <c r="AP354"/>
      <c r="AQ354"/>
      <c r="AR354"/>
      <c r="AS354"/>
      <c r="AT354" s="34">
        <f t="shared" si="191"/>
        <v>6.8149466192170818E-3</v>
      </c>
      <c r="AU354" s="34">
        <f t="shared" si="192"/>
        <v>6.5658362989323843E-3</v>
      </c>
      <c r="AV354" s="34">
        <f t="shared" si="193"/>
        <v>7.3487544483985768E-3</v>
      </c>
      <c r="AW354" s="34">
        <f t="shared" si="213"/>
        <v>1.293381037567084E-2</v>
      </c>
      <c r="AX354" s="34">
        <f t="shared" si="214"/>
        <v>6.9588550983899818E-3</v>
      </c>
      <c r="AY354" s="34">
        <f t="shared" si="215"/>
        <v>9.1592128801431128E-3</v>
      </c>
      <c r="AZ354" s="34">
        <f t="shared" si="216"/>
        <v>1.0447227191413238E-2</v>
      </c>
      <c r="BA354" s="34">
        <f t="shared" si="217"/>
        <v>1.1377459749552774E-2</v>
      </c>
      <c r="BB354" s="34">
        <f t="shared" si="218"/>
        <v>1.0608228980322003E-2</v>
      </c>
      <c r="BC354" s="34">
        <f t="shared" si="202"/>
        <v>1.0912343470483005E-2</v>
      </c>
      <c r="BD354" s="34">
        <f t="shared" si="203"/>
        <v>1.2915921288014311E-2</v>
      </c>
      <c r="BE354" s="34">
        <f t="shared" si="204"/>
        <v>1.2719141323792487E-2</v>
      </c>
      <c r="BF354" s="34">
        <f t="shared" si="205"/>
        <v>5.5813953488372094E-3</v>
      </c>
      <c r="BG354" s="34">
        <f t="shared" si="206"/>
        <v>6.6368515205724506E-3</v>
      </c>
      <c r="BH354" s="34">
        <f t="shared" si="207"/>
        <v>7.7101967799642216E-3</v>
      </c>
      <c r="BI354" s="34">
        <f t="shared" si="208"/>
        <v>7.8111587982832619E-3</v>
      </c>
      <c r="BJ354" s="34">
        <f t="shared" si="209"/>
        <v>8.3690987124463521E-3</v>
      </c>
      <c r="BK354" s="34">
        <f t="shared" si="210"/>
        <v>7.8397711015736771E-3</v>
      </c>
      <c r="BL354" s="34">
        <f t="shared" si="211"/>
        <v>6.2804005722460659E-3</v>
      </c>
      <c r="BM354" s="34">
        <f t="shared" si="212"/>
        <v>9.5565092989985702E-3</v>
      </c>
      <c r="BN354" s="34">
        <f t="shared" si="199"/>
        <v>9.4563662374821181E-3</v>
      </c>
      <c r="BO354" s="34">
        <f t="shared" si="200"/>
        <v>9.6566523605150223E-3</v>
      </c>
      <c r="BP354" s="34">
        <f t="shared" si="201"/>
        <v>6.0944206008583688E-3</v>
      </c>
    </row>
    <row r="355" spans="1:68" ht="15" x14ac:dyDescent="0.25">
      <c r="A355" s="20" t="s">
        <v>26</v>
      </c>
      <c r="B355" s="28">
        <v>462</v>
      </c>
      <c r="C355" s="28">
        <v>536</v>
      </c>
      <c r="D355" s="28">
        <v>689</v>
      </c>
      <c r="E355" s="28">
        <v>527</v>
      </c>
      <c r="F355" s="28">
        <v>521</v>
      </c>
      <c r="G355" s="28">
        <v>766</v>
      </c>
      <c r="H355" s="28">
        <v>749</v>
      </c>
      <c r="I355" s="28">
        <v>575</v>
      </c>
      <c r="J355" s="28">
        <v>991</v>
      </c>
      <c r="K355" s="28">
        <v>1134</v>
      </c>
      <c r="L355" s="28">
        <v>615</v>
      </c>
      <c r="M355" s="28">
        <v>963</v>
      </c>
      <c r="N355" s="28">
        <v>333</v>
      </c>
      <c r="O355" s="28">
        <v>577</v>
      </c>
      <c r="P355" s="28">
        <v>652</v>
      </c>
      <c r="Q355" s="28">
        <v>810</v>
      </c>
      <c r="R355" s="28">
        <v>627</v>
      </c>
      <c r="S355" s="28">
        <v>1069</v>
      </c>
      <c r="T355" s="28">
        <v>631</v>
      </c>
      <c r="U355" s="28">
        <v>1125</v>
      </c>
      <c r="V355" s="28">
        <v>811</v>
      </c>
      <c r="W355" s="28">
        <v>939</v>
      </c>
      <c r="X355" s="28">
        <v>597</v>
      </c>
      <c r="Y355" s="28"/>
      <c r="Z355" s="20" t="s">
        <v>26</v>
      </c>
      <c r="AA355" s="28" t="b">
        <f t="shared" si="175"/>
        <v>1</v>
      </c>
      <c r="AB355"/>
      <c r="AC355" s="20" t="s">
        <v>26</v>
      </c>
      <c r="AD355" s="28">
        <v>73400</v>
      </c>
      <c r="AE355" s="28">
        <v>97000</v>
      </c>
      <c r="AF355" s="36">
        <v>75.7</v>
      </c>
      <c r="AG355" s="36">
        <v>5.6</v>
      </c>
      <c r="AH355" s="28">
        <v>74800</v>
      </c>
      <c r="AI355" s="28">
        <v>101200</v>
      </c>
      <c r="AJ355" s="36">
        <v>74</v>
      </c>
      <c r="AK355" s="36">
        <v>5.9</v>
      </c>
      <c r="AL355" s="28">
        <v>69200</v>
      </c>
      <c r="AM355" s="28">
        <v>96000</v>
      </c>
      <c r="AN355" s="36">
        <v>72.099999999999994</v>
      </c>
      <c r="AO355" s="36">
        <v>5.9</v>
      </c>
      <c r="AP355"/>
      <c r="AQ355"/>
      <c r="AR355"/>
      <c r="AS355"/>
      <c r="AT355" s="34">
        <f t="shared" si="191"/>
        <v>6.1764705882352937E-3</v>
      </c>
      <c r="AU355" s="34">
        <f t="shared" si="192"/>
        <v>7.1657754010695188E-3</v>
      </c>
      <c r="AV355" s="34">
        <f t="shared" si="193"/>
        <v>9.2112299465240636E-3</v>
      </c>
      <c r="AW355" s="34">
        <f t="shared" si="213"/>
        <v>7.6156069364161846E-3</v>
      </c>
      <c r="AX355" s="34">
        <f t="shared" si="214"/>
        <v>7.528901734104046E-3</v>
      </c>
      <c r="AY355" s="34">
        <f t="shared" si="215"/>
        <v>1.1069364161849711E-2</v>
      </c>
      <c r="AZ355" s="34">
        <f t="shared" si="216"/>
        <v>1.0823699421965318E-2</v>
      </c>
      <c r="BA355" s="34">
        <f t="shared" si="217"/>
        <v>8.3092485549132941E-3</v>
      </c>
      <c r="BB355" s="34">
        <f t="shared" si="218"/>
        <v>1.4320809248554913E-2</v>
      </c>
      <c r="BC355" s="34">
        <f t="shared" si="202"/>
        <v>1.6387283236994218E-2</v>
      </c>
      <c r="BD355" s="34">
        <f t="shared" si="203"/>
        <v>8.8872832369942204E-3</v>
      </c>
      <c r="BE355" s="34">
        <f t="shared" si="204"/>
        <v>1.3916184971098266E-2</v>
      </c>
      <c r="BF355" s="34">
        <f t="shared" si="205"/>
        <v>4.8121387283236996E-3</v>
      </c>
      <c r="BG355" s="34">
        <f t="shared" si="206"/>
        <v>8.3381502890173403E-3</v>
      </c>
      <c r="BH355" s="34">
        <f t="shared" si="207"/>
        <v>9.4219653179190756E-3</v>
      </c>
      <c r="BI355" s="34">
        <f t="shared" si="208"/>
        <v>8.4375000000000006E-3</v>
      </c>
      <c r="BJ355" s="34">
        <f t="shared" si="209"/>
        <v>6.5312499999999997E-3</v>
      </c>
      <c r="BK355" s="34">
        <f t="shared" si="210"/>
        <v>1.1135416666666667E-2</v>
      </c>
      <c r="BL355" s="34">
        <f t="shared" si="211"/>
        <v>6.572916666666667E-3</v>
      </c>
      <c r="BM355" s="34">
        <f t="shared" si="212"/>
        <v>1.171875E-2</v>
      </c>
      <c r="BN355" s="34">
        <f t="shared" si="199"/>
        <v>8.4479166666666661E-3</v>
      </c>
      <c r="BO355" s="34">
        <f t="shared" si="200"/>
        <v>9.78125E-3</v>
      </c>
      <c r="BP355" s="34">
        <f t="shared" si="201"/>
        <v>6.2187500000000003E-3</v>
      </c>
    </row>
    <row r="356" spans="1:68" ht="15" x14ac:dyDescent="0.25">
      <c r="A356" s="20" t="s">
        <v>45</v>
      </c>
      <c r="B356" s="28">
        <v>700</v>
      </c>
      <c r="C356" s="28">
        <v>871</v>
      </c>
      <c r="D356" s="28">
        <v>704</v>
      </c>
      <c r="E356" s="28">
        <v>836</v>
      </c>
      <c r="F356" s="28">
        <v>737</v>
      </c>
      <c r="G356" s="28">
        <v>987</v>
      </c>
      <c r="H356" s="28">
        <v>877</v>
      </c>
      <c r="I356" s="28">
        <v>950</v>
      </c>
      <c r="J356" s="28">
        <v>694</v>
      </c>
      <c r="K356" s="28">
        <v>1066</v>
      </c>
      <c r="L356" s="28">
        <v>1050</v>
      </c>
      <c r="M356" s="28">
        <v>712</v>
      </c>
      <c r="N356" s="28">
        <v>422</v>
      </c>
      <c r="O356" s="28">
        <v>544</v>
      </c>
      <c r="P356" s="28">
        <v>863</v>
      </c>
      <c r="Q356" s="28">
        <v>835</v>
      </c>
      <c r="R356" s="28">
        <v>999</v>
      </c>
      <c r="S356" s="28">
        <v>930</v>
      </c>
      <c r="T356" s="28">
        <v>945</v>
      </c>
      <c r="U356" s="28">
        <v>763</v>
      </c>
      <c r="V356" s="28">
        <v>1173</v>
      </c>
      <c r="W356" s="28">
        <v>1114</v>
      </c>
      <c r="X356" s="28">
        <v>976</v>
      </c>
      <c r="Y356" s="28"/>
      <c r="Z356" s="20" t="s">
        <v>45</v>
      </c>
      <c r="AA356" s="28" t="b">
        <f t="shared" ref="AA356:AA413" si="219">Z356=A356</f>
        <v>1</v>
      </c>
      <c r="AB356"/>
      <c r="AC356" s="20" t="s">
        <v>45</v>
      </c>
      <c r="AD356" s="28">
        <v>50500</v>
      </c>
      <c r="AE356" s="28">
        <v>61800</v>
      </c>
      <c r="AF356" s="36">
        <v>81.7</v>
      </c>
      <c r="AG356" s="36">
        <v>6.5</v>
      </c>
      <c r="AH356" s="28">
        <v>48800</v>
      </c>
      <c r="AI356" s="28">
        <v>63500</v>
      </c>
      <c r="AJ356" s="36">
        <v>76.8</v>
      </c>
      <c r="AK356" s="36">
        <v>8.4</v>
      </c>
      <c r="AL356" s="28">
        <v>51400</v>
      </c>
      <c r="AM356" s="28">
        <v>63500</v>
      </c>
      <c r="AN356" s="36">
        <v>81</v>
      </c>
      <c r="AO356" s="36">
        <v>7</v>
      </c>
      <c r="AP356"/>
      <c r="AQ356"/>
      <c r="AR356"/>
      <c r="AS356"/>
      <c r="AT356" s="34">
        <f t="shared" si="191"/>
        <v>1.4344262295081968E-2</v>
      </c>
      <c r="AU356" s="34">
        <f t="shared" si="192"/>
        <v>1.7848360655737704E-2</v>
      </c>
      <c r="AV356" s="34">
        <f t="shared" si="193"/>
        <v>1.4426229508196721E-2</v>
      </c>
      <c r="AW356" s="34">
        <f t="shared" si="213"/>
        <v>1.6264591439688714E-2</v>
      </c>
      <c r="AX356" s="34">
        <f t="shared" si="214"/>
        <v>1.4338521400778211E-2</v>
      </c>
      <c r="AY356" s="34">
        <f t="shared" si="215"/>
        <v>1.9202334630350194E-2</v>
      </c>
      <c r="AZ356" s="34">
        <f t="shared" si="216"/>
        <v>1.7062256809338521E-2</v>
      </c>
      <c r="BA356" s="34">
        <f t="shared" si="217"/>
        <v>1.8482490272373541E-2</v>
      </c>
      <c r="BB356" s="34">
        <f t="shared" si="218"/>
        <v>1.3501945525291829E-2</v>
      </c>
      <c r="BC356" s="34">
        <f t="shared" si="202"/>
        <v>2.0739299610894942E-2</v>
      </c>
      <c r="BD356" s="34">
        <f t="shared" si="203"/>
        <v>2.0428015564202335E-2</v>
      </c>
      <c r="BE356" s="34">
        <f t="shared" si="204"/>
        <v>1.3852140077821012E-2</v>
      </c>
      <c r="BF356" s="34">
        <f t="shared" si="205"/>
        <v>8.2101167315175097E-3</v>
      </c>
      <c r="BG356" s="34">
        <f t="shared" si="206"/>
        <v>1.0583657587548638E-2</v>
      </c>
      <c r="BH356" s="34">
        <f t="shared" si="207"/>
        <v>1.6789883268482492E-2</v>
      </c>
      <c r="BI356" s="34">
        <f t="shared" si="208"/>
        <v>1.3149606299212599E-2</v>
      </c>
      <c r="BJ356" s="34">
        <f t="shared" si="209"/>
        <v>1.573228346456693E-2</v>
      </c>
      <c r="BK356" s="34">
        <f t="shared" si="210"/>
        <v>1.4645669291338584E-2</v>
      </c>
      <c r="BL356" s="34">
        <f t="shared" si="211"/>
        <v>1.4881889763779528E-2</v>
      </c>
      <c r="BM356" s="34">
        <f t="shared" si="212"/>
        <v>1.2015748031496062E-2</v>
      </c>
      <c r="BN356" s="34">
        <f t="shared" si="199"/>
        <v>1.8472440944881891E-2</v>
      </c>
      <c r="BO356" s="34">
        <f t="shared" si="200"/>
        <v>1.7543307086614172E-2</v>
      </c>
      <c r="BP356" s="34">
        <f t="shared" si="201"/>
        <v>1.5370078740157481E-2</v>
      </c>
    </row>
    <row r="357" spans="1:68" ht="15" x14ac:dyDescent="0.25">
      <c r="A357" s="20" t="s">
        <v>48</v>
      </c>
      <c r="B357" s="28">
        <v>183</v>
      </c>
      <c r="C357" s="28">
        <v>437</v>
      </c>
      <c r="D357" s="28">
        <v>301</v>
      </c>
      <c r="E357" s="28">
        <v>248</v>
      </c>
      <c r="F357" s="28">
        <v>407</v>
      </c>
      <c r="G357" s="28">
        <v>470</v>
      </c>
      <c r="H357" s="28">
        <v>391</v>
      </c>
      <c r="I357" s="28">
        <v>230</v>
      </c>
      <c r="J357" s="28">
        <v>299</v>
      </c>
      <c r="K357" s="28">
        <v>286</v>
      </c>
      <c r="L357" s="28">
        <v>246</v>
      </c>
      <c r="M357" s="28">
        <v>319</v>
      </c>
      <c r="N357" s="28">
        <v>162</v>
      </c>
      <c r="O357" s="28">
        <v>187</v>
      </c>
      <c r="P357" s="28">
        <v>246</v>
      </c>
      <c r="Q357" s="28">
        <v>348</v>
      </c>
      <c r="R357" s="28">
        <v>354</v>
      </c>
      <c r="S357" s="28">
        <v>443</v>
      </c>
      <c r="T357" s="28">
        <v>356</v>
      </c>
      <c r="U357" s="28">
        <v>414</v>
      </c>
      <c r="V357" s="28">
        <v>336</v>
      </c>
      <c r="W357" s="28">
        <v>288</v>
      </c>
      <c r="X357" s="28">
        <v>264</v>
      </c>
      <c r="Y357" s="28"/>
      <c r="Z357" s="20" t="s">
        <v>48</v>
      </c>
      <c r="AA357" s="28" t="b">
        <f t="shared" si="219"/>
        <v>1</v>
      </c>
      <c r="AB357"/>
      <c r="AC357" s="20" t="s">
        <v>48</v>
      </c>
      <c r="AD357" s="28">
        <v>48800</v>
      </c>
      <c r="AE357" s="28">
        <v>64300</v>
      </c>
      <c r="AF357" s="36">
        <v>75.8</v>
      </c>
      <c r="AG357" s="36">
        <v>6</v>
      </c>
      <c r="AH357" s="28">
        <v>48800</v>
      </c>
      <c r="AI357" s="28">
        <v>63800</v>
      </c>
      <c r="AJ357" s="36">
        <v>76.5</v>
      </c>
      <c r="AK357" s="36">
        <v>6.2</v>
      </c>
      <c r="AL357" s="28">
        <v>47000</v>
      </c>
      <c r="AM357" s="28">
        <v>65600</v>
      </c>
      <c r="AN357" s="36">
        <v>71.7</v>
      </c>
      <c r="AO357" s="36">
        <v>7.2</v>
      </c>
      <c r="AP357"/>
      <c r="AQ357"/>
      <c r="AR357"/>
      <c r="AS357"/>
      <c r="AT357" s="34">
        <f t="shared" si="191"/>
        <v>3.7499999999999999E-3</v>
      </c>
      <c r="AU357" s="34">
        <f t="shared" si="192"/>
        <v>8.9549180327868853E-3</v>
      </c>
      <c r="AV357" s="34">
        <f t="shared" si="193"/>
        <v>6.1680327868852457E-3</v>
      </c>
      <c r="AW357" s="34">
        <f t="shared" si="213"/>
        <v>5.2765957446808511E-3</v>
      </c>
      <c r="AX357" s="34">
        <f t="shared" si="214"/>
        <v>8.6595744680851069E-3</v>
      </c>
      <c r="AY357" s="34">
        <f t="shared" si="215"/>
        <v>0.01</v>
      </c>
      <c r="AZ357" s="34">
        <f t="shared" si="216"/>
        <v>8.3191489361702127E-3</v>
      </c>
      <c r="BA357" s="34">
        <f t="shared" si="217"/>
        <v>4.8936170212765953E-3</v>
      </c>
      <c r="BB357" s="34">
        <f t="shared" si="218"/>
        <v>6.3617021276595742E-3</v>
      </c>
      <c r="BC357" s="34">
        <f t="shared" si="202"/>
        <v>6.0851063829787232E-3</v>
      </c>
      <c r="BD357" s="34">
        <f t="shared" si="203"/>
        <v>5.2340425531914895E-3</v>
      </c>
      <c r="BE357" s="34">
        <f t="shared" si="204"/>
        <v>6.7872340425531915E-3</v>
      </c>
      <c r="BF357" s="34">
        <f t="shared" si="205"/>
        <v>3.4468085106382977E-3</v>
      </c>
      <c r="BG357" s="34">
        <f t="shared" si="206"/>
        <v>3.9787234042553193E-3</v>
      </c>
      <c r="BH357" s="34">
        <f t="shared" si="207"/>
        <v>5.2340425531914895E-3</v>
      </c>
      <c r="BI357" s="34">
        <f t="shared" si="208"/>
        <v>5.3048780487804882E-3</v>
      </c>
      <c r="BJ357" s="34">
        <f t="shared" si="209"/>
        <v>5.3963414634146337E-3</v>
      </c>
      <c r="BK357" s="34">
        <f t="shared" si="210"/>
        <v>6.7530487804878048E-3</v>
      </c>
      <c r="BL357" s="34">
        <f t="shared" si="211"/>
        <v>5.4268292682926825E-3</v>
      </c>
      <c r="BM357" s="34">
        <f t="shared" si="212"/>
        <v>6.310975609756098E-3</v>
      </c>
      <c r="BN357" s="34">
        <f t="shared" si="199"/>
        <v>5.1219512195121953E-3</v>
      </c>
      <c r="BO357" s="34">
        <f t="shared" si="200"/>
        <v>4.3902439024390248E-3</v>
      </c>
      <c r="BP357" s="34">
        <f t="shared" si="201"/>
        <v>4.0243902439024391E-3</v>
      </c>
    </row>
    <row r="358" spans="1:68" ht="15" x14ac:dyDescent="0.25">
      <c r="A358" s="20" t="s">
        <v>73</v>
      </c>
      <c r="B358" s="28">
        <v>280</v>
      </c>
      <c r="C358" s="28">
        <v>200</v>
      </c>
      <c r="D358" s="28">
        <v>315</v>
      </c>
      <c r="E358" s="28">
        <v>303</v>
      </c>
      <c r="F358" s="28">
        <v>287</v>
      </c>
      <c r="G358" s="28">
        <v>321</v>
      </c>
      <c r="H358" s="28">
        <v>295</v>
      </c>
      <c r="I358" s="28">
        <v>321</v>
      </c>
      <c r="J358" s="28">
        <v>256</v>
      </c>
      <c r="K358" s="28">
        <v>231</v>
      </c>
      <c r="L358" s="28">
        <v>251</v>
      </c>
      <c r="M358" s="28">
        <v>328</v>
      </c>
      <c r="N358" s="28">
        <v>222</v>
      </c>
      <c r="O358" s="28">
        <v>223</v>
      </c>
      <c r="P358" s="28">
        <v>371</v>
      </c>
      <c r="Q358" s="28">
        <v>197</v>
      </c>
      <c r="R358" s="28">
        <v>448</v>
      </c>
      <c r="S358" s="28">
        <v>352</v>
      </c>
      <c r="T358" s="28">
        <v>651</v>
      </c>
      <c r="U358" s="28">
        <v>347</v>
      </c>
      <c r="V358" s="28">
        <v>350</v>
      </c>
      <c r="W358" s="28">
        <v>350</v>
      </c>
      <c r="X358" s="28">
        <v>768</v>
      </c>
      <c r="Y358" s="28"/>
      <c r="Z358" s="20" t="s">
        <v>73</v>
      </c>
      <c r="AA358" s="28" t="b">
        <f t="shared" si="219"/>
        <v>1</v>
      </c>
      <c r="AB358"/>
      <c r="AC358" s="20" t="s">
        <v>73</v>
      </c>
      <c r="AD358" s="28">
        <v>51100</v>
      </c>
      <c r="AE358" s="28">
        <v>65200</v>
      </c>
      <c r="AF358" s="36">
        <v>78.400000000000006</v>
      </c>
      <c r="AG358" s="36">
        <v>7.7</v>
      </c>
      <c r="AH358" s="28">
        <v>51900</v>
      </c>
      <c r="AI358" s="28">
        <v>62800</v>
      </c>
      <c r="AJ358" s="36">
        <v>82.7</v>
      </c>
      <c r="AK358" s="36">
        <v>6.5</v>
      </c>
      <c r="AL358" s="28">
        <v>45500</v>
      </c>
      <c r="AM358" s="28">
        <v>63000</v>
      </c>
      <c r="AN358" s="36">
        <v>72.3</v>
      </c>
      <c r="AO358" s="36">
        <v>7.3</v>
      </c>
      <c r="AP358"/>
      <c r="AQ358"/>
      <c r="AR358"/>
      <c r="AS358"/>
      <c r="AT358" s="34">
        <f t="shared" si="191"/>
        <v>5.3949903660886322E-3</v>
      </c>
      <c r="AU358" s="34">
        <f t="shared" si="192"/>
        <v>3.8535645472061657E-3</v>
      </c>
      <c r="AV358" s="34">
        <f t="shared" si="193"/>
        <v>6.0693641618497106E-3</v>
      </c>
      <c r="AW358" s="34">
        <f t="shared" si="213"/>
        <v>6.659340659340659E-3</v>
      </c>
      <c r="AX358" s="34">
        <f t="shared" si="214"/>
        <v>6.3076923076923076E-3</v>
      </c>
      <c r="AY358" s="34">
        <f t="shared" si="215"/>
        <v>7.0549450549450545E-3</v>
      </c>
      <c r="AZ358" s="34">
        <f t="shared" si="216"/>
        <v>6.4835164835164837E-3</v>
      </c>
      <c r="BA358" s="34">
        <f t="shared" si="217"/>
        <v>7.0549450549450545E-3</v>
      </c>
      <c r="BB358" s="34">
        <f t="shared" si="218"/>
        <v>5.6263736263736262E-3</v>
      </c>
      <c r="BC358" s="34">
        <f t="shared" si="202"/>
        <v>5.076923076923077E-3</v>
      </c>
      <c r="BD358" s="34">
        <f t="shared" si="203"/>
        <v>5.5164835164835165E-3</v>
      </c>
      <c r="BE358" s="34">
        <f t="shared" si="204"/>
        <v>7.2087912087912091E-3</v>
      </c>
      <c r="BF358" s="34">
        <f t="shared" si="205"/>
        <v>4.8791208791208792E-3</v>
      </c>
      <c r="BG358" s="34">
        <f t="shared" si="206"/>
        <v>4.9010989010989008E-3</v>
      </c>
      <c r="BH358" s="34">
        <f t="shared" si="207"/>
        <v>8.1538461538461539E-3</v>
      </c>
      <c r="BI358" s="34">
        <f t="shared" si="208"/>
        <v>3.126984126984127E-3</v>
      </c>
      <c r="BJ358" s="34">
        <f t="shared" si="209"/>
        <v>7.1111111111111115E-3</v>
      </c>
      <c r="BK358" s="34">
        <f t="shared" si="210"/>
        <v>5.5873015873015869E-3</v>
      </c>
      <c r="BL358" s="34">
        <f t="shared" si="211"/>
        <v>1.0333333333333333E-2</v>
      </c>
      <c r="BM358" s="34">
        <f t="shared" si="212"/>
        <v>5.5079365079365077E-3</v>
      </c>
      <c r="BN358" s="34">
        <f t="shared" si="199"/>
        <v>5.5555555555555558E-3</v>
      </c>
      <c r="BO358" s="34">
        <f t="shared" si="200"/>
        <v>5.5555555555555558E-3</v>
      </c>
      <c r="BP358" s="34">
        <f t="shared" si="201"/>
        <v>1.2190476190476191E-2</v>
      </c>
    </row>
    <row r="359" spans="1:68" ht="15" x14ac:dyDescent="0.25">
      <c r="A359" s="20" t="s">
        <v>96</v>
      </c>
      <c r="B359" s="28">
        <v>535</v>
      </c>
      <c r="C359" s="28">
        <v>924</v>
      </c>
      <c r="D359" s="28">
        <v>836</v>
      </c>
      <c r="E359" s="28">
        <v>758</v>
      </c>
      <c r="F359" s="28">
        <v>600</v>
      </c>
      <c r="G359" s="28">
        <v>910</v>
      </c>
      <c r="H359" s="28">
        <v>1004</v>
      </c>
      <c r="I359" s="28">
        <v>1567</v>
      </c>
      <c r="J359" s="28">
        <v>894</v>
      </c>
      <c r="K359" s="28">
        <v>1215</v>
      </c>
      <c r="L359" s="28">
        <v>914</v>
      </c>
      <c r="M359" s="28">
        <v>947</v>
      </c>
      <c r="N359" s="28">
        <v>544</v>
      </c>
      <c r="O359" s="28">
        <v>797</v>
      </c>
      <c r="P359" s="28">
        <v>977</v>
      </c>
      <c r="Q359" s="28">
        <v>1082</v>
      </c>
      <c r="R359" s="28">
        <v>1027</v>
      </c>
      <c r="S359" s="28">
        <v>1287</v>
      </c>
      <c r="T359" s="28">
        <v>1156</v>
      </c>
      <c r="U359" s="28">
        <v>1404</v>
      </c>
      <c r="V359" s="28">
        <v>1533</v>
      </c>
      <c r="W359" s="28">
        <v>1145</v>
      </c>
      <c r="X359" s="28">
        <v>961</v>
      </c>
      <c r="Y359" s="28"/>
      <c r="Z359" s="20" t="s">
        <v>96</v>
      </c>
      <c r="AA359" s="28" t="b">
        <f t="shared" si="219"/>
        <v>1</v>
      </c>
      <c r="AB359"/>
      <c r="AC359" s="20" t="s">
        <v>96</v>
      </c>
      <c r="AD359" s="28">
        <v>76200</v>
      </c>
      <c r="AE359" s="28">
        <v>94200</v>
      </c>
      <c r="AF359" s="36">
        <v>80.900000000000006</v>
      </c>
      <c r="AG359" s="36">
        <v>4.9000000000000004</v>
      </c>
      <c r="AH359" s="28">
        <v>81200</v>
      </c>
      <c r="AI359" s="28">
        <v>93400</v>
      </c>
      <c r="AJ359" s="36">
        <v>87</v>
      </c>
      <c r="AK359" s="36">
        <v>4.5</v>
      </c>
      <c r="AL359" s="28">
        <v>80000</v>
      </c>
      <c r="AM359" s="28">
        <v>94100</v>
      </c>
      <c r="AN359" s="36">
        <v>85</v>
      </c>
      <c r="AO359" s="36">
        <v>4.5999999999999996</v>
      </c>
      <c r="AP359"/>
      <c r="AQ359"/>
      <c r="AR359"/>
      <c r="AS359"/>
      <c r="AT359" s="34">
        <f t="shared" si="191"/>
        <v>6.5886699507389165E-3</v>
      </c>
      <c r="AU359" s="34">
        <f t="shared" si="192"/>
        <v>1.1379310344827587E-2</v>
      </c>
      <c r="AV359" s="34">
        <f t="shared" si="193"/>
        <v>1.0295566502463055E-2</v>
      </c>
      <c r="AW359" s="34">
        <f t="shared" si="213"/>
        <v>9.4750000000000008E-3</v>
      </c>
      <c r="AX359" s="34">
        <f t="shared" si="214"/>
        <v>7.4999999999999997E-3</v>
      </c>
      <c r="AY359" s="34">
        <f t="shared" si="215"/>
        <v>1.1375E-2</v>
      </c>
      <c r="AZ359" s="34">
        <f t="shared" si="216"/>
        <v>1.255E-2</v>
      </c>
      <c r="BA359" s="34">
        <f t="shared" si="217"/>
        <v>1.9587500000000001E-2</v>
      </c>
      <c r="BB359" s="34">
        <f t="shared" si="218"/>
        <v>1.1174999999999999E-2</v>
      </c>
      <c r="BC359" s="34">
        <f t="shared" si="202"/>
        <v>1.51875E-2</v>
      </c>
      <c r="BD359" s="34">
        <f t="shared" si="203"/>
        <v>1.1424999999999999E-2</v>
      </c>
      <c r="BE359" s="34">
        <f t="shared" si="204"/>
        <v>1.1837500000000001E-2</v>
      </c>
      <c r="BF359" s="34">
        <f t="shared" si="205"/>
        <v>6.7999999999999996E-3</v>
      </c>
      <c r="BG359" s="34">
        <f t="shared" si="206"/>
        <v>9.9624999999999991E-3</v>
      </c>
      <c r="BH359" s="34">
        <f t="shared" si="207"/>
        <v>1.2212499999999999E-2</v>
      </c>
      <c r="BI359" s="34">
        <f t="shared" si="208"/>
        <v>1.1498405951115833E-2</v>
      </c>
      <c r="BJ359" s="34">
        <f t="shared" si="209"/>
        <v>1.0913921360255048E-2</v>
      </c>
      <c r="BK359" s="34">
        <f t="shared" si="210"/>
        <v>1.3676939426142402E-2</v>
      </c>
      <c r="BL359" s="34">
        <f t="shared" si="211"/>
        <v>1.2284803400637619E-2</v>
      </c>
      <c r="BM359" s="34">
        <f t="shared" si="212"/>
        <v>1.492029755579171E-2</v>
      </c>
      <c r="BN359" s="34">
        <f t="shared" si="199"/>
        <v>1.6291179596174283E-2</v>
      </c>
      <c r="BO359" s="34">
        <f t="shared" si="200"/>
        <v>1.2167906482465463E-2</v>
      </c>
      <c r="BP359" s="34">
        <f t="shared" si="201"/>
        <v>1.0212539851222105E-2</v>
      </c>
    </row>
    <row r="360" spans="1:68" ht="15" x14ac:dyDescent="0.25">
      <c r="A360" s="20" t="s">
        <v>140</v>
      </c>
      <c r="B360" s="28">
        <v>269</v>
      </c>
      <c r="C360" s="28">
        <v>471</v>
      </c>
      <c r="D360" s="28">
        <v>524</v>
      </c>
      <c r="E360" s="28">
        <v>374</v>
      </c>
      <c r="F360" s="28">
        <v>256</v>
      </c>
      <c r="G360" s="28">
        <v>354</v>
      </c>
      <c r="H360" s="28">
        <v>437</v>
      </c>
      <c r="I360" s="28">
        <v>387</v>
      </c>
      <c r="J360" s="28">
        <v>497</v>
      </c>
      <c r="K360" s="28">
        <v>483</v>
      </c>
      <c r="L360" s="28">
        <v>369</v>
      </c>
      <c r="M360" s="28">
        <v>492</v>
      </c>
      <c r="N360" s="28">
        <v>378</v>
      </c>
      <c r="O360" s="28">
        <v>481</v>
      </c>
      <c r="P360" s="28">
        <v>491</v>
      </c>
      <c r="Q360" s="28">
        <v>359</v>
      </c>
      <c r="R360" s="28">
        <v>664</v>
      </c>
      <c r="S360" s="28">
        <v>394</v>
      </c>
      <c r="T360" s="28">
        <v>457</v>
      </c>
      <c r="U360" s="28">
        <v>465</v>
      </c>
      <c r="V360" s="28">
        <v>445</v>
      </c>
      <c r="W360" s="28">
        <v>437</v>
      </c>
      <c r="X360" s="28">
        <v>464</v>
      </c>
      <c r="Y360" s="28"/>
      <c r="Z360" s="20" t="s">
        <v>140</v>
      </c>
      <c r="AA360" s="28" t="b">
        <f t="shared" si="219"/>
        <v>1</v>
      </c>
      <c r="AB360"/>
      <c r="AC360" s="20" t="s">
        <v>140</v>
      </c>
      <c r="AD360" s="28">
        <v>57700</v>
      </c>
      <c r="AE360" s="28">
        <v>71000</v>
      </c>
      <c r="AF360" s="36">
        <v>81.3</v>
      </c>
      <c r="AG360" s="36">
        <v>6.4</v>
      </c>
      <c r="AH360" s="28">
        <v>54800</v>
      </c>
      <c r="AI360" s="28">
        <v>72300</v>
      </c>
      <c r="AJ360" s="36">
        <v>75.7</v>
      </c>
      <c r="AK360" s="36">
        <v>6.8</v>
      </c>
      <c r="AL360" s="28">
        <v>55400</v>
      </c>
      <c r="AM360" s="28">
        <v>69300</v>
      </c>
      <c r="AN360" s="36">
        <v>79.900000000000006</v>
      </c>
      <c r="AO360" s="36">
        <v>6.2</v>
      </c>
      <c r="AP360"/>
      <c r="AQ360"/>
      <c r="AR360"/>
      <c r="AS360"/>
      <c r="AT360" s="34">
        <f t="shared" si="191"/>
        <v>4.9087591240875913E-3</v>
      </c>
      <c r="AU360" s="34">
        <f t="shared" si="192"/>
        <v>8.5948905109489056E-3</v>
      </c>
      <c r="AV360" s="34">
        <f t="shared" si="193"/>
        <v>9.5620437956204386E-3</v>
      </c>
      <c r="AW360" s="34">
        <f t="shared" si="213"/>
        <v>6.7509025270758123E-3</v>
      </c>
      <c r="AX360" s="34">
        <f t="shared" si="214"/>
        <v>4.620938628158845E-3</v>
      </c>
      <c r="AY360" s="34">
        <f t="shared" si="215"/>
        <v>6.3898916967509026E-3</v>
      </c>
      <c r="AZ360" s="34">
        <f t="shared" si="216"/>
        <v>7.8880866425992784E-3</v>
      </c>
      <c r="BA360" s="34">
        <f t="shared" si="217"/>
        <v>6.9855595667870033E-3</v>
      </c>
      <c r="BB360" s="34">
        <f t="shared" si="218"/>
        <v>8.9711191335740074E-3</v>
      </c>
      <c r="BC360" s="34">
        <f t="shared" si="202"/>
        <v>8.7184115523465701E-3</v>
      </c>
      <c r="BD360" s="34">
        <f t="shared" si="203"/>
        <v>6.6606498194945844E-3</v>
      </c>
      <c r="BE360" s="34">
        <f t="shared" si="204"/>
        <v>8.8808664259927804E-3</v>
      </c>
      <c r="BF360" s="34">
        <f t="shared" si="205"/>
        <v>6.8231046931407939E-3</v>
      </c>
      <c r="BG360" s="34">
        <f t="shared" si="206"/>
        <v>8.6823104693140793E-3</v>
      </c>
      <c r="BH360" s="34">
        <f t="shared" si="207"/>
        <v>8.862815884476535E-3</v>
      </c>
      <c r="BI360" s="34">
        <f t="shared" si="208"/>
        <v>5.1803751803751802E-3</v>
      </c>
      <c r="BJ360" s="34">
        <f t="shared" si="209"/>
        <v>9.5815295815295815E-3</v>
      </c>
      <c r="BK360" s="34">
        <f t="shared" si="210"/>
        <v>5.6854256854256859E-3</v>
      </c>
      <c r="BL360" s="34">
        <f t="shared" si="211"/>
        <v>6.5945165945165947E-3</v>
      </c>
      <c r="BM360" s="34">
        <f t="shared" si="212"/>
        <v>6.7099567099567102E-3</v>
      </c>
      <c r="BN360" s="34">
        <f t="shared" si="199"/>
        <v>6.4213564213564216E-3</v>
      </c>
      <c r="BO360" s="34">
        <f t="shared" si="200"/>
        <v>6.3059163059163061E-3</v>
      </c>
      <c r="BP360" s="34">
        <f t="shared" si="201"/>
        <v>6.6955266955266955E-3</v>
      </c>
    </row>
    <row r="361" spans="1:68" ht="15" x14ac:dyDescent="0.25">
      <c r="A361" s="20" t="s">
        <v>141</v>
      </c>
      <c r="B361" s="28">
        <v>143</v>
      </c>
      <c r="C361" s="28">
        <v>376</v>
      </c>
      <c r="D361" s="28">
        <v>258</v>
      </c>
      <c r="E361" s="28">
        <v>239</v>
      </c>
      <c r="F361" s="28">
        <v>236</v>
      </c>
      <c r="G361" s="28">
        <v>472</v>
      </c>
      <c r="H361" s="28">
        <v>273</v>
      </c>
      <c r="I361" s="28">
        <v>359</v>
      </c>
      <c r="J361" s="28">
        <v>355</v>
      </c>
      <c r="K361" s="28">
        <v>348</v>
      </c>
      <c r="L361" s="28">
        <v>393</v>
      </c>
      <c r="M361" s="28">
        <v>332</v>
      </c>
      <c r="N361" s="28">
        <v>206</v>
      </c>
      <c r="O361" s="28">
        <v>433</v>
      </c>
      <c r="P361" s="28">
        <v>328</v>
      </c>
      <c r="Q361" s="28">
        <v>702</v>
      </c>
      <c r="R361" s="28">
        <v>537</v>
      </c>
      <c r="S361" s="28">
        <v>791</v>
      </c>
      <c r="T361" s="28">
        <v>460</v>
      </c>
      <c r="U361" s="28">
        <v>601</v>
      </c>
      <c r="V361" s="28">
        <v>639</v>
      </c>
      <c r="W361" s="28">
        <v>487</v>
      </c>
      <c r="X361" s="28">
        <v>325</v>
      </c>
      <c r="Y361" s="28"/>
      <c r="Z361" s="20" t="s">
        <v>141</v>
      </c>
      <c r="AA361" s="28" t="b">
        <f t="shared" si="219"/>
        <v>1</v>
      </c>
      <c r="AB361"/>
      <c r="AC361" s="20" t="s">
        <v>141</v>
      </c>
      <c r="AD361" s="28">
        <v>46300</v>
      </c>
      <c r="AE361" s="28">
        <v>58500</v>
      </c>
      <c r="AF361" s="36">
        <v>79.099999999999994</v>
      </c>
      <c r="AG361" s="36">
        <v>6.2</v>
      </c>
      <c r="AH361" s="28">
        <v>48700</v>
      </c>
      <c r="AI361" s="28">
        <v>58900</v>
      </c>
      <c r="AJ361" s="36">
        <v>82.8</v>
      </c>
      <c r="AK361" s="36">
        <v>5.7</v>
      </c>
      <c r="AL361" s="28">
        <v>48000</v>
      </c>
      <c r="AM361" s="28">
        <v>59500</v>
      </c>
      <c r="AN361" s="36">
        <v>80.599999999999994</v>
      </c>
      <c r="AO361" s="36">
        <v>5.8</v>
      </c>
      <c r="AP361"/>
      <c r="AQ361"/>
      <c r="AR361"/>
      <c r="AS361"/>
      <c r="AT361" s="34">
        <f t="shared" si="191"/>
        <v>2.9363449691991788E-3</v>
      </c>
      <c r="AU361" s="34">
        <f t="shared" si="192"/>
        <v>7.7207392197125259E-3</v>
      </c>
      <c r="AV361" s="34">
        <f t="shared" si="193"/>
        <v>5.2977412731006158E-3</v>
      </c>
      <c r="AW361" s="34">
        <f t="shared" si="213"/>
        <v>4.9791666666666665E-3</v>
      </c>
      <c r="AX361" s="34">
        <f t="shared" si="214"/>
        <v>4.9166666666666664E-3</v>
      </c>
      <c r="AY361" s="34">
        <f t="shared" si="215"/>
        <v>9.8333333333333328E-3</v>
      </c>
      <c r="AZ361" s="34">
        <f t="shared" si="216"/>
        <v>5.6874999999999998E-3</v>
      </c>
      <c r="BA361" s="34">
        <f t="shared" si="217"/>
        <v>7.4791666666666669E-3</v>
      </c>
      <c r="BB361" s="34">
        <f t="shared" si="218"/>
        <v>7.3958333333333333E-3</v>
      </c>
      <c r="BC361" s="34">
        <f t="shared" si="202"/>
        <v>7.2500000000000004E-3</v>
      </c>
      <c r="BD361" s="34">
        <f t="shared" si="203"/>
        <v>8.1875000000000003E-3</v>
      </c>
      <c r="BE361" s="34">
        <f t="shared" si="204"/>
        <v>6.9166666666666664E-3</v>
      </c>
      <c r="BF361" s="34">
        <f t="shared" si="205"/>
        <v>4.2916666666666667E-3</v>
      </c>
      <c r="BG361" s="34">
        <f t="shared" si="206"/>
        <v>9.0208333333333338E-3</v>
      </c>
      <c r="BH361" s="34">
        <f t="shared" si="207"/>
        <v>6.8333333333333336E-3</v>
      </c>
      <c r="BI361" s="34">
        <f t="shared" si="208"/>
        <v>1.1798319327731092E-2</v>
      </c>
      <c r="BJ361" s="34">
        <f t="shared" si="209"/>
        <v>9.0252100840336139E-3</v>
      </c>
      <c r="BK361" s="34">
        <f t="shared" si="210"/>
        <v>1.3294117647058824E-2</v>
      </c>
      <c r="BL361" s="34">
        <f t="shared" si="211"/>
        <v>7.7310924369747899E-3</v>
      </c>
      <c r="BM361" s="34">
        <f t="shared" si="212"/>
        <v>1.0100840336134453E-2</v>
      </c>
      <c r="BN361" s="34">
        <f t="shared" si="199"/>
        <v>1.0739495798319327E-2</v>
      </c>
      <c r="BO361" s="34">
        <f t="shared" si="200"/>
        <v>8.1848739495798319E-3</v>
      </c>
      <c r="BP361" s="34">
        <f t="shared" si="201"/>
        <v>5.4621848739495795E-3</v>
      </c>
    </row>
    <row r="362" spans="1:68" ht="15" x14ac:dyDescent="0.25">
      <c r="A362" s="20" t="s">
        <v>165</v>
      </c>
      <c r="B362" s="28">
        <v>397</v>
      </c>
      <c r="C362" s="28">
        <v>491</v>
      </c>
      <c r="D362" s="28">
        <v>542</v>
      </c>
      <c r="E362" s="28">
        <v>465</v>
      </c>
      <c r="F362" s="28">
        <v>367</v>
      </c>
      <c r="G362" s="28">
        <v>509</v>
      </c>
      <c r="H362" s="28">
        <v>549</v>
      </c>
      <c r="I362" s="28">
        <v>651</v>
      </c>
      <c r="J362" s="28">
        <v>547</v>
      </c>
      <c r="K362" s="28">
        <v>619</v>
      </c>
      <c r="L362" s="28">
        <v>473</v>
      </c>
      <c r="M362" s="28">
        <v>779</v>
      </c>
      <c r="N362" s="28">
        <v>388</v>
      </c>
      <c r="O362" s="28">
        <v>446</v>
      </c>
      <c r="P362" s="28">
        <v>391</v>
      </c>
      <c r="Q362" s="28">
        <v>582</v>
      </c>
      <c r="R362" s="28">
        <v>731</v>
      </c>
      <c r="S362" s="28">
        <v>991</v>
      </c>
      <c r="T362" s="28">
        <v>793</v>
      </c>
      <c r="U362" s="28">
        <v>1035</v>
      </c>
      <c r="V362" s="28">
        <v>1025</v>
      </c>
      <c r="W362" s="28">
        <v>834</v>
      </c>
      <c r="X362" s="28">
        <v>581</v>
      </c>
      <c r="Y362" s="28"/>
      <c r="Z362" s="20" t="s">
        <v>165</v>
      </c>
      <c r="AA362" s="28" t="b">
        <f t="shared" si="219"/>
        <v>1</v>
      </c>
      <c r="AB362"/>
      <c r="AC362" s="20" t="s">
        <v>165</v>
      </c>
      <c r="AD362" s="28">
        <v>62100</v>
      </c>
      <c r="AE362" s="28">
        <v>82100</v>
      </c>
      <c r="AF362" s="36">
        <v>75.599999999999994</v>
      </c>
      <c r="AG362" s="36">
        <v>5.4</v>
      </c>
      <c r="AH362" s="28">
        <v>65300</v>
      </c>
      <c r="AI362" s="28">
        <v>81200</v>
      </c>
      <c r="AJ362" s="36">
        <v>80.5</v>
      </c>
      <c r="AK362" s="36">
        <v>5.2</v>
      </c>
      <c r="AL362" s="28">
        <v>67000</v>
      </c>
      <c r="AM362" s="28">
        <v>80700</v>
      </c>
      <c r="AN362" s="36">
        <v>83</v>
      </c>
      <c r="AO362" s="36">
        <v>5.2</v>
      </c>
      <c r="AP362"/>
      <c r="AQ362"/>
      <c r="AR362"/>
      <c r="AS362"/>
      <c r="AT362" s="34">
        <f t="shared" si="191"/>
        <v>6.079632465543645E-3</v>
      </c>
      <c r="AU362" s="34">
        <f t="shared" si="192"/>
        <v>7.519142419601838E-3</v>
      </c>
      <c r="AV362" s="34">
        <f t="shared" si="193"/>
        <v>8.3001531393568154E-3</v>
      </c>
      <c r="AW362" s="34">
        <f t="shared" si="213"/>
        <v>6.9402985074626866E-3</v>
      </c>
      <c r="AX362" s="34">
        <f t="shared" si="214"/>
        <v>5.4776119402985077E-3</v>
      </c>
      <c r="AY362" s="34">
        <f t="shared" si="215"/>
        <v>7.597014925373134E-3</v>
      </c>
      <c r="AZ362" s="34">
        <f t="shared" si="216"/>
        <v>8.1940298507462688E-3</v>
      </c>
      <c r="BA362" s="34">
        <f t="shared" si="217"/>
        <v>9.7164179104477603E-3</v>
      </c>
      <c r="BB362" s="34">
        <f t="shared" si="218"/>
        <v>8.1641791044776112E-3</v>
      </c>
      <c r="BC362" s="34">
        <f t="shared" si="202"/>
        <v>9.2388059701492536E-3</v>
      </c>
      <c r="BD362" s="34">
        <f t="shared" si="203"/>
        <v>7.0597014925373137E-3</v>
      </c>
      <c r="BE362" s="34">
        <f t="shared" si="204"/>
        <v>1.1626865671641791E-2</v>
      </c>
      <c r="BF362" s="34">
        <f t="shared" si="205"/>
        <v>5.7910447761194027E-3</v>
      </c>
      <c r="BG362" s="34">
        <f t="shared" si="206"/>
        <v>6.6567164179104476E-3</v>
      </c>
      <c r="BH362" s="34">
        <f t="shared" si="207"/>
        <v>5.8358208955223883E-3</v>
      </c>
      <c r="BI362" s="34">
        <f t="shared" si="208"/>
        <v>7.2118959107806691E-3</v>
      </c>
      <c r="BJ362" s="34">
        <f t="shared" si="209"/>
        <v>9.0582403965303593E-3</v>
      </c>
      <c r="BK362" s="34">
        <f t="shared" si="210"/>
        <v>1.228004956629492E-2</v>
      </c>
      <c r="BL362" s="34">
        <f t="shared" si="211"/>
        <v>9.8265179677819083E-3</v>
      </c>
      <c r="BM362" s="34">
        <f t="shared" si="212"/>
        <v>1.2825278810408921E-2</v>
      </c>
      <c r="BN362" s="34">
        <f t="shared" si="199"/>
        <v>1.2701363073110285E-2</v>
      </c>
      <c r="BO362" s="34">
        <f t="shared" si="200"/>
        <v>1.033457249070632E-2</v>
      </c>
      <c r="BP362" s="34">
        <f t="shared" si="201"/>
        <v>7.1995043370508055E-3</v>
      </c>
    </row>
    <row r="363" spans="1:68" ht="15" x14ac:dyDescent="0.25">
      <c r="A363" s="20" t="s">
        <v>173</v>
      </c>
      <c r="B363" s="28">
        <v>224</v>
      </c>
      <c r="C363" s="28">
        <v>340</v>
      </c>
      <c r="D363" s="28">
        <v>435</v>
      </c>
      <c r="E363" s="28">
        <v>284</v>
      </c>
      <c r="F363" s="28">
        <v>332</v>
      </c>
      <c r="G363" s="28">
        <v>454</v>
      </c>
      <c r="H363" s="28">
        <v>318</v>
      </c>
      <c r="I363" s="28">
        <v>368</v>
      </c>
      <c r="J363" s="28">
        <v>465</v>
      </c>
      <c r="K363" s="28">
        <v>439</v>
      </c>
      <c r="L363" s="28">
        <v>560</v>
      </c>
      <c r="M363" s="28">
        <v>227</v>
      </c>
      <c r="N363" s="28">
        <v>274</v>
      </c>
      <c r="O363" s="28">
        <v>345</v>
      </c>
      <c r="P363" s="28">
        <v>463</v>
      </c>
      <c r="Q363" s="28">
        <v>445</v>
      </c>
      <c r="R363" s="28">
        <v>735</v>
      </c>
      <c r="S363" s="28">
        <v>645</v>
      </c>
      <c r="T363" s="28">
        <v>452</v>
      </c>
      <c r="U363" s="28">
        <v>563</v>
      </c>
      <c r="V363" s="28">
        <v>389</v>
      </c>
      <c r="W363" s="28">
        <v>419</v>
      </c>
      <c r="X363" s="28">
        <v>446</v>
      </c>
      <c r="Y363" s="28"/>
      <c r="Z363" s="20" t="s">
        <v>173</v>
      </c>
      <c r="AA363" s="28" t="b">
        <f t="shared" si="219"/>
        <v>1</v>
      </c>
      <c r="AB363"/>
      <c r="AC363" s="20" t="s">
        <v>173</v>
      </c>
      <c r="AD363" s="28">
        <v>57500</v>
      </c>
      <c r="AE363" s="28">
        <v>75400</v>
      </c>
      <c r="AF363" s="36">
        <v>76.3</v>
      </c>
      <c r="AG363" s="36">
        <v>5.8</v>
      </c>
      <c r="AH363" s="28">
        <v>57500</v>
      </c>
      <c r="AI363" s="28">
        <v>75700</v>
      </c>
      <c r="AJ363" s="36">
        <v>75.900000000000006</v>
      </c>
      <c r="AK363" s="36">
        <v>5.9</v>
      </c>
      <c r="AL363" s="28">
        <v>59800</v>
      </c>
      <c r="AM363" s="28">
        <v>78900</v>
      </c>
      <c r="AN363" s="36">
        <v>75.8</v>
      </c>
      <c r="AO363" s="36">
        <v>6</v>
      </c>
      <c r="AP363"/>
      <c r="AQ363"/>
      <c r="AR363"/>
      <c r="AS363"/>
      <c r="AT363" s="34">
        <f t="shared" si="191"/>
        <v>3.8956521739130436E-3</v>
      </c>
      <c r="AU363" s="34">
        <f t="shared" si="192"/>
        <v>5.9130434782608699E-3</v>
      </c>
      <c r="AV363" s="34">
        <f t="shared" si="193"/>
        <v>7.5652173913043482E-3</v>
      </c>
      <c r="AW363" s="34">
        <f t="shared" si="213"/>
        <v>4.749163879598662E-3</v>
      </c>
      <c r="AX363" s="34">
        <f t="shared" si="214"/>
        <v>5.5518394648829432E-3</v>
      </c>
      <c r="AY363" s="34">
        <f t="shared" si="215"/>
        <v>7.5919732441471575E-3</v>
      </c>
      <c r="AZ363" s="34">
        <f t="shared" si="216"/>
        <v>5.3177257525083609E-3</v>
      </c>
      <c r="BA363" s="34">
        <f t="shared" si="217"/>
        <v>6.1538461538461538E-3</v>
      </c>
      <c r="BB363" s="34">
        <f t="shared" si="218"/>
        <v>7.7759197324414712E-3</v>
      </c>
      <c r="BC363" s="34">
        <f t="shared" si="202"/>
        <v>7.3411371237458193E-3</v>
      </c>
      <c r="BD363" s="34">
        <f t="shared" si="203"/>
        <v>9.3645484949832769E-3</v>
      </c>
      <c r="BE363" s="34">
        <f t="shared" si="204"/>
        <v>3.7959866220735787E-3</v>
      </c>
      <c r="BF363" s="34">
        <f t="shared" si="205"/>
        <v>4.5819397993311041E-3</v>
      </c>
      <c r="BG363" s="34">
        <f t="shared" si="206"/>
        <v>5.7692307692307696E-3</v>
      </c>
      <c r="BH363" s="34">
        <f t="shared" si="207"/>
        <v>7.7424749163879595E-3</v>
      </c>
      <c r="BI363" s="34">
        <f t="shared" si="208"/>
        <v>5.6400506970849173E-3</v>
      </c>
      <c r="BJ363" s="34">
        <f t="shared" si="209"/>
        <v>9.3155893536121664E-3</v>
      </c>
      <c r="BK363" s="34">
        <f t="shared" si="210"/>
        <v>8.1749049429657803E-3</v>
      </c>
      <c r="BL363" s="34">
        <f t="shared" si="211"/>
        <v>5.7287705956907478E-3</v>
      </c>
      <c r="BM363" s="34">
        <f t="shared" si="212"/>
        <v>7.1356147021546263E-3</v>
      </c>
      <c r="BN363" s="34">
        <f t="shared" si="199"/>
        <v>4.930291508238276E-3</v>
      </c>
      <c r="BO363" s="34">
        <f t="shared" si="200"/>
        <v>5.3105196451204055E-3</v>
      </c>
      <c r="BP363" s="34">
        <f t="shared" si="201"/>
        <v>5.6527249683143216E-3</v>
      </c>
    </row>
    <row r="364" spans="1:68" ht="15" x14ac:dyDescent="0.25">
      <c r="A364" s="20" t="s">
        <v>175</v>
      </c>
      <c r="B364" s="28">
        <v>505</v>
      </c>
      <c r="C364" s="28">
        <v>618</v>
      </c>
      <c r="D364" s="28">
        <v>455</v>
      </c>
      <c r="E364" s="28">
        <v>576</v>
      </c>
      <c r="F364" s="28">
        <v>397</v>
      </c>
      <c r="G364" s="28">
        <v>765</v>
      </c>
      <c r="H364" s="28">
        <v>730</v>
      </c>
      <c r="I364" s="28">
        <v>947</v>
      </c>
      <c r="J364" s="28">
        <v>1040</v>
      </c>
      <c r="K364" s="28">
        <v>1108</v>
      </c>
      <c r="L364" s="28">
        <v>791</v>
      </c>
      <c r="M364" s="28">
        <v>922</v>
      </c>
      <c r="N364" s="28">
        <v>501</v>
      </c>
      <c r="O364" s="28">
        <v>593</v>
      </c>
      <c r="P364" s="28">
        <v>489</v>
      </c>
      <c r="Q364" s="28">
        <v>806</v>
      </c>
      <c r="R364" s="28">
        <v>711</v>
      </c>
      <c r="S364" s="28">
        <v>1106</v>
      </c>
      <c r="T364" s="28">
        <v>1145</v>
      </c>
      <c r="U364" s="28">
        <v>1748</v>
      </c>
      <c r="V364" s="28">
        <v>1624</v>
      </c>
      <c r="W364" s="28">
        <v>1342</v>
      </c>
      <c r="X364" s="28">
        <v>1658</v>
      </c>
      <c r="Y364" s="28"/>
      <c r="Z364" s="20" t="s">
        <v>175</v>
      </c>
      <c r="AA364" s="28" t="b">
        <f t="shared" si="219"/>
        <v>1</v>
      </c>
      <c r="AB364"/>
      <c r="AC364" s="20" t="s">
        <v>175</v>
      </c>
      <c r="AD364" s="28">
        <v>60500</v>
      </c>
      <c r="AE364" s="28">
        <v>74000</v>
      </c>
      <c r="AF364" s="36">
        <v>81.900000000000006</v>
      </c>
      <c r="AG364" s="36">
        <v>5.4</v>
      </c>
      <c r="AH364" s="28">
        <v>58400</v>
      </c>
      <c r="AI364" s="28">
        <v>75700</v>
      </c>
      <c r="AJ364" s="36">
        <v>77.2</v>
      </c>
      <c r="AK364" s="36">
        <v>6.7</v>
      </c>
      <c r="AL364" s="28">
        <v>58200</v>
      </c>
      <c r="AM364" s="28">
        <v>76400</v>
      </c>
      <c r="AN364" s="36">
        <v>76.2</v>
      </c>
      <c r="AO364" s="36">
        <v>6.3</v>
      </c>
      <c r="AP364"/>
      <c r="AQ364"/>
      <c r="AR364"/>
      <c r="AS364"/>
      <c r="AT364" s="34">
        <f t="shared" si="191"/>
        <v>8.6472602739726019E-3</v>
      </c>
      <c r="AU364" s="34">
        <f t="shared" si="192"/>
        <v>1.0582191780821917E-2</v>
      </c>
      <c r="AV364" s="34">
        <f t="shared" si="193"/>
        <v>7.791095890410959E-3</v>
      </c>
      <c r="AW364" s="34">
        <f t="shared" si="213"/>
        <v>9.8969072164948445E-3</v>
      </c>
      <c r="AX364" s="34">
        <f t="shared" si="214"/>
        <v>6.8213058419243989E-3</v>
      </c>
      <c r="AY364" s="34">
        <f t="shared" si="215"/>
        <v>1.3144329896907217E-2</v>
      </c>
      <c r="AZ364" s="34">
        <f t="shared" si="216"/>
        <v>1.2542955326460482E-2</v>
      </c>
      <c r="BA364" s="34">
        <f t="shared" si="217"/>
        <v>1.6271477663230241E-2</v>
      </c>
      <c r="BB364" s="34">
        <f t="shared" si="218"/>
        <v>1.7869415807560136E-2</v>
      </c>
      <c r="BC364" s="34">
        <f t="shared" si="202"/>
        <v>1.9037800687285222E-2</v>
      </c>
      <c r="BD364" s="34">
        <f t="shared" si="203"/>
        <v>1.359106529209622E-2</v>
      </c>
      <c r="BE364" s="34">
        <f t="shared" si="204"/>
        <v>1.5841924398625428E-2</v>
      </c>
      <c r="BF364" s="34">
        <f t="shared" si="205"/>
        <v>8.6082474226804127E-3</v>
      </c>
      <c r="BG364" s="34">
        <f t="shared" si="206"/>
        <v>1.0189003436426116E-2</v>
      </c>
      <c r="BH364" s="34">
        <f t="shared" si="207"/>
        <v>8.4020618556701031E-3</v>
      </c>
      <c r="BI364" s="34">
        <f t="shared" si="208"/>
        <v>1.0549738219895287E-2</v>
      </c>
      <c r="BJ364" s="34">
        <f t="shared" si="209"/>
        <v>9.3062827225130883E-3</v>
      </c>
      <c r="BK364" s="34">
        <f t="shared" si="210"/>
        <v>1.4476439790575916E-2</v>
      </c>
      <c r="BL364" s="34">
        <f t="shared" si="211"/>
        <v>1.4986910994764398E-2</v>
      </c>
      <c r="BM364" s="34">
        <f t="shared" si="212"/>
        <v>2.2879581151832459E-2</v>
      </c>
      <c r="BN364" s="34">
        <f t="shared" si="199"/>
        <v>2.12565445026178E-2</v>
      </c>
      <c r="BO364" s="34">
        <f t="shared" si="200"/>
        <v>1.756544502617801E-2</v>
      </c>
      <c r="BP364" s="34">
        <f t="shared" si="201"/>
        <v>2.1701570680628272E-2</v>
      </c>
    </row>
    <row r="365" spans="1:68" ht="15" x14ac:dyDescent="0.25">
      <c r="A365" s="20" t="s">
        <v>177</v>
      </c>
      <c r="B365" s="28">
        <v>318</v>
      </c>
      <c r="C365" s="28">
        <v>572</v>
      </c>
      <c r="D365" s="28">
        <v>508</v>
      </c>
      <c r="E365" s="28">
        <v>462</v>
      </c>
      <c r="F365" s="28">
        <v>297</v>
      </c>
      <c r="G365" s="28">
        <v>454</v>
      </c>
      <c r="H365" s="28">
        <v>426</v>
      </c>
      <c r="I365" s="28">
        <v>471</v>
      </c>
      <c r="J365" s="28">
        <v>641</v>
      </c>
      <c r="K365" s="28">
        <v>622</v>
      </c>
      <c r="L365" s="28">
        <v>674</v>
      </c>
      <c r="M365" s="28">
        <v>564</v>
      </c>
      <c r="N365" s="28">
        <v>568</v>
      </c>
      <c r="O365" s="28">
        <v>854</v>
      </c>
      <c r="P365" s="28">
        <v>767</v>
      </c>
      <c r="Q365" s="28">
        <v>582</v>
      </c>
      <c r="R365" s="28">
        <v>573</v>
      </c>
      <c r="S365" s="28">
        <v>580</v>
      </c>
      <c r="T365" s="28">
        <v>435</v>
      </c>
      <c r="U365" s="28">
        <v>613</v>
      </c>
      <c r="V365" s="28">
        <v>503</v>
      </c>
      <c r="W365" s="28">
        <v>570</v>
      </c>
      <c r="X365" s="28">
        <v>470</v>
      </c>
      <c r="Y365" s="28"/>
      <c r="Z365" s="20" t="s">
        <v>177</v>
      </c>
      <c r="AA365" s="28" t="b">
        <f t="shared" si="219"/>
        <v>1</v>
      </c>
      <c r="AB365"/>
      <c r="AC365" s="20" t="s">
        <v>177</v>
      </c>
      <c r="AD365" s="28">
        <v>52400</v>
      </c>
      <c r="AE365" s="28">
        <v>65900</v>
      </c>
      <c r="AF365" s="36">
        <v>79.5</v>
      </c>
      <c r="AG365" s="36">
        <v>6.1</v>
      </c>
      <c r="AH365" s="28">
        <v>52800</v>
      </c>
      <c r="AI365" s="28">
        <v>65600</v>
      </c>
      <c r="AJ365" s="36">
        <v>80.400000000000006</v>
      </c>
      <c r="AK365" s="36">
        <v>5.5</v>
      </c>
      <c r="AL365" s="28">
        <v>52900</v>
      </c>
      <c r="AM365" s="28">
        <v>66700</v>
      </c>
      <c r="AN365" s="36">
        <v>79.3</v>
      </c>
      <c r="AO365" s="36">
        <v>6</v>
      </c>
      <c r="AP365"/>
      <c r="AQ365"/>
      <c r="AR365"/>
      <c r="AS365"/>
      <c r="AT365" s="34">
        <f t="shared" si="191"/>
        <v>6.0227272727272725E-3</v>
      </c>
      <c r="AU365" s="34">
        <f t="shared" si="192"/>
        <v>1.0833333333333334E-2</v>
      </c>
      <c r="AV365" s="34">
        <f t="shared" si="193"/>
        <v>9.6212121212121207E-3</v>
      </c>
      <c r="AW365" s="34">
        <f t="shared" si="213"/>
        <v>8.7334593572778833E-3</v>
      </c>
      <c r="AX365" s="34">
        <f t="shared" si="214"/>
        <v>5.6143667296786387E-3</v>
      </c>
      <c r="AY365" s="34">
        <f t="shared" si="215"/>
        <v>8.5822306238185261E-3</v>
      </c>
      <c r="AZ365" s="34">
        <f t="shared" si="216"/>
        <v>8.0529300567107748E-3</v>
      </c>
      <c r="BA365" s="34">
        <f t="shared" si="217"/>
        <v>8.9035916824196596E-3</v>
      </c>
      <c r="BB365" s="34">
        <f t="shared" si="218"/>
        <v>1.2117202268431002E-2</v>
      </c>
      <c r="BC365" s="34">
        <f t="shared" si="202"/>
        <v>1.1758034026465029E-2</v>
      </c>
      <c r="BD365" s="34">
        <f t="shared" si="203"/>
        <v>1.274102079395085E-2</v>
      </c>
      <c r="BE365" s="34">
        <f t="shared" si="204"/>
        <v>1.0661625708884688E-2</v>
      </c>
      <c r="BF365" s="34">
        <f t="shared" si="205"/>
        <v>1.0737240075614368E-2</v>
      </c>
      <c r="BG365" s="34">
        <f t="shared" si="206"/>
        <v>1.6143667296786391E-2</v>
      </c>
      <c r="BH365" s="34">
        <f t="shared" si="207"/>
        <v>1.4499054820415878E-2</v>
      </c>
      <c r="BI365" s="34">
        <f t="shared" si="208"/>
        <v>8.7256371814092952E-3</v>
      </c>
      <c r="BJ365" s="34">
        <f t="shared" si="209"/>
        <v>8.5907046476761621E-3</v>
      </c>
      <c r="BK365" s="34">
        <f t="shared" si="210"/>
        <v>8.6956521739130436E-3</v>
      </c>
      <c r="BL365" s="34">
        <f t="shared" si="211"/>
        <v>6.5217391304347823E-3</v>
      </c>
      <c r="BM365" s="34">
        <f t="shared" si="212"/>
        <v>9.1904047976011996E-3</v>
      </c>
      <c r="BN365" s="34">
        <f t="shared" si="199"/>
        <v>7.5412293853073459E-3</v>
      </c>
      <c r="BO365" s="34">
        <f t="shared" si="200"/>
        <v>8.5457271364317838E-3</v>
      </c>
      <c r="BP365" s="34">
        <f t="shared" si="201"/>
        <v>7.0464767616191908E-3</v>
      </c>
    </row>
    <row r="366" spans="1:68" ht="15" x14ac:dyDescent="0.25">
      <c r="A366" s="20" t="s">
        <v>32</v>
      </c>
      <c r="B366" s="28">
        <v>426</v>
      </c>
      <c r="C366" s="28">
        <v>653</v>
      </c>
      <c r="D366" s="28">
        <v>792</v>
      </c>
      <c r="E366" s="28">
        <v>689</v>
      </c>
      <c r="F366" s="28">
        <v>745</v>
      </c>
      <c r="G366" s="28">
        <v>699</v>
      </c>
      <c r="H366" s="28">
        <v>777</v>
      </c>
      <c r="I366" s="28">
        <v>1020</v>
      </c>
      <c r="J366" s="28">
        <v>966</v>
      </c>
      <c r="K366" s="28">
        <v>1333</v>
      </c>
      <c r="L366" s="28">
        <v>1164</v>
      </c>
      <c r="M366" s="28">
        <v>1045</v>
      </c>
      <c r="N366" s="28">
        <v>854</v>
      </c>
      <c r="O366" s="28">
        <v>1838</v>
      </c>
      <c r="P366" s="28">
        <v>1093</v>
      </c>
      <c r="Q366" s="28">
        <v>1202</v>
      </c>
      <c r="R366" s="28">
        <v>1255</v>
      </c>
      <c r="S366" s="28">
        <v>1359</v>
      </c>
      <c r="T366" s="28">
        <v>1160</v>
      </c>
      <c r="U366" s="28">
        <v>1298</v>
      </c>
      <c r="V366" s="28">
        <v>1394</v>
      </c>
      <c r="W366" s="28">
        <v>1457</v>
      </c>
      <c r="X366" s="28">
        <v>1356</v>
      </c>
      <c r="Y366" s="28"/>
      <c r="Z366" s="20" t="s">
        <v>32</v>
      </c>
      <c r="AA366" s="28" t="b">
        <f t="shared" si="219"/>
        <v>1</v>
      </c>
      <c r="AB366"/>
      <c r="AC366" s="20" t="s">
        <v>32</v>
      </c>
      <c r="AD366" s="28">
        <v>71900</v>
      </c>
      <c r="AE366" s="28">
        <v>88900</v>
      </c>
      <c r="AF366" s="36">
        <v>80.8</v>
      </c>
      <c r="AG366" s="36">
        <v>5.3</v>
      </c>
      <c r="AH366" s="28">
        <v>72700</v>
      </c>
      <c r="AI366" s="28">
        <v>88400</v>
      </c>
      <c r="AJ366" s="36">
        <v>82.3</v>
      </c>
      <c r="AK366" s="36">
        <v>5</v>
      </c>
      <c r="AL366" s="28">
        <v>73000</v>
      </c>
      <c r="AM366" s="28">
        <v>89000</v>
      </c>
      <c r="AN366" s="36">
        <v>82</v>
      </c>
      <c r="AO366" s="36">
        <v>5.2</v>
      </c>
      <c r="AP366"/>
      <c r="AQ366"/>
      <c r="AR366"/>
      <c r="AS366"/>
      <c r="AT366" s="34">
        <f t="shared" si="191"/>
        <v>5.859697386519945E-3</v>
      </c>
      <c r="AU366" s="34">
        <f t="shared" si="192"/>
        <v>8.9821182943603858E-3</v>
      </c>
      <c r="AV366" s="34">
        <f t="shared" si="193"/>
        <v>1.0894085281980742E-2</v>
      </c>
      <c r="AW366" s="34">
        <f t="shared" si="213"/>
        <v>9.4383561643835625E-3</v>
      </c>
      <c r="AX366" s="34">
        <f t="shared" si="214"/>
        <v>1.0205479452054795E-2</v>
      </c>
      <c r="AY366" s="34">
        <f t="shared" si="215"/>
        <v>9.5753424657534243E-3</v>
      </c>
      <c r="AZ366" s="34">
        <f t="shared" si="216"/>
        <v>1.0643835616438356E-2</v>
      </c>
      <c r="BA366" s="34">
        <f t="shared" si="217"/>
        <v>1.3972602739726028E-2</v>
      </c>
      <c r="BB366" s="34">
        <f t="shared" si="218"/>
        <v>1.3232876712328766E-2</v>
      </c>
      <c r="BC366" s="34">
        <f t="shared" si="202"/>
        <v>1.8260273972602738E-2</v>
      </c>
      <c r="BD366" s="34">
        <f t="shared" si="203"/>
        <v>1.5945205479452055E-2</v>
      </c>
      <c r="BE366" s="34">
        <f t="shared" si="204"/>
        <v>1.4315068493150685E-2</v>
      </c>
      <c r="BF366" s="34">
        <f t="shared" si="205"/>
        <v>1.1698630136986301E-2</v>
      </c>
      <c r="BG366" s="34">
        <f t="shared" si="206"/>
        <v>2.5178082191780821E-2</v>
      </c>
      <c r="BH366" s="34">
        <f t="shared" si="207"/>
        <v>1.4972602739726027E-2</v>
      </c>
      <c r="BI366" s="34">
        <f t="shared" si="208"/>
        <v>1.3505617977528091E-2</v>
      </c>
      <c r="BJ366" s="34">
        <f t="shared" si="209"/>
        <v>1.4101123595505617E-2</v>
      </c>
      <c r="BK366" s="34">
        <f t="shared" si="210"/>
        <v>1.5269662921348315E-2</v>
      </c>
      <c r="BL366" s="34">
        <f t="shared" si="211"/>
        <v>1.303370786516854E-2</v>
      </c>
      <c r="BM366" s="34">
        <f t="shared" si="212"/>
        <v>1.4584269662921348E-2</v>
      </c>
      <c r="BN366" s="34">
        <f t="shared" si="199"/>
        <v>1.5662921348314606E-2</v>
      </c>
      <c r="BO366" s="34">
        <f t="shared" si="200"/>
        <v>1.6370786516853933E-2</v>
      </c>
      <c r="BP366" s="34">
        <f t="shared" si="201"/>
        <v>1.5235955056179775E-2</v>
      </c>
    </row>
    <row r="367" spans="1:68" ht="15" x14ac:dyDescent="0.25">
      <c r="A367" s="20" t="s">
        <v>121</v>
      </c>
      <c r="B367" s="28">
        <v>653</v>
      </c>
      <c r="C367" s="28">
        <v>1218</v>
      </c>
      <c r="D367" s="28">
        <v>1190</v>
      </c>
      <c r="E367" s="28">
        <v>1024</v>
      </c>
      <c r="F367" s="28">
        <v>790</v>
      </c>
      <c r="G367" s="28">
        <v>1287</v>
      </c>
      <c r="H367" s="28">
        <v>1195</v>
      </c>
      <c r="I367" s="28">
        <v>1327</v>
      </c>
      <c r="J367" s="28">
        <v>1524</v>
      </c>
      <c r="K367" s="28">
        <v>1437</v>
      </c>
      <c r="L367" s="28">
        <v>1800</v>
      </c>
      <c r="M367" s="28">
        <v>1444</v>
      </c>
      <c r="N367" s="28">
        <v>1401</v>
      </c>
      <c r="O367" s="28">
        <v>2393</v>
      </c>
      <c r="P367" s="28">
        <v>1851</v>
      </c>
      <c r="Q367" s="28">
        <v>1564</v>
      </c>
      <c r="R367" s="28">
        <v>1893</v>
      </c>
      <c r="S367" s="28">
        <v>1533</v>
      </c>
      <c r="T367" s="28">
        <v>1699</v>
      </c>
      <c r="U367" s="28">
        <v>1916</v>
      </c>
      <c r="V367" s="28">
        <v>2173</v>
      </c>
      <c r="W367" s="28">
        <v>2617</v>
      </c>
      <c r="X367" s="28">
        <v>2092</v>
      </c>
      <c r="Y367" s="28"/>
      <c r="Z367" s="20" t="s">
        <v>121</v>
      </c>
      <c r="AA367" s="28" t="b">
        <f t="shared" si="219"/>
        <v>1</v>
      </c>
      <c r="AB367"/>
      <c r="AC367" s="20" t="s">
        <v>121</v>
      </c>
      <c r="AD367" s="28">
        <v>76100</v>
      </c>
      <c r="AE367" s="28">
        <v>106800</v>
      </c>
      <c r="AF367" s="36">
        <v>71.3</v>
      </c>
      <c r="AG367" s="36">
        <v>5.6</v>
      </c>
      <c r="AH367" s="28">
        <v>84600</v>
      </c>
      <c r="AI367" s="28">
        <v>108900</v>
      </c>
      <c r="AJ367" s="36">
        <v>77.599999999999994</v>
      </c>
      <c r="AK367" s="36">
        <v>5.9</v>
      </c>
      <c r="AL367" s="28">
        <v>82800</v>
      </c>
      <c r="AM367" s="28">
        <v>108500</v>
      </c>
      <c r="AN367" s="36">
        <v>76.3</v>
      </c>
      <c r="AO367" s="36">
        <v>6.2</v>
      </c>
      <c r="AP367"/>
      <c r="AQ367"/>
      <c r="AR367"/>
      <c r="AS367"/>
      <c r="AT367" s="34">
        <f t="shared" si="191"/>
        <v>7.7186761229314418E-3</v>
      </c>
      <c r="AU367" s="34">
        <f t="shared" si="192"/>
        <v>1.4397163120567377E-2</v>
      </c>
      <c r="AV367" s="34">
        <f t="shared" si="193"/>
        <v>1.4066193853427895E-2</v>
      </c>
      <c r="AW367" s="34">
        <f t="shared" si="213"/>
        <v>1.2367149758454106E-2</v>
      </c>
      <c r="AX367" s="34">
        <f t="shared" si="214"/>
        <v>9.5410628019323672E-3</v>
      </c>
      <c r="AY367" s="34">
        <f t="shared" si="215"/>
        <v>1.5543478260869565E-2</v>
      </c>
      <c r="AZ367" s="34">
        <f t="shared" si="216"/>
        <v>1.4432367149758454E-2</v>
      </c>
      <c r="BA367" s="34">
        <f t="shared" si="217"/>
        <v>1.602657004830918E-2</v>
      </c>
      <c r="BB367" s="34">
        <f t="shared" si="218"/>
        <v>1.8405797101449274E-2</v>
      </c>
      <c r="BC367" s="34">
        <f t="shared" si="202"/>
        <v>1.7355072463768117E-2</v>
      </c>
      <c r="BD367" s="34">
        <f t="shared" si="203"/>
        <v>2.1739130434782608E-2</v>
      </c>
      <c r="BE367" s="34">
        <f t="shared" si="204"/>
        <v>1.7439613526570048E-2</v>
      </c>
      <c r="BF367" s="34">
        <f t="shared" si="205"/>
        <v>1.6920289855072462E-2</v>
      </c>
      <c r="BG367" s="34">
        <f t="shared" si="206"/>
        <v>2.8900966183574878E-2</v>
      </c>
      <c r="BH367" s="34">
        <f t="shared" si="207"/>
        <v>2.2355072463768114E-2</v>
      </c>
      <c r="BI367" s="34">
        <f t="shared" si="208"/>
        <v>1.4414746543778802E-2</v>
      </c>
      <c r="BJ367" s="34">
        <f t="shared" si="209"/>
        <v>1.744700460829493E-2</v>
      </c>
      <c r="BK367" s="34">
        <f t="shared" si="210"/>
        <v>1.4129032258064516E-2</v>
      </c>
      <c r="BL367" s="34">
        <f t="shared" si="211"/>
        <v>1.5658986175115207E-2</v>
      </c>
      <c r="BM367" s="34">
        <f t="shared" si="212"/>
        <v>1.7658986175115209E-2</v>
      </c>
      <c r="BN367" s="34">
        <f t="shared" si="199"/>
        <v>2.0027649769585255E-2</v>
      </c>
      <c r="BO367" s="34">
        <f t="shared" si="200"/>
        <v>2.4119815668202763E-2</v>
      </c>
      <c r="BP367" s="34">
        <f t="shared" si="201"/>
        <v>1.928110599078341E-2</v>
      </c>
    </row>
    <row r="368" spans="1:68" ht="15" x14ac:dyDescent="0.25">
      <c r="A368" s="20" t="s">
        <v>151</v>
      </c>
      <c r="B368" s="28">
        <v>220</v>
      </c>
      <c r="C368" s="28">
        <v>519</v>
      </c>
      <c r="D368" s="28">
        <v>479</v>
      </c>
      <c r="E368" s="28">
        <v>709</v>
      </c>
      <c r="F368" s="28">
        <v>252</v>
      </c>
      <c r="G368" s="28">
        <v>446</v>
      </c>
      <c r="H368" s="28">
        <v>580</v>
      </c>
      <c r="I368" s="28">
        <v>1005</v>
      </c>
      <c r="J368" s="28">
        <v>648</v>
      </c>
      <c r="K368" s="28">
        <v>662</v>
      </c>
      <c r="L368" s="28">
        <v>512</v>
      </c>
      <c r="M368" s="28">
        <v>638</v>
      </c>
      <c r="N368" s="28">
        <v>492</v>
      </c>
      <c r="O368" s="28">
        <v>633</v>
      </c>
      <c r="P368" s="28">
        <v>1760</v>
      </c>
      <c r="Q368" s="28">
        <v>607</v>
      </c>
      <c r="R368" s="28">
        <v>651</v>
      </c>
      <c r="S368" s="28">
        <v>653</v>
      </c>
      <c r="T368" s="28">
        <v>958</v>
      </c>
      <c r="U368" s="28">
        <v>680</v>
      </c>
      <c r="V368" s="28">
        <v>785</v>
      </c>
      <c r="W368" s="28">
        <v>935</v>
      </c>
      <c r="X368" s="28">
        <v>767</v>
      </c>
      <c r="Y368" s="28"/>
      <c r="Z368" s="20" t="s">
        <v>151</v>
      </c>
      <c r="AA368" s="28" t="b">
        <f t="shared" si="219"/>
        <v>1</v>
      </c>
      <c r="AB368"/>
      <c r="AC368" s="20" t="s">
        <v>151</v>
      </c>
      <c r="AD368" s="28">
        <v>65900</v>
      </c>
      <c r="AE368" s="28">
        <v>80200</v>
      </c>
      <c r="AF368" s="36">
        <v>82.1</v>
      </c>
      <c r="AG368" s="36">
        <v>5</v>
      </c>
      <c r="AH368" s="28">
        <v>65300</v>
      </c>
      <c r="AI368" s="28">
        <v>79700</v>
      </c>
      <c r="AJ368" s="36">
        <v>81.900000000000006</v>
      </c>
      <c r="AK368" s="36">
        <v>5</v>
      </c>
      <c r="AL368" s="28">
        <v>65600</v>
      </c>
      <c r="AM368" s="28">
        <v>80100</v>
      </c>
      <c r="AN368" s="36">
        <v>81.900000000000006</v>
      </c>
      <c r="AO368" s="36">
        <v>5.3</v>
      </c>
      <c r="AP368"/>
      <c r="AQ368"/>
      <c r="AR368"/>
      <c r="AS368"/>
      <c r="AT368" s="34">
        <f t="shared" si="191"/>
        <v>3.3690658499234303E-3</v>
      </c>
      <c r="AU368" s="34">
        <f t="shared" si="192"/>
        <v>7.947932618683002E-3</v>
      </c>
      <c r="AV368" s="34">
        <f t="shared" si="193"/>
        <v>7.3353751914241958E-3</v>
      </c>
      <c r="AW368" s="34">
        <f t="shared" si="213"/>
        <v>1.0807926829268292E-2</v>
      </c>
      <c r="AX368" s="34">
        <f t="shared" si="214"/>
        <v>3.8414634146341463E-3</v>
      </c>
      <c r="AY368" s="34">
        <f t="shared" si="215"/>
        <v>6.798780487804878E-3</v>
      </c>
      <c r="AZ368" s="34">
        <f t="shared" si="216"/>
        <v>8.8414634146341455E-3</v>
      </c>
      <c r="BA368" s="34">
        <f t="shared" si="217"/>
        <v>1.5320121951219512E-2</v>
      </c>
      <c r="BB368" s="34">
        <f t="shared" si="218"/>
        <v>9.878048780487805E-3</v>
      </c>
      <c r="BC368" s="34">
        <f t="shared" si="202"/>
        <v>1.0091463414634147E-2</v>
      </c>
      <c r="BD368" s="34">
        <f t="shared" si="203"/>
        <v>7.8048780487804878E-3</v>
      </c>
      <c r="BE368" s="34">
        <f t="shared" si="204"/>
        <v>9.7256097560975609E-3</v>
      </c>
      <c r="BF368" s="34">
        <f t="shared" si="205"/>
        <v>7.4999999999999997E-3</v>
      </c>
      <c r="BG368" s="34">
        <f t="shared" si="206"/>
        <v>9.6493902439024389E-3</v>
      </c>
      <c r="BH368" s="34">
        <f t="shared" si="207"/>
        <v>2.6829268292682926E-2</v>
      </c>
      <c r="BI368" s="34">
        <f t="shared" si="208"/>
        <v>7.578027465667915E-3</v>
      </c>
      <c r="BJ368" s="34">
        <f t="shared" si="209"/>
        <v>8.1273408239700383E-3</v>
      </c>
      <c r="BK368" s="34">
        <f t="shared" si="210"/>
        <v>8.1523096129837696E-3</v>
      </c>
      <c r="BL368" s="34">
        <f t="shared" si="211"/>
        <v>1.1960049937578028E-2</v>
      </c>
      <c r="BM368" s="34">
        <f t="shared" si="212"/>
        <v>8.4893882646691638E-3</v>
      </c>
      <c r="BN368" s="34">
        <f t="shared" si="199"/>
        <v>9.8002496878901377E-3</v>
      </c>
      <c r="BO368" s="34">
        <f t="shared" si="200"/>
        <v>1.16729088639201E-2</v>
      </c>
      <c r="BP368" s="34">
        <f t="shared" si="201"/>
        <v>9.5755305867665421E-3</v>
      </c>
    </row>
    <row r="369" spans="1:68" ht="15" x14ac:dyDescent="0.25">
      <c r="A369" s="20" t="s">
        <v>179</v>
      </c>
      <c r="B369" s="28">
        <v>290</v>
      </c>
      <c r="C369" s="28">
        <v>564</v>
      </c>
      <c r="D369" s="28">
        <v>590</v>
      </c>
      <c r="E369" s="28">
        <v>527</v>
      </c>
      <c r="F369" s="28">
        <v>373</v>
      </c>
      <c r="G369" s="28">
        <v>500</v>
      </c>
      <c r="H369" s="28">
        <v>512</v>
      </c>
      <c r="I369" s="28">
        <v>525</v>
      </c>
      <c r="J369" s="28">
        <v>587</v>
      </c>
      <c r="K369" s="28">
        <v>919</v>
      </c>
      <c r="L369" s="28">
        <v>746</v>
      </c>
      <c r="M369" s="28">
        <v>770</v>
      </c>
      <c r="N369" s="28">
        <v>597</v>
      </c>
      <c r="O369" s="28">
        <v>1127</v>
      </c>
      <c r="P369" s="28">
        <v>833</v>
      </c>
      <c r="Q369" s="28">
        <v>744</v>
      </c>
      <c r="R369" s="28">
        <v>918</v>
      </c>
      <c r="S369" s="28">
        <v>954</v>
      </c>
      <c r="T369" s="28">
        <v>873</v>
      </c>
      <c r="U369" s="28">
        <v>826</v>
      </c>
      <c r="V369" s="28">
        <v>718</v>
      </c>
      <c r="W369" s="28">
        <v>949</v>
      </c>
      <c r="X369" s="28">
        <v>1141</v>
      </c>
      <c r="Y369" s="28"/>
      <c r="Z369" s="20" t="s">
        <v>179</v>
      </c>
      <c r="AA369" s="28" t="b">
        <f t="shared" si="219"/>
        <v>1</v>
      </c>
      <c r="AB369"/>
      <c r="AC369" s="20" t="s">
        <v>179</v>
      </c>
      <c r="AD369" s="28">
        <v>59500</v>
      </c>
      <c r="AE369" s="28">
        <v>71500</v>
      </c>
      <c r="AF369" s="36">
        <v>83.2</v>
      </c>
      <c r="AG369" s="36">
        <v>5.2</v>
      </c>
      <c r="AH369" s="28">
        <v>57600</v>
      </c>
      <c r="AI369" s="28">
        <v>73900</v>
      </c>
      <c r="AJ369" s="36">
        <v>77.900000000000006</v>
      </c>
      <c r="AK369" s="36">
        <v>5.9</v>
      </c>
      <c r="AL369" s="28">
        <v>57000</v>
      </c>
      <c r="AM369" s="28">
        <v>72200</v>
      </c>
      <c r="AN369" s="36">
        <v>78.900000000000006</v>
      </c>
      <c r="AO369" s="36">
        <v>5.7</v>
      </c>
      <c r="AP369"/>
      <c r="AQ369"/>
      <c r="AR369"/>
      <c r="AS369"/>
      <c r="AT369" s="34">
        <f t="shared" si="191"/>
        <v>5.0347222222222225E-3</v>
      </c>
      <c r="AU369" s="34">
        <f t="shared" si="192"/>
        <v>9.7916666666666673E-3</v>
      </c>
      <c r="AV369" s="34">
        <f t="shared" si="193"/>
        <v>1.0243055555555556E-2</v>
      </c>
      <c r="AW369" s="34">
        <f t="shared" si="213"/>
        <v>9.2456140350877201E-3</v>
      </c>
      <c r="AX369" s="34">
        <f t="shared" si="214"/>
        <v>6.5438596491228067E-3</v>
      </c>
      <c r="AY369" s="34">
        <f t="shared" si="215"/>
        <v>8.771929824561403E-3</v>
      </c>
      <c r="AZ369" s="34">
        <f t="shared" si="216"/>
        <v>8.9824561403508765E-3</v>
      </c>
      <c r="BA369" s="34">
        <f t="shared" si="217"/>
        <v>9.2105263157894728E-3</v>
      </c>
      <c r="BB369" s="34">
        <f t="shared" si="218"/>
        <v>1.0298245614035088E-2</v>
      </c>
      <c r="BC369" s="34">
        <f t="shared" si="202"/>
        <v>1.6122807017543858E-2</v>
      </c>
      <c r="BD369" s="34">
        <f t="shared" si="203"/>
        <v>1.3087719298245613E-2</v>
      </c>
      <c r="BE369" s="34">
        <f t="shared" si="204"/>
        <v>1.3508771929824562E-2</v>
      </c>
      <c r="BF369" s="34">
        <f t="shared" si="205"/>
        <v>1.0473684210526316E-2</v>
      </c>
      <c r="BG369" s="34">
        <f t="shared" si="206"/>
        <v>1.9771929824561402E-2</v>
      </c>
      <c r="BH369" s="34">
        <f t="shared" si="207"/>
        <v>1.4614035087719298E-2</v>
      </c>
      <c r="BI369" s="34">
        <f t="shared" si="208"/>
        <v>1.0304709141274238E-2</v>
      </c>
      <c r="BJ369" s="34">
        <f t="shared" si="209"/>
        <v>1.2714681440443213E-2</v>
      </c>
      <c r="BK369" s="34">
        <f t="shared" si="210"/>
        <v>1.3213296398891967E-2</v>
      </c>
      <c r="BL369" s="34">
        <f t="shared" si="211"/>
        <v>1.2091412742382271E-2</v>
      </c>
      <c r="BM369" s="34">
        <f t="shared" si="212"/>
        <v>1.1440443213296399E-2</v>
      </c>
      <c r="BN369" s="34">
        <f t="shared" si="199"/>
        <v>9.944598337950139E-3</v>
      </c>
      <c r="BO369" s="34">
        <f t="shared" si="200"/>
        <v>1.3144044321329641E-2</v>
      </c>
      <c r="BP369" s="34">
        <f t="shared" si="201"/>
        <v>1.5803324099722991E-2</v>
      </c>
    </row>
    <row r="370" spans="1:68" ht="15" x14ac:dyDescent="0.25">
      <c r="A370" s="20" t="s">
        <v>191</v>
      </c>
      <c r="B370" s="28">
        <v>199</v>
      </c>
      <c r="C370" s="28">
        <v>283</v>
      </c>
      <c r="D370" s="28">
        <v>410</v>
      </c>
      <c r="E370" s="28">
        <v>448</v>
      </c>
      <c r="F370" s="28">
        <v>367</v>
      </c>
      <c r="G370" s="28">
        <v>400</v>
      </c>
      <c r="H370" s="28">
        <v>430</v>
      </c>
      <c r="I370" s="28">
        <v>869</v>
      </c>
      <c r="J370" s="28">
        <v>505</v>
      </c>
      <c r="K370" s="28">
        <v>649</v>
      </c>
      <c r="L370" s="28">
        <v>504</v>
      </c>
      <c r="M370" s="28">
        <v>417</v>
      </c>
      <c r="N370" s="28">
        <v>725</v>
      </c>
      <c r="O370" s="28">
        <v>1274</v>
      </c>
      <c r="P370" s="28">
        <v>748</v>
      </c>
      <c r="Q370" s="28">
        <v>885</v>
      </c>
      <c r="R370" s="28">
        <v>626</v>
      </c>
      <c r="S370" s="28">
        <v>506</v>
      </c>
      <c r="T370" s="28">
        <v>642</v>
      </c>
      <c r="U370" s="28">
        <v>561</v>
      </c>
      <c r="V370" s="28">
        <v>550</v>
      </c>
      <c r="W370" s="28">
        <v>634</v>
      </c>
      <c r="X370" s="28">
        <v>723</v>
      </c>
      <c r="Y370" s="28"/>
      <c r="Z370" s="20" t="s">
        <v>191</v>
      </c>
      <c r="AA370" s="28" t="b">
        <f t="shared" si="219"/>
        <v>1</v>
      </c>
      <c r="AB370"/>
      <c r="AC370" s="20" t="s">
        <v>191</v>
      </c>
      <c r="AD370" s="28">
        <v>50900</v>
      </c>
      <c r="AE370" s="28">
        <v>64800</v>
      </c>
      <c r="AF370" s="36">
        <v>78.400000000000006</v>
      </c>
      <c r="AG370" s="36">
        <v>6.5</v>
      </c>
      <c r="AH370" s="28">
        <v>52700</v>
      </c>
      <c r="AI370" s="28">
        <v>65300</v>
      </c>
      <c r="AJ370" s="36">
        <v>80.8</v>
      </c>
      <c r="AK370" s="36">
        <v>5.8</v>
      </c>
      <c r="AL370" s="28">
        <v>54700</v>
      </c>
      <c r="AM370" s="28">
        <v>64700</v>
      </c>
      <c r="AN370" s="36">
        <v>84.6</v>
      </c>
      <c r="AO370" s="36">
        <v>5.3</v>
      </c>
      <c r="AP370"/>
      <c r="AQ370"/>
      <c r="AR370"/>
      <c r="AS370"/>
      <c r="AT370" s="34">
        <f t="shared" si="191"/>
        <v>3.7760910815939279E-3</v>
      </c>
      <c r="AU370" s="34">
        <f t="shared" si="192"/>
        <v>5.3700189753320684E-3</v>
      </c>
      <c r="AV370" s="34">
        <f t="shared" si="193"/>
        <v>7.7798861480075903E-3</v>
      </c>
      <c r="AW370" s="34">
        <f t="shared" si="213"/>
        <v>8.1901279707495434E-3</v>
      </c>
      <c r="AX370" s="34">
        <f t="shared" si="214"/>
        <v>6.7093235831809876E-3</v>
      </c>
      <c r="AY370" s="34">
        <f t="shared" si="215"/>
        <v>7.3126142595978062E-3</v>
      </c>
      <c r="AZ370" s="34">
        <f t="shared" si="216"/>
        <v>7.8610603290676425E-3</v>
      </c>
      <c r="BA370" s="34">
        <f t="shared" si="217"/>
        <v>1.5886654478976234E-2</v>
      </c>
      <c r="BB370" s="34">
        <f t="shared" si="218"/>
        <v>9.2321755027422302E-3</v>
      </c>
      <c r="BC370" s="34">
        <f t="shared" si="202"/>
        <v>1.1864716636197441E-2</v>
      </c>
      <c r="BD370" s="34">
        <f t="shared" si="203"/>
        <v>9.2138939670932361E-3</v>
      </c>
      <c r="BE370" s="34">
        <f t="shared" si="204"/>
        <v>7.623400365630713E-3</v>
      </c>
      <c r="BF370" s="34">
        <f t="shared" si="205"/>
        <v>1.3254113345521023E-2</v>
      </c>
      <c r="BG370" s="34">
        <f t="shared" si="206"/>
        <v>2.3290676416819013E-2</v>
      </c>
      <c r="BH370" s="34">
        <f t="shared" si="207"/>
        <v>1.3674588665447898E-2</v>
      </c>
      <c r="BI370" s="34">
        <f t="shared" si="208"/>
        <v>1.3678516228748067E-2</v>
      </c>
      <c r="BJ370" s="34">
        <f t="shared" si="209"/>
        <v>9.6754250386398757E-3</v>
      </c>
      <c r="BK370" s="34">
        <f t="shared" si="210"/>
        <v>7.8207109737248835E-3</v>
      </c>
      <c r="BL370" s="34">
        <f t="shared" si="211"/>
        <v>9.9227202472952081E-3</v>
      </c>
      <c r="BM370" s="34">
        <f t="shared" si="212"/>
        <v>8.6707882534775883E-3</v>
      </c>
      <c r="BN370" s="34">
        <f t="shared" si="199"/>
        <v>8.5007727975270481E-3</v>
      </c>
      <c r="BO370" s="34">
        <f t="shared" si="200"/>
        <v>9.7990726429675427E-3</v>
      </c>
      <c r="BP370" s="34">
        <f t="shared" si="201"/>
        <v>1.1174652241112828E-2</v>
      </c>
    </row>
    <row r="371" spans="1:68" ht="15" x14ac:dyDescent="0.25">
      <c r="A371" s="20" t="s">
        <v>60</v>
      </c>
      <c r="B371" s="28">
        <v>479</v>
      </c>
      <c r="C371" s="28">
        <v>499</v>
      </c>
      <c r="D371" s="28">
        <v>486</v>
      </c>
      <c r="E371" s="28">
        <v>491</v>
      </c>
      <c r="F371" s="28">
        <v>575</v>
      </c>
      <c r="G371" s="28">
        <v>732</v>
      </c>
      <c r="H371" s="28">
        <v>650</v>
      </c>
      <c r="I371" s="28">
        <v>582</v>
      </c>
      <c r="J371" s="28">
        <v>780</v>
      </c>
      <c r="K371" s="28">
        <v>855</v>
      </c>
      <c r="L371" s="28">
        <v>883</v>
      </c>
      <c r="M371" s="28">
        <v>793</v>
      </c>
      <c r="N371" s="28">
        <v>577</v>
      </c>
      <c r="O371" s="28">
        <v>851</v>
      </c>
      <c r="P371" s="28">
        <v>1122</v>
      </c>
      <c r="Q371" s="28">
        <v>720</v>
      </c>
      <c r="R371" s="28">
        <v>984</v>
      </c>
      <c r="S371" s="28">
        <v>1010</v>
      </c>
      <c r="T371" s="28">
        <v>1154</v>
      </c>
      <c r="U371" s="28">
        <v>992</v>
      </c>
      <c r="V371" s="28">
        <v>1173</v>
      </c>
      <c r="W371" s="28">
        <v>1253</v>
      </c>
      <c r="X371" s="28">
        <v>1140</v>
      </c>
      <c r="Y371" s="28"/>
      <c r="Z371" s="20" t="s">
        <v>60</v>
      </c>
      <c r="AA371" s="28" t="b">
        <f t="shared" si="219"/>
        <v>1</v>
      </c>
      <c r="AB371"/>
      <c r="AC371" s="20" t="s">
        <v>60</v>
      </c>
      <c r="AD371" s="28">
        <v>64500</v>
      </c>
      <c r="AE371" s="28">
        <v>82400</v>
      </c>
      <c r="AF371" s="36">
        <v>78.2</v>
      </c>
      <c r="AG371" s="36">
        <v>5.4</v>
      </c>
      <c r="AH371" s="28">
        <v>63400</v>
      </c>
      <c r="AI371" s="28">
        <v>83600</v>
      </c>
      <c r="AJ371" s="36">
        <v>75.8</v>
      </c>
      <c r="AK371" s="36">
        <v>5.5</v>
      </c>
      <c r="AL371" s="28">
        <v>61700</v>
      </c>
      <c r="AM371" s="28">
        <v>82800</v>
      </c>
      <c r="AN371" s="36">
        <v>74.5</v>
      </c>
      <c r="AO371" s="36">
        <v>5.8</v>
      </c>
      <c r="AP371"/>
      <c r="AQ371"/>
      <c r="AR371"/>
      <c r="AS371"/>
      <c r="AT371" s="34">
        <f t="shared" si="191"/>
        <v>7.5552050473186123E-3</v>
      </c>
      <c r="AU371" s="34">
        <f t="shared" si="192"/>
        <v>7.870662460567824E-3</v>
      </c>
      <c r="AV371" s="34">
        <f t="shared" si="193"/>
        <v>7.6656151419558357E-3</v>
      </c>
      <c r="AW371" s="34">
        <f t="shared" si="213"/>
        <v>7.9578606158833068E-3</v>
      </c>
      <c r="AX371" s="34">
        <f t="shared" si="214"/>
        <v>9.3192868719611018E-3</v>
      </c>
      <c r="AY371" s="34">
        <f t="shared" si="215"/>
        <v>1.1863857374392221E-2</v>
      </c>
      <c r="AZ371" s="34">
        <f t="shared" si="216"/>
        <v>1.0534846029173419E-2</v>
      </c>
      <c r="BA371" s="34">
        <f t="shared" si="217"/>
        <v>9.4327390599675855E-3</v>
      </c>
      <c r="BB371" s="34">
        <f t="shared" si="218"/>
        <v>1.2641815235008104E-2</v>
      </c>
      <c r="BC371" s="34">
        <f t="shared" ref="BC371:BC402" si="220">K371/$AL371</f>
        <v>1.3857374392220421E-2</v>
      </c>
      <c r="BD371" s="34">
        <f t="shared" ref="BD371:BD402" si="221">L371/$AL371</f>
        <v>1.4311183144246353E-2</v>
      </c>
      <c r="BE371" s="34">
        <f t="shared" ref="BE371:BE402" si="222">M371/$AL371</f>
        <v>1.2852512155591573E-2</v>
      </c>
      <c r="BF371" s="34">
        <f t="shared" ref="BF371:BF402" si="223">N371/$AL371</f>
        <v>9.3517017828200974E-3</v>
      </c>
      <c r="BG371" s="34">
        <f t="shared" ref="BG371:BG402" si="224">O371/$AL371</f>
        <v>1.379254457050243E-2</v>
      </c>
      <c r="BH371" s="34">
        <f t="shared" ref="BH371:BH402" si="225">P371/$AL371</f>
        <v>1.8184764991896273E-2</v>
      </c>
      <c r="BI371" s="34">
        <f t="shared" si="208"/>
        <v>8.6956521739130436E-3</v>
      </c>
      <c r="BJ371" s="34">
        <f t="shared" si="209"/>
        <v>1.1884057971014493E-2</v>
      </c>
      <c r="BK371" s="34">
        <f t="shared" si="210"/>
        <v>1.2198067632850241E-2</v>
      </c>
      <c r="BL371" s="34">
        <f t="shared" si="211"/>
        <v>1.393719806763285E-2</v>
      </c>
      <c r="BM371" s="34">
        <f t="shared" si="212"/>
        <v>1.1980676328502415E-2</v>
      </c>
      <c r="BN371" s="34">
        <f t="shared" si="199"/>
        <v>1.4166666666666666E-2</v>
      </c>
      <c r="BO371" s="34">
        <f t="shared" si="200"/>
        <v>1.5132850241545894E-2</v>
      </c>
      <c r="BP371" s="34">
        <f t="shared" si="201"/>
        <v>1.3768115942028985E-2</v>
      </c>
    </row>
    <row r="372" spans="1:68" ht="15" x14ac:dyDescent="0.25">
      <c r="A372" s="20" t="s">
        <v>62</v>
      </c>
      <c r="B372" s="28">
        <v>211</v>
      </c>
      <c r="C372" s="28">
        <v>277</v>
      </c>
      <c r="D372" s="28">
        <v>281</v>
      </c>
      <c r="E372" s="28">
        <v>198</v>
      </c>
      <c r="F372" s="28">
        <v>247</v>
      </c>
      <c r="G372" s="28">
        <v>456</v>
      </c>
      <c r="H372" s="28">
        <v>293</v>
      </c>
      <c r="I372" s="28">
        <v>339</v>
      </c>
      <c r="J372" s="28">
        <v>398</v>
      </c>
      <c r="K372" s="28">
        <v>405</v>
      </c>
      <c r="L372" s="28">
        <v>380</v>
      </c>
      <c r="M372" s="28">
        <v>392</v>
      </c>
      <c r="N372" s="28">
        <v>278</v>
      </c>
      <c r="O372" s="28">
        <v>332</v>
      </c>
      <c r="P372" s="28">
        <v>297</v>
      </c>
      <c r="Q372" s="28">
        <v>402</v>
      </c>
      <c r="R372" s="28">
        <v>393</v>
      </c>
      <c r="S372" s="28">
        <v>336</v>
      </c>
      <c r="T372" s="28">
        <v>507</v>
      </c>
      <c r="U372" s="28">
        <v>404</v>
      </c>
      <c r="V372" s="28">
        <v>627</v>
      </c>
      <c r="W372" s="28">
        <v>569</v>
      </c>
      <c r="X372" s="28">
        <v>743</v>
      </c>
      <c r="Y372" s="28"/>
      <c r="Z372" s="20" t="s">
        <v>62</v>
      </c>
      <c r="AA372" s="28" t="b">
        <f t="shared" si="219"/>
        <v>1</v>
      </c>
      <c r="AB372"/>
      <c r="AC372" s="20" t="s">
        <v>62</v>
      </c>
      <c r="AD372" s="28">
        <v>35900</v>
      </c>
      <c r="AE372" s="28">
        <v>46100</v>
      </c>
      <c r="AF372" s="36">
        <v>77.8</v>
      </c>
      <c r="AG372" s="36">
        <v>7.4</v>
      </c>
      <c r="AH372" s="28">
        <v>37600</v>
      </c>
      <c r="AI372" s="28">
        <v>44800</v>
      </c>
      <c r="AJ372" s="36">
        <v>83.8</v>
      </c>
      <c r="AK372" s="36">
        <v>7</v>
      </c>
      <c r="AL372" s="28">
        <v>37000</v>
      </c>
      <c r="AM372" s="28">
        <v>44800</v>
      </c>
      <c r="AN372" s="36">
        <v>82.7</v>
      </c>
      <c r="AO372" s="36">
        <v>8.1</v>
      </c>
      <c r="AP372"/>
      <c r="AQ372"/>
      <c r="AR372"/>
      <c r="AS372"/>
      <c r="AT372" s="34">
        <f t="shared" si="191"/>
        <v>5.6117021276595744E-3</v>
      </c>
      <c r="AU372" s="34">
        <f t="shared" si="192"/>
        <v>7.3670212765957451E-3</v>
      </c>
      <c r="AV372" s="34">
        <f t="shared" si="193"/>
        <v>7.473404255319149E-3</v>
      </c>
      <c r="AW372" s="34">
        <f t="shared" si="213"/>
        <v>5.3513513513513515E-3</v>
      </c>
      <c r="AX372" s="34">
        <f t="shared" si="214"/>
        <v>6.6756756756756758E-3</v>
      </c>
      <c r="AY372" s="34">
        <f t="shared" si="215"/>
        <v>1.2324324324324324E-2</v>
      </c>
      <c r="AZ372" s="34">
        <f t="shared" si="216"/>
        <v>7.9189189189189189E-3</v>
      </c>
      <c r="BA372" s="34">
        <f t="shared" si="217"/>
        <v>9.1621621621621619E-3</v>
      </c>
      <c r="BB372" s="34">
        <f t="shared" si="218"/>
        <v>1.0756756756756757E-2</v>
      </c>
      <c r="BC372" s="34">
        <f t="shared" si="220"/>
        <v>1.0945945945945945E-2</v>
      </c>
      <c r="BD372" s="34">
        <f t="shared" si="221"/>
        <v>1.0270270270270269E-2</v>
      </c>
      <c r="BE372" s="34">
        <f t="shared" si="222"/>
        <v>1.0594594594594595E-2</v>
      </c>
      <c r="BF372" s="34">
        <f t="shared" si="223"/>
        <v>7.5135135135135133E-3</v>
      </c>
      <c r="BG372" s="34">
        <f t="shared" si="224"/>
        <v>8.9729729729729722E-3</v>
      </c>
      <c r="BH372" s="34">
        <f t="shared" si="225"/>
        <v>8.0270270270270273E-3</v>
      </c>
      <c r="BI372" s="34">
        <f t="shared" si="208"/>
        <v>8.9732142857142858E-3</v>
      </c>
      <c r="BJ372" s="34">
        <f t="shared" si="209"/>
        <v>8.7723214285714279E-3</v>
      </c>
      <c r="BK372" s="34">
        <f t="shared" si="210"/>
        <v>7.4999999999999997E-3</v>
      </c>
      <c r="BL372" s="34">
        <f t="shared" si="211"/>
        <v>1.1316964285714286E-2</v>
      </c>
      <c r="BM372" s="34">
        <f t="shared" si="212"/>
        <v>9.0178571428571434E-3</v>
      </c>
      <c r="BN372" s="34">
        <f t="shared" si="199"/>
        <v>1.3995535714285714E-2</v>
      </c>
      <c r="BO372" s="34">
        <f t="shared" si="200"/>
        <v>1.2700892857142857E-2</v>
      </c>
      <c r="BP372" s="34">
        <f t="shared" si="201"/>
        <v>1.6584821428571428E-2</v>
      </c>
    </row>
    <row r="373" spans="1:68" ht="15" x14ac:dyDescent="0.25">
      <c r="A373" s="20" t="s">
        <v>75</v>
      </c>
      <c r="B373" s="28">
        <v>587</v>
      </c>
      <c r="C373" s="28">
        <v>908</v>
      </c>
      <c r="D373" s="28">
        <v>938</v>
      </c>
      <c r="E373" s="28">
        <v>903</v>
      </c>
      <c r="F373" s="28">
        <v>915</v>
      </c>
      <c r="G373" s="28">
        <v>869</v>
      </c>
      <c r="H373" s="28">
        <v>937</v>
      </c>
      <c r="I373" s="28">
        <v>957</v>
      </c>
      <c r="J373" s="28">
        <v>1114</v>
      </c>
      <c r="K373" s="28">
        <v>1300</v>
      </c>
      <c r="L373" s="28">
        <v>1373</v>
      </c>
      <c r="M373" s="28">
        <v>1145</v>
      </c>
      <c r="N373" s="28">
        <v>735</v>
      </c>
      <c r="O373" s="28">
        <v>769</v>
      </c>
      <c r="P373" s="28">
        <v>988</v>
      </c>
      <c r="Q373" s="28">
        <v>1042</v>
      </c>
      <c r="R373" s="28">
        <v>1074</v>
      </c>
      <c r="S373" s="28">
        <v>1128</v>
      </c>
      <c r="T373" s="28">
        <v>1117</v>
      </c>
      <c r="U373" s="28">
        <v>1310</v>
      </c>
      <c r="V373" s="28">
        <v>975</v>
      </c>
      <c r="W373" s="28">
        <v>1082</v>
      </c>
      <c r="X373" s="28">
        <v>1214</v>
      </c>
      <c r="Y373" s="28"/>
      <c r="Z373" s="20" t="s">
        <v>75</v>
      </c>
      <c r="AA373" s="28" t="b">
        <f t="shared" si="219"/>
        <v>1</v>
      </c>
      <c r="AB373"/>
      <c r="AC373" s="20" t="s">
        <v>75</v>
      </c>
      <c r="AD373" s="28">
        <v>71200</v>
      </c>
      <c r="AE373" s="28">
        <v>88900</v>
      </c>
      <c r="AF373" s="36">
        <v>80.099999999999994</v>
      </c>
      <c r="AG373" s="36">
        <v>5.6</v>
      </c>
      <c r="AH373" s="28">
        <v>70800</v>
      </c>
      <c r="AI373" s="28">
        <v>88100</v>
      </c>
      <c r="AJ373" s="36">
        <v>80.3</v>
      </c>
      <c r="AK373" s="36">
        <v>5.4</v>
      </c>
      <c r="AL373" s="28">
        <v>72900</v>
      </c>
      <c r="AM373" s="28">
        <v>89600</v>
      </c>
      <c r="AN373" s="36">
        <v>81.400000000000006</v>
      </c>
      <c r="AO373" s="36">
        <v>5.0999999999999996</v>
      </c>
      <c r="AP373"/>
      <c r="AQ373"/>
      <c r="AR373"/>
      <c r="AS373"/>
      <c r="AT373" s="34">
        <f t="shared" si="191"/>
        <v>8.2909604519774017E-3</v>
      </c>
      <c r="AU373" s="34">
        <f t="shared" si="192"/>
        <v>1.2824858757062147E-2</v>
      </c>
      <c r="AV373" s="34">
        <f t="shared" si="193"/>
        <v>1.3248587570621469E-2</v>
      </c>
      <c r="AW373" s="34">
        <f t="shared" si="213"/>
        <v>1.2386831275720165E-2</v>
      </c>
      <c r="AX373" s="34">
        <f t="shared" si="214"/>
        <v>1.2551440329218106E-2</v>
      </c>
      <c r="AY373" s="34">
        <f t="shared" si="215"/>
        <v>1.1920438957475995E-2</v>
      </c>
      <c r="AZ373" s="34">
        <f t="shared" si="216"/>
        <v>1.2853223593964335E-2</v>
      </c>
      <c r="BA373" s="34">
        <f t="shared" si="217"/>
        <v>1.3127572016460906E-2</v>
      </c>
      <c r="BB373" s="34">
        <f t="shared" si="218"/>
        <v>1.5281207133058985E-2</v>
      </c>
      <c r="BC373" s="34">
        <f t="shared" si="220"/>
        <v>1.7832647462277092E-2</v>
      </c>
      <c r="BD373" s="34">
        <f t="shared" si="221"/>
        <v>1.8834019204389575E-2</v>
      </c>
      <c r="BE373" s="34">
        <f t="shared" si="222"/>
        <v>1.5706447187928671E-2</v>
      </c>
      <c r="BF373" s="34">
        <f t="shared" si="223"/>
        <v>1.0082304526748971E-2</v>
      </c>
      <c r="BG373" s="34">
        <f t="shared" si="224"/>
        <v>1.0548696844993141E-2</v>
      </c>
      <c r="BH373" s="34">
        <f t="shared" si="225"/>
        <v>1.355281207133059E-2</v>
      </c>
      <c r="BI373" s="34">
        <f t="shared" si="208"/>
        <v>1.1629464285714286E-2</v>
      </c>
      <c r="BJ373" s="34">
        <f t="shared" si="209"/>
        <v>1.1986607142857143E-2</v>
      </c>
      <c r="BK373" s="34">
        <f t="shared" si="210"/>
        <v>1.2589285714285714E-2</v>
      </c>
      <c r="BL373" s="34">
        <f t="shared" si="211"/>
        <v>1.2466517857142857E-2</v>
      </c>
      <c r="BM373" s="34">
        <f t="shared" si="212"/>
        <v>1.4620535714285714E-2</v>
      </c>
      <c r="BN373" s="34">
        <f t="shared" si="199"/>
        <v>1.0881696428571428E-2</v>
      </c>
      <c r="BO373" s="34">
        <f t="shared" si="200"/>
        <v>1.2075892857142858E-2</v>
      </c>
      <c r="BP373" s="34">
        <f t="shared" si="201"/>
        <v>1.3549107142857142E-2</v>
      </c>
    </row>
    <row r="374" spans="1:68" ht="15" x14ac:dyDescent="0.25">
      <c r="A374" s="20" t="s">
        <v>105</v>
      </c>
      <c r="B374" s="28">
        <v>245</v>
      </c>
      <c r="C374" s="28">
        <v>327</v>
      </c>
      <c r="D374" s="28">
        <v>563</v>
      </c>
      <c r="E374" s="28">
        <v>445</v>
      </c>
      <c r="F374" s="28">
        <v>185</v>
      </c>
      <c r="G374" s="28">
        <v>408</v>
      </c>
      <c r="H374" s="28">
        <v>227</v>
      </c>
      <c r="I374" s="28">
        <v>355</v>
      </c>
      <c r="J374" s="28">
        <v>372</v>
      </c>
      <c r="K374" s="28">
        <v>389</v>
      </c>
      <c r="L374" s="28">
        <v>354</v>
      </c>
      <c r="M374" s="28">
        <v>416</v>
      </c>
      <c r="N374" s="28">
        <v>211</v>
      </c>
      <c r="O374" s="28">
        <v>366</v>
      </c>
      <c r="P374" s="28">
        <v>354</v>
      </c>
      <c r="Q374" s="28">
        <v>359</v>
      </c>
      <c r="R374" s="28">
        <v>424</v>
      </c>
      <c r="S374" s="28">
        <v>327</v>
      </c>
      <c r="T374" s="28">
        <v>533</v>
      </c>
      <c r="U374" s="28">
        <v>515</v>
      </c>
      <c r="V374" s="28">
        <v>439</v>
      </c>
      <c r="W374" s="28">
        <v>402</v>
      </c>
      <c r="X374" s="28">
        <v>446</v>
      </c>
      <c r="Y374" s="28"/>
      <c r="Z374" s="20" t="s">
        <v>105</v>
      </c>
      <c r="AA374" s="28" t="b">
        <f t="shared" si="219"/>
        <v>1</v>
      </c>
      <c r="AB374"/>
      <c r="AC374" s="20" t="s">
        <v>105</v>
      </c>
      <c r="AD374" s="28">
        <v>39300</v>
      </c>
      <c r="AE374" s="28">
        <v>49300</v>
      </c>
      <c r="AF374" s="36">
        <v>79.8</v>
      </c>
      <c r="AG374" s="36">
        <v>6.4</v>
      </c>
      <c r="AH374" s="28">
        <v>38300</v>
      </c>
      <c r="AI374" s="28">
        <v>50200</v>
      </c>
      <c r="AJ374" s="36">
        <v>76.400000000000006</v>
      </c>
      <c r="AK374" s="36">
        <v>7</v>
      </c>
      <c r="AL374" s="28">
        <v>39100</v>
      </c>
      <c r="AM374" s="28">
        <v>50900</v>
      </c>
      <c r="AN374" s="36">
        <v>76.7</v>
      </c>
      <c r="AO374" s="36">
        <v>6.5</v>
      </c>
      <c r="AP374"/>
      <c r="AQ374"/>
      <c r="AR374"/>
      <c r="AS374"/>
      <c r="AT374" s="34">
        <f t="shared" si="191"/>
        <v>6.3968668407310709E-3</v>
      </c>
      <c r="AU374" s="34">
        <f t="shared" si="192"/>
        <v>8.5378590078328976E-3</v>
      </c>
      <c r="AV374" s="34">
        <f t="shared" si="193"/>
        <v>1.4699738903394256E-2</v>
      </c>
      <c r="AW374" s="34">
        <f t="shared" si="213"/>
        <v>1.1381074168797954E-2</v>
      </c>
      <c r="AX374" s="34">
        <f t="shared" si="214"/>
        <v>4.7314578005115092E-3</v>
      </c>
      <c r="AY374" s="34">
        <f t="shared" si="215"/>
        <v>1.0434782608695653E-2</v>
      </c>
      <c r="AZ374" s="34">
        <f t="shared" si="216"/>
        <v>5.8056265984654729E-3</v>
      </c>
      <c r="BA374" s="34">
        <f t="shared" si="217"/>
        <v>9.0792838874680301E-3</v>
      </c>
      <c r="BB374" s="34">
        <f t="shared" si="218"/>
        <v>9.5140664961636829E-3</v>
      </c>
      <c r="BC374" s="34">
        <f t="shared" si="220"/>
        <v>9.9488491048593357E-3</v>
      </c>
      <c r="BD374" s="34">
        <f t="shared" si="221"/>
        <v>9.0537084398976987E-3</v>
      </c>
      <c r="BE374" s="34">
        <f t="shared" si="222"/>
        <v>1.0639386189258313E-2</v>
      </c>
      <c r="BF374" s="34">
        <f t="shared" si="223"/>
        <v>5.3964194373401532E-3</v>
      </c>
      <c r="BG374" s="34">
        <f t="shared" si="224"/>
        <v>9.3606138107416876E-3</v>
      </c>
      <c r="BH374" s="34">
        <f t="shared" si="225"/>
        <v>9.0537084398976987E-3</v>
      </c>
      <c r="BI374" s="34">
        <f t="shared" ref="BI374:BI405" si="226">Q374/$AM374</f>
        <v>7.0530451866404713E-3</v>
      </c>
      <c r="BJ374" s="34">
        <f t="shared" ref="BJ374:BJ405" si="227">R374/$AM374</f>
        <v>8.3300589390962673E-3</v>
      </c>
      <c r="BK374" s="34">
        <f t="shared" ref="BK374:BK405" si="228">S374/$AM374</f>
        <v>6.4243614931237718E-3</v>
      </c>
      <c r="BL374" s="34">
        <f t="shared" ref="BL374:BL405" si="229">T374/$AM374</f>
        <v>1.0471512770137524E-2</v>
      </c>
      <c r="BM374" s="34">
        <f t="shared" ref="BM374:BM405" si="230">U374/$AM374</f>
        <v>1.0117878192534381E-2</v>
      </c>
      <c r="BN374" s="34">
        <f t="shared" si="199"/>
        <v>8.6247544204322204E-3</v>
      </c>
      <c r="BO374" s="34">
        <f t="shared" si="200"/>
        <v>7.8978388998035363E-3</v>
      </c>
      <c r="BP374" s="34">
        <f t="shared" si="201"/>
        <v>8.7622789783889984E-3</v>
      </c>
    </row>
    <row r="375" spans="1:68" ht="15" x14ac:dyDescent="0.25">
      <c r="A375" s="20" t="s">
        <v>126</v>
      </c>
      <c r="B375" s="28">
        <v>465</v>
      </c>
      <c r="C375" s="28">
        <v>618</v>
      </c>
      <c r="D375" s="28">
        <v>612</v>
      </c>
      <c r="E375" s="28">
        <v>573</v>
      </c>
      <c r="F375" s="28">
        <v>394</v>
      </c>
      <c r="G375" s="28">
        <v>588</v>
      </c>
      <c r="H375" s="28">
        <v>707</v>
      </c>
      <c r="I375" s="28">
        <v>828</v>
      </c>
      <c r="J375" s="28">
        <v>720</v>
      </c>
      <c r="K375" s="28">
        <v>683</v>
      </c>
      <c r="L375" s="28">
        <v>592</v>
      </c>
      <c r="M375" s="28">
        <v>521</v>
      </c>
      <c r="N375" s="28">
        <v>499</v>
      </c>
      <c r="O375" s="28">
        <v>444</v>
      </c>
      <c r="P375" s="28">
        <v>795</v>
      </c>
      <c r="Q375" s="28">
        <v>730</v>
      </c>
      <c r="R375" s="28">
        <v>775</v>
      </c>
      <c r="S375" s="28">
        <v>623</v>
      </c>
      <c r="T375" s="28">
        <v>647</v>
      </c>
      <c r="U375" s="28">
        <v>826</v>
      </c>
      <c r="V375" s="28">
        <v>903</v>
      </c>
      <c r="W375" s="28">
        <v>762</v>
      </c>
      <c r="X375" s="28">
        <v>776</v>
      </c>
      <c r="Y375" s="28"/>
      <c r="Z375" s="20" t="s">
        <v>126</v>
      </c>
      <c r="AA375" s="28" t="b">
        <f t="shared" si="219"/>
        <v>1</v>
      </c>
      <c r="AB375"/>
      <c r="AC375" s="20" t="s">
        <v>126</v>
      </c>
      <c r="AD375" s="28">
        <v>68500</v>
      </c>
      <c r="AE375" s="28">
        <v>86700</v>
      </c>
      <c r="AF375" s="36">
        <v>79</v>
      </c>
      <c r="AG375" s="36">
        <v>5.3</v>
      </c>
      <c r="AH375" s="28">
        <v>70500</v>
      </c>
      <c r="AI375" s="28">
        <v>87700</v>
      </c>
      <c r="AJ375" s="36">
        <v>80.400000000000006</v>
      </c>
      <c r="AK375" s="36">
        <v>6.1</v>
      </c>
      <c r="AL375" s="28">
        <v>74600</v>
      </c>
      <c r="AM375" s="28">
        <v>88500</v>
      </c>
      <c r="AN375" s="36">
        <v>84.3</v>
      </c>
      <c r="AO375" s="36">
        <v>5.3</v>
      </c>
      <c r="AP375"/>
      <c r="AQ375"/>
      <c r="AR375"/>
      <c r="AS375"/>
      <c r="AT375" s="34">
        <f t="shared" si="191"/>
        <v>6.5957446808510636E-3</v>
      </c>
      <c r="AU375" s="34">
        <f t="shared" si="192"/>
        <v>8.7659574468085099E-3</v>
      </c>
      <c r="AV375" s="34">
        <f t="shared" si="193"/>
        <v>8.6808510638297868E-3</v>
      </c>
      <c r="AW375" s="34">
        <f t="shared" si="213"/>
        <v>7.6809651474530833E-3</v>
      </c>
      <c r="AX375" s="34">
        <f t="shared" si="214"/>
        <v>5.2815013404825736E-3</v>
      </c>
      <c r="AY375" s="34">
        <f t="shared" si="215"/>
        <v>7.8820375335120641E-3</v>
      </c>
      <c r="AZ375" s="34">
        <f t="shared" si="216"/>
        <v>9.4772117962466495E-3</v>
      </c>
      <c r="BA375" s="34">
        <f t="shared" si="217"/>
        <v>1.1099195710455765E-2</v>
      </c>
      <c r="BB375" s="34">
        <f t="shared" si="218"/>
        <v>9.6514745308310997E-3</v>
      </c>
      <c r="BC375" s="34">
        <f t="shared" si="220"/>
        <v>9.1554959785522787E-3</v>
      </c>
      <c r="BD375" s="34">
        <f t="shared" si="221"/>
        <v>7.9356568364611253E-3</v>
      </c>
      <c r="BE375" s="34">
        <f t="shared" si="222"/>
        <v>6.9839142091152814E-3</v>
      </c>
      <c r="BF375" s="34">
        <f t="shared" si="223"/>
        <v>6.6890080428954422E-3</v>
      </c>
      <c r="BG375" s="34">
        <f t="shared" si="224"/>
        <v>5.9517426273458449E-3</v>
      </c>
      <c r="BH375" s="34">
        <f t="shared" si="225"/>
        <v>1.0656836461126005E-2</v>
      </c>
      <c r="BI375" s="34">
        <f t="shared" si="226"/>
        <v>8.2485875706214684E-3</v>
      </c>
      <c r="BJ375" s="34">
        <f t="shared" si="227"/>
        <v>8.7570621468926555E-3</v>
      </c>
      <c r="BK375" s="34">
        <f t="shared" si="228"/>
        <v>7.0395480225988703E-3</v>
      </c>
      <c r="BL375" s="34">
        <f t="shared" si="229"/>
        <v>7.3107344632768363E-3</v>
      </c>
      <c r="BM375" s="34">
        <f t="shared" si="230"/>
        <v>9.3333333333333341E-3</v>
      </c>
      <c r="BN375" s="34">
        <f t="shared" si="199"/>
        <v>1.0203389830508475E-2</v>
      </c>
      <c r="BO375" s="34">
        <f t="shared" si="200"/>
        <v>8.6101694915254236E-3</v>
      </c>
      <c r="BP375" s="34">
        <f t="shared" si="201"/>
        <v>8.7683615819209044E-3</v>
      </c>
    </row>
    <row r="376" spans="1:68" ht="15" x14ac:dyDescent="0.25">
      <c r="A376" s="20" t="s">
        <v>133</v>
      </c>
      <c r="B376" s="28">
        <v>519</v>
      </c>
      <c r="C376" s="28">
        <v>935</v>
      </c>
      <c r="D376" s="28">
        <v>712</v>
      </c>
      <c r="E376" s="28">
        <v>599</v>
      </c>
      <c r="F376" s="28">
        <v>415</v>
      </c>
      <c r="G376" s="28">
        <v>599</v>
      </c>
      <c r="H376" s="28">
        <v>557</v>
      </c>
      <c r="I376" s="28">
        <v>386</v>
      </c>
      <c r="J376" s="28">
        <v>487</v>
      </c>
      <c r="K376" s="28">
        <v>517</v>
      </c>
      <c r="L376" s="28">
        <v>289</v>
      </c>
      <c r="M376" s="28">
        <v>952</v>
      </c>
      <c r="N376" s="28">
        <v>461</v>
      </c>
      <c r="O376" s="28">
        <v>534</v>
      </c>
      <c r="P376" s="28">
        <v>941</v>
      </c>
      <c r="Q376" s="28">
        <v>505</v>
      </c>
      <c r="R376" s="28">
        <v>906</v>
      </c>
      <c r="S376" s="28">
        <v>554</v>
      </c>
      <c r="T376" s="28">
        <v>505</v>
      </c>
      <c r="U376" s="28">
        <v>618</v>
      </c>
      <c r="V376" s="28">
        <v>579</v>
      </c>
      <c r="W376" s="28">
        <v>593</v>
      </c>
      <c r="X376" s="28">
        <v>403</v>
      </c>
      <c r="Y376" s="28"/>
      <c r="Z376" s="20" t="s">
        <v>133</v>
      </c>
      <c r="AA376" s="28" t="b">
        <f t="shared" si="219"/>
        <v>1</v>
      </c>
      <c r="AB376"/>
      <c r="AC376" s="20" t="s">
        <v>133</v>
      </c>
      <c r="AD376" s="28">
        <v>47200</v>
      </c>
      <c r="AE376" s="28">
        <v>57600</v>
      </c>
      <c r="AF376" s="36">
        <v>82</v>
      </c>
      <c r="AG376" s="36">
        <v>6.8</v>
      </c>
      <c r="AH376" s="28">
        <v>47000</v>
      </c>
      <c r="AI376" s="28">
        <v>59200</v>
      </c>
      <c r="AJ376" s="36">
        <v>79.3</v>
      </c>
      <c r="AK376" s="36">
        <v>7.2</v>
      </c>
      <c r="AL376" s="28">
        <v>46600</v>
      </c>
      <c r="AM376" s="28">
        <v>58100</v>
      </c>
      <c r="AN376" s="36">
        <v>80.3</v>
      </c>
      <c r="AO376" s="36">
        <v>6.4</v>
      </c>
      <c r="AP376"/>
      <c r="AQ376"/>
      <c r="AR376"/>
      <c r="AS376"/>
      <c r="AT376" s="34">
        <f t="shared" si="191"/>
        <v>1.1042553191489361E-2</v>
      </c>
      <c r="AU376" s="34">
        <f t="shared" si="192"/>
        <v>1.9893617021276597E-2</v>
      </c>
      <c r="AV376" s="34">
        <f t="shared" si="193"/>
        <v>1.5148936170212766E-2</v>
      </c>
      <c r="AW376" s="34">
        <f t="shared" si="213"/>
        <v>1.2854077253218884E-2</v>
      </c>
      <c r="AX376" s="34">
        <f t="shared" si="214"/>
        <v>8.9055793991416315E-3</v>
      </c>
      <c r="AY376" s="34">
        <f t="shared" si="215"/>
        <v>1.2854077253218884E-2</v>
      </c>
      <c r="AZ376" s="34">
        <f t="shared" si="216"/>
        <v>1.1952789699570815E-2</v>
      </c>
      <c r="BA376" s="34">
        <f t="shared" si="217"/>
        <v>8.2832618025751072E-3</v>
      </c>
      <c r="BB376" s="34">
        <f t="shared" si="218"/>
        <v>1.0450643776824035E-2</v>
      </c>
      <c r="BC376" s="34">
        <f t="shared" si="220"/>
        <v>1.1094420600858369E-2</v>
      </c>
      <c r="BD376" s="34">
        <f t="shared" si="221"/>
        <v>6.2017167381974245E-3</v>
      </c>
      <c r="BE376" s="34">
        <f t="shared" si="222"/>
        <v>2.0429184549356223E-2</v>
      </c>
      <c r="BF376" s="34">
        <f t="shared" si="223"/>
        <v>9.8927038626609436E-3</v>
      </c>
      <c r="BG376" s="34">
        <f t="shared" si="224"/>
        <v>1.1459227467811159E-2</v>
      </c>
      <c r="BH376" s="34">
        <f t="shared" si="225"/>
        <v>2.01931330472103E-2</v>
      </c>
      <c r="BI376" s="34">
        <f t="shared" si="226"/>
        <v>8.6919104991394144E-3</v>
      </c>
      <c r="BJ376" s="34">
        <f t="shared" si="227"/>
        <v>1.5593803786574871E-2</v>
      </c>
      <c r="BK376" s="34">
        <f t="shared" si="228"/>
        <v>9.5352839931153177E-3</v>
      </c>
      <c r="BL376" s="34">
        <f t="shared" si="229"/>
        <v>8.6919104991394144E-3</v>
      </c>
      <c r="BM376" s="34">
        <f t="shared" si="230"/>
        <v>1.0636833046471601E-2</v>
      </c>
      <c r="BN376" s="34">
        <f t="shared" si="199"/>
        <v>9.9655765920826159E-3</v>
      </c>
      <c r="BO376" s="34">
        <f t="shared" si="200"/>
        <v>1.0206540447504303E-2</v>
      </c>
      <c r="BP376" s="34">
        <f t="shared" si="201"/>
        <v>6.9363166953528401E-3</v>
      </c>
    </row>
    <row r="377" spans="1:68" ht="15" x14ac:dyDescent="0.25">
      <c r="A377" s="20" t="s">
        <v>155</v>
      </c>
      <c r="B377" s="28">
        <v>299</v>
      </c>
      <c r="C377" s="28">
        <v>352</v>
      </c>
      <c r="D377" s="28">
        <v>420</v>
      </c>
      <c r="E377" s="28">
        <v>370</v>
      </c>
      <c r="F377" s="28">
        <v>300</v>
      </c>
      <c r="G377" s="28">
        <v>367</v>
      </c>
      <c r="H377" s="28">
        <v>486</v>
      </c>
      <c r="I377" s="28">
        <v>375</v>
      </c>
      <c r="J377" s="28">
        <v>450</v>
      </c>
      <c r="K377" s="28">
        <v>653</v>
      </c>
      <c r="L377" s="28">
        <v>584</v>
      </c>
      <c r="M377" s="28">
        <v>555</v>
      </c>
      <c r="N377" s="28">
        <v>458</v>
      </c>
      <c r="O377" s="28">
        <v>697</v>
      </c>
      <c r="P377" s="28">
        <v>729</v>
      </c>
      <c r="Q377" s="28">
        <v>574</v>
      </c>
      <c r="R377" s="28">
        <v>632</v>
      </c>
      <c r="S377" s="28">
        <v>701</v>
      </c>
      <c r="T377" s="28">
        <v>1048</v>
      </c>
      <c r="U377" s="28">
        <v>601</v>
      </c>
      <c r="V377" s="28">
        <v>722</v>
      </c>
      <c r="W377" s="28">
        <v>639</v>
      </c>
      <c r="X377" s="28">
        <v>823</v>
      </c>
      <c r="Y377" s="28"/>
      <c r="Z377" s="20" t="s">
        <v>155</v>
      </c>
      <c r="AA377" s="28" t="b">
        <f t="shared" si="219"/>
        <v>1</v>
      </c>
      <c r="AB377"/>
      <c r="AC377" s="20" t="s">
        <v>155</v>
      </c>
      <c r="AD377" s="28">
        <v>47000</v>
      </c>
      <c r="AE377" s="28">
        <v>60800</v>
      </c>
      <c r="AF377" s="36">
        <v>77.3</v>
      </c>
      <c r="AG377" s="36">
        <v>6.6</v>
      </c>
      <c r="AH377" s="28">
        <v>47000</v>
      </c>
      <c r="AI377" s="28">
        <v>61100</v>
      </c>
      <c r="AJ377" s="36">
        <v>76.900000000000006</v>
      </c>
      <c r="AK377" s="36">
        <v>6.4</v>
      </c>
      <c r="AL377" s="28">
        <v>54800</v>
      </c>
      <c r="AM377" s="28">
        <v>63300</v>
      </c>
      <c r="AN377" s="36">
        <v>86.6</v>
      </c>
      <c r="AO377" s="36">
        <v>5.9</v>
      </c>
      <c r="AP377"/>
      <c r="AQ377"/>
      <c r="AR377"/>
      <c r="AS377"/>
      <c r="AT377" s="34">
        <f t="shared" si="191"/>
        <v>6.3617021276595742E-3</v>
      </c>
      <c r="AU377" s="34">
        <f t="shared" si="192"/>
        <v>7.4893617021276598E-3</v>
      </c>
      <c r="AV377" s="34">
        <f t="shared" si="193"/>
        <v>8.9361702127659579E-3</v>
      </c>
      <c r="AW377" s="34">
        <f t="shared" si="213"/>
        <v>6.7518248175182484E-3</v>
      </c>
      <c r="AX377" s="34">
        <f t="shared" si="214"/>
        <v>5.4744525547445258E-3</v>
      </c>
      <c r="AY377" s="34">
        <f t="shared" si="215"/>
        <v>6.6970802919708028E-3</v>
      </c>
      <c r="AZ377" s="34">
        <f t="shared" si="216"/>
        <v>8.8686131386861312E-3</v>
      </c>
      <c r="BA377" s="34">
        <f t="shared" si="217"/>
        <v>6.8430656934306573E-3</v>
      </c>
      <c r="BB377" s="34">
        <f t="shared" si="218"/>
        <v>8.2116788321167887E-3</v>
      </c>
      <c r="BC377" s="34">
        <f t="shared" si="220"/>
        <v>1.1916058394160585E-2</v>
      </c>
      <c r="BD377" s="34">
        <f t="shared" si="221"/>
        <v>1.0656934306569343E-2</v>
      </c>
      <c r="BE377" s="34">
        <f t="shared" si="222"/>
        <v>1.0127737226277373E-2</v>
      </c>
      <c r="BF377" s="34">
        <f t="shared" si="223"/>
        <v>8.3576642335766432E-3</v>
      </c>
      <c r="BG377" s="34">
        <f t="shared" si="224"/>
        <v>1.2718978102189782E-2</v>
      </c>
      <c r="BH377" s="34">
        <f t="shared" si="225"/>
        <v>1.3302919708029198E-2</v>
      </c>
      <c r="BI377" s="34">
        <f t="shared" si="226"/>
        <v>9.0679304897314378E-3</v>
      </c>
      <c r="BJ377" s="34">
        <f t="shared" si="227"/>
        <v>9.9842022116903642E-3</v>
      </c>
      <c r="BK377" s="34">
        <f t="shared" si="228"/>
        <v>1.1074249605055292E-2</v>
      </c>
      <c r="BL377" s="34">
        <f t="shared" si="229"/>
        <v>1.6556082148499209E-2</v>
      </c>
      <c r="BM377" s="34">
        <f t="shared" si="230"/>
        <v>9.4944707740916272E-3</v>
      </c>
      <c r="BN377" s="34">
        <f t="shared" si="199"/>
        <v>1.1406003159557662E-2</v>
      </c>
      <c r="BO377" s="34">
        <f t="shared" si="200"/>
        <v>1.009478672985782E-2</v>
      </c>
      <c r="BP377" s="34">
        <f t="shared" si="201"/>
        <v>1.3001579778830964E-2</v>
      </c>
    </row>
    <row r="378" spans="1:68" ht="15" x14ac:dyDescent="0.25">
      <c r="A378" s="20" t="s">
        <v>164</v>
      </c>
      <c r="B378" s="28">
        <v>279</v>
      </c>
      <c r="C378" s="28">
        <v>543</v>
      </c>
      <c r="D378" s="28">
        <v>426</v>
      </c>
      <c r="E378" s="28">
        <v>367</v>
      </c>
      <c r="F378" s="28">
        <v>299</v>
      </c>
      <c r="G378" s="28">
        <v>367</v>
      </c>
      <c r="H378" s="28">
        <v>492</v>
      </c>
      <c r="I378" s="28">
        <v>369</v>
      </c>
      <c r="J378" s="28">
        <v>440</v>
      </c>
      <c r="K378" s="28">
        <v>413</v>
      </c>
      <c r="L378" s="28">
        <v>634</v>
      </c>
      <c r="M378" s="28">
        <v>457</v>
      </c>
      <c r="N378" s="28">
        <v>350</v>
      </c>
      <c r="O378" s="28">
        <v>1272</v>
      </c>
      <c r="P378" s="28">
        <v>422</v>
      </c>
      <c r="Q378" s="28">
        <v>540</v>
      </c>
      <c r="R378" s="28">
        <v>560</v>
      </c>
      <c r="S378" s="28">
        <v>447</v>
      </c>
      <c r="T378" s="28">
        <v>631</v>
      </c>
      <c r="U378" s="28">
        <v>562</v>
      </c>
      <c r="V378" s="28">
        <v>543</v>
      </c>
      <c r="W378" s="28">
        <v>718</v>
      </c>
      <c r="X378" s="28">
        <v>692</v>
      </c>
      <c r="Y378" s="28"/>
      <c r="Z378" s="20" t="s">
        <v>164</v>
      </c>
      <c r="AA378" s="28" t="b">
        <f t="shared" si="219"/>
        <v>1</v>
      </c>
      <c r="AB378"/>
      <c r="AC378" s="20" t="s">
        <v>164</v>
      </c>
      <c r="AD378" s="28">
        <v>41100</v>
      </c>
      <c r="AE378" s="28">
        <v>53700</v>
      </c>
      <c r="AF378" s="36">
        <v>76.5</v>
      </c>
      <c r="AG378" s="36">
        <v>6.7</v>
      </c>
      <c r="AH378" s="28">
        <v>41100</v>
      </c>
      <c r="AI378" s="28">
        <v>53100</v>
      </c>
      <c r="AJ378" s="36">
        <v>77.400000000000006</v>
      </c>
      <c r="AK378" s="36">
        <v>7</v>
      </c>
      <c r="AL378" s="28">
        <v>42300</v>
      </c>
      <c r="AM378" s="28">
        <v>52700</v>
      </c>
      <c r="AN378" s="36">
        <v>80.400000000000006</v>
      </c>
      <c r="AO378" s="36">
        <v>6.8</v>
      </c>
      <c r="AP378"/>
      <c r="AQ378"/>
      <c r="AR378"/>
      <c r="AS378"/>
      <c r="AT378" s="34">
        <f t="shared" si="191"/>
        <v>6.7883211678832116E-3</v>
      </c>
      <c r="AU378" s="34">
        <f t="shared" si="192"/>
        <v>1.3211678832116788E-2</v>
      </c>
      <c r="AV378" s="34">
        <f t="shared" si="193"/>
        <v>1.0364963503649635E-2</v>
      </c>
      <c r="AW378" s="34">
        <f t="shared" si="213"/>
        <v>8.6761229314420811E-3</v>
      </c>
      <c r="AX378" s="34">
        <f t="shared" si="214"/>
        <v>7.068557919621749E-3</v>
      </c>
      <c r="AY378" s="34">
        <f t="shared" si="215"/>
        <v>8.6761229314420811E-3</v>
      </c>
      <c r="AZ378" s="34">
        <f t="shared" si="216"/>
        <v>1.1631205673758865E-2</v>
      </c>
      <c r="BA378" s="34">
        <f t="shared" si="217"/>
        <v>8.7234042553191483E-3</v>
      </c>
      <c r="BB378" s="34">
        <f t="shared" si="218"/>
        <v>1.0401891252955082E-2</v>
      </c>
      <c r="BC378" s="34">
        <f t="shared" si="220"/>
        <v>9.7635933806146571E-3</v>
      </c>
      <c r="BD378" s="34">
        <f t="shared" si="221"/>
        <v>1.4988179669030733E-2</v>
      </c>
      <c r="BE378" s="34">
        <f t="shared" si="222"/>
        <v>1.0803782505910166E-2</v>
      </c>
      <c r="BF378" s="34">
        <f t="shared" si="223"/>
        <v>8.2742316784869974E-3</v>
      </c>
      <c r="BG378" s="34">
        <f t="shared" si="224"/>
        <v>3.0070921985815603E-2</v>
      </c>
      <c r="BH378" s="34">
        <f t="shared" si="225"/>
        <v>9.9763593380614649E-3</v>
      </c>
      <c r="BI378" s="34">
        <f t="shared" si="226"/>
        <v>1.0246679316888045E-2</v>
      </c>
      <c r="BJ378" s="34">
        <f t="shared" si="227"/>
        <v>1.0626185958254269E-2</v>
      </c>
      <c r="BK378" s="34">
        <f t="shared" si="228"/>
        <v>8.4819734345351044E-3</v>
      </c>
      <c r="BL378" s="34">
        <f t="shared" si="229"/>
        <v>1.1973434535104365E-2</v>
      </c>
      <c r="BM378" s="34">
        <f t="shared" si="230"/>
        <v>1.0664136622390892E-2</v>
      </c>
      <c r="BN378" s="34">
        <f t="shared" si="199"/>
        <v>1.0303605313092979E-2</v>
      </c>
      <c r="BO378" s="34">
        <f t="shared" si="200"/>
        <v>1.3624288425047438E-2</v>
      </c>
      <c r="BP378" s="34">
        <f t="shared" si="201"/>
        <v>1.3130929791271347E-2</v>
      </c>
    </row>
    <row r="379" spans="1:68" ht="15" x14ac:dyDescent="0.25">
      <c r="A379" s="20" t="s">
        <v>167</v>
      </c>
      <c r="B379" s="28">
        <v>192</v>
      </c>
      <c r="C379" s="28">
        <v>518</v>
      </c>
      <c r="D379" s="28">
        <v>229</v>
      </c>
      <c r="E379" s="28">
        <v>262</v>
      </c>
      <c r="F379" s="28">
        <v>174</v>
      </c>
      <c r="G379" s="28">
        <v>238</v>
      </c>
      <c r="H379" s="28">
        <v>290</v>
      </c>
      <c r="I379" s="28">
        <v>213</v>
      </c>
      <c r="J379" s="28">
        <v>789</v>
      </c>
      <c r="K379" s="28">
        <v>402</v>
      </c>
      <c r="L379" s="28">
        <v>685</v>
      </c>
      <c r="M379" s="28">
        <v>273</v>
      </c>
      <c r="N379" s="28">
        <v>238</v>
      </c>
      <c r="O379" s="28">
        <v>330</v>
      </c>
      <c r="P379" s="28">
        <v>229</v>
      </c>
      <c r="Q379" s="28">
        <v>287</v>
      </c>
      <c r="R379" s="28">
        <v>404</v>
      </c>
      <c r="S379" s="28">
        <v>229</v>
      </c>
      <c r="T379" s="28">
        <v>593</v>
      </c>
      <c r="U379" s="28">
        <v>430</v>
      </c>
      <c r="V379" s="28">
        <v>514</v>
      </c>
      <c r="W379" s="28">
        <v>713</v>
      </c>
      <c r="X379" s="28">
        <v>258</v>
      </c>
      <c r="Y379" s="28"/>
      <c r="Z379" s="20" t="s">
        <v>167</v>
      </c>
      <c r="AA379" s="28" t="b">
        <f t="shared" si="219"/>
        <v>1</v>
      </c>
      <c r="AB379"/>
      <c r="AC379" s="20" t="s">
        <v>167</v>
      </c>
      <c r="AD379" s="28">
        <v>39500</v>
      </c>
      <c r="AE379" s="28">
        <v>48300</v>
      </c>
      <c r="AF379" s="36">
        <v>81.8</v>
      </c>
      <c r="AG379" s="36">
        <v>6.2</v>
      </c>
      <c r="AH379" s="28">
        <v>41800</v>
      </c>
      <c r="AI379" s="28">
        <v>49400</v>
      </c>
      <c r="AJ379" s="36">
        <v>84.5</v>
      </c>
      <c r="AK379" s="36">
        <v>6.1</v>
      </c>
      <c r="AL379" s="28">
        <v>38600</v>
      </c>
      <c r="AM379" s="28">
        <v>50100</v>
      </c>
      <c r="AN379" s="36">
        <v>77.099999999999994</v>
      </c>
      <c r="AO379" s="36">
        <v>7.5</v>
      </c>
      <c r="AP379"/>
      <c r="AQ379"/>
      <c r="AR379"/>
      <c r="AS379"/>
      <c r="AT379" s="34">
        <f t="shared" si="191"/>
        <v>4.5933014354066987E-3</v>
      </c>
      <c r="AU379" s="34">
        <f t="shared" si="192"/>
        <v>1.2392344497607656E-2</v>
      </c>
      <c r="AV379" s="34">
        <f t="shared" si="193"/>
        <v>5.4784688995215313E-3</v>
      </c>
      <c r="AW379" s="34">
        <f t="shared" ref="AW379:AW384" si="231">E379/$AL379</f>
        <v>6.7875647668393779E-3</v>
      </c>
      <c r="AX379" s="34">
        <f t="shared" ref="AX379:AX384" si="232">F379/$AL379</f>
        <v>4.5077720207253886E-3</v>
      </c>
      <c r="AY379" s="34">
        <f t="shared" ref="AY379:AY384" si="233">G379/$AL379</f>
        <v>6.1658031088082906E-3</v>
      </c>
      <c r="AZ379" s="34">
        <f t="shared" ref="AZ379:AZ384" si="234">H379/$AL379</f>
        <v>7.5129533678756476E-3</v>
      </c>
      <c r="BA379" s="34">
        <f t="shared" ref="BA379:BA384" si="235">I379/$AL379</f>
        <v>5.5181347150259066E-3</v>
      </c>
      <c r="BB379" s="34">
        <f t="shared" ref="BB379:BB384" si="236">J379/$AL379</f>
        <v>2.0440414507772019E-2</v>
      </c>
      <c r="BC379" s="34">
        <f t="shared" si="220"/>
        <v>1.0414507772020725E-2</v>
      </c>
      <c r="BD379" s="34">
        <f t="shared" si="221"/>
        <v>1.7746113989637307E-2</v>
      </c>
      <c r="BE379" s="34">
        <f t="shared" si="222"/>
        <v>7.072538860103627E-3</v>
      </c>
      <c r="BF379" s="34">
        <f t="shared" si="223"/>
        <v>6.1658031088082906E-3</v>
      </c>
      <c r="BG379" s="34">
        <f t="shared" si="224"/>
        <v>8.5492227979274606E-3</v>
      </c>
      <c r="BH379" s="34">
        <f t="shared" si="225"/>
        <v>5.9326424870466323E-3</v>
      </c>
      <c r="BI379" s="34">
        <f t="shared" si="226"/>
        <v>5.7285429141716564E-3</v>
      </c>
      <c r="BJ379" s="34">
        <f t="shared" si="227"/>
        <v>8.063872255489022E-3</v>
      </c>
      <c r="BK379" s="34">
        <f t="shared" si="228"/>
        <v>4.5708582834331334E-3</v>
      </c>
      <c r="BL379" s="34">
        <f t="shared" si="229"/>
        <v>1.1836327345309381E-2</v>
      </c>
      <c r="BM379" s="34">
        <f t="shared" si="230"/>
        <v>8.5828343313373249E-3</v>
      </c>
      <c r="BN379" s="34">
        <f t="shared" si="199"/>
        <v>1.0259481037924153E-2</v>
      </c>
      <c r="BO379" s="34">
        <f t="shared" si="200"/>
        <v>1.4231536926147705E-2</v>
      </c>
      <c r="BP379" s="34">
        <f t="shared" si="201"/>
        <v>5.1497005988023949E-3</v>
      </c>
    </row>
    <row r="380" spans="1:68" ht="15" x14ac:dyDescent="0.25">
      <c r="A380" s="20" t="s">
        <v>183</v>
      </c>
      <c r="B380" s="28">
        <v>236</v>
      </c>
      <c r="C380" s="28">
        <v>368</v>
      </c>
      <c r="D380" s="28">
        <v>455</v>
      </c>
      <c r="E380" s="28">
        <v>533</v>
      </c>
      <c r="F380" s="28">
        <v>329</v>
      </c>
      <c r="G380" s="28">
        <v>408</v>
      </c>
      <c r="H380" s="28">
        <v>462</v>
      </c>
      <c r="I380" s="28">
        <v>619</v>
      </c>
      <c r="J380" s="28">
        <v>465</v>
      </c>
      <c r="K380" s="28">
        <v>548</v>
      </c>
      <c r="L380" s="28">
        <v>441</v>
      </c>
      <c r="M380" s="28">
        <v>379</v>
      </c>
      <c r="N380" s="28">
        <v>324</v>
      </c>
      <c r="O380" s="28">
        <v>429</v>
      </c>
      <c r="P380" s="28">
        <v>572</v>
      </c>
      <c r="Q380" s="28">
        <v>541</v>
      </c>
      <c r="R380" s="28">
        <v>515</v>
      </c>
      <c r="S380" s="28">
        <v>531</v>
      </c>
      <c r="T380" s="28">
        <v>727</v>
      </c>
      <c r="U380" s="28">
        <v>694</v>
      </c>
      <c r="V380" s="28">
        <v>453</v>
      </c>
      <c r="W380" s="28">
        <v>649</v>
      </c>
      <c r="X380" s="28">
        <v>856</v>
      </c>
      <c r="Y380" s="28"/>
      <c r="Z380" s="20" t="s">
        <v>183</v>
      </c>
      <c r="AA380" s="28" t="b">
        <f t="shared" si="219"/>
        <v>1</v>
      </c>
      <c r="AB380"/>
      <c r="AC380" s="20" t="s">
        <v>183</v>
      </c>
      <c r="AD380" s="28">
        <v>54800</v>
      </c>
      <c r="AE380" s="28">
        <v>70000</v>
      </c>
      <c r="AF380" s="36">
        <v>78.3</v>
      </c>
      <c r="AG380" s="36">
        <v>5.5</v>
      </c>
      <c r="AH380" s="28">
        <v>59200</v>
      </c>
      <c r="AI380" s="28">
        <v>73500</v>
      </c>
      <c r="AJ380" s="36">
        <v>80.5</v>
      </c>
      <c r="AK380" s="36">
        <v>6</v>
      </c>
      <c r="AL380" s="28">
        <v>60300</v>
      </c>
      <c r="AM380" s="28">
        <v>71400</v>
      </c>
      <c r="AN380" s="36">
        <v>84.5</v>
      </c>
      <c r="AO380" s="36">
        <v>5.5</v>
      </c>
      <c r="AP380"/>
      <c r="AQ380"/>
      <c r="AR380"/>
      <c r="AS380"/>
      <c r="AT380" s="34">
        <f t="shared" si="191"/>
        <v>3.9864864864864865E-3</v>
      </c>
      <c r="AU380" s="34">
        <f t="shared" si="192"/>
        <v>6.216216216216216E-3</v>
      </c>
      <c r="AV380" s="34">
        <f t="shared" si="193"/>
        <v>7.6858108108108112E-3</v>
      </c>
      <c r="AW380" s="34">
        <f t="shared" si="231"/>
        <v>8.839137645107794E-3</v>
      </c>
      <c r="AX380" s="34">
        <f t="shared" si="232"/>
        <v>5.4560530679933668E-3</v>
      </c>
      <c r="AY380" s="34">
        <f t="shared" si="233"/>
        <v>6.7661691542288561E-3</v>
      </c>
      <c r="AZ380" s="34">
        <f t="shared" si="234"/>
        <v>7.6616915422885569E-3</v>
      </c>
      <c r="BA380" s="34">
        <f t="shared" si="235"/>
        <v>1.0265339966832505E-2</v>
      </c>
      <c r="BB380" s="34">
        <f t="shared" si="236"/>
        <v>7.7114427860696519E-3</v>
      </c>
      <c r="BC380" s="34">
        <f t="shared" si="220"/>
        <v>9.0878938640132668E-3</v>
      </c>
      <c r="BD380" s="34">
        <f t="shared" si="221"/>
        <v>7.3134328358208959E-3</v>
      </c>
      <c r="BE380" s="34">
        <f t="shared" si="222"/>
        <v>6.2852404643449419E-3</v>
      </c>
      <c r="BF380" s="34">
        <f t="shared" si="223"/>
        <v>5.3731343283582086E-3</v>
      </c>
      <c r="BG380" s="34">
        <f t="shared" si="224"/>
        <v>7.1144278606965171E-3</v>
      </c>
      <c r="BH380" s="34">
        <f t="shared" si="225"/>
        <v>9.4859038142620228E-3</v>
      </c>
      <c r="BI380" s="34">
        <f t="shared" si="226"/>
        <v>7.5770308123249298E-3</v>
      </c>
      <c r="BJ380" s="34">
        <f t="shared" si="227"/>
        <v>7.212885154061625E-3</v>
      </c>
      <c r="BK380" s="34">
        <f t="shared" si="228"/>
        <v>7.4369747899159667E-3</v>
      </c>
      <c r="BL380" s="34">
        <f t="shared" si="229"/>
        <v>1.0182072829131653E-2</v>
      </c>
      <c r="BM380" s="34">
        <f t="shared" si="230"/>
        <v>9.7198879551820723E-3</v>
      </c>
      <c r="BN380" s="34">
        <f t="shared" si="199"/>
        <v>6.3445378151260508E-3</v>
      </c>
      <c r="BO380" s="34">
        <f t="shared" si="200"/>
        <v>9.0896358543417367E-3</v>
      </c>
      <c r="BP380" s="34">
        <f t="shared" si="201"/>
        <v>1.1988795518207283E-2</v>
      </c>
    </row>
    <row r="381" spans="1:68" ht="15" x14ac:dyDescent="0.25">
      <c r="A381" s="20" t="s">
        <v>195</v>
      </c>
      <c r="B381" s="28">
        <v>395</v>
      </c>
      <c r="C381" s="28">
        <v>492</v>
      </c>
      <c r="D381" s="28">
        <v>521</v>
      </c>
      <c r="E381" s="28">
        <v>429</v>
      </c>
      <c r="F381" s="28">
        <v>317</v>
      </c>
      <c r="G381" s="28">
        <v>456</v>
      </c>
      <c r="H381" s="28">
        <v>559</v>
      </c>
      <c r="I381" s="28">
        <v>451</v>
      </c>
      <c r="J381" s="28">
        <v>681</v>
      </c>
      <c r="K381" s="28">
        <v>811</v>
      </c>
      <c r="L381" s="28">
        <v>677</v>
      </c>
      <c r="M381" s="28">
        <v>577</v>
      </c>
      <c r="N381" s="28">
        <v>443</v>
      </c>
      <c r="O381" s="28">
        <v>938</v>
      </c>
      <c r="P381" s="28">
        <v>442</v>
      </c>
      <c r="Q381" s="28">
        <v>595</v>
      </c>
      <c r="R381" s="28">
        <v>533</v>
      </c>
      <c r="S381" s="28">
        <v>538</v>
      </c>
      <c r="T381" s="28">
        <v>769</v>
      </c>
      <c r="U381" s="28">
        <v>504</v>
      </c>
      <c r="V381" s="28">
        <v>545</v>
      </c>
      <c r="W381" s="28">
        <v>782</v>
      </c>
      <c r="X381" s="28">
        <v>832</v>
      </c>
      <c r="Y381" s="28"/>
      <c r="Z381" s="20" t="s">
        <v>195</v>
      </c>
      <c r="AA381" s="28" t="b">
        <f t="shared" si="219"/>
        <v>1</v>
      </c>
      <c r="AB381"/>
      <c r="AC381" s="20" t="s">
        <v>195</v>
      </c>
      <c r="AD381" s="28">
        <v>50600</v>
      </c>
      <c r="AE381" s="28">
        <v>62000</v>
      </c>
      <c r="AF381" s="36">
        <v>81.599999999999994</v>
      </c>
      <c r="AG381" s="36">
        <v>5.8</v>
      </c>
      <c r="AH381" s="28">
        <v>47900</v>
      </c>
      <c r="AI381" s="28">
        <v>61200</v>
      </c>
      <c r="AJ381" s="36">
        <v>78.2</v>
      </c>
      <c r="AK381" s="36">
        <v>6.6</v>
      </c>
      <c r="AL381" s="28">
        <v>50400</v>
      </c>
      <c r="AM381" s="28">
        <v>61900</v>
      </c>
      <c r="AN381" s="36">
        <v>81.400000000000006</v>
      </c>
      <c r="AO381" s="36">
        <v>6.2</v>
      </c>
      <c r="AP381"/>
      <c r="AQ381"/>
      <c r="AR381"/>
      <c r="AS381"/>
      <c r="AT381" s="34">
        <f t="shared" si="191"/>
        <v>8.2463465553235908E-3</v>
      </c>
      <c r="AU381" s="34">
        <f t="shared" si="192"/>
        <v>1.0271398747390397E-2</v>
      </c>
      <c r="AV381" s="34">
        <f t="shared" si="193"/>
        <v>1.0876826722338204E-2</v>
      </c>
      <c r="AW381" s="34">
        <f t="shared" si="231"/>
        <v>8.5119047619047622E-3</v>
      </c>
      <c r="AX381" s="34">
        <f t="shared" si="232"/>
        <v>6.2896825396825395E-3</v>
      </c>
      <c r="AY381" s="34">
        <f t="shared" si="233"/>
        <v>9.0476190476190474E-3</v>
      </c>
      <c r="AZ381" s="34">
        <f t="shared" si="234"/>
        <v>1.1091269841269841E-2</v>
      </c>
      <c r="BA381" s="34">
        <f t="shared" si="235"/>
        <v>8.9484126984126985E-3</v>
      </c>
      <c r="BB381" s="34">
        <f t="shared" si="236"/>
        <v>1.3511904761904761E-2</v>
      </c>
      <c r="BC381" s="34">
        <f t="shared" si="220"/>
        <v>1.609126984126984E-2</v>
      </c>
      <c r="BD381" s="34">
        <f t="shared" si="221"/>
        <v>1.3432539682539683E-2</v>
      </c>
      <c r="BE381" s="34">
        <f t="shared" si="222"/>
        <v>1.1448412698412699E-2</v>
      </c>
      <c r="BF381" s="34">
        <f t="shared" si="223"/>
        <v>8.78968253968254E-3</v>
      </c>
      <c r="BG381" s="34">
        <f t="shared" si="224"/>
        <v>1.861111111111111E-2</v>
      </c>
      <c r="BH381" s="34">
        <f t="shared" si="225"/>
        <v>8.7698412698412696E-3</v>
      </c>
      <c r="BI381" s="34">
        <f t="shared" si="226"/>
        <v>9.6122778675282721E-3</v>
      </c>
      <c r="BJ381" s="34">
        <f t="shared" si="227"/>
        <v>8.6106623586429728E-3</v>
      </c>
      <c r="BK381" s="34">
        <f t="shared" si="228"/>
        <v>8.6914378029079153E-3</v>
      </c>
      <c r="BL381" s="34">
        <f t="shared" si="229"/>
        <v>1.2423263327948304E-2</v>
      </c>
      <c r="BM381" s="34">
        <f t="shared" si="230"/>
        <v>8.1421647819063005E-3</v>
      </c>
      <c r="BN381" s="34">
        <f t="shared" si="199"/>
        <v>8.8045234248788368E-3</v>
      </c>
      <c r="BO381" s="34">
        <f t="shared" si="200"/>
        <v>1.2633279483037156E-2</v>
      </c>
      <c r="BP381" s="34">
        <f t="shared" si="201"/>
        <v>1.3441033925686591E-2</v>
      </c>
    </row>
    <row r="382" spans="1:68" ht="15" x14ac:dyDescent="0.25">
      <c r="A382" s="20" t="s">
        <v>1</v>
      </c>
      <c r="B382" s="28">
        <v>126</v>
      </c>
      <c r="C382" s="28">
        <v>177</v>
      </c>
      <c r="D382" s="28">
        <v>234</v>
      </c>
      <c r="E382" s="28">
        <v>159</v>
      </c>
      <c r="F382" s="28">
        <v>230</v>
      </c>
      <c r="G382" s="28">
        <v>200</v>
      </c>
      <c r="H382" s="28">
        <v>229</v>
      </c>
      <c r="I382" s="28">
        <v>283</v>
      </c>
      <c r="J382" s="28">
        <v>225</v>
      </c>
      <c r="K382" s="28">
        <v>214</v>
      </c>
      <c r="L382" s="28">
        <v>168</v>
      </c>
      <c r="M382" s="28">
        <v>161</v>
      </c>
      <c r="N382" s="28">
        <v>123</v>
      </c>
      <c r="O382" s="28">
        <v>127</v>
      </c>
      <c r="P382" s="28">
        <v>146</v>
      </c>
      <c r="Q382" s="28">
        <v>149</v>
      </c>
      <c r="R382" s="28">
        <v>282</v>
      </c>
      <c r="S382" s="28">
        <v>140</v>
      </c>
      <c r="T382" s="28">
        <v>161</v>
      </c>
      <c r="U382" s="28">
        <v>197</v>
      </c>
      <c r="V382" s="28">
        <v>221</v>
      </c>
      <c r="W382" s="28">
        <v>482</v>
      </c>
      <c r="X382" s="28">
        <v>198</v>
      </c>
      <c r="Y382" s="28"/>
      <c r="Z382" s="20" t="s">
        <v>1</v>
      </c>
      <c r="AA382" s="28" t="b">
        <f t="shared" si="219"/>
        <v>1</v>
      </c>
      <c r="AB382"/>
      <c r="AC382" s="20" t="s">
        <v>1</v>
      </c>
      <c r="AD382" s="28">
        <v>31100</v>
      </c>
      <c r="AE382" s="28">
        <v>38300</v>
      </c>
      <c r="AF382" s="36">
        <v>81.099999999999994</v>
      </c>
      <c r="AG382" s="36">
        <v>7.1</v>
      </c>
      <c r="AH382" s="28">
        <v>29900</v>
      </c>
      <c r="AI382" s="28">
        <v>38200</v>
      </c>
      <c r="AJ382" s="36">
        <v>78.3</v>
      </c>
      <c r="AK382" s="36">
        <v>8.3000000000000007</v>
      </c>
      <c r="AL382" s="28">
        <v>29800</v>
      </c>
      <c r="AM382" s="28">
        <v>37000</v>
      </c>
      <c r="AN382" s="36">
        <v>80.7</v>
      </c>
      <c r="AO382" s="36">
        <v>9.1</v>
      </c>
      <c r="AP382"/>
      <c r="AQ382"/>
      <c r="AR382"/>
      <c r="AS382"/>
      <c r="AT382" s="34">
        <f t="shared" si="191"/>
        <v>4.2140468227424748E-3</v>
      </c>
      <c r="AU382" s="34">
        <f t="shared" si="192"/>
        <v>5.9197324414715716E-3</v>
      </c>
      <c r="AV382" s="34">
        <f t="shared" si="193"/>
        <v>7.8260869565217397E-3</v>
      </c>
      <c r="AW382" s="34">
        <f t="shared" si="231"/>
        <v>5.3355704697986579E-3</v>
      </c>
      <c r="AX382" s="34">
        <f t="shared" si="232"/>
        <v>7.7181208053691275E-3</v>
      </c>
      <c r="AY382" s="34">
        <f t="shared" si="233"/>
        <v>6.7114093959731542E-3</v>
      </c>
      <c r="AZ382" s="34">
        <f t="shared" si="234"/>
        <v>7.6845637583892621E-3</v>
      </c>
      <c r="BA382" s="34">
        <f t="shared" si="235"/>
        <v>9.496644295302014E-3</v>
      </c>
      <c r="BB382" s="34">
        <f t="shared" si="236"/>
        <v>7.550335570469799E-3</v>
      </c>
      <c r="BC382" s="34">
        <f t="shared" si="220"/>
        <v>7.1812080536912751E-3</v>
      </c>
      <c r="BD382" s="34">
        <f t="shared" si="221"/>
        <v>5.6375838926174494E-3</v>
      </c>
      <c r="BE382" s="34">
        <f t="shared" si="222"/>
        <v>5.4026845637583894E-3</v>
      </c>
      <c r="BF382" s="34">
        <f t="shared" si="223"/>
        <v>4.1275167785234899E-3</v>
      </c>
      <c r="BG382" s="34">
        <f t="shared" si="224"/>
        <v>4.261744966442953E-3</v>
      </c>
      <c r="BH382" s="34">
        <f t="shared" si="225"/>
        <v>4.8993288590604023E-3</v>
      </c>
      <c r="BI382" s="34">
        <f t="shared" si="226"/>
        <v>4.0270270270270272E-3</v>
      </c>
      <c r="BJ382" s="34">
        <f t="shared" si="227"/>
        <v>7.6216216216216217E-3</v>
      </c>
      <c r="BK382" s="34">
        <f t="shared" si="228"/>
        <v>3.7837837837837837E-3</v>
      </c>
      <c r="BL382" s="34">
        <f t="shared" si="229"/>
        <v>4.3513513513513515E-3</v>
      </c>
      <c r="BM382" s="34">
        <f t="shared" si="230"/>
        <v>5.3243243243243244E-3</v>
      </c>
      <c r="BN382" s="34">
        <f t="shared" si="199"/>
        <v>5.972972972972973E-3</v>
      </c>
      <c r="BO382" s="34">
        <f t="shared" si="200"/>
        <v>1.3027027027027027E-2</v>
      </c>
      <c r="BP382" s="34">
        <f t="shared" si="201"/>
        <v>5.3513513513513515E-3</v>
      </c>
    </row>
    <row r="383" spans="1:68" ht="15" x14ac:dyDescent="0.25">
      <c r="A383" s="20" t="s">
        <v>4</v>
      </c>
      <c r="B383" s="28">
        <v>331</v>
      </c>
      <c r="C383" s="28">
        <v>800</v>
      </c>
      <c r="D383" s="28">
        <v>486</v>
      </c>
      <c r="E383" s="28">
        <v>600</v>
      </c>
      <c r="F383" s="28">
        <v>560</v>
      </c>
      <c r="G383" s="28">
        <v>723</v>
      </c>
      <c r="H383" s="28">
        <v>779</v>
      </c>
      <c r="I383" s="28">
        <v>670</v>
      </c>
      <c r="J383" s="28">
        <v>626</v>
      </c>
      <c r="K383" s="28">
        <v>557</v>
      </c>
      <c r="L383" s="28">
        <v>711</v>
      </c>
      <c r="M383" s="28">
        <v>476</v>
      </c>
      <c r="N383" s="28">
        <v>419</v>
      </c>
      <c r="O383" s="28">
        <v>597</v>
      </c>
      <c r="P383" s="28">
        <v>529</v>
      </c>
      <c r="Q383" s="28">
        <v>762</v>
      </c>
      <c r="R383" s="28">
        <v>1181</v>
      </c>
      <c r="S383" s="28">
        <v>578</v>
      </c>
      <c r="T383" s="28">
        <v>826</v>
      </c>
      <c r="U383" s="28">
        <v>750</v>
      </c>
      <c r="V383" s="28">
        <v>623</v>
      </c>
      <c r="W383" s="28">
        <v>726</v>
      </c>
      <c r="X383" s="28">
        <v>1394</v>
      </c>
      <c r="Y383" s="28"/>
      <c r="Z383" s="20" t="s">
        <v>4</v>
      </c>
      <c r="AA383" s="28" t="b">
        <f t="shared" si="219"/>
        <v>1</v>
      </c>
      <c r="AB383"/>
      <c r="AC383" s="20" t="s">
        <v>4</v>
      </c>
      <c r="AD383" s="28">
        <v>66400</v>
      </c>
      <c r="AE383" s="28">
        <v>86000</v>
      </c>
      <c r="AF383" s="36">
        <v>77.099999999999994</v>
      </c>
      <c r="AG383" s="36">
        <v>5.5</v>
      </c>
      <c r="AH383" s="28">
        <v>66800</v>
      </c>
      <c r="AI383" s="28">
        <v>84800</v>
      </c>
      <c r="AJ383" s="36">
        <v>78.7</v>
      </c>
      <c r="AK383" s="36">
        <v>5.9</v>
      </c>
      <c r="AL383" s="28">
        <v>66300</v>
      </c>
      <c r="AM383" s="28">
        <v>84800</v>
      </c>
      <c r="AN383" s="36">
        <v>78.2</v>
      </c>
      <c r="AO383" s="36">
        <v>6.6</v>
      </c>
      <c r="AP383"/>
      <c r="AQ383"/>
      <c r="AR383"/>
      <c r="AS383"/>
      <c r="AT383" s="34">
        <f t="shared" si="191"/>
        <v>4.9550898203592816E-3</v>
      </c>
      <c r="AU383" s="34">
        <f t="shared" si="192"/>
        <v>1.1976047904191617E-2</v>
      </c>
      <c r="AV383" s="34">
        <f t="shared" si="193"/>
        <v>7.275449101796407E-3</v>
      </c>
      <c r="AW383" s="34">
        <f t="shared" si="231"/>
        <v>9.0497737556561094E-3</v>
      </c>
      <c r="AX383" s="34">
        <f t="shared" si="232"/>
        <v>8.4464555052790342E-3</v>
      </c>
      <c r="AY383" s="34">
        <f t="shared" si="233"/>
        <v>1.0904977375565611E-2</v>
      </c>
      <c r="AZ383" s="34">
        <f t="shared" si="234"/>
        <v>1.1749622926093514E-2</v>
      </c>
      <c r="BA383" s="34">
        <f t="shared" si="235"/>
        <v>1.0105580693815988E-2</v>
      </c>
      <c r="BB383" s="34">
        <f t="shared" si="236"/>
        <v>9.4419306184012064E-3</v>
      </c>
      <c r="BC383" s="34">
        <f t="shared" si="220"/>
        <v>8.4012066365007545E-3</v>
      </c>
      <c r="BD383" s="34">
        <f t="shared" si="221"/>
        <v>1.0723981900452489E-2</v>
      </c>
      <c r="BE383" s="34">
        <f t="shared" si="222"/>
        <v>7.1794871794871795E-3</v>
      </c>
      <c r="BF383" s="34">
        <f t="shared" si="223"/>
        <v>6.3197586726998489E-3</v>
      </c>
      <c r="BG383" s="34">
        <f t="shared" si="224"/>
        <v>9.004524886877828E-3</v>
      </c>
      <c r="BH383" s="34">
        <f t="shared" si="225"/>
        <v>7.9788838612368032E-3</v>
      </c>
      <c r="BI383" s="34">
        <f t="shared" si="226"/>
        <v>8.9858490566037744E-3</v>
      </c>
      <c r="BJ383" s="34">
        <f t="shared" si="227"/>
        <v>1.392688679245283E-2</v>
      </c>
      <c r="BK383" s="34">
        <f t="shared" si="228"/>
        <v>6.8160377358490567E-3</v>
      </c>
      <c r="BL383" s="34">
        <f t="shared" si="229"/>
        <v>9.7405660377358483E-3</v>
      </c>
      <c r="BM383" s="34">
        <f t="shared" si="230"/>
        <v>8.8443396226415092E-3</v>
      </c>
      <c r="BN383" s="34">
        <f t="shared" si="199"/>
        <v>7.3466981132075471E-3</v>
      </c>
      <c r="BO383" s="34">
        <f t="shared" si="200"/>
        <v>8.5613207547169806E-3</v>
      </c>
      <c r="BP383" s="34">
        <f t="shared" si="201"/>
        <v>1.6438679245283017E-2</v>
      </c>
    </row>
    <row r="384" spans="1:68" ht="15" x14ac:dyDescent="0.25">
      <c r="A384" s="20" t="s">
        <v>34</v>
      </c>
      <c r="B384" s="28">
        <v>295</v>
      </c>
      <c r="C384" s="28">
        <v>635</v>
      </c>
      <c r="D384" s="28">
        <v>677</v>
      </c>
      <c r="E384" s="28">
        <v>589</v>
      </c>
      <c r="F384" s="28">
        <v>415</v>
      </c>
      <c r="G384" s="28">
        <v>688</v>
      </c>
      <c r="H384" s="28">
        <v>481</v>
      </c>
      <c r="I384" s="28">
        <v>511</v>
      </c>
      <c r="J384" s="28">
        <v>632</v>
      </c>
      <c r="K384" s="28">
        <v>502</v>
      </c>
      <c r="L384" s="28">
        <v>694</v>
      </c>
      <c r="M384" s="28">
        <v>648</v>
      </c>
      <c r="N384" s="28">
        <v>361</v>
      </c>
      <c r="O384" s="28">
        <v>560</v>
      </c>
      <c r="P384" s="28">
        <v>544</v>
      </c>
      <c r="Q384" s="28">
        <v>694</v>
      </c>
      <c r="R384" s="28">
        <v>1622</v>
      </c>
      <c r="S384" s="28">
        <v>836</v>
      </c>
      <c r="T384" s="28">
        <v>805</v>
      </c>
      <c r="U384" s="28">
        <v>762</v>
      </c>
      <c r="V384" s="28">
        <v>815</v>
      </c>
      <c r="W384" s="28">
        <v>583</v>
      </c>
      <c r="X384" s="28">
        <v>611</v>
      </c>
      <c r="Y384" s="28"/>
      <c r="Z384" s="20" t="s">
        <v>34</v>
      </c>
      <c r="AA384" s="28" t="b">
        <f t="shared" si="219"/>
        <v>1</v>
      </c>
      <c r="AB384"/>
      <c r="AC384" s="20" t="s">
        <v>34</v>
      </c>
      <c r="AD384" s="28">
        <v>53900</v>
      </c>
      <c r="AE384" s="28">
        <v>65500</v>
      </c>
      <c r="AF384" s="36">
        <v>82.2</v>
      </c>
      <c r="AG384" s="36">
        <v>5.8</v>
      </c>
      <c r="AH384" s="28">
        <v>50400</v>
      </c>
      <c r="AI384" s="28">
        <v>65800</v>
      </c>
      <c r="AJ384" s="36">
        <v>76.599999999999994</v>
      </c>
      <c r="AK384" s="36">
        <v>6.2</v>
      </c>
      <c r="AL384" s="28">
        <v>52800</v>
      </c>
      <c r="AM384" s="28">
        <v>67700</v>
      </c>
      <c r="AN384" s="36">
        <v>78</v>
      </c>
      <c r="AO384" s="36">
        <v>6.2</v>
      </c>
      <c r="AP384"/>
      <c r="AQ384"/>
      <c r="AR384"/>
      <c r="AS384"/>
      <c r="AT384" s="34">
        <f t="shared" si="191"/>
        <v>5.8531746031746032E-3</v>
      </c>
      <c r="AU384" s="34">
        <f t="shared" si="192"/>
        <v>1.259920634920635E-2</v>
      </c>
      <c r="AV384" s="34">
        <f t="shared" si="193"/>
        <v>1.3432539682539683E-2</v>
      </c>
      <c r="AW384" s="34">
        <f t="shared" si="231"/>
        <v>1.1155303030303031E-2</v>
      </c>
      <c r="AX384" s="34">
        <f t="shared" si="232"/>
        <v>7.8598484848484852E-3</v>
      </c>
      <c r="AY384" s="34">
        <f t="shared" si="233"/>
        <v>1.3030303030303031E-2</v>
      </c>
      <c r="AZ384" s="34">
        <f t="shared" si="234"/>
        <v>9.1098484848484845E-3</v>
      </c>
      <c r="BA384" s="34">
        <f t="shared" si="235"/>
        <v>9.6780303030303029E-3</v>
      </c>
      <c r="BB384" s="34">
        <f t="shared" si="236"/>
        <v>1.196969696969697E-2</v>
      </c>
      <c r="BC384" s="34">
        <f t="shared" si="220"/>
        <v>9.5075757575757581E-3</v>
      </c>
      <c r="BD384" s="34">
        <f t="shared" si="221"/>
        <v>1.3143939393939394E-2</v>
      </c>
      <c r="BE384" s="34">
        <f t="shared" si="222"/>
        <v>1.2272727272727272E-2</v>
      </c>
      <c r="BF384" s="34">
        <f t="shared" si="223"/>
        <v>6.8371212121212119E-3</v>
      </c>
      <c r="BG384" s="34">
        <f t="shared" si="224"/>
        <v>1.0606060606060607E-2</v>
      </c>
      <c r="BH384" s="34">
        <f t="shared" si="225"/>
        <v>1.0303030303030303E-2</v>
      </c>
      <c r="BI384" s="34">
        <f t="shared" si="226"/>
        <v>1.0251107828655834E-2</v>
      </c>
      <c r="BJ384" s="34">
        <f t="shared" si="227"/>
        <v>2.3958641063515508E-2</v>
      </c>
      <c r="BK384" s="34">
        <f t="shared" si="228"/>
        <v>1.2348596750369277E-2</v>
      </c>
      <c r="BL384" s="34">
        <f t="shared" si="229"/>
        <v>1.189069423929099E-2</v>
      </c>
      <c r="BM384" s="34">
        <f t="shared" si="230"/>
        <v>1.1255539143279173E-2</v>
      </c>
      <c r="BN384" s="34">
        <f t="shared" si="199"/>
        <v>1.2038404726735598E-2</v>
      </c>
      <c r="BO384" s="34">
        <f t="shared" si="200"/>
        <v>8.6115214180206793E-3</v>
      </c>
      <c r="BP384" s="34">
        <f t="shared" si="201"/>
        <v>9.0251107828655842E-3</v>
      </c>
    </row>
    <row r="385" spans="1:68" ht="15" x14ac:dyDescent="0.25">
      <c r="A385" s="20" t="s">
        <v>43</v>
      </c>
      <c r="B385" s="28">
        <v>382</v>
      </c>
      <c r="C385" s="28">
        <v>957</v>
      </c>
      <c r="D385" s="28">
        <v>803</v>
      </c>
      <c r="E385" s="28">
        <v>915</v>
      </c>
      <c r="F385" s="28">
        <v>1302</v>
      </c>
      <c r="G385" s="28">
        <v>867</v>
      </c>
      <c r="H385" s="28">
        <v>1199</v>
      </c>
      <c r="I385" s="28">
        <v>1000</v>
      </c>
      <c r="J385" s="28">
        <v>1265</v>
      </c>
      <c r="K385" s="28">
        <v>1892</v>
      </c>
      <c r="L385" s="28">
        <v>2234</v>
      </c>
      <c r="M385" s="28">
        <v>1495</v>
      </c>
      <c r="N385" s="28">
        <v>1029</v>
      </c>
      <c r="O385" s="28">
        <v>889</v>
      </c>
      <c r="P385" s="28">
        <v>1323</v>
      </c>
      <c r="Q385" s="28">
        <v>1132</v>
      </c>
      <c r="R385" s="28">
        <v>1335</v>
      </c>
      <c r="S385" s="28">
        <v>1026</v>
      </c>
      <c r="T385" s="28">
        <v>1042</v>
      </c>
      <c r="U385" s="28">
        <v>1432</v>
      </c>
      <c r="V385" s="28">
        <v>1449</v>
      </c>
      <c r="W385" s="28">
        <v>1807</v>
      </c>
      <c r="X385" s="28">
        <v>1792</v>
      </c>
      <c r="Y385" s="28"/>
      <c r="Z385" s="20" t="s">
        <v>43</v>
      </c>
      <c r="AA385" s="28" t="b">
        <f t="shared" si="219"/>
        <v>1</v>
      </c>
      <c r="AB385"/>
      <c r="AC385" s="20" t="s">
        <v>43</v>
      </c>
      <c r="AD385" s="28">
        <v>52300</v>
      </c>
      <c r="AE385" s="28">
        <v>70700</v>
      </c>
      <c r="AF385" s="36">
        <v>74</v>
      </c>
      <c r="AG385" s="36">
        <v>6.9</v>
      </c>
      <c r="AH385" s="28">
        <v>60700</v>
      </c>
      <c r="AI385" s="28">
        <v>72400</v>
      </c>
      <c r="AJ385" s="36">
        <v>83.9</v>
      </c>
      <c r="AK385" s="36">
        <v>6</v>
      </c>
      <c r="AL385" s="28">
        <v>59800</v>
      </c>
      <c r="AM385" s="28">
        <v>70800</v>
      </c>
      <c r="AN385" s="36">
        <v>84.4</v>
      </c>
      <c r="AO385" s="36">
        <v>5.2</v>
      </c>
      <c r="AP385"/>
      <c r="AQ385"/>
      <c r="AR385"/>
      <c r="AS385"/>
      <c r="AT385" s="34">
        <f t="shared" si="191"/>
        <v>6.2932454695222408E-3</v>
      </c>
      <c r="AU385" s="34">
        <f t="shared" si="192"/>
        <v>1.5766062602965404E-2</v>
      </c>
      <c r="AV385" s="34">
        <f t="shared" si="193"/>
        <v>1.3228995057660627E-2</v>
      </c>
      <c r="AW385" s="34">
        <f t="shared" ref="AW385:AW413" si="237">E385/$AL385</f>
        <v>1.5301003344481605E-2</v>
      </c>
      <c r="AX385" s="34">
        <f t="shared" ref="AX385:AX413" si="238">F385/$AL385</f>
        <v>2.1772575250836122E-2</v>
      </c>
      <c r="AY385" s="34">
        <f t="shared" ref="AY385:AY413" si="239">G385/$AL385</f>
        <v>1.4498327759197325E-2</v>
      </c>
      <c r="AZ385" s="34">
        <f t="shared" ref="AZ385:AZ413" si="240">H385/$AL385</f>
        <v>2.0050167224080269E-2</v>
      </c>
      <c r="BA385" s="34">
        <f t="shared" ref="BA385:BA413" si="241">I385/$AL385</f>
        <v>1.6722408026755852E-2</v>
      </c>
      <c r="BB385" s="34">
        <f t="shared" ref="BB385:BB413" si="242">J385/$AL385</f>
        <v>2.1153846153846155E-2</v>
      </c>
      <c r="BC385" s="34">
        <f t="shared" si="220"/>
        <v>3.1638795986622073E-2</v>
      </c>
      <c r="BD385" s="34">
        <f t="shared" si="221"/>
        <v>3.7357859531772578E-2</v>
      </c>
      <c r="BE385" s="34">
        <f t="shared" si="222"/>
        <v>2.5000000000000001E-2</v>
      </c>
      <c r="BF385" s="34">
        <f t="shared" si="223"/>
        <v>1.7207357859531772E-2</v>
      </c>
      <c r="BG385" s="34">
        <f t="shared" si="224"/>
        <v>1.4866220735785952E-2</v>
      </c>
      <c r="BH385" s="34">
        <f t="shared" si="225"/>
        <v>2.2123745819397994E-2</v>
      </c>
      <c r="BI385" s="34">
        <f t="shared" si="226"/>
        <v>1.5988700564971751E-2</v>
      </c>
      <c r="BJ385" s="34">
        <f t="shared" si="227"/>
        <v>1.8855932203389832E-2</v>
      </c>
      <c r="BK385" s="34">
        <f t="shared" si="228"/>
        <v>1.4491525423728814E-2</v>
      </c>
      <c r="BL385" s="34">
        <f t="shared" si="229"/>
        <v>1.4717514124293785E-2</v>
      </c>
      <c r="BM385" s="34">
        <f t="shared" si="230"/>
        <v>2.0225988700564971E-2</v>
      </c>
      <c r="BN385" s="34">
        <f t="shared" si="199"/>
        <v>2.0466101694915254E-2</v>
      </c>
      <c r="BO385" s="34">
        <f t="shared" si="200"/>
        <v>2.5522598870056496E-2</v>
      </c>
      <c r="BP385" s="34">
        <f t="shared" si="201"/>
        <v>2.5310734463276835E-2</v>
      </c>
    </row>
    <row r="386" spans="1:68" ht="15" x14ac:dyDescent="0.25">
      <c r="A386" s="20" t="s">
        <v>86</v>
      </c>
      <c r="B386" s="28">
        <v>321</v>
      </c>
      <c r="C386" s="28">
        <v>528</v>
      </c>
      <c r="D386" s="28">
        <v>417</v>
      </c>
      <c r="E386" s="28">
        <v>475</v>
      </c>
      <c r="F386" s="28">
        <v>340</v>
      </c>
      <c r="G386" s="28">
        <v>375</v>
      </c>
      <c r="H386" s="28">
        <v>439</v>
      </c>
      <c r="I386" s="28">
        <v>444</v>
      </c>
      <c r="J386" s="28">
        <v>428</v>
      </c>
      <c r="K386" s="28">
        <v>495</v>
      </c>
      <c r="L386" s="28">
        <v>534</v>
      </c>
      <c r="M386" s="28">
        <v>561</v>
      </c>
      <c r="N386" s="28">
        <v>311</v>
      </c>
      <c r="O386" s="28">
        <v>446</v>
      </c>
      <c r="P386" s="28">
        <v>553</v>
      </c>
      <c r="Q386" s="28">
        <v>514</v>
      </c>
      <c r="R386" s="28">
        <v>1038</v>
      </c>
      <c r="S386" s="28">
        <v>634</v>
      </c>
      <c r="T386" s="28">
        <v>631</v>
      </c>
      <c r="U386" s="28">
        <v>666</v>
      </c>
      <c r="V386" s="28">
        <v>656</v>
      </c>
      <c r="W386" s="28">
        <v>690</v>
      </c>
      <c r="X386" s="28">
        <v>664</v>
      </c>
      <c r="Y386" s="28"/>
      <c r="Z386" s="20" t="s">
        <v>86</v>
      </c>
      <c r="AA386" s="28" t="b">
        <f t="shared" si="219"/>
        <v>1</v>
      </c>
      <c r="AB386"/>
      <c r="AC386" s="20" t="s">
        <v>86</v>
      </c>
      <c r="AD386" s="28">
        <v>65400</v>
      </c>
      <c r="AE386" s="28">
        <v>80800</v>
      </c>
      <c r="AF386" s="36">
        <v>81</v>
      </c>
      <c r="AG386" s="36">
        <v>5.0999999999999996</v>
      </c>
      <c r="AH386" s="28">
        <v>67600</v>
      </c>
      <c r="AI386" s="28">
        <v>81000</v>
      </c>
      <c r="AJ386" s="36">
        <v>83.4</v>
      </c>
      <c r="AK386" s="36">
        <v>4.9000000000000004</v>
      </c>
      <c r="AL386" s="28">
        <v>64500</v>
      </c>
      <c r="AM386" s="28">
        <v>78500</v>
      </c>
      <c r="AN386" s="36">
        <v>82.2</v>
      </c>
      <c r="AO386" s="36">
        <v>5.0999999999999996</v>
      </c>
      <c r="AP386"/>
      <c r="AQ386"/>
      <c r="AR386"/>
      <c r="AS386"/>
      <c r="AT386" s="34">
        <f t="shared" si="191"/>
        <v>4.7485207100591712E-3</v>
      </c>
      <c r="AU386" s="34">
        <f t="shared" si="192"/>
        <v>7.8106508875739646E-3</v>
      </c>
      <c r="AV386" s="34">
        <f t="shared" si="193"/>
        <v>6.1686390532544383E-3</v>
      </c>
      <c r="AW386" s="34">
        <f t="shared" si="237"/>
        <v>7.3643410852713177E-3</v>
      </c>
      <c r="AX386" s="34">
        <f t="shared" si="238"/>
        <v>5.2713178294573641E-3</v>
      </c>
      <c r="AY386" s="34">
        <f t="shared" si="239"/>
        <v>5.8139534883720929E-3</v>
      </c>
      <c r="AZ386" s="34">
        <f t="shared" si="240"/>
        <v>6.806201550387597E-3</v>
      </c>
      <c r="BA386" s="34">
        <f t="shared" si="241"/>
        <v>6.8837209302325579E-3</v>
      </c>
      <c r="BB386" s="34">
        <f t="shared" si="242"/>
        <v>6.6356589147286826E-3</v>
      </c>
      <c r="BC386" s="34">
        <f t="shared" si="220"/>
        <v>7.674418604651163E-3</v>
      </c>
      <c r="BD386" s="34">
        <f t="shared" si="221"/>
        <v>8.2790697674418601E-3</v>
      </c>
      <c r="BE386" s="34">
        <f t="shared" si="222"/>
        <v>8.6976744186046517E-3</v>
      </c>
      <c r="BF386" s="34">
        <f t="shared" si="223"/>
        <v>4.8217054263565888E-3</v>
      </c>
      <c r="BG386" s="34">
        <f t="shared" si="224"/>
        <v>6.9147286821705425E-3</v>
      </c>
      <c r="BH386" s="34">
        <f t="shared" si="225"/>
        <v>8.5736434108527135E-3</v>
      </c>
      <c r="BI386" s="34">
        <f t="shared" si="226"/>
        <v>6.5477707006369431E-3</v>
      </c>
      <c r="BJ386" s="34">
        <f t="shared" si="227"/>
        <v>1.3222929936305732E-2</v>
      </c>
      <c r="BK386" s="34">
        <f t="shared" si="228"/>
        <v>8.0764331210191088E-3</v>
      </c>
      <c r="BL386" s="34">
        <f t="shared" si="229"/>
        <v>8.0382165605095545E-3</v>
      </c>
      <c r="BM386" s="34">
        <f t="shared" si="230"/>
        <v>8.4840764331210183E-3</v>
      </c>
      <c r="BN386" s="34">
        <f t="shared" si="199"/>
        <v>8.3566878980891723E-3</v>
      </c>
      <c r="BO386" s="34">
        <f t="shared" si="200"/>
        <v>8.7898089171974531E-3</v>
      </c>
      <c r="BP386" s="34">
        <f t="shared" si="201"/>
        <v>8.4585987261146505E-3</v>
      </c>
    </row>
    <row r="387" spans="1:68" ht="15" x14ac:dyDescent="0.25">
      <c r="A387" s="20" t="s">
        <v>104</v>
      </c>
      <c r="B387" s="28">
        <v>505</v>
      </c>
      <c r="C387" s="28">
        <v>576</v>
      </c>
      <c r="D387" s="28">
        <v>572</v>
      </c>
      <c r="E387" s="28">
        <v>491</v>
      </c>
      <c r="F387" s="28">
        <v>415</v>
      </c>
      <c r="G387" s="28">
        <v>587</v>
      </c>
      <c r="H387" s="28">
        <v>601</v>
      </c>
      <c r="I387" s="28">
        <v>699</v>
      </c>
      <c r="J387" s="28">
        <v>888</v>
      </c>
      <c r="K387" s="28">
        <v>909</v>
      </c>
      <c r="L387" s="28">
        <v>675</v>
      </c>
      <c r="M387" s="28">
        <v>589</v>
      </c>
      <c r="N387" s="28">
        <v>308</v>
      </c>
      <c r="O387" s="28">
        <v>502</v>
      </c>
      <c r="P387" s="28">
        <v>698</v>
      </c>
      <c r="Q387" s="28">
        <v>704</v>
      </c>
      <c r="R387" s="28">
        <v>1378</v>
      </c>
      <c r="S387" s="28">
        <v>580</v>
      </c>
      <c r="T387" s="28">
        <v>725</v>
      </c>
      <c r="U387" s="28">
        <v>753</v>
      </c>
      <c r="V387" s="28">
        <v>692</v>
      </c>
      <c r="W387" s="28">
        <v>599</v>
      </c>
      <c r="X387" s="28">
        <v>826</v>
      </c>
      <c r="Y387" s="28"/>
      <c r="Z387" s="20" t="s">
        <v>104</v>
      </c>
      <c r="AA387" s="28" t="b">
        <f t="shared" si="219"/>
        <v>1</v>
      </c>
      <c r="AB387"/>
      <c r="AC387" s="20" t="s">
        <v>104</v>
      </c>
      <c r="AD387" s="28">
        <v>68600</v>
      </c>
      <c r="AE387" s="28">
        <v>78900</v>
      </c>
      <c r="AF387" s="36">
        <v>87</v>
      </c>
      <c r="AG387" s="36">
        <v>4.4000000000000004</v>
      </c>
      <c r="AH387" s="28">
        <v>66400</v>
      </c>
      <c r="AI387" s="28">
        <v>79200</v>
      </c>
      <c r="AJ387" s="36">
        <v>83.8</v>
      </c>
      <c r="AK387" s="36">
        <v>5</v>
      </c>
      <c r="AL387" s="28">
        <v>68800</v>
      </c>
      <c r="AM387" s="28">
        <v>82100</v>
      </c>
      <c r="AN387" s="36">
        <v>83.8</v>
      </c>
      <c r="AO387" s="36">
        <v>5</v>
      </c>
      <c r="AP387"/>
      <c r="AQ387"/>
      <c r="AR387"/>
      <c r="AS387"/>
      <c r="AT387" s="34">
        <f t="shared" si="191"/>
        <v>7.6054216867469876E-3</v>
      </c>
      <c r="AU387" s="34">
        <f t="shared" si="192"/>
        <v>8.6746987951807231E-3</v>
      </c>
      <c r="AV387" s="34">
        <f t="shared" si="193"/>
        <v>8.614457831325301E-3</v>
      </c>
      <c r="AW387" s="34">
        <f t="shared" si="237"/>
        <v>7.1366279069767441E-3</v>
      </c>
      <c r="AX387" s="34">
        <f t="shared" si="238"/>
        <v>6.0319767441860466E-3</v>
      </c>
      <c r="AY387" s="34">
        <f t="shared" si="239"/>
        <v>8.5319767441860463E-3</v>
      </c>
      <c r="AZ387" s="34">
        <f t="shared" si="240"/>
        <v>8.7354651162790693E-3</v>
      </c>
      <c r="BA387" s="34">
        <f t="shared" si="241"/>
        <v>1.0159883720930232E-2</v>
      </c>
      <c r="BB387" s="34">
        <f t="shared" si="242"/>
        <v>1.2906976744186047E-2</v>
      </c>
      <c r="BC387" s="34">
        <f t="shared" si="220"/>
        <v>1.3212209302325582E-2</v>
      </c>
      <c r="BD387" s="34">
        <f t="shared" si="221"/>
        <v>9.8110465116279071E-3</v>
      </c>
      <c r="BE387" s="34">
        <f t="shared" si="222"/>
        <v>8.5610465116279077E-3</v>
      </c>
      <c r="BF387" s="34">
        <f t="shared" si="223"/>
        <v>4.4767441860465119E-3</v>
      </c>
      <c r="BG387" s="34">
        <f t="shared" si="224"/>
        <v>7.2965116279069767E-3</v>
      </c>
      <c r="BH387" s="34">
        <f t="shared" si="225"/>
        <v>1.0145348837209302E-2</v>
      </c>
      <c r="BI387" s="34">
        <f t="shared" si="226"/>
        <v>8.5749086479902561E-3</v>
      </c>
      <c r="BJ387" s="34">
        <f t="shared" si="227"/>
        <v>1.6784409257003655E-2</v>
      </c>
      <c r="BK387" s="34">
        <f t="shared" si="228"/>
        <v>7.064555420219245E-3</v>
      </c>
      <c r="BL387" s="34">
        <f t="shared" si="229"/>
        <v>8.8306942752740553E-3</v>
      </c>
      <c r="BM387" s="34">
        <f t="shared" si="230"/>
        <v>9.1717417783191233E-3</v>
      </c>
      <c r="BN387" s="34">
        <f t="shared" si="199"/>
        <v>8.4287454323995134E-3</v>
      </c>
      <c r="BO387" s="34">
        <f t="shared" si="200"/>
        <v>7.2959805115712546E-3</v>
      </c>
      <c r="BP387" s="34">
        <f t="shared" si="201"/>
        <v>1.0060901339829476E-2</v>
      </c>
    </row>
    <row r="388" spans="1:68" ht="15" x14ac:dyDescent="0.25">
      <c r="A388" s="20" t="s">
        <v>197</v>
      </c>
      <c r="B388" s="28">
        <v>302</v>
      </c>
      <c r="C388" s="28">
        <v>594</v>
      </c>
      <c r="D388" s="28">
        <v>348</v>
      </c>
      <c r="E388" s="28">
        <v>399</v>
      </c>
      <c r="F388" s="28">
        <v>345</v>
      </c>
      <c r="G388" s="28">
        <v>463</v>
      </c>
      <c r="H388" s="28">
        <v>401</v>
      </c>
      <c r="I388" s="28">
        <v>428</v>
      </c>
      <c r="J388" s="28">
        <v>325</v>
      </c>
      <c r="K388" s="28">
        <v>526</v>
      </c>
      <c r="L388" s="28">
        <v>434</v>
      </c>
      <c r="M388" s="28">
        <v>557</v>
      </c>
      <c r="N388" s="28">
        <v>302</v>
      </c>
      <c r="O388" s="28">
        <v>467</v>
      </c>
      <c r="P388" s="28">
        <v>413</v>
      </c>
      <c r="Q388" s="28">
        <v>504</v>
      </c>
      <c r="R388" s="28">
        <v>798</v>
      </c>
      <c r="S388" s="28">
        <v>473</v>
      </c>
      <c r="T388" s="28">
        <v>564</v>
      </c>
      <c r="U388" s="28">
        <v>611</v>
      </c>
      <c r="V388" s="28">
        <v>664</v>
      </c>
      <c r="W388" s="28">
        <v>668</v>
      </c>
      <c r="X388" s="28">
        <v>499</v>
      </c>
      <c r="Y388" s="28"/>
      <c r="Z388" s="20" t="s">
        <v>197</v>
      </c>
      <c r="AA388" s="28" t="b">
        <f t="shared" si="219"/>
        <v>1</v>
      </c>
      <c r="AB388"/>
      <c r="AC388" s="20" t="s">
        <v>197</v>
      </c>
      <c r="AD388" s="28">
        <v>50900</v>
      </c>
      <c r="AE388" s="28">
        <v>61900</v>
      </c>
      <c r="AF388" s="36">
        <v>82.3</v>
      </c>
      <c r="AG388" s="36">
        <v>6.2</v>
      </c>
      <c r="AH388" s="28">
        <v>53700</v>
      </c>
      <c r="AI388" s="28">
        <v>63000</v>
      </c>
      <c r="AJ388" s="36">
        <v>85.3</v>
      </c>
      <c r="AK388" s="36">
        <v>5.6</v>
      </c>
      <c r="AL388" s="28">
        <v>52900</v>
      </c>
      <c r="AM388" s="28">
        <v>63600</v>
      </c>
      <c r="AN388" s="36">
        <v>83.1</v>
      </c>
      <c r="AO388" s="36">
        <v>6.2</v>
      </c>
      <c r="AP388"/>
      <c r="AQ388"/>
      <c r="AR388"/>
      <c r="AS388"/>
      <c r="AT388" s="34">
        <f t="shared" si="191"/>
        <v>5.6238361266294223E-3</v>
      </c>
      <c r="AU388" s="34">
        <f t="shared" si="192"/>
        <v>1.106145251396648E-2</v>
      </c>
      <c r="AV388" s="34">
        <f t="shared" si="193"/>
        <v>6.4804469273743014E-3</v>
      </c>
      <c r="AW388" s="34">
        <f t="shared" si="237"/>
        <v>7.5425330812854442E-3</v>
      </c>
      <c r="AX388" s="34">
        <f t="shared" si="238"/>
        <v>6.5217391304347823E-3</v>
      </c>
      <c r="AY388" s="34">
        <f t="shared" si="239"/>
        <v>8.7523629489603023E-3</v>
      </c>
      <c r="AZ388" s="34">
        <f t="shared" si="240"/>
        <v>7.580340264650284E-3</v>
      </c>
      <c r="BA388" s="34">
        <f t="shared" si="241"/>
        <v>8.0907372400756145E-3</v>
      </c>
      <c r="BB388" s="34">
        <f t="shared" si="242"/>
        <v>6.1436672967863891E-3</v>
      </c>
      <c r="BC388" s="34">
        <f t="shared" si="220"/>
        <v>9.9432892249527415E-3</v>
      </c>
      <c r="BD388" s="34">
        <f t="shared" si="221"/>
        <v>8.204158790170132E-3</v>
      </c>
      <c r="BE388" s="34">
        <f t="shared" si="222"/>
        <v>1.052930056710775E-2</v>
      </c>
      <c r="BF388" s="34">
        <f t="shared" si="223"/>
        <v>5.7088846880907372E-3</v>
      </c>
      <c r="BG388" s="34">
        <f t="shared" si="224"/>
        <v>8.8279773156899818E-3</v>
      </c>
      <c r="BH388" s="34">
        <f t="shared" si="225"/>
        <v>7.8071833648393199E-3</v>
      </c>
      <c r="BI388" s="34">
        <f t="shared" si="226"/>
        <v>7.9245283018867917E-3</v>
      </c>
      <c r="BJ388" s="34">
        <f t="shared" si="227"/>
        <v>1.2547169811320754E-2</v>
      </c>
      <c r="BK388" s="34">
        <f t="shared" si="228"/>
        <v>7.4371069182389941E-3</v>
      </c>
      <c r="BL388" s="34">
        <f t="shared" si="229"/>
        <v>8.8679245283018876E-3</v>
      </c>
      <c r="BM388" s="34">
        <f t="shared" si="230"/>
        <v>9.606918238993711E-3</v>
      </c>
      <c r="BN388" s="34">
        <f t="shared" si="199"/>
        <v>1.0440251572327044E-2</v>
      </c>
      <c r="BO388" s="34">
        <f t="shared" si="200"/>
        <v>1.050314465408805E-2</v>
      </c>
      <c r="BP388" s="34">
        <f t="shared" si="201"/>
        <v>7.8459119496855339E-3</v>
      </c>
    </row>
    <row r="389" spans="1:68" ht="15" x14ac:dyDescent="0.25">
      <c r="A389" s="20" t="s">
        <v>50</v>
      </c>
      <c r="B389" s="28">
        <v>265</v>
      </c>
      <c r="C389" s="28">
        <v>1078</v>
      </c>
      <c r="D389" s="28">
        <v>883</v>
      </c>
      <c r="E389" s="28">
        <v>639</v>
      </c>
      <c r="F389" s="28">
        <v>451</v>
      </c>
      <c r="G389" s="28">
        <v>527</v>
      </c>
      <c r="H389" s="28">
        <v>679</v>
      </c>
      <c r="I389" s="28">
        <v>889</v>
      </c>
      <c r="J389" s="28">
        <v>538</v>
      </c>
      <c r="K389" s="28">
        <v>873</v>
      </c>
      <c r="L389" s="28">
        <v>490</v>
      </c>
      <c r="M389" s="28">
        <v>484</v>
      </c>
      <c r="N389" s="28">
        <v>518</v>
      </c>
      <c r="O389" s="28">
        <v>756</v>
      </c>
      <c r="P389" s="28">
        <v>1094</v>
      </c>
      <c r="Q389" s="28">
        <v>1277</v>
      </c>
      <c r="R389" s="28">
        <v>758</v>
      </c>
      <c r="S389" s="28">
        <v>872</v>
      </c>
      <c r="T389" s="28">
        <v>866</v>
      </c>
      <c r="U389" s="28">
        <v>787</v>
      </c>
      <c r="V389" s="28">
        <v>913</v>
      </c>
      <c r="W389" s="28">
        <v>564</v>
      </c>
      <c r="X389" s="28">
        <v>485</v>
      </c>
      <c r="Y389" s="28"/>
      <c r="Z389" s="20" t="s">
        <v>50</v>
      </c>
      <c r="AA389" s="28" t="b">
        <f t="shared" si="219"/>
        <v>1</v>
      </c>
      <c r="AB389"/>
      <c r="AC389" s="20" t="s">
        <v>50</v>
      </c>
      <c r="AD389" s="28">
        <v>58300</v>
      </c>
      <c r="AE389" s="28">
        <v>73300</v>
      </c>
      <c r="AF389" s="36">
        <v>79.400000000000006</v>
      </c>
      <c r="AG389" s="36">
        <v>5.5</v>
      </c>
      <c r="AH389" s="28">
        <v>55400</v>
      </c>
      <c r="AI389" s="28">
        <v>73800</v>
      </c>
      <c r="AJ389" s="36">
        <v>75</v>
      </c>
      <c r="AK389" s="36">
        <v>5.8</v>
      </c>
      <c r="AL389" s="28">
        <v>55900</v>
      </c>
      <c r="AM389" s="28">
        <v>74500</v>
      </c>
      <c r="AN389" s="36">
        <v>75.099999999999994</v>
      </c>
      <c r="AO389" s="36">
        <v>5.7</v>
      </c>
      <c r="AP389"/>
      <c r="AQ389"/>
      <c r="AR389"/>
      <c r="AS389"/>
      <c r="AT389" s="34">
        <f t="shared" si="191"/>
        <v>4.7833935018050545E-3</v>
      </c>
      <c r="AU389" s="34">
        <f t="shared" si="192"/>
        <v>1.9458483754512635E-2</v>
      </c>
      <c r="AV389" s="34">
        <f t="shared" si="193"/>
        <v>1.5938628158844767E-2</v>
      </c>
      <c r="AW389" s="34">
        <f t="shared" si="237"/>
        <v>1.1431127012522361E-2</v>
      </c>
      <c r="AX389" s="34">
        <f t="shared" si="238"/>
        <v>8.0679785330948113E-3</v>
      </c>
      <c r="AY389" s="34">
        <f t="shared" si="239"/>
        <v>9.4275491949910549E-3</v>
      </c>
      <c r="AZ389" s="34">
        <f t="shared" si="240"/>
        <v>1.2146690518783542E-2</v>
      </c>
      <c r="BA389" s="34">
        <f t="shared" si="241"/>
        <v>1.5903398926654742E-2</v>
      </c>
      <c r="BB389" s="34">
        <f t="shared" si="242"/>
        <v>9.6243291592128799E-3</v>
      </c>
      <c r="BC389" s="34">
        <f t="shared" si="220"/>
        <v>1.5617173524150268E-2</v>
      </c>
      <c r="BD389" s="34">
        <f t="shared" si="221"/>
        <v>8.7656529516994628E-3</v>
      </c>
      <c r="BE389" s="34">
        <f t="shared" si="222"/>
        <v>8.6583184257602863E-3</v>
      </c>
      <c r="BF389" s="34">
        <f t="shared" si="223"/>
        <v>9.2665474060822893E-3</v>
      </c>
      <c r="BG389" s="34">
        <f t="shared" si="224"/>
        <v>1.3524150268336315E-2</v>
      </c>
      <c r="BH389" s="34">
        <f t="shared" si="225"/>
        <v>1.9570661896243291E-2</v>
      </c>
      <c r="BI389" s="34">
        <f t="shared" si="226"/>
        <v>1.7140939597315438E-2</v>
      </c>
      <c r="BJ389" s="34">
        <f t="shared" si="227"/>
        <v>1.0174496644295303E-2</v>
      </c>
      <c r="BK389" s="34">
        <f t="shared" si="228"/>
        <v>1.1704697986577181E-2</v>
      </c>
      <c r="BL389" s="34">
        <f t="shared" si="229"/>
        <v>1.1624161073825504E-2</v>
      </c>
      <c r="BM389" s="34">
        <f t="shared" si="230"/>
        <v>1.0563758389261746E-2</v>
      </c>
      <c r="BN389" s="34">
        <f t="shared" si="199"/>
        <v>1.225503355704698E-2</v>
      </c>
      <c r="BO389" s="34">
        <f t="shared" si="200"/>
        <v>7.5704697986577179E-3</v>
      </c>
      <c r="BP389" s="34">
        <f t="shared" si="201"/>
        <v>6.5100671140939596E-3</v>
      </c>
    </row>
    <row r="390" spans="1:68" ht="15" x14ac:dyDescent="0.25">
      <c r="A390" s="20" t="s">
        <v>64</v>
      </c>
      <c r="B390" s="28">
        <v>684</v>
      </c>
      <c r="C390" s="28">
        <v>1403</v>
      </c>
      <c r="D390" s="28">
        <v>1132</v>
      </c>
      <c r="E390" s="28">
        <v>1403</v>
      </c>
      <c r="F390" s="28">
        <v>890</v>
      </c>
      <c r="G390" s="28">
        <v>1115</v>
      </c>
      <c r="H390" s="28">
        <v>1210</v>
      </c>
      <c r="I390" s="28">
        <v>1402</v>
      </c>
      <c r="J390" s="28">
        <v>1424</v>
      </c>
      <c r="K390" s="28">
        <v>1906</v>
      </c>
      <c r="L390" s="28">
        <v>1808</v>
      </c>
      <c r="M390" s="28">
        <v>1259</v>
      </c>
      <c r="N390" s="28">
        <v>1266</v>
      </c>
      <c r="O390" s="28">
        <v>1097</v>
      </c>
      <c r="P390" s="28">
        <v>1654</v>
      </c>
      <c r="Q390" s="28">
        <v>1609</v>
      </c>
      <c r="R390" s="28">
        <v>1772</v>
      </c>
      <c r="S390" s="28">
        <v>2071</v>
      </c>
      <c r="T390" s="28">
        <v>2097</v>
      </c>
      <c r="U390" s="28">
        <v>1862</v>
      </c>
      <c r="V390" s="28">
        <v>2140</v>
      </c>
      <c r="W390" s="28">
        <v>1893</v>
      </c>
      <c r="X390" s="28">
        <v>1638</v>
      </c>
      <c r="Y390" s="28"/>
      <c r="Z390" s="20" t="s">
        <v>64</v>
      </c>
      <c r="AA390" s="28" t="b">
        <f t="shared" si="219"/>
        <v>1</v>
      </c>
      <c r="AB390"/>
      <c r="AC390" s="20" t="s">
        <v>64</v>
      </c>
      <c r="AD390" s="28">
        <v>63100</v>
      </c>
      <c r="AE390" s="28">
        <v>77800</v>
      </c>
      <c r="AF390" s="36">
        <v>81.2</v>
      </c>
      <c r="AG390" s="36">
        <v>5.8</v>
      </c>
      <c r="AH390" s="28">
        <v>63900</v>
      </c>
      <c r="AI390" s="28">
        <v>77600</v>
      </c>
      <c r="AJ390" s="36">
        <v>82.3</v>
      </c>
      <c r="AK390" s="36">
        <v>6</v>
      </c>
      <c r="AL390" s="28">
        <v>59400</v>
      </c>
      <c r="AM390" s="28">
        <v>78000</v>
      </c>
      <c r="AN390" s="36">
        <v>76.099999999999994</v>
      </c>
      <c r="AO390" s="36">
        <v>6.2</v>
      </c>
      <c r="AP390"/>
      <c r="AQ390"/>
      <c r="AR390"/>
      <c r="AS390"/>
      <c r="AT390" s="34">
        <f t="shared" si="191"/>
        <v>1.0704225352112675E-2</v>
      </c>
      <c r="AU390" s="34">
        <f t="shared" si="192"/>
        <v>2.1956181533646323E-2</v>
      </c>
      <c r="AV390" s="34">
        <f t="shared" si="193"/>
        <v>1.7715179968701096E-2</v>
      </c>
      <c r="AW390" s="34">
        <f t="shared" si="237"/>
        <v>2.361952861952862E-2</v>
      </c>
      <c r="AX390" s="34">
        <f t="shared" si="238"/>
        <v>1.4983164983164984E-2</v>
      </c>
      <c r="AY390" s="34">
        <f t="shared" si="239"/>
        <v>1.8771043771043772E-2</v>
      </c>
      <c r="AZ390" s="34">
        <f t="shared" si="240"/>
        <v>2.0370370370370372E-2</v>
      </c>
      <c r="BA390" s="34">
        <f t="shared" si="241"/>
        <v>2.3602693602693604E-2</v>
      </c>
      <c r="BB390" s="34">
        <f t="shared" si="242"/>
        <v>2.3973063973063972E-2</v>
      </c>
      <c r="BC390" s="34">
        <f t="shared" si="220"/>
        <v>3.2087542087542088E-2</v>
      </c>
      <c r="BD390" s="34">
        <f t="shared" si="221"/>
        <v>3.0437710437710437E-2</v>
      </c>
      <c r="BE390" s="34">
        <f t="shared" si="222"/>
        <v>2.1195286195286194E-2</v>
      </c>
      <c r="BF390" s="34">
        <f t="shared" si="223"/>
        <v>2.1313131313131312E-2</v>
      </c>
      <c r="BG390" s="34">
        <f t="shared" si="224"/>
        <v>1.8468013468013467E-2</v>
      </c>
      <c r="BH390" s="34">
        <f t="shared" si="225"/>
        <v>2.7845117845117846E-2</v>
      </c>
      <c r="BI390" s="34">
        <f t="shared" si="226"/>
        <v>2.0628205128205127E-2</v>
      </c>
      <c r="BJ390" s="34">
        <f t="shared" si="227"/>
        <v>2.271794871794872E-2</v>
      </c>
      <c r="BK390" s="34">
        <f t="shared" si="228"/>
        <v>2.655128205128205E-2</v>
      </c>
      <c r="BL390" s="34">
        <f t="shared" si="229"/>
        <v>2.6884615384615385E-2</v>
      </c>
      <c r="BM390" s="34">
        <f t="shared" si="230"/>
        <v>2.3871794871794871E-2</v>
      </c>
      <c r="BN390" s="34">
        <f t="shared" si="199"/>
        <v>2.7435897435897437E-2</v>
      </c>
      <c r="BO390" s="34">
        <f t="shared" si="200"/>
        <v>2.4269230769230769E-2</v>
      </c>
      <c r="BP390" s="34">
        <f t="shared" si="201"/>
        <v>2.1000000000000001E-2</v>
      </c>
    </row>
    <row r="391" spans="1:68" ht="15" x14ac:dyDescent="0.25">
      <c r="A391" s="20" t="s">
        <v>102</v>
      </c>
      <c r="B391" s="28">
        <v>128</v>
      </c>
      <c r="C391" s="28">
        <v>446</v>
      </c>
      <c r="D391" s="28">
        <v>343</v>
      </c>
      <c r="E391" s="28">
        <v>247</v>
      </c>
      <c r="F391" s="28">
        <v>235</v>
      </c>
      <c r="G391" s="28">
        <v>277</v>
      </c>
      <c r="H391" s="28">
        <v>315</v>
      </c>
      <c r="I391" s="28">
        <v>356</v>
      </c>
      <c r="J391" s="28">
        <v>257</v>
      </c>
      <c r="K391" s="28">
        <v>292</v>
      </c>
      <c r="L391" s="28">
        <v>316</v>
      </c>
      <c r="M391" s="28">
        <v>187</v>
      </c>
      <c r="N391" s="28">
        <v>318</v>
      </c>
      <c r="O391" s="28">
        <v>203</v>
      </c>
      <c r="P391" s="28">
        <v>440</v>
      </c>
      <c r="Q391" s="28">
        <v>483</v>
      </c>
      <c r="R391" s="28">
        <v>355</v>
      </c>
      <c r="S391" s="28">
        <v>493</v>
      </c>
      <c r="T391" s="28">
        <v>332</v>
      </c>
      <c r="U391" s="28">
        <v>605</v>
      </c>
      <c r="V391" s="28">
        <v>536</v>
      </c>
      <c r="W391" s="28">
        <v>556</v>
      </c>
      <c r="X391" s="28">
        <v>437</v>
      </c>
      <c r="Y391" s="28"/>
      <c r="Z391" s="20" t="s">
        <v>102</v>
      </c>
      <c r="AA391" s="28" t="b">
        <f t="shared" si="219"/>
        <v>1</v>
      </c>
      <c r="AB391"/>
      <c r="AC391" s="20" t="s">
        <v>102</v>
      </c>
      <c r="AD391" s="28">
        <v>39000</v>
      </c>
      <c r="AE391" s="28">
        <v>47600</v>
      </c>
      <c r="AF391" s="36">
        <v>82.1</v>
      </c>
      <c r="AG391" s="36">
        <v>7</v>
      </c>
      <c r="AH391" s="28">
        <v>35900</v>
      </c>
      <c r="AI391" s="28">
        <v>46500</v>
      </c>
      <c r="AJ391" s="36">
        <v>77.2</v>
      </c>
      <c r="AK391" s="36">
        <v>7.1</v>
      </c>
      <c r="AL391" s="28">
        <v>38300</v>
      </c>
      <c r="AM391" s="28">
        <v>46000</v>
      </c>
      <c r="AN391" s="36">
        <v>83.3</v>
      </c>
      <c r="AO391" s="36">
        <v>6.6</v>
      </c>
      <c r="AP391"/>
      <c r="AQ391"/>
      <c r="AR391"/>
      <c r="AS391"/>
      <c r="AT391" s="34">
        <f t="shared" si="191"/>
        <v>3.565459610027855E-3</v>
      </c>
      <c r="AU391" s="34">
        <f t="shared" si="192"/>
        <v>1.2423398328690808E-2</v>
      </c>
      <c r="AV391" s="34">
        <f t="shared" si="193"/>
        <v>9.5543175487465184E-3</v>
      </c>
      <c r="AW391" s="34">
        <f t="shared" si="237"/>
        <v>6.4490861618798955E-3</v>
      </c>
      <c r="AX391" s="34">
        <f t="shared" si="238"/>
        <v>6.1357702349869453E-3</v>
      </c>
      <c r="AY391" s="34">
        <f t="shared" si="239"/>
        <v>7.2323759791122714E-3</v>
      </c>
      <c r="AZ391" s="34">
        <f t="shared" si="240"/>
        <v>8.2245430809399483E-3</v>
      </c>
      <c r="BA391" s="34">
        <f t="shared" si="241"/>
        <v>9.2950391644908616E-3</v>
      </c>
      <c r="BB391" s="34">
        <f t="shared" si="242"/>
        <v>6.7101827676240211E-3</v>
      </c>
      <c r="BC391" s="34">
        <f t="shared" si="220"/>
        <v>7.6240208877284598E-3</v>
      </c>
      <c r="BD391" s="34">
        <f t="shared" si="221"/>
        <v>8.250652741514361E-3</v>
      </c>
      <c r="BE391" s="34">
        <f t="shared" si="222"/>
        <v>4.8825065274151437E-3</v>
      </c>
      <c r="BF391" s="34">
        <f t="shared" si="223"/>
        <v>8.3028720626631847E-3</v>
      </c>
      <c r="BG391" s="34">
        <f t="shared" si="224"/>
        <v>5.3002610966057439E-3</v>
      </c>
      <c r="BH391" s="34">
        <f t="shared" si="225"/>
        <v>1.1488250652741514E-2</v>
      </c>
      <c r="BI391" s="34">
        <f t="shared" si="226"/>
        <v>1.0500000000000001E-2</v>
      </c>
      <c r="BJ391" s="34">
        <f t="shared" si="227"/>
        <v>7.7173913043478261E-3</v>
      </c>
      <c r="BK391" s="34">
        <f t="shared" si="228"/>
        <v>1.0717391304347826E-2</v>
      </c>
      <c r="BL391" s="34">
        <f t="shared" si="229"/>
        <v>7.2173913043478257E-3</v>
      </c>
      <c r="BM391" s="34">
        <f t="shared" si="230"/>
        <v>1.3152173913043479E-2</v>
      </c>
      <c r="BN391" s="34">
        <f t="shared" si="199"/>
        <v>1.1652173913043478E-2</v>
      </c>
      <c r="BO391" s="34">
        <f t="shared" si="200"/>
        <v>1.208695652173913E-2</v>
      </c>
      <c r="BP391" s="34">
        <f t="shared" si="201"/>
        <v>9.4999999999999998E-3</v>
      </c>
    </row>
    <row r="392" spans="1:68" ht="15" x14ac:dyDescent="0.25">
      <c r="A392" s="20" t="s">
        <v>109</v>
      </c>
      <c r="B392" s="28">
        <v>231</v>
      </c>
      <c r="C392" s="28">
        <v>481</v>
      </c>
      <c r="D392" s="28">
        <v>359</v>
      </c>
      <c r="E392" s="28">
        <v>514</v>
      </c>
      <c r="F392" s="28">
        <v>322</v>
      </c>
      <c r="G392" s="28">
        <v>360</v>
      </c>
      <c r="H392" s="28">
        <v>437</v>
      </c>
      <c r="I392" s="28">
        <v>324</v>
      </c>
      <c r="J392" s="28">
        <v>425</v>
      </c>
      <c r="K392" s="28">
        <v>470</v>
      </c>
      <c r="L392" s="28">
        <v>421</v>
      </c>
      <c r="M392" s="28">
        <v>373</v>
      </c>
      <c r="N392" s="28">
        <v>258</v>
      </c>
      <c r="O392" s="28">
        <v>508</v>
      </c>
      <c r="P392" s="28">
        <v>483</v>
      </c>
      <c r="Q392" s="28">
        <v>567</v>
      </c>
      <c r="R392" s="28">
        <v>444</v>
      </c>
      <c r="S392" s="28">
        <v>426</v>
      </c>
      <c r="T392" s="28">
        <v>502</v>
      </c>
      <c r="U392" s="28">
        <v>564</v>
      </c>
      <c r="V392" s="28">
        <v>432</v>
      </c>
      <c r="W392" s="28">
        <v>810</v>
      </c>
      <c r="X392" s="28">
        <v>363</v>
      </c>
      <c r="Y392" s="28"/>
      <c r="Z392" s="20" t="s">
        <v>109</v>
      </c>
      <c r="AA392" s="28" t="b">
        <f t="shared" si="219"/>
        <v>1</v>
      </c>
      <c r="AB392"/>
      <c r="AC392" s="20" t="s">
        <v>109</v>
      </c>
      <c r="AD392" s="28">
        <v>40900</v>
      </c>
      <c r="AE392" s="28">
        <v>51900</v>
      </c>
      <c r="AF392" s="36">
        <v>78.8</v>
      </c>
      <c r="AG392" s="36">
        <v>7.2</v>
      </c>
      <c r="AH392" s="28">
        <v>43300</v>
      </c>
      <c r="AI392" s="28">
        <v>54300</v>
      </c>
      <c r="AJ392" s="36">
        <v>79.7</v>
      </c>
      <c r="AK392" s="36">
        <v>6.4</v>
      </c>
      <c r="AL392" s="28">
        <v>44100</v>
      </c>
      <c r="AM392" s="28">
        <v>53000</v>
      </c>
      <c r="AN392" s="36">
        <v>83.2</v>
      </c>
      <c r="AO392" s="36">
        <v>5.8</v>
      </c>
      <c r="AP392"/>
      <c r="AQ392"/>
      <c r="AR392"/>
      <c r="AS392"/>
      <c r="AT392" s="34">
        <f t="shared" si="191"/>
        <v>5.3348729792147805E-3</v>
      </c>
      <c r="AU392" s="34">
        <f t="shared" si="192"/>
        <v>1.1108545034642031E-2</v>
      </c>
      <c r="AV392" s="34">
        <f t="shared" si="193"/>
        <v>8.2909930715935332E-3</v>
      </c>
      <c r="AW392" s="34">
        <f t="shared" si="237"/>
        <v>1.165532879818594E-2</v>
      </c>
      <c r="AX392" s="34">
        <f t="shared" si="238"/>
        <v>7.301587301587302E-3</v>
      </c>
      <c r="AY392" s="34">
        <f t="shared" si="239"/>
        <v>8.1632653061224497E-3</v>
      </c>
      <c r="AZ392" s="34">
        <f t="shared" si="240"/>
        <v>9.9092970521541951E-3</v>
      </c>
      <c r="BA392" s="34">
        <f t="shared" si="241"/>
        <v>7.3469387755102037E-3</v>
      </c>
      <c r="BB392" s="34">
        <f t="shared" si="242"/>
        <v>9.6371882086167798E-3</v>
      </c>
      <c r="BC392" s="34">
        <f t="shared" si="220"/>
        <v>1.0657596371882086E-2</v>
      </c>
      <c r="BD392" s="34">
        <f t="shared" si="221"/>
        <v>9.5464852607709746E-3</v>
      </c>
      <c r="BE392" s="34">
        <f t="shared" si="222"/>
        <v>8.458049886621315E-3</v>
      </c>
      <c r="BF392" s="34">
        <f t="shared" si="223"/>
        <v>5.8503401360544219E-3</v>
      </c>
      <c r="BG392" s="34">
        <f t="shared" si="224"/>
        <v>1.1519274376417234E-2</v>
      </c>
      <c r="BH392" s="34">
        <f t="shared" si="225"/>
        <v>1.0952380952380953E-2</v>
      </c>
      <c r="BI392" s="34">
        <f t="shared" si="226"/>
        <v>1.0698113207547169E-2</v>
      </c>
      <c r="BJ392" s="34">
        <f t="shared" si="227"/>
        <v>8.3773584905660371E-3</v>
      </c>
      <c r="BK392" s="34">
        <f t="shared" si="228"/>
        <v>8.0377358490566035E-3</v>
      </c>
      <c r="BL392" s="34">
        <f t="shared" si="229"/>
        <v>9.4716981132075464E-3</v>
      </c>
      <c r="BM392" s="34">
        <f t="shared" si="230"/>
        <v>1.0641509433962264E-2</v>
      </c>
      <c r="BN392" s="34">
        <f t="shared" si="199"/>
        <v>8.1509433962264153E-3</v>
      </c>
      <c r="BO392" s="34">
        <f t="shared" si="200"/>
        <v>1.5283018867924528E-2</v>
      </c>
      <c r="BP392" s="34">
        <f t="shared" si="201"/>
        <v>6.849056603773585E-3</v>
      </c>
    </row>
    <row r="393" spans="1:68" ht="15" x14ac:dyDescent="0.25">
      <c r="A393" s="20" t="s">
        <v>145</v>
      </c>
      <c r="B393" s="28">
        <v>259</v>
      </c>
      <c r="C393" s="28">
        <v>407</v>
      </c>
      <c r="D393" s="28">
        <v>392</v>
      </c>
      <c r="E393" s="28">
        <v>407</v>
      </c>
      <c r="F393" s="28">
        <v>411</v>
      </c>
      <c r="G393" s="28">
        <v>363</v>
      </c>
      <c r="H393" s="28">
        <v>300</v>
      </c>
      <c r="I393" s="28">
        <v>340</v>
      </c>
      <c r="J393" s="28">
        <v>324</v>
      </c>
      <c r="K393" s="28">
        <v>384</v>
      </c>
      <c r="L393" s="28">
        <v>432</v>
      </c>
      <c r="M393" s="28">
        <v>473</v>
      </c>
      <c r="N393" s="28">
        <v>192</v>
      </c>
      <c r="O393" s="28">
        <v>414</v>
      </c>
      <c r="P393" s="28">
        <v>392</v>
      </c>
      <c r="Q393" s="28">
        <v>468</v>
      </c>
      <c r="R393" s="28">
        <v>469</v>
      </c>
      <c r="S393" s="28">
        <v>467</v>
      </c>
      <c r="T393" s="28">
        <v>407</v>
      </c>
      <c r="U393" s="28">
        <v>419</v>
      </c>
      <c r="V393" s="28">
        <v>441</v>
      </c>
      <c r="W393" s="28">
        <v>573</v>
      </c>
      <c r="X393" s="28">
        <v>533</v>
      </c>
      <c r="Y393" s="28"/>
      <c r="Z393" s="20" t="s">
        <v>145</v>
      </c>
      <c r="AA393" s="28" t="b">
        <f t="shared" si="219"/>
        <v>1</v>
      </c>
      <c r="AB393"/>
      <c r="AC393" s="20" t="s">
        <v>145</v>
      </c>
      <c r="AD393" s="28">
        <v>38700</v>
      </c>
      <c r="AE393" s="28">
        <v>50800</v>
      </c>
      <c r="AF393" s="36">
        <v>76.2</v>
      </c>
      <c r="AG393" s="36">
        <v>6.8</v>
      </c>
      <c r="AH393" s="28">
        <v>39300</v>
      </c>
      <c r="AI393" s="28">
        <v>51200</v>
      </c>
      <c r="AJ393" s="36">
        <v>76.7</v>
      </c>
      <c r="AK393" s="36">
        <v>7.3</v>
      </c>
      <c r="AL393" s="28">
        <v>43000</v>
      </c>
      <c r="AM393" s="28">
        <v>51000</v>
      </c>
      <c r="AN393" s="36">
        <v>84.4</v>
      </c>
      <c r="AO393" s="36">
        <v>6.5</v>
      </c>
      <c r="AP393"/>
      <c r="AQ393"/>
      <c r="AR393"/>
      <c r="AS393"/>
      <c r="AT393" s="34">
        <f t="shared" ref="AT393:AT413" si="243">B393/$AH393</f>
        <v>6.5903307888040708E-3</v>
      </c>
      <c r="AU393" s="34">
        <f t="shared" ref="AU393:AU413" si="244">C393/$AH393</f>
        <v>1.0356234096692112E-2</v>
      </c>
      <c r="AV393" s="34">
        <f t="shared" ref="AV393:AV413" si="245">D393/$AH393</f>
        <v>9.9745547073791345E-3</v>
      </c>
      <c r="AW393" s="34">
        <f t="shared" si="237"/>
        <v>9.4651162790697681E-3</v>
      </c>
      <c r="AX393" s="34">
        <f t="shared" si="238"/>
        <v>9.5581395348837209E-3</v>
      </c>
      <c r="AY393" s="34">
        <f t="shared" si="239"/>
        <v>8.4418604651162795E-3</v>
      </c>
      <c r="AZ393" s="34">
        <f t="shared" si="240"/>
        <v>6.9767441860465115E-3</v>
      </c>
      <c r="BA393" s="34">
        <f t="shared" si="241"/>
        <v>7.9069767441860457E-3</v>
      </c>
      <c r="BB393" s="34">
        <f t="shared" si="242"/>
        <v>7.5348837209302322E-3</v>
      </c>
      <c r="BC393" s="34">
        <f t="shared" si="220"/>
        <v>8.9302325581395343E-3</v>
      </c>
      <c r="BD393" s="34">
        <f t="shared" si="221"/>
        <v>1.0046511627906977E-2</v>
      </c>
      <c r="BE393" s="34">
        <f t="shared" si="222"/>
        <v>1.0999999999999999E-2</v>
      </c>
      <c r="BF393" s="34">
        <f t="shared" si="223"/>
        <v>4.4651162790697672E-3</v>
      </c>
      <c r="BG393" s="34">
        <f t="shared" si="224"/>
        <v>9.6279069767441858E-3</v>
      </c>
      <c r="BH393" s="34">
        <f t="shared" si="225"/>
        <v>9.1162790697674415E-3</v>
      </c>
      <c r="BI393" s="34">
        <f t="shared" si="226"/>
        <v>9.1764705882352946E-3</v>
      </c>
      <c r="BJ393" s="34">
        <f t="shared" si="227"/>
        <v>9.1960784313725487E-3</v>
      </c>
      <c r="BK393" s="34">
        <f t="shared" si="228"/>
        <v>9.1568627450980388E-3</v>
      </c>
      <c r="BL393" s="34">
        <f t="shared" si="229"/>
        <v>7.9803921568627444E-3</v>
      </c>
      <c r="BM393" s="34">
        <f t="shared" si="230"/>
        <v>8.2156862745098036E-3</v>
      </c>
      <c r="BN393" s="34">
        <f t="shared" si="199"/>
        <v>8.6470588235294122E-3</v>
      </c>
      <c r="BO393" s="34">
        <f t="shared" si="200"/>
        <v>1.1235294117647059E-2</v>
      </c>
      <c r="BP393" s="34">
        <f t="shared" si="201"/>
        <v>1.0450980392156863E-2</v>
      </c>
    </row>
    <row r="394" spans="1:68" ht="15" x14ac:dyDescent="0.25">
      <c r="A394" s="20" t="s">
        <v>169</v>
      </c>
      <c r="B394" s="28">
        <v>297</v>
      </c>
      <c r="C394" s="28">
        <v>881</v>
      </c>
      <c r="D394" s="28">
        <v>685</v>
      </c>
      <c r="E394" s="28">
        <v>781</v>
      </c>
      <c r="F394" s="28">
        <v>768</v>
      </c>
      <c r="G394" s="28">
        <v>807</v>
      </c>
      <c r="H394" s="28">
        <v>670</v>
      </c>
      <c r="I394" s="28">
        <v>726</v>
      </c>
      <c r="J394" s="28">
        <v>607</v>
      </c>
      <c r="K394" s="28">
        <v>955</v>
      </c>
      <c r="L394" s="28">
        <v>1196</v>
      </c>
      <c r="M394" s="28">
        <v>758</v>
      </c>
      <c r="N394" s="28">
        <v>676</v>
      </c>
      <c r="O394" s="28">
        <v>830</v>
      </c>
      <c r="P394" s="28">
        <v>951</v>
      </c>
      <c r="Q394" s="28">
        <v>880</v>
      </c>
      <c r="R394" s="28">
        <v>900</v>
      </c>
      <c r="S394" s="28">
        <v>788</v>
      </c>
      <c r="T394" s="28">
        <v>972</v>
      </c>
      <c r="U394" s="28">
        <v>932</v>
      </c>
      <c r="V394" s="28">
        <v>861</v>
      </c>
      <c r="W394" s="28">
        <v>973</v>
      </c>
      <c r="X394" s="28">
        <v>1090</v>
      </c>
      <c r="Y394" s="28"/>
      <c r="Z394" s="20" t="s">
        <v>169</v>
      </c>
      <c r="AA394" s="28" t="b">
        <f t="shared" si="219"/>
        <v>1</v>
      </c>
      <c r="AB394"/>
      <c r="AC394" s="20" t="s">
        <v>169</v>
      </c>
      <c r="AD394" s="28">
        <v>59500</v>
      </c>
      <c r="AE394" s="28">
        <v>75800</v>
      </c>
      <c r="AF394" s="36">
        <v>78.5</v>
      </c>
      <c r="AG394" s="36">
        <v>6.1</v>
      </c>
      <c r="AH394" s="28">
        <v>59500</v>
      </c>
      <c r="AI394" s="28">
        <v>74900</v>
      </c>
      <c r="AJ394" s="36">
        <v>79.5</v>
      </c>
      <c r="AK394" s="36">
        <v>5.5</v>
      </c>
      <c r="AL394" s="28">
        <v>58000</v>
      </c>
      <c r="AM394" s="28">
        <v>75700</v>
      </c>
      <c r="AN394" s="36">
        <v>76.599999999999994</v>
      </c>
      <c r="AO394" s="36">
        <v>5.7</v>
      </c>
      <c r="AP394"/>
      <c r="AQ394"/>
      <c r="AR394"/>
      <c r="AS394"/>
      <c r="AT394" s="34">
        <f t="shared" si="243"/>
        <v>4.9915966386554619E-3</v>
      </c>
      <c r="AU394" s="34">
        <f t="shared" si="244"/>
        <v>1.4806722689075629E-2</v>
      </c>
      <c r="AV394" s="34">
        <f t="shared" si="245"/>
        <v>1.1512605042016807E-2</v>
      </c>
      <c r="AW394" s="34">
        <f t="shared" si="237"/>
        <v>1.346551724137931E-2</v>
      </c>
      <c r="AX394" s="34">
        <f t="shared" si="238"/>
        <v>1.3241379310344827E-2</v>
      </c>
      <c r="AY394" s="34">
        <f t="shared" si="239"/>
        <v>1.3913793103448277E-2</v>
      </c>
      <c r="AZ394" s="34">
        <f t="shared" si="240"/>
        <v>1.1551724137931034E-2</v>
      </c>
      <c r="BA394" s="34">
        <f t="shared" si="241"/>
        <v>1.2517241379310345E-2</v>
      </c>
      <c r="BB394" s="34">
        <f t="shared" si="242"/>
        <v>1.0465517241379311E-2</v>
      </c>
      <c r="BC394" s="34">
        <f t="shared" si="220"/>
        <v>1.6465517241379311E-2</v>
      </c>
      <c r="BD394" s="34">
        <f t="shared" si="221"/>
        <v>2.0620689655172414E-2</v>
      </c>
      <c r="BE394" s="34">
        <f t="shared" si="222"/>
        <v>1.306896551724138E-2</v>
      </c>
      <c r="BF394" s="34">
        <f t="shared" si="223"/>
        <v>1.1655172413793104E-2</v>
      </c>
      <c r="BG394" s="34">
        <f t="shared" si="224"/>
        <v>1.4310344827586207E-2</v>
      </c>
      <c r="BH394" s="34">
        <f t="shared" si="225"/>
        <v>1.6396551724137932E-2</v>
      </c>
      <c r="BI394" s="34">
        <f t="shared" si="226"/>
        <v>1.1624834874504624E-2</v>
      </c>
      <c r="BJ394" s="34">
        <f t="shared" si="227"/>
        <v>1.1889035667107001E-2</v>
      </c>
      <c r="BK394" s="34">
        <f t="shared" si="228"/>
        <v>1.0409511228533685E-2</v>
      </c>
      <c r="BL394" s="34">
        <f t="shared" si="229"/>
        <v>1.2840158520475561E-2</v>
      </c>
      <c r="BM394" s="34">
        <f t="shared" si="230"/>
        <v>1.2311756935270805E-2</v>
      </c>
      <c r="BN394" s="34">
        <f t="shared" si="199"/>
        <v>1.1373844121532365E-2</v>
      </c>
      <c r="BO394" s="34">
        <f t="shared" si="200"/>
        <v>1.2853368560105681E-2</v>
      </c>
      <c r="BP394" s="34">
        <f t="shared" si="201"/>
        <v>1.439894319682959E-2</v>
      </c>
    </row>
    <row r="395" spans="1:68" ht="15" x14ac:dyDescent="0.25">
      <c r="A395" s="20" t="s">
        <v>176</v>
      </c>
      <c r="B395" s="28">
        <v>114</v>
      </c>
      <c r="C395" s="28">
        <v>315</v>
      </c>
      <c r="D395" s="28">
        <v>180</v>
      </c>
      <c r="E395" s="28">
        <v>179</v>
      </c>
      <c r="F395" s="28">
        <v>185</v>
      </c>
      <c r="G395" s="28">
        <v>170</v>
      </c>
      <c r="H395" s="28">
        <v>126</v>
      </c>
      <c r="I395" s="28">
        <v>229</v>
      </c>
      <c r="J395" s="28">
        <v>186</v>
      </c>
      <c r="K395" s="28">
        <v>197</v>
      </c>
      <c r="L395" s="28">
        <v>169</v>
      </c>
      <c r="M395" s="28">
        <v>142</v>
      </c>
      <c r="N395" s="28">
        <v>105</v>
      </c>
      <c r="O395" s="28">
        <v>225</v>
      </c>
      <c r="P395" s="28">
        <v>190</v>
      </c>
      <c r="Q395" s="28">
        <v>216</v>
      </c>
      <c r="R395" s="28">
        <v>200</v>
      </c>
      <c r="S395" s="28">
        <v>173</v>
      </c>
      <c r="T395" s="28">
        <v>202</v>
      </c>
      <c r="U395" s="28">
        <v>221</v>
      </c>
      <c r="V395" s="28">
        <v>165</v>
      </c>
      <c r="W395" s="28">
        <v>295</v>
      </c>
      <c r="X395" s="28">
        <v>174</v>
      </c>
      <c r="Y395" s="28"/>
      <c r="Z395" s="20" t="s">
        <v>176</v>
      </c>
      <c r="AA395" s="28" t="b">
        <f t="shared" si="219"/>
        <v>1</v>
      </c>
      <c r="AB395"/>
      <c r="AC395" s="20" t="s">
        <v>176</v>
      </c>
      <c r="AD395" s="28">
        <v>30600</v>
      </c>
      <c r="AE395" s="28">
        <v>39200</v>
      </c>
      <c r="AF395" s="36">
        <v>78.2</v>
      </c>
      <c r="AG395" s="36">
        <v>8.1</v>
      </c>
      <c r="AH395" s="28">
        <v>29400</v>
      </c>
      <c r="AI395" s="28">
        <v>40100</v>
      </c>
      <c r="AJ395" s="36">
        <v>73.400000000000006</v>
      </c>
      <c r="AK395" s="36">
        <v>8.1999999999999993</v>
      </c>
      <c r="AL395" s="28">
        <v>30700</v>
      </c>
      <c r="AM395" s="28">
        <v>39100</v>
      </c>
      <c r="AN395" s="36">
        <v>78.5</v>
      </c>
      <c r="AO395" s="36">
        <v>7.5</v>
      </c>
      <c r="AP395"/>
      <c r="AQ395"/>
      <c r="AR395"/>
      <c r="AS395"/>
      <c r="AT395" s="34">
        <f t="shared" si="243"/>
        <v>3.8775510204081634E-3</v>
      </c>
      <c r="AU395" s="34">
        <f t="shared" si="244"/>
        <v>1.0714285714285714E-2</v>
      </c>
      <c r="AV395" s="34">
        <f t="shared" si="245"/>
        <v>6.1224489795918364E-3</v>
      </c>
      <c r="AW395" s="34">
        <f t="shared" si="237"/>
        <v>5.830618892508143E-3</v>
      </c>
      <c r="AX395" s="34">
        <f t="shared" si="238"/>
        <v>6.0260586319218238E-3</v>
      </c>
      <c r="AY395" s="34">
        <f t="shared" si="239"/>
        <v>5.5374592833876222E-3</v>
      </c>
      <c r="AZ395" s="34">
        <f t="shared" si="240"/>
        <v>4.1042345276872966E-3</v>
      </c>
      <c r="BA395" s="34">
        <f t="shared" si="241"/>
        <v>7.4592833876221502E-3</v>
      </c>
      <c r="BB395" s="34">
        <f t="shared" si="242"/>
        <v>6.0586319218241041E-3</v>
      </c>
      <c r="BC395" s="34">
        <f t="shared" si="220"/>
        <v>6.4169381107491855E-3</v>
      </c>
      <c r="BD395" s="34">
        <f t="shared" si="221"/>
        <v>5.5048859934853419E-3</v>
      </c>
      <c r="BE395" s="34">
        <f t="shared" si="222"/>
        <v>4.6254071661237786E-3</v>
      </c>
      <c r="BF395" s="34">
        <f t="shared" si="223"/>
        <v>3.4201954397394137E-3</v>
      </c>
      <c r="BG395" s="34">
        <f t="shared" si="224"/>
        <v>7.3289902280130291E-3</v>
      </c>
      <c r="BH395" s="34">
        <f t="shared" si="225"/>
        <v>6.1889250814332244E-3</v>
      </c>
      <c r="BI395" s="34">
        <f t="shared" si="226"/>
        <v>5.5242966751918162E-3</v>
      </c>
      <c r="BJ395" s="34">
        <f t="shared" si="227"/>
        <v>5.1150895140664966E-3</v>
      </c>
      <c r="BK395" s="34">
        <f t="shared" si="228"/>
        <v>4.4245524296675194E-3</v>
      </c>
      <c r="BL395" s="34">
        <f t="shared" si="229"/>
        <v>5.1662404092071611E-3</v>
      </c>
      <c r="BM395" s="34">
        <f t="shared" si="230"/>
        <v>5.6521739130434784E-3</v>
      </c>
      <c r="BN395" s="34">
        <f t="shared" si="199"/>
        <v>4.2199488491048596E-3</v>
      </c>
      <c r="BO395" s="34">
        <f t="shared" si="200"/>
        <v>7.5447570332480823E-3</v>
      </c>
      <c r="BP395" s="34">
        <f t="shared" si="201"/>
        <v>4.4501278772378517E-3</v>
      </c>
    </row>
    <row r="396" spans="1:68" ht="15" x14ac:dyDescent="0.25">
      <c r="A396" s="20" t="s">
        <v>187</v>
      </c>
      <c r="B396" s="28">
        <v>84</v>
      </c>
      <c r="C396" s="28">
        <v>183</v>
      </c>
      <c r="D396" s="28">
        <v>202</v>
      </c>
      <c r="E396" s="28">
        <v>162</v>
      </c>
      <c r="F396" s="28">
        <v>81</v>
      </c>
      <c r="G396" s="28">
        <v>151</v>
      </c>
      <c r="H396" s="28">
        <v>146</v>
      </c>
      <c r="I396" s="28">
        <v>235</v>
      </c>
      <c r="J396" s="28">
        <v>146</v>
      </c>
      <c r="K396" s="28">
        <v>129</v>
      </c>
      <c r="L396" s="28">
        <v>146</v>
      </c>
      <c r="M396" s="28">
        <v>145</v>
      </c>
      <c r="N396" s="28">
        <v>114</v>
      </c>
      <c r="O396" s="28">
        <v>152</v>
      </c>
      <c r="P396" s="28">
        <v>141</v>
      </c>
      <c r="Q396" s="28">
        <v>411</v>
      </c>
      <c r="R396" s="28">
        <v>180</v>
      </c>
      <c r="S396" s="28">
        <v>186</v>
      </c>
      <c r="T396" s="28">
        <v>174</v>
      </c>
      <c r="U396" s="28">
        <v>204</v>
      </c>
      <c r="V396" s="28">
        <v>154</v>
      </c>
      <c r="W396" s="28">
        <v>295</v>
      </c>
      <c r="X396" s="28">
        <v>204</v>
      </c>
      <c r="Y396" s="28"/>
      <c r="Z396" s="20" t="s">
        <v>187</v>
      </c>
      <c r="AA396" s="28" t="b">
        <f t="shared" si="219"/>
        <v>1</v>
      </c>
      <c r="AB396"/>
      <c r="AC396" s="20" t="s">
        <v>187</v>
      </c>
      <c r="AD396" s="28">
        <v>23000</v>
      </c>
      <c r="AE396" s="28">
        <v>31800</v>
      </c>
      <c r="AF396" s="36">
        <v>72.5</v>
      </c>
      <c r="AG396" s="36">
        <v>8.3000000000000007</v>
      </c>
      <c r="AH396" s="28">
        <v>22000</v>
      </c>
      <c r="AI396" s="28">
        <v>31700</v>
      </c>
      <c r="AJ396" s="36">
        <v>69.400000000000006</v>
      </c>
      <c r="AK396" s="36">
        <v>9.1</v>
      </c>
      <c r="AL396" s="28">
        <v>23900</v>
      </c>
      <c r="AM396" s="28">
        <v>30800</v>
      </c>
      <c r="AN396" s="36">
        <v>77.400000000000006</v>
      </c>
      <c r="AO396" s="36">
        <v>8.3000000000000007</v>
      </c>
      <c r="AP396"/>
      <c r="AQ396"/>
      <c r="AR396"/>
      <c r="AS396"/>
      <c r="AT396" s="34">
        <f t="shared" si="243"/>
        <v>3.8181818181818182E-3</v>
      </c>
      <c r="AU396" s="34">
        <f t="shared" si="244"/>
        <v>8.3181818181818183E-3</v>
      </c>
      <c r="AV396" s="34">
        <f t="shared" si="245"/>
        <v>9.1818181818181816E-3</v>
      </c>
      <c r="AW396" s="34">
        <f t="shared" si="237"/>
        <v>6.7782426778242675E-3</v>
      </c>
      <c r="AX396" s="34">
        <f t="shared" si="238"/>
        <v>3.3891213389121337E-3</v>
      </c>
      <c r="AY396" s="34">
        <f t="shared" si="239"/>
        <v>6.3179916317991636E-3</v>
      </c>
      <c r="AZ396" s="34">
        <f t="shared" si="240"/>
        <v>6.1087866108786608E-3</v>
      </c>
      <c r="BA396" s="34">
        <f t="shared" si="241"/>
        <v>9.8326359832635983E-3</v>
      </c>
      <c r="BB396" s="34">
        <f t="shared" si="242"/>
        <v>6.1087866108786608E-3</v>
      </c>
      <c r="BC396" s="34">
        <f t="shared" si="220"/>
        <v>5.397489539748954E-3</v>
      </c>
      <c r="BD396" s="34">
        <f t="shared" si="221"/>
        <v>6.1087866108786608E-3</v>
      </c>
      <c r="BE396" s="34">
        <f t="shared" si="222"/>
        <v>6.0669456066945607E-3</v>
      </c>
      <c r="BF396" s="34">
        <f t="shared" si="223"/>
        <v>4.7698744769874473E-3</v>
      </c>
      <c r="BG396" s="34">
        <f t="shared" si="224"/>
        <v>6.3598326359832636E-3</v>
      </c>
      <c r="BH396" s="34">
        <f t="shared" si="225"/>
        <v>5.8995815899581588E-3</v>
      </c>
      <c r="BI396" s="34">
        <f t="shared" si="226"/>
        <v>1.3344155844155844E-2</v>
      </c>
      <c r="BJ396" s="34">
        <f t="shared" si="227"/>
        <v>5.8441558441558444E-3</v>
      </c>
      <c r="BK396" s="34">
        <f t="shared" si="228"/>
        <v>6.0389610389610391E-3</v>
      </c>
      <c r="BL396" s="34">
        <f t="shared" si="229"/>
        <v>5.6493506493506497E-3</v>
      </c>
      <c r="BM396" s="34">
        <f t="shared" si="230"/>
        <v>6.6233766233766232E-3</v>
      </c>
      <c r="BN396" s="34">
        <f t="shared" si="199"/>
        <v>5.0000000000000001E-3</v>
      </c>
      <c r="BO396" s="34">
        <f t="shared" si="200"/>
        <v>9.5779220779220776E-3</v>
      </c>
      <c r="BP396" s="34">
        <f t="shared" si="201"/>
        <v>6.6233766233766232E-3</v>
      </c>
    </row>
    <row r="397" spans="1:68" ht="15" x14ac:dyDescent="0.25">
      <c r="A397" s="20" t="s">
        <v>37</v>
      </c>
      <c r="B397" s="28">
        <v>113</v>
      </c>
      <c r="C397" s="28">
        <v>217</v>
      </c>
      <c r="D397" s="28">
        <v>250</v>
      </c>
      <c r="E397" s="28">
        <v>241</v>
      </c>
      <c r="F397" s="28">
        <v>203</v>
      </c>
      <c r="G397" s="28">
        <v>382</v>
      </c>
      <c r="H397" s="28">
        <v>254</v>
      </c>
      <c r="I397" s="28">
        <v>212</v>
      </c>
      <c r="J397" s="28">
        <v>158</v>
      </c>
      <c r="K397" s="28">
        <v>222</v>
      </c>
      <c r="L397" s="28">
        <v>286</v>
      </c>
      <c r="M397" s="28">
        <v>227</v>
      </c>
      <c r="N397" s="28">
        <v>141</v>
      </c>
      <c r="O397" s="28">
        <v>257</v>
      </c>
      <c r="P397" s="28">
        <v>276</v>
      </c>
      <c r="Q397" s="28">
        <v>280</v>
      </c>
      <c r="R397" s="28">
        <v>262</v>
      </c>
      <c r="S397" s="28">
        <v>187</v>
      </c>
      <c r="T397" s="28">
        <v>1352</v>
      </c>
      <c r="U397" s="28">
        <v>297</v>
      </c>
      <c r="V397" s="28">
        <v>213</v>
      </c>
      <c r="W397" s="28">
        <v>301</v>
      </c>
      <c r="X397" s="28">
        <v>302</v>
      </c>
      <c r="Y397" s="28"/>
      <c r="Z397" s="20" t="s">
        <v>37</v>
      </c>
      <c r="AA397" s="28" t="b">
        <f t="shared" si="219"/>
        <v>1</v>
      </c>
      <c r="AB397"/>
      <c r="AC397" s="20" t="s">
        <v>37</v>
      </c>
      <c r="AD397" s="28">
        <v>19400</v>
      </c>
      <c r="AE397" s="28">
        <v>25400</v>
      </c>
      <c r="AF397" s="36">
        <v>76.3</v>
      </c>
      <c r="AG397" s="36">
        <v>7.6</v>
      </c>
      <c r="AH397" s="28">
        <v>19300</v>
      </c>
      <c r="AI397" s="28">
        <v>25100</v>
      </c>
      <c r="AJ397" s="36">
        <v>77</v>
      </c>
      <c r="AK397" s="36">
        <v>8.1</v>
      </c>
      <c r="AL397" s="28">
        <v>19200</v>
      </c>
      <c r="AM397" s="28">
        <v>25700</v>
      </c>
      <c r="AN397" s="36">
        <v>74.8</v>
      </c>
      <c r="AO397" s="36">
        <v>8</v>
      </c>
      <c r="AP397"/>
      <c r="AQ397"/>
      <c r="AR397"/>
      <c r="AS397"/>
      <c r="AT397" s="34">
        <f t="shared" si="243"/>
        <v>5.8549222797927465E-3</v>
      </c>
      <c r="AU397" s="34">
        <f t="shared" si="244"/>
        <v>1.1243523316062176E-2</v>
      </c>
      <c r="AV397" s="34">
        <f t="shared" si="245"/>
        <v>1.2953367875647668E-2</v>
      </c>
      <c r="AW397" s="34">
        <f t="shared" si="237"/>
        <v>1.2552083333333333E-2</v>
      </c>
      <c r="AX397" s="34">
        <f t="shared" si="238"/>
        <v>1.0572916666666666E-2</v>
      </c>
      <c r="AY397" s="34">
        <f t="shared" si="239"/>
        <v>1.9895833333333335E-2</v>
      </c>
      <c r="AZ397" s="34">
        <f t="shared" si="240"/>
        <v>1.3229166666666667E-2</v>
      </c>
      <c r="BA397" s="34">
        <f t="shared" si="241"/>
        <v>1.1041666666666667E-2</v>
      </c>
      <c r="BB397" s="34">
        <f t="shared" si="242"/>
        <v>8.2291666666666659E-3</v>
      </c>
      <c r="BC397" s="34">
        <f t="shared" si="220"/>
        <v>1.15625E-2</v>
      </c>
      <c r="BD397" s="34">
        <f t="shared" si="221"/>
        <v>1.4895833333333334E-2</v>
      </c>
      <c r="BE397" s="34">
        <f t="shared" si="222"/>
        <v>1.1822916666666667E-2</v>
      </c>
      <c r="BF397" s="34">
        <f t="shared" si="223"/>
        <v>7.3437499999999996E-3</v>
      </c>
      <c r="BG397" s="34">
        <f t="shared" si="224"/>
        <v>1.3385416666666667E-2</v>
      </c>
      <c r="BH397" s="34">
        <f t="shared" si="225"/>
        <v>1.4375000000000001E-2</v>
      </c>
      <c r="BI397" s="34">
        <f t="shared" si="226"/>
        <v>1.0894941634241245E-2</v>
      </c>
      <c r="BJ397" s="34">
        <f t="shared" si="227"/>
        <v>1.0194552529182879E-2</v>
      </c>
      <c r="BK397" s="34">
        <f t="shared" si="228"/>
        <v>7.2762645914396891E-3</v>
      </c>
      <c r="BL397" s="34">
        <f t="shared" si="229"/>
        <v>5.2607003891050587E-2</v>
      </c>
      <c r="BM397" s="34">
        <f t="shared" si="230"/>
        <v>1.1556420233463035E-2</v>
      </c>
      <c r="BN397" s="34">
        <f t="shared" ref="BN397:BN413" si="246">V397/$AM397</f>
        <v>8.2879377431906622E-3</v>
      </c>
      <c r="BO397" s="34">
        <f t="shared" ref="BO397:BO413" si="247">W397/$AM397</f>
        <v>1.1712062256809338E-2</v>
      </c>
      <c r="BP397" s="34">
        <f t="shared" ref="BP397:BP413" si="248">X397/$AM397</f>
        <v>1.1750972762645914E-2</v>
      </c>
    </row>
    <row r="398" spans="1:68" ht="15" x14ac:dyDescent="0.25">
      <c r="A398" s="20" t="s">
        <v>51</v>
      </c>
      <c r="B398" s="28">
        <v>179</v>
      </c>
      <c r="C398" s="28">
        <v>354</v>
      </c>
      <c r="D398" s="28">
        <v>375</v>
      </c>
      <c r="E398" s="28">
        <v>281</v>
      </c>
      <c r="F398" s="28">
        <v>235</v>
      </c>
      <c r="G398" s="28">
        <v>356</v>
      </c>
      <c r="H398" s="28">
        <v>361</v>
      </c>
      <c r="I398" s="28">
        <v>272</v>
      </c>
      <c r="J398" s="28">
        <v>341</v>
      </c>
      <c r="K398" s="28">
        <v>406</v>
      </c>
      <c r="L398" s="28">
        <v>311</v>
      </c>
      <c r="M398" s="28">
        <v>335</v>
      </c>
      <c r="N398" s="28">
        <v>283</v>
      </c>
      <c r="O398" s="28">
        <v>379</v>
      </c>
      <c r="P398" s="28">
        <v>416</v>
      </c>
      <c r="Q398" s="28">
        <v>397</v>
      </c>
      <c r="R398" s="28">
        <v>470</v>
      </c>
      <c r="S398" s="28">
        <v>341</v>
      </c>
      <c r="T398" s="28">
        <v>346</v>
      </c>
      <c r="U398" s="28">
        <v>455</v>
      </c>
      <c r="V398" s="28">
        <v>375</v>
      </c>
      <c r="W398" s="28">
        <v>308</v>
      </c>
      <c r="X398" s="28">
        <v>424</v>
      </c>
      <c r="Y398" s="28"/>
      <c r="Z398" s="20" t="s">
        <v>51</v>
      </c>
      <c r="AA398" s="28" t="b">
        <f t="shared" si="219"/>
        <v>1</v>
      </c>
      <c r="AB398"/>
      <c r="AC398" s="20" t="s">
        <v>51</v>
      </c>
      <c r="AD398" s="28">
        <v>37900</v>
      </c>
      <c r="AE398" s="28">
        <v>50000</v>
      </c>
      <c r="AF398" s="36">
        <v>75.8</v>
      </c>
      <c r="AG398" s="36">
        <v>5.7</v>
      </c>
      <c r="AH398" s="28">
        <v>38600</v>
      </c>
      <c r="AI398" s="28">
        <v>49600</v>
      </c>
      <c r="AJ398" s="36">
        <v>77.7</v>
      </c>
      <c r="AK398" s="36">
        <v>5.4</v>
      </c>
      <c r="AL398" s="28">
        <v>41600</v>
      </c>
      <c r="AM398" s="28">
        <v>49400</v>
      </c>
      <c r="AN398" s="36">
        <v>84.2</v>
      </c>
      <c r="AO398" s="36">
        <v>4.5999999999999996</v>
      </c>
      <c r="AP398"/>
      <c r="AQ398"/>
      <c r="AR398"/>
      <c r="AS398"/>
      <c r="AT398" s="34">
        <f t="shared" si="243"/>
        <v>4.6373056994818652E-3</v>
      </c>
      <c r="AU398" s="34">
        <f t="shared" si="244"/>
        <v>9.1709844559585488E-3</v>
      </c>
      <c r="AV398" s="34">
        <f t="shared" si="245"/>
        <v>9.7150259067357511E-3</v>
      </c>
      <c r="AW398" s="34">
        <f t="shared" si="237"/>
        <v>6.7548076923076919E-3</v>
      </c>
      <c r="AX398" s="34">
        <f t="shared" si="238"/>
        <v>5.6490384615384614E-3</v>
      </c>
      <c r="AY398" s="34">
        <f t="shared" si="239"/>
        <v>8.5576923076923078E-3</v>
      </c>
      <c r="AZ398" s="34">
        <f t="shared" si="240"/>
        <v>8.6778846153846151E-3</v>
      </c>
      <c r="BA398" s="34">
        <f t="shared" si="241"/>
        <v>6.5384615384615381E-3</v>
      </c>
      <c r="BB398" s="34">
        <f t="shared" si="242"/>
        <v>8.1971153846153843E-3</v>
      </c>
      <c r="BC398" s="34">
        <f t="shared" si="220"/>
        <v>9.7596153846153839E-3</v>
      </c>
      <c r="BD398" s="34">
        <f t="shared" si="221"/>
        <v>7.4759615384615381E-3</v>
      </c>
      <c r="BE398" s="34">
        <f t="shared" si="222"/>
        <v>8.0528846153846145E-3</v>
      </c>
      <c r="BF398" s="34">
        <f t="shared" si="223"/>
        <v>6.8028846153846152E-3</v>
      </c>
      <c r="BG398" s="34">
        <f t="shared" si="224"/>
        <v>9.1105769230769226E-3</v>
      </c>
      <c r="BH398" s="34">
        <f t="shared" si="225"/>
        <v>0.01</v>
      </c>
      <c r="BI398" s="34">
        <f t="shared" si="226"/>
        <v>8.0364372469635629E-3</v>
      </c>
      <c r="BJ398" s="34">
        <f t="shared" si="227"/>
        <v>9.5141700404858306E-3</v>
      </c>
      <c r="BK398" s="34">
        <f t="shared" si="228"/>
        <v>6.9028340080971662E-3</v>
      </c>
      <c r="BL398" s="34">
        <f t="shared" si="229"/>
        <v>7.0040485829959516E-3</v>
      </c>
      <c r="BM398" s="34">
        <f t="shared" si="230"/>
        <v>9.2105263157894728E-3</v>
      </c>
      <c r="BN398" s="34">
        <f t="shared" si="246"/>
        <v>7.5910931174089065E-3</v>
      </c>
      <c r="BO398" s="34">
        <f t="shared" si="247"/>
        <v>6.2348178137651821E-3</v>
      </c>
      <c r="BP398" s="34">
        <f t="shared" si="248"/>
        <v>8.5829959514170037E-3</v>
      </c>
    </row>
    <row r="399" spans="1:68" ht="15" x14ac:dyDescent="0.25">
      <c r="A399" s="20" t="s">
        <v>110</v>
      </c>
      <c r="B399" s="28">
        <v>119</v>
      </c>
      <c r="C399" s="28">
        <v>249</v>
      </c>
      <c r="D399" s="28">
        <v>290</v>
      </c>
      <c r="E399" s="28">
        <v>271</v>
      </c>
      <c r="F399" s="28">
        <v>277</v>
      </c>
      <c r="G399" s="28">
        <v>275</v>
      </c>
      <c r="H399" s="28">
        <v>359</v>
      </c>
      <c r="I399" s="28">
        <v>456</v>
      </c>
      <c r="J399" s="28">
        <v>308</v>
      </c>
      <c r="K399" s="28">
        <v>413</v>
      </c>
      <c r="L399" s="28">
        <v>270</v>
      </c>
      <c r="M399" s="28">
        <v>278</v>
      </c>
      <c r="N399" s="28">
        <v>275</v>
      </c>
      <c r="O399" s="28">
        <v>223</v>
      </c>
      <c r="P399" s="28">
        <v>341</v>
      </c>
      <c r="Q399" s="28">
        <v>298</v>
      </c>
      <c r="R399" s="28">
        <v>261</v>
      </c>
      <c r="S399" s="28">
        <v>313</v>
      </c>
      <c r="T399" s="28">
        <v>422</v>
      </c>
      <c r="U399" s="28">
        <v>471</v>
      </c>
      <c r="V399" s="28">
        <v>359</v>
      </c>
      <c r="W399" s="28">
        <v>315</v>
      </c>
      <c r="X399" s="28">
        <v>519</v>
      </c>
      <c r="Y399" s="28"/>
      <c r="Z399" s="20" t="s">
        <v>110</v>
      </c>
      <c r="AA399" s="28" t="b">
        <f t="shared" si="219"/>
        <v>1</v>
      </c>
      <c r="AB399"/>
      <c r="AC399" s="20" t="s">
        <v>110</v>
      </c>
      <c r="AD399" s="28">
        <v>27400</v>
      </c>
      <c r="AE399" s="28">
        <v>35900</v>
      </c>
      <c r="AF399" s="36">
        <v>76.3</v>
      </c>
      <c r="AG399" s="36">
        <v>6.1</v>
      </c>
      <c r="AH399" s="28">
        <v>28700</v>
      </c>
      <c r="AI399" s="28">
        <v>36300</v>
      </c>
      <c r="AJ399" s="36">
        <v>79.099999999999994</v>
      </c>
      <c r="AK399" s="36">
        <v>6.2</v>
      </c>
      <c r="AL399" s="28">
        <v>28600</v>
      </c>
      <c r="AM399" s="28">
        <v>34900</v>
      </c>
      <c r="AN399" s="36">
        <v>82</v>
      </c>
      <c r="AO399" s="36">
        <v>5.6</v>
      </c>
      <c r="AP399"/>
      <c r="AQ399"/>
      <c r="AR399"/>
      <c r="AS399"/>
      <c r="AT399" s="34">
        <f t="shared" si="243"/>
        <v>4.1463414634146344E-3</v>
      </c>
      <c r="AU399" s="34">
        <f t="shared" si="244"/>
        <v>8.6759581881533099E-3</v>
      </c>
      <c r="AV399" s="34">
        <f t="shared" si="245"/>
        <v>1.0104529616724738E-2</v>
      </c>
      <c r="AW399" s="34">
        <f t="shared" si="237"/>
        <v>9.4755244755244748E-3</v>
      </c>
      <c r="AX399" s="34">
        <f t="shared" si="238"/>
        <v>9.6853146853146856E-3</v>
      </c>
      <c r="AY399" s="34">
        <f t="shared" si="239"/>
        <v>9.6153846153846159E-3</v>
      </c>
      <c r="AZ399" s="34">
        <f t="shared" si="240"/>
        <v>1.2552447552447553E-2</v>
      </c>
      <c r="BA399" s="34">
        <f t="shared" si="241"/>
        <v>1.5944055944055943E-2</v>
      </c>
      <c r="BB399" s="34">
        <f t="shared" si="242"/>
        <v>1.0769230769230769E-2</v>
      </c>
      <c r="BC399" s="34">
        <f t="shared" si="220"/>
        <v>1.444055944055944E-2</v>
      </c>
      <c r="BD399" s="34">
        <f t="shared" si="221"/>
        <v>9.4405594405594408E-3</v>
      </c>
      <c r="BE399" s="34">
        <f t="shared" si="222"/>
        <v>9.7202797202797196E-3</v>
      </c>
      <c r="BF399" s="34">
        <f t="shared" si="223"/>
        <v>9.6153846153846159E-3</v>
      </c>
      <c r="BG399" s="34">
        <f t="shared" si="224"/>
        <v>7.7972027972027973E-3</v>
      </c>
      <c r="BH399" s="34">
        <f t="shared" si="225"/>
        <v>1.1923076923076923E-2</v>
      </c>
      <c r="BI399" s="34">
        <f t="shared" si="226"/>
        <v>8.5386819484240695E-3</v>
      </c>
      <c r="BJ399" s="34">
        <f t="shared" si="227"/>
        <v>7.4785100286532949E-3</v>
      </c>
      <c r="BK399" s="34">
        <f t="shared" si="228"/>
        <v>8.9684813753581668E-3</v>
      </c>
      <c r="BL399" s="34">
        <f t="shared" si="229"/>
        <v>1.2091690544412607E-2</v>
      </c>
      <c r="BM399" s="34">
        <f t="shared" si="230"/>
        <v>1.3495702005730659E-2</v>
      </c>
      <c r="BN399" s="34">
        <f t="shared" si="246"/>
        <v>1.0286532951289399E-2</v>
      </c>
      <c r="BO399" s="34">
        <f t="shared" si="247"/>
        <v>9.0257879656160458E-3</v>
      </c>
      <c r="BP399" s="34">
        <f t="shared" si="248"/>
        <v>1.487106017191977E-2</v>
      </c>
    </row>
    <row r="400" spans="1:68" ht="15" x14ac:dyDescent="0.25">
      <c r="A400" s="20" t="s">
        <v>124</v>
      </c>
      <c r="B400" s="28">
        <v>88</v>
      </c>
      <c r="C400" s="28">
        <v>168</v>
      </c>
      <c r="D400" s="28">
        <v>177</v>
      </c>
      <c r="E400" s="28">
        <v>180</v>
      </c>
      <c r="F400" s="28">
        <v>115</v>
      </c>
      <c r="G400" s="28">
        <v>155</v>
      </c>
      <c r="H400" s="28">
        <v>127</v>
      </c>
      <c r="I400" s="28">
        <v>179</v>
      </c>
      <c r="J400" s="28">
        <v>153</v>
      </c>
      <c r="K400" s="28">
        <v>179</v>
      </c>
      <c r="L400" s="28">
        <v>150</v>
      </c>
      <c r="M400" s="28">
        <v>115</v>
      </c>
      <c r="N400" s="28">
        <v>147</v>
      </c>
      <c r="O400" s="28">
        <v>202</v>
      </c>
      <c r="P400" s="28">
        <v>152</v>
      </c>
      <c r="Q400" s="28">
        <v>232</v>
      </c>
      <c r="R400" s="28">
        <v>210</v>
      </c>
      <c r="S400" s="28">
        <v>226</v>
      </c>
      <c r="T400" s="28">
        <v>234</v>
      </c>
      <c r="U400" s="28">
        <v>282</v>
      </c>
      <c r="V400" s="28">
        <v>231</v>
      </c>
      <c r="W400" s="28">
        <v>252</v>
      </c>
      <c r="X400" s="28">
        <v>259</v>
      </c>
      <c r="Y400" s="28"/>
      <c r="Z400" s="20" t="s">
        <v>124</v>
      </c>
      <c r="AA400" s="28" t="b">
        <f t="shared" si="219"/>
        <v>1</v>
      </c>
      <c r="AB400"/>
      <c r="AC400" s="20" t="s">
        <v>124</v>
      </c>
      <c r="AD400" s="28">
        <v>22100</v>
      </c>
      <c r="AE400" s="28">
        <v>26400</v>
      </c>
      <c r="AF400" s="36">
        <v>83.7</v>
      </c>
      <c r="AG400" s="36">
        <v>6.5</v>
      </c>
      <c r="AH400" s="28">
        <v>20600</v>
      </c>
      <c r="AI400" s="28">
        <v>27000</v>
      </c>
      <c r="AJ400" s="36">
        <v>76.400000000000006</v>
      </c>
      <c r="AK400" s="36">
        <v>7.3</v>
      </c>
      <c r="AL400" s="28">
        <v>21400</v>
      </c>
      <c r="AM400" s="28">
        <v>26800</v>
      </c>
      <c r="AN400" s="36">
        <v>79.900000000000006</v>
      </c>
      <c r="AO400" s="36">
        <v>7.5</v>
      </c>
      <c r="AP400"/>
      <c r="AQ400"/>
      <c r="AR400"/>
      <c r="AS400"/>
      <c r="AT400" s="34">
        <f t="shared" si="243"/>
        <v>4.2718446601941748E-3</v>
      </c>
      <c r="AU400" s="34">
        <f t="shared" si="244"/>
        <v>8.1553398058252426E-3</v>
      </c>
      <c r="AV400" s="34">
        <f t="shared" si="245"/>
        <v>8.5922330097087385E-3</v>
      </c>
      <c r="AW400" s="34">
        <f t="shared" si="237"/>
        <v>8.4112149532710283E-3</v>
      </c>
      <c r="AX400" s="34">
        <f t="shared" si="238"/>
        <v>5.3738317757009348E-3</v>
      </c>
      <c r="AY400" s="34">
        <f t="shared" si="239"/>
        <v>7.2429906542056076E-3</v>
      </c>
      <c r="AZ400" s="34">
        <f t="shared" si="240"/>
        <v>5.9345794392523365E-3</v>
      </c>
      <c r="BA400" s="34">
        <f t="shared" si="241"/>
        <v>8.3644859813084109E-3</v>
      </c>
      <c r="BB400" s="34">
        <f t="shared" si="242"/>
        <v>7.1495327102803737E-3</v>
      </c>
      <c r="BC400" s="34">
        <f t="shared" si="220"/>
        <v>8.3644859813084109E-3</v>
      </c>
      <c r="BD400" s="34">
        <f t="shared" si="221"/>
        <v>7.0093457943925233E-3</v>
      </c>
      <c r="BE400" s="34">
        <f t="shared" si="222"/>
        <v>5.3738317757009348E-3</v>
      </c>
      <c r="BF400" s="34">
        <f t="shared" si="223"/>
        <v>6.8691588785046729E-3</v>
      </c>
      <c r="BG400" s="34">
        <f t="shared" si="224"/>
        <v>9.4392523364485986E-3</v>
      </c>
      <c r="BH400" s="34">
        <f t="shared" si="225"/>
        <v>7.1028037383177572E-3</v>
      </c>
      <c r="BI400" s="34">
        <f t="shared" si="226"/>
        <v>8.6567164179104476E-3</v>
      </c>
      <c r="BJ400" s="34">
        <f t="shared" si="227"/>
        <v>7.8358208955223874E-3</v>
      </c>
      <c r="BK400" s="34">
        <f t="shared" si="228"/>
        <v>8.4328358208955231E-3</v>
      </c>
      <c r="BL400" s="34">
        <f t="shared" si="229"/>
        <v>8.7313432835820892E-3</v>
      </c>
      <c r="BM400" s="34">
        <f t="shared" si="230"/>
        <v>1.0522388059701493E-2</v>
      </c>
      <c r="BN400" s="34">
        <f t="shared" si="246"/>
        <v>8.619402985074626E-3</v>
      </c>
      <c r="BO400" s="34">
        <f t="shared" si="247"/>
        <v>9.4029850746268663E-3</v>
      </c>
      <c r="BP400" s="34">
        <f t="shared" si="248"/>
        <v>9.6641791044776125E-3</v>
      </c>
    </row>
    <row r="401" spans="1:68" ht="15" x14ac:dyDescent="0.25">
      <c r="A401" s="20" t="s">
        <v>188</v>
      </c>
      <c r="B401" s="28">
        <v>221</v>
      </c>
      <c r="C401" s="28">
        <v>613</v>
      </c>
      <c r="D401" s="28">
        <v>642</v>
      </c>
      <c r="E401" s="28">
        <v>529</v>
      </c>
      <c r="F401" s="28">
        <v>724</v>
      </c>
      <c r="G401" s="28">
        <v>437</v>
      </c>
      <c r="H401" s="28">
        <v>671</v>
      </c>
      <c r="I401" s="28">
        <v>473</v>
      </c>
      <c r="J401" s="28">
        <v>893</v>
      </c>
      <c r="K401" s="28">
        <v>689</v>
      </c>
      <c r="L401" s="28">
        <v>679</v>
      </c>
      <c r="M401" s="28">
        <v>327</v>
      </c>
      <c r="N401" s="28">
        <v>539</v>
      </c>
      <c r="O401" s="28">
        <v>623</v>
      </c>
      <c r="P401" s="28">
        <v>454</v>
      </c>
      <c r="Q401" s="28">
        <v>736</v>
      </c>
      <c r="R401" s="28">
        <v>672</v>
      </c>
      <c r="S401" s="28">
        <v>597</v>
      </c>
      <c r="T401" s="28">
        <v>496</v>
      </c>
      <c r="U401" s="28">
        <v>783</v>
      </c>
      <c r="V401" s="28">
        <v>726</v>
      </c>
      <c r="W401" s="28">
        <v>857</v>
      </c>
      <c r="X401" s="28">
        <v>663</v>
      </c>
      <c r="Y401" s="28"/>
      <c r="Z401" s="20" t="s">
        <v>188</v>
      </c>
      <c r="AA401" s="28" t="b">
        <f t="shared" si="219"/>
        <v>1</v>
      </c>
      <c r="AB401"/>
      <c r="AC401" s="20" t="s">
        <v>188</v>
      </c>
      <c r="AD401" s="28">
        <v>41300</v>
      </c>
      <c r="AE401" s="28">
        <v>53800</v>
      </c>
      <c r="AF401" s="36">
        <v>76.8</v>
      </c>
      <c r="AG401" s="36">
        <v>4.9000000000000004</v>
      </c>
      <c r="AH401" s="28">
        <v>41000</v>
      </c>
      <c r="AI401" s="28">
        <v>53500</v>
      </c>
      <c r="AJ401" s="36">
        <v>76.599999999999994</v>
      </c>
      <c r="AK401" s="36">
        <v>5</v>
      </c>
      <c r="AL401" s="28">
        <v>42300</v>
      </c>
      <c r="AM401" s="28">
        <v>53700</v>
      </c>
      <c r="AN401" s="36">
        <v>78.7</v>
      </c>
      <c r="AO401" s="36">
        <v>5</v>
      </c>
      <c r="AP401"/>
      <c r="AQ401"/>
      <c r="AR401"/>
      <c r="AS401"/>
      <c r="AT401" s="34">
        <f t="shared" si="243"/>
        <v>5.390243902439024E-3</v>
      </c>
      <c r="AU401" s="34">
        <f t="shared" si="244"/>
        <v>1.4951219512195121E-2</v>
      </c>
      <c r="AV401" s="34">
        <f t="shared" si="245"/>
        <v>1.5658536585365854E-2</v>
      </c>
      <c r="AW401" s="34">
        <f t="shared" si="237"/>
        <v>1.2505910165484633E-2</v>
      </c>
      <c r="AX401" s="34">
        <f t="shared" si="238"/>
        <v>1.7115839243498819E-2</v>
      </c>
      <c r="AY401" s="34">
        <f t="shared" si="239"/>
        <v>1.033096926713948E-2</v>
      </c>
      <c r="AZ401" s="34">
        <f t="shared" si="240"/>
        <v>1.5862884160756503E-2</v>
      </c>
      <c r="BA401" s="34">
        <f t="shared" si="241"/>
        <v>1.1182033096926714E-2</v>
      </c>
      <c r="BB401" s="34">
        <f t="shared" si="242"/>
        <v>2.1111111111111112E-2</v>
      </c>
      <c r="BC401" s="34">
        <f t="shared" si="220"/>
        <v>1.6288416075650118E-2</v>
      </c>
      <c r="BD401" s="34">
        <f t="shared" si="221"/>
        <v>1.6052009456264775E-2</v>
      </c>
      <c r="BE401" s="34">
        <f t="shared" si="222"/>
        <v>7.7304964539007094E-3</v>
      </c>
      <c r="BF401" s="34">
        <f t="shared" si="223"/>
        <v>1.2742316784869976E-2</v>
      </c>
      <c r="BG401" s="34">
        <f t="shared" si="224"/>
        <v>1.4728132387706856E-2</v>
      </c>
      <c r="BH401" s="34">
        <f t="shared" si="225"/>
        <v>1.0732860520094563E-2</v>
      </c>
      <c r="BI401" s="34">
        <f t="shared" si="226"/>
        <v>1.3705772811918064E-2</v>
      </c>
      <c r="BJ401" s="34">
        <f t="shared" si="227"/>
        <v>1.2513966480446927E-2</v>
      </c>
      <c r="BK401" s="34">
        <f t="shared" si="228"/>
        <v>1.1117318435754191E-2</v>
      </c>
      <c r="BL401" s="34">
        <f t="shared" si="229"/>
        <v>9.2364990689013035E-3</v>
      </c>
      <c r="BM401" s="34">
        <f t="shared" si="230"/>
        <v>1.4581005586592179E-2</v>
      </c>
      <c r="BN401" s="34">
        <f t="shared" si="246"/>
        <v>1.3519553072625699E-2</v>
      </c>
      <c r="BO401" s="34">
        <f t="shared" si="247"/>
        <v>1.5959031657355679E-2</v>
      </c>
      <c r="BP401" s="34">
        <f t="shared" si="248"/>
        <v>1.2346368715083799E-2</v>
      </c>
    </row>
    <row r="402" spans="1:68" ht="15" x14ac:dyDescent="0.25">
      <c r="A402" s="20" t="s">
        <v>193</v>
      </c>
      <c r="B402" s="28">
        <v>256</v>
      </c>
      <c r="C402" s="28">
        <v>683</v>
      </c>
      <c r="D402" s="28">
        <v>551</v>
      </c>
      <c r="E402" s="28">
        <v>335</v>
      </c>
      <c r="F402" s="28">
        <v>267</v>
      </c>
      <c r="G402" s="28">
        <v>280</v>
      </c>
      <c r="H402" s="28">
        <v>385</v>
      </c>
      <c r="I402" s="28">
        <v>311</v>
      </c>
      <c r="J402" s="28">
        <v>290</v>
      </c>
      <c r="K402" s="28">
        <v>347</v>
      </c>
      <c r="L402" s="28">
        <v>296</v>
      </c>
      <c r="M402" s="28">
        <v>603</v>
      </c>
      <c r="N402" s="28">
        <v>267</v>
      </c>
      <c r="O402" s="28">
        <v>867</v>
      </c>
      <c r="P402" s="28">
        <v>722</v>
      </c>
      <c r="Q402" s="28">
        <v>522</v>
      </c>
      <c r="R402" s="28">
        <v>988</v>
      </c>
      <c r="S402" s="28">
        <v>637</v>
      </c>
      <c r="T402" s="28">
        <v>538</v>
      </c>
      <c r="U402" s="28">
        <v>425</v>
      </c>
      <c r="V402" s="28">
        <v>392</v>
      </c>
      <c r="W402" s="28">
        <v>374</v>
      </c>
      <c r="X402" s="28">
        <v>323</v>
      </c>
      <c r="Y402" s="28"/>
      <c r="Z402" s="20" t="s">
        <v>193</v>
      </c>
      <c r="AA402" s="28" t="b">
        <f t="shared" si="219"/>
        <v>1</v>
      </c>
      <c r="AB402"/>
      <c r="AC402" s="20" t="s">
        <v>193</v>
      </c>
      <c r="AD402" s="28">
        <v>24800</v>
      </c>
      <c r="AE402" s="28">
        <v>38100</v>
      </c>
      <c r="AF402" s="36">
        <v>65.099999999999994</v>
      </c>
      <c r="AG402" s="36">
        <v>7.8</v>
      </c>
      <c r="AH402" s="28">
        <v>27200</v>
      </c>
      <c r="AI402" s="28">
        <v>36800</v>
      </c>
      <c r="AJ402" s="36">
        <v>73.900000000000006</v>
      </c>
      <c r="AK402" s="36">
        <v>6.8</v>
      </c>
      <c r="AL402" s="28">
        <v>27300</v>
      </c>
      <c r="AM402" s="28">
        <v>36900</v>
      </c>
      <c r="AN402" s="36">
        <v>74.099999999999994</v>
      </c>
      <c r="AO402" s="36">
        <v>6.3</v>
      </c>
      <c r="AP402"/>
      <c r="AQ402"/>
      <c r="AR402"/>
      <c r="AS402"/>
      <c r="AT402" s="34">
        <f t="shared" si="243"/>
        <v>9.4117647058823521E-3</v>
      </c>
      <c r="AU402" s="34">
        <f t="shared" si="244"/>
        <v>2.5110294117647061E-2</v>
      </c>
      <c r="AV402" s="34">
        <f t="shared" si="245"/>
        <v>2.0257352941176469E-2</v>
      </c>
      <c r="AW402" s="34">
        <f t="shared" si="237"/>
        <v>1.2271062271062271E-2</v>
      </c>
      <c r="AX402" s="34">
        <f t="shared" si="238"/>
        <v>9.7802197802197809E-3</v>
      </c>
      <c r="AY402" s="34">
        <f t="shared" si="239"/>
        <v>1.0256410256410256E-2</v>
      </c>
      <c r="AZ402" s="34">
        <f t="shared" si="240"/>
        <v>1.4102564102564103E-2</v>
      </c>
      <c r="BA402" s="34">
        <f t="shared" si="241"/>
        <v>1.1391941391941392E-2</v>
      </c>
      <c r="BB402" s="34">
        <f t="shared" si="242"/>
        <v>1.0622710622710623E-2</v>
      </c>
      <c r="BC402" s="34">
        <f t="shared" si="220"/>
        <v>1.2710622710622711E-2</v>
      </c>
      <c r="BD402" s="34">
        <f t="shared" si="221"/>
        <v>1.0842490842490842E-2</v>
      </c>
      <c r="BE402" s="34">
        <f t="shared" si="222"/>
        <v>2.2087912087912089E-2</v>
      </c>
      <c r="BF402" s="34">
        <f t="shared" si="223"/>
        <v>9.7802197802197809E-3</v>
      </c>
      <c r="BG402" s="34">
        <f t="shared" si="224"/>
        <v>3.1758241758241761E-2</v>
      </c>
      <c r="BH402" s="34">
        <f t="shared" si="225"/>
        <v>2.6446886446886447E-2</v>
      </c>
      <c r="BI402" s="34">
        <f t="shared" si="226"/>
        <v>1.4146341463414635E-2</v>
      </c>
      <c r="BJ402" s="34">
        <f t="shared" si="227"/>
        <v>2.6775067750677506E-2</v>
      </c>
      <c r="BK402" s="34">
        <f t="shared" si="228"/>
        <v>1.7262872628726288E-2</v>
      </c>
      <c r="BL402" s="34">
        <f t="shared" si="229"/>
        <v>1.4579945799457995E-2</v>
      </c>
      <c r="BM402" s="34">
        <f t="shared" si="230"/>
        <v>1.1517615176151762E-2</v>
      </c>
      <c r="BN402" s="34">
        <f t="shared" si="246"/>
        <v>1.0623306233062331E-2</v>
      </c>
      <c r="BO402" s="34">
        <f t="shared" si="247"/>
        <v>1.013550135501355E-2</v>
      </c>
      <c r="BP402" s="34">
        <f t="shared" si="248"/>
        <v>8.7533875338753394E-3</v>
      </c>
    </row>
    <row r="403" spans="1:68" ht="15" x14ac:dyDescent="0.25">
      <c r="A403" s="20" t="s">
        <v>31</v>
      </c>
      <c r="B403" s="28">
        <v>524</v>
      </c>
      <c r="C403" s="28">
        <v>1118</v>
      </c>
      <c r="D403" s="28">
        <v>830</v>
      </c>
      <c r="E403" s="28">
        <v>647</v>
      </c>
      <c r="F403" s="28">
        <v>540</v>
      </c>
      <c r="G403" s="28">
        <v>687</v>
      </c>
      <c r="H403" s="28">
        <v>618</v>
      </c>
      <c r="I403" s="28">
        <v>683</v>
      </c>
      <c r="J403" s="28">
        <v>829</v>
      </c>
      <c r="K403" s="28">
        <v>967</v>
      </c>
      <c r="L403" s="28">
        <v>528</v>
      </c>
      <c r="M403" s="28">
        <v>528</v>
      </c>
      <c r="N403" s="28">
        <v>327</v>
      </c>
      <c r="O403" s="28">
        <v>1987</v>
      </c>
      <c r="P403" s="28">
        <v>663</v>
      </c>
      <c r="Q403" s="28">
        <v>851</v>
      </c>
      <c r="R403" s="28">
        <v>631</v>
      </c>
      <c r="S403" s="28">
        <v>568</v>
      </c>
      <c r="T403" s="28">
        <v>640</v>
      </c>
      <c r="U403" s="28">
        <v>848</v>
      </c>
      <c r="V403" s="28">
        <v>738</v>
      </c>
      <c r="W403" s="28">
        <v>1050</v>
      </c>
      <c r="X403" s="28">
        <v>921</v>
      </c>
      <c r="Y403" s="28"/>
      <c r="Z403" s="20" t="s">
        <v>31</v>
      </c>
      <c r="AA403" s="28" t="b">
        <f t="shared" si="219"/>
        <v>1</v>
      </c>
      <c r="AB403"/>
      <c r="AC403" s="20" t="s">
        <v>31</v>
      </c>
      <c r="AD403" s="28">
        <v>60800</v>
      </c>
      <c r="AE403" s="28">
        <v>73200</v>
      </c>
      <c r="AF403" s="36">
        <v>83</v>
      </c>
      <c r="AG403" s="36">
        <v>5.2</v>
      </c>
      <c r="AH403" s="28">
        <v>60200</v>
      </c>
      <c r="AI403" s="28">
        <v>74600</v>
      </c>
      <c r="AJ403" s="36">
        <v>80.7</v>
      </c>
      <c r="AK403" s="36">
        <v>5.8</v>
      </c>
      <c r="AL403" s="28">
        <v>59100</v>
      </c>
      <c r="AM403" s="28">
        <v>72500</v>
      </c>
      <c r="AN403" s="36">
        <v>81.599999999999994</v>
      </c>
      <c r="AO403" s="36">
        <v>5.8</v>
      </c>
      <c r="AP403"/>
      <c r="AQ403"/>
      <c r="AR403"/>
      <c r="AS403"/>
      <c r="AT403" s="34">
        <f t="shared" si="243"/>
        <v>8.7043189368770767E-3</v>
      </c>
      <c r="AU403" s="34">
        <f t="shared" si="244"/>
        <v>1.8571428571428572E-2</v>
      </c>
      <c r="AV403" s="34">
        <f t="shared" si="245"/>
        <v>1.3787375415282393E-2</v>
      </c>
      <c r="AW403" s="34">
        <f t="shared" si="237"/>
        <v>1.0947546531302876E-2</v>
      </c>
      <c r="AX403" s="34">
        <f t="shared" si="238"/>
        <v>9.1370558375634525E-3</v>
      </c>
      <c r="AY403" s="34">
        <f t="shared" si="239"/>
        <v>1.1624365482233502E-2</v>
      </c>
      <c r="AZ403" s="34">
        <f t="shared" si="240"/>
        <v>1.0456852791878173E-2</v>
      </c>
      <c r="BA403" s="34">
        <f t="shared" si="241"/>
        <v>1.155668358714044E-2</v>
      </c>
      <c r="BB403" s="34">
        <f t="shared" si="242"/>
        <v>1.4027072758037225E-2</v>
      </c>
      <c r="BC403" s="34">
        <f t="shared" ref="BC403:BC413" si="249">K403/$AL403</f>
        <v>1.6362098138747883E-2</v>
      </c>
      <c r="BD403" s="34">
        <f t="shared" ref="BD403:BD413" si="250">L403/$AL403</f>
        <v>8.9340101522842642E-3</v>
      </c>
      <c r="BE403" s="34">
        <f t="shared" ref="BE403:BE413" si="251">M403/$AL403</f>
        <v>8.9340101522842642E-3</v>
      </c>
      <c r="BF403" s="34">
        <f t="shared" ref="BF403:BF413" si="252">N403/$AL403</f>
        <v>5.5329949238578681E-3</v>
      </c>
      <c r="BG403" s="34">
        <f t="shared" ref="BG403:BG413" si="253">O403/$AL403</f>
        <v>3.3620981387478849E-2</v>
      </c>
      <c r="BH403" s="34">
        <f t="shared" ref="BH403:BH413" si="254">P403/$AL403</f>
        <v>1.1218274111675126E-2</v>
      </c>
      <c r="BI403" s="34">
        <f t="shared" si="226"/>
        <v>1.1737931034482759E-2</v>
      </c>
      <c r="BJ403" s="34">
        <f t="shared" si="227"/>
        <v>8.7034482758620683E-3</v>
      </c>
      <c r="BK403" s="34">
        <f t="shared" si="228"/>
        <v>7.8344827586206891E-3</v>
      </c>
      <c r="BL403" s="34">
        <f t="shared" si="229"/>
        <v>8.8275862068965521E-3</v>
      </c>
      <c r="BM403" s="34">
        <f t="shared" si="230"/>
        <v>1.1696551724137931E-2</v>
      </c>
      <c r="BN403" s="34">
        <f t="shared" si="246"/>
        <v>1.0179310344827587E-2</v>
      </c>
      <c r="BO403" s="34">
        <f t="shared" si="247"/>
        <v>1.4482758620689656E-2</v>
      </c>
      <c r="BP403" s="34">
        <f t="shared" si="248"/>
        <v>1.2703448275862068E-2</v>
      </c>
    </row>
    <row r="404" spans="1:68" ht="15" x14ac:dyDescent="0.25">
      <c r="A404" s="20" t="s">
        <v>41</v>
      </c>
      <c r="B404" s="28">
        <v>253</v>
      </c>
      <c r="C404" s="28">
        <v>535</v>
      </c>
      <c r="D404" s="28">
        <v>437</v>
      </c>
      <c r="E404" s="28">
        <v>392</v>
      </c>
      <c r="F404" s="28">
        <v>353</v>
      </c>
      <c r="G404" s="28">
        <v>725</v>
      </c>
      <c r="H404" s="28">
        <v>423</v>
      </c>
      <c r="I404" s="28">
        <v>511</v>
      </c>
      <c r="J404" s="28">
        <v>364</v>
      </c>
      <c r="K404" s="28">
        <v>476</v>
      </c>
      <c r="L404" s="28">
        <v>369</v>
      </c>
      <c r="M404" s="28">
        <v>605</v>
      </c>
      <c r="N404" s="28">
        <v>205</v>
      </c>
      <c r="O404" s="28">
        <v>847</v>
      </c>
      <c r="P404" s="28">
        <v>478</v>
      </c>
      <c r="Q404" s="28">
        <v>421</v>
      </c>
      <c r="R404" s="28">
        <v>387</v>
      </c>
      <c r="S404" s="28">
        <v>388</v>
      </c>
      <c r="T404" s="28">
        <v>537</v>
      </c>
      <c r="U404" s="28">
        <v>492</v>
      </c>
      <c r="V404" s="28">
        <v>538</v>
      </c>
      <c r="W404" s="28">
        <v>585</v>
      </c>
      <c r="X404" s="28">
        <v>585</v>
      </c>
      <c r="Y404" s="28"/>
      <c r="Z404" s="20" t="s">
        <v>41</v>
      </c>
      <c r="AA404" s="28" t="b">
        <f t="shared" si="219"/>
        <v>1</v>
      </c>
      <c r="AB404"/>
      <c r="AC404" s="20" t="s">
        <v>41</v>
      </c>
      <c r="AD404" s="28">
        <v>39700</v>
      </c>
      <c r="AE404" s="28">
        <v>50500</v>
      </c>
      <c r="AF404" s="36">
        <v>78.7</v>
      </c>
      <c r="AG404" s="36">
        <v>6.8</v>
      </c>
      <c r="AH404" s="28">
        <v>37300</v>
      </c>
      <c r="AI404" s="28">
        <v>49300</v>
      </c>
      <c r="AJ404" s="36">
        <v>75.7</v>
      </c>
      <c r="AK404" s="36">
        <v>7.4</v>
      </c>
      <c r="AL404" s="28">
        <v>41600</v>
      </c>
      <c r="AM404" s="28">
        <v>50800</v>
      </c>
      <c r="AN404" s="36">
        <v>81.8</v>
      </c>
      <c r="AO404" s="36">
        <v>6.7</v>
      </c>
      <c r="AP404"/>
      <c r="AQ404"/>
      <c r="AR404"/>
      <c r="AS404"/>
      <c r="AT404" s="34">
        <f t="shared" si="243"/>
        <v>6.7828418230563006E-3</v>
      </c>
      <c r="AU404" s="34">
        <f t="shared" si="244"/>
        <v>1.4343163538873995E-2</v>
      </c>
      <c r="AV404" s="34">
        <f t="shared" si="245"/>
        <v>1.1715817694369973E-2</v>
      </c>
      <c r="AW404" s="34">
        <f t="shared" si="237"/>
        <v>9.4230769230769229E-3</v>
      </c>
      <c r="AX404" s="34">
        <f t="shared" si="238"/>
        <v>8.4855769230769238E-3</v>
      </c>
      <c r="AY404" s="34">
        <f t="shared" si="239"/>
        <v>1.7427884615384616E-2</v>
      </c>
      <c r="AZ404" s="34">
        <f t="shared" si="240"/>
        <v>1.0168269230769231E-2</v>
      </c>
      <c r="BA404" s="34">
        <f t="shared" si="241"/>
        <v>1.2283653846153847E-2</v>
      </c>
      <c r="BB404" s="34">
        <f t="shared" si="242"/>
        <v>8.7500000000000008E-3</v>
      </c>
      <c r="BC404" s="34">
        <f t="shared" si="249"/>
        <v>1.1442307692307693E-2</v>
      </c>
      <c r="BD404" s="34">
        <f t="shared" si="250"/>
        <v>8.8701923076923081E-3</v>
      </c>
      <c r="BE404" s="34">
        <f t="shared" si="251"/>
        <v>1.4543269230769231E-2</v>
      </c>
      <c r="BF404" s="34">
        <f t="shared" si="252"/>
        <v>4.9278846153846152E-3</v>
      </c>
      <c r="BG404" s="34">
        <f t="shared" si="253"/>
        <v>2.0360576923076922E-2</v>
      </c>
      <c r="BH404" s="34">
        <f t="shared" si="254"/>
        <v>1.1490384615384616E-2</v>
      </c>
      <c r="BI404" s="34">
        <f t="shared" si="226"/>
        <v>8.2874015748031493E-3</v>
      </c>
      <c r="BJ404" s="34">
        <f t="shared" si="227"/>
        <v>7.6181102362204729E-3</v>
      </c>
      <c r="BK404" s="34">
        <f t="shared" si="228"/>
        <v>7.6377952755905514E-3</v>
      </c>
      <c r="BL404" s="34">
        <f t="shared" si="229"/>
        <v>1.0570866141732284E-2</v>
      </c>
      <c r="BM404" s="34">
        <f t="shared" si="230"/>
        <v>9.6850393700787397E-3</v>
      </c>
      <c r="BN404" s="34">
        <f t="shared" si="246"/>
        <v>1.0590551181102362E-2</v>
      </c>
      <c r="BO404" s="34">
        <f t="shared" si="247"/>
        <v>1.1515748031496064E-2</v>
      </c>
      <c r="BP404" s="34">
        <f t="shared" si="248"/>
        <v>1.1515748031496064E-2</v>
      </c>
    </row>
    <row r="405" spans="1:68" ht="15" x14ac:dyDescent="0.25">
      <c r="A405" s="20" t="s">
        <v>68</v>
      </c>
      <c r="B405" s="28">
        <v>157</v>
      </c>
      <c r="C405" s="28">
        <v>169</v>
      </c>
      <c r="D405" s="28">
        <v>252</v>
      </c>
      <c r="E405" s="28">
        <v>252</v>
      </c>
      <c r="F405" s="28">
        <v>223</v>
      </c>
      <c r="G405" s="28">
        <v>185</v>
      </c>
      <c r="H405" s="28">
        <v>230</v>
      </c>
      <c r="I405" s="28">
        <v>159</v>
      </c>
      <c r="J405" s="28">
        <v>187</v>
      </c>
      <c r="K405" s="28">
        <v>235</v>
      </c>
      <c r="L405" s="28">
        <v>146</v>
      </c>
      <c r="M405" s="28">
        <v>179</v>
      </c>
      <c r="N405" s="28">
        <v>94</v>
      </c>
      <c r="O405" s="28">
        <v>131</v>
      </c>
      <c r="P405" s="28">
        <v>212</v>
      </c>
      <c r="Q405" s="28">
        <v>194</v>
      </c>
      <c r="R405" s="28">
        <v>181</v>
      </c>
      <c r="S405" s="28">
        <v>146</v>
      </c>
      <c r="T405" s="28">
        <v>186</v>
      </c>
      <c r="U405" s="28">
        <v>210</v>
      </c>
      <c r="V405" s="28">
        <v>218</v>
      </c>
      <c r="W405" s="28">
        <v>358</v>
      </c>
      <c r="X405" s="28">
        <v>363</v>
      </c>
      <c r="Y405" s="28"/>
      <c r="Z405" s="20" t="s">
        <v>68</v>
      </c>
      <c r="AA405" s="28" t="b">
        <f t="shared" si="219"/>
        <v>1</v>
      </c>
      <c r="AB405"/>
      <c r="AC405" s="20" t="s">
        <v>68</v>
      </c>
      <c r="AD405" s="28">
        <v>37000</v>
      </c>
      <c r="AE405" s="28">
        <v>49500</v>
      </c>
      <c r="AF405" s="36">
        <v>74.7</v>
      </c>
      <c r="AG405" s="36">
        <v>6.8</v>
      </c>
      <c r="AH405" s="28">
        <v>40500</v>
      </c>
      <c r="AI405" s="28">
        <v>49900</v>
      </c>
      <c r="AJ405" s="36">
        <v>81.2</v>
      </c>
      <c r="AK405" s="36">
        <v>6.4</v>
      </c>
      <c r="AL405" s="28">
        <v>41500</v>
      </c>
      <c r="AM405" s="28">
        <v>50300</v>
      </c>
      <c r="AN405" s="36">
        <v>82.5</v>
      </c>
      <c r="AO405" s="36">
        <v>6.3</v>
      </c>
      <c r="AP405"/>
      <c r="AQ405"/>
      <c r="AR405"/>
      <c r="AS405"/>
      <c r="AT405" s="34">
        <f t="shared" si="243"/>
        <v>3.8765432098765433E-3</v>
      </c>
      <c r="AU405" s="34">
        <f t="shared" si="244"/>
        <v>4.1728395061728391E-3</v>
      </c>
      <c r="AV405" s="34">
        <f t="shared" si="245"/>
        <v>6.2222222222222219E-3</v>
      </c>
      <c r="AW405" s="34">
        <f t="shared" si="237"/>
        <v>6.0722891566265058E-3</v>
      </c>
      <c r="AX405" s="34">
        <f t="shared" si="238"/>
        <v>5.3734939759036149E-3</v>
      </c>
      <c r="AY405" s="34">
        <f t="shared" si="239"/>
        <v>4.457831325301205E-3</v>
      </c>
      <c r="AZ405" s="34">
        <f t="shared" si="240"/>
        <v>5.5421686746987952E-3</v>
      </c>
      <c r="BA405" s="34">
        <f t="shared" si="241"/>
        <v>3.8313253012048193E-3</v>
      </c>
      <c r="BB405" s="34">
        <f t="shared" si="242"/>
        <v>4.5060240963855419E-3</v>
      </c>
      <c r="BC405" s="34">
        <f t="shared" si="249"/>
        <v>5.6626506024096386E-3</v>
      </c>
      <c r="BD405" s="34">
        <f t="shared" si="250"/>
        <v>3.5180722891566267E-3</v>
      </c>
      <c r="BE405" s="34">
        <f t="shared" si="251"/>
        <v>4.3132530120481927E-3</v>
      </c>
      <c r="BF405" s="34">
        <f t="shared" si="252"/>
        <v>2.2650602409638554E-3</v>
      </c>
      <c r="BG405" s="34">
        <f t="shared" si="253"/>
        <v>3.1566265060240964E-3</v>
      </c>
      <c r="BH405" s="34">
        <f t="shared" si="254"/>
        <v>5.1084337349397591E-3</v>
      </c>
      <c r="BI405" s="34">
        <f t="shared" si="226"/>
        <v>3.8568588469184892E-3</v>
      </c>
      <c r="BJ405" s="34">
        <f t="shared" si="227"/>
        <v>3.5984095427435388E-3</v>
      </c>
      <c r="BK405" s="34">
        <f t="shared" si="228"/>
        <v>2.9025844930417495E-3</v>
      </c>
      <c r="BL405" s="34">
        <f t="shared" si="229"/>
        <v>3.6978131212723657E-3</v>
      </c>
      <c r="BM405" s="34">
        <f t="shared" si="230"/>
        <v>4.1749502982107358E-3</v>
      </c>
      <c r="BN405" s="34">
        <f t="shared" si="246"/>
        <v>4.3339960238568589E-3</v>
      </c>
      <c r="BO405" s="34">
        <f t="shared" si="247"/>
        <v>7.1172962226640161E-3</v>
      </c>
      <c r="BP405" s="34">
        <f t="shared" si="248"/>
        <v>7.216699801192843E-3</v>
      </c>
    </row>
    <row r="406" spans="1:68" ht="15" x14ac:dyDescent="0.25">
      <c r="A406" s="20" t="s">
        <v>71</v>
      </c>
      <c r="B406" s="28">
        <v>817</v>
      </c>
      <c r="C406" s="28">
        <v>879</v>
      </c>
      <c r="D406" s="28">
        <v>1186</v>
      </c>
      <c r="E406" s="28">
        <v>875</v>
      </c>
      <c r="F406" s="28">
        <v>693</v>
      </c>
      <c r="G406" s="28">
        <v>919</v>
      </c>
      <c r="H406" s="28">
        <v>874</v>
      </c>
      <c r="I406" s="28">
        <v>884</v>
      </c>
      <c r="J406" s="28">
        <v>963</v>
      </c>
      <c r="K406" s="28">
        <v>1133</v>
      </c>
      <c r="L406" s="28">
        <v>835</v>
      </c>
      <c r="M406" s="28">
        <v>706</v>
      </c>
      <c r="N406" s="28">
        <v>626</v>
      </c>
      <c r="O406" s="28">
        <v>662</v>
      </c>
      <c r="P406" s="28">
        <v>824</v>
      </c>
      <c r="Q406" s="28">
        <v>800</v>
      </c>
      <c r="R406" s="28">
        <v>729</v>
      </c>
      <c r="S406" s="28">
        <v>827</v>
      </c>
      <c r="T406" s="28">
        <v>934</v>
      </c>
      <c r="U406" s="28">
        <v>846</v>
      </c>
      <c r="V406" s="28">
        <v>888</v>
      </c>
      <c r="W406" s="28">
        <v>1058</v>
      </c>
      <c r="X406" s="28">
        <v>990</v>
      </c>
      <c r="Y406" s="28"/>
      <c r="Z406" s="20" t="s">
        <v>71</v>
      </c>
      <c r="AA406" s="28" t="b">
        <f t="shared" si="219"/>
        <v>1</v>
      </c>
      <c r="AB406"/>
      <c r="AC406" s="20" t="s">
        <v>71</v>
      </c>
      <c r="AD406" s="28">
        <v>59200</v>
      </c>
      <c r="AE406" s="28">
        <v>75900</v>
      </c>
      <c r="AF406" s="36">
        <v>78</v>
      </c>
      <c r="AG406" s="36">
        <v>5.8</v>
      </c>
      <c r="AH406" s="28">
        <v>61300</v>
      </c>
      <c r="AI406" s="28">
        <v>75900</v>
      </c>
      <c r="AJ406" s="36">
        <v>80.7</v>
      </c>
      <c r="AK406" s="36">
        <v>5.6</v>
      </c>
      <c r="AL406" s="28">
        <v>60900</v>
      </c>
      <c r="AM406" s="28">
        <v>75900</v>
      </c>
      <c r="AN406" s="36">
        <v>80.2</v>
      </c>
      <c r="AO406" s="36">
        <v>5.6</v>
      </c>
      <c r="AP406"/>
      <c r="AQ406"/>
      <c r="AR406"/>
      <c r="AS406"/>
      <c r="AT406" s="34">
        <f t="shared" si="243"/>
        <v>1.33278955954323E-2</v>
      </c>
      <c r="AU406" s="34">
        <f t="shared" si="244"/>
        <v>1.4339314845024469E-2</v>
      </c>
      <c r="AV406" s="34">
        <f t="shared" si="245"/>
        <v>1.9347471451876021E-2</v>
      </c>
      <c r="AW406" s="34">
        <f t="shared" si="237"/>
        <v>1.4367816091954023E-2</v>
      </c>
      <c r="AX406" s="34">
        <f t="shared" si="238"/>
        <v>1.1379310344827587E-2</v>
      </c>
      <c r="AY406" s="34">
        <f t="shared" si="239"/>
        <v>1.5090311986863711E-2</v>
      </c>
      <c r="AZ406" s="34">
        <f t="shared" si="240"/>
        <v>1.4351395730706075E-2</v>
      </c>
      <c r="BA406" s="34">
        <f t="shared" si="241"/>
        <v>1.451559934318555E-2</v>
      </c>
      <c r="BB406" s="34">
        <f t="shared" si="242"/>
        <v>1.5812807881773399E-2</v>
      </c>
      <c r="BC406" s="34">
        <f t="shared" si="249"/>
        <v>1.8604269293924468E-2</v>
      </c>
      <c r="BD406" s="34">
        <f t="shared" si="250"/>
        <v>1.3711001642036124E-2</v>
      </c>
      <c r="BE406" s="34">
        <f t="shared" si="251"/>
        <v>1.1592775041050904E-2</v>
      </c>
      <c r="BF406" s="34">
        <f t="shared" si="252"/>
        <v>1.0279146141215107E-2</v>
      </c>
      <c r="BG406" s="34">
        <f t="shared" si="253"/>
        <v>1.0870279146141216E-2</v>
      </c>
      <c r="BH406" s="34">
        <f t="shared" si="254"/>
        <v>1.3530377668308703E-2</v>
      </c>
      <c r="BI406" s="34">
        <f t="shared" ref="BI406:BJ413" si="255">Q406/$AM406</f>
        <v>1.0540184453227932E-2</v>
      </c>
      <c r="BJ406" s="34">
        <f t="shared" si="255"/>
        <v>9.6047430830039533E-3</v>
      </c>
      <c r="BK406" s="34">
        <f t="shared" ref="BK406:BK413" si="256">S406/$AM406</f>
        <v>1.0895915678524375E-2</v>
      </c>
      <c r="BL406" s="34">
        <f t="shared" ref="BL406:BL413" si="257">T406/$AM406</f>
        <v>1.230566534914361E-2</v>
      </c>
      <c r="BM406" s="34">
        <f t="shared" ref="BM406:BM413" si="258">U406/$AM406</f>
        <v>1.1146245059288537E-2</v>
      </c>
      <c r="BN406" s="34">
        <f t="shared" si="246"/>
        <v>1.1699604743083004E-2</v>
      </c>
      <c r="BO406" s="34">
        <f t="shared" si="247"/>
        <v>1.3939393939393939E-2</v>
      </c>
      <c r="BP406" s="34">
        <f t="shared" si="248"/>
        <v>1.3043478260869565E-2</v>
      </c>
    </row>
    <row r="407" spans="1:68" ht="15" x14ac:dyDescent="0.25">
      <c r="A407" s="20" t="s">
        <v>162</v>
      </c>
      <c r="B407" s="28">
        <v>255</v>
      </c>
      <c r="C407" s="28">
        <v>528</v>
      </c>
      <c r="D407" s="28">
        <v>482</v>
      </c>
      <c r="E407" s="28">
        <v>459</v>
      </c>
      <c r="F407" s="28">
        <v>380</v>
      </c>
      <c r="G407" s="28">
        <v>581</v>
      </c>
      <c r="H407" s="28">
        <v>496</v>
      </c>
      <c r="I407" s="28">
        <v>448</v>
      </c>
      <c r="J407" s="28">
        <v>516</v>
      </c>
      <c r="K407" s="28">
        <v>497</v>
      </c>
      <c r="L407" s="28">
        <v>464</v>
      </c>
      <c r="M407" s="28">
        <v>495</v>
      </c>
      <c r="N407" s="28">
        <v>319</v>
      </c>
      <c r="O407" s="28">
        <v>361</v>
      </c>
      <c r="P407" s="28">
        <v>459</v>
      </c>
      <c r="Q407" s="28">
        <v>513</v>
      </c>
      <c r="R407" s="28">
        <v>397</v>
      </c>
      <c r="S407" s="28">
        <v>566</v>
      </c>
      <c r="T407" s="28">
        <v>479</v>
      </c>
      <c r="U407" s="28">
        <v>586</v>
      </c>
      <c r="V407" s="28">
        <v>538</v>
      </c>
      <c r="W407" s="28">
        <v>497</v>
      </c>
      <c r="X407" s="28">
        <v>580</v>
      </c>
      <c r="Y407" s="28"/>
      <c r="Z407" s="20" t="s">
        <v>162</v>
      </c>
      <c r="AA407" s="28" t="b">
        <f t="shared" si="219"/>
        <v>1</v>
      </c>
      <c r="AB407"/>
      <c r="AC407" s="20" t="s">
        <v>162</v>
      </c>
      <c r="AD407" s="28">
        <v>57600</v>
      </c>
      <c r="AE407" s="28">
        <v>69800</v>
      </c>
      <c r="AF407" s="36">
        <v>82.5</v>
      </c>
      <c r="AG407" s="36">
        <v>5</v>
      </c>
      <c r="AH407" s="28">
        <v>56900</v>
      </c>
      <c r="AI407" s="28">
        <v>69300</v>
      </c>
      <c r="AJ407" s="36">
        <v>82.1</v>
      </c>
      <c r="AK407" s="36">
        <v>5.0999999999999996</v>
      </c>
      <c r="AL407" s="28">
        <v>57300</v>
      </c>
      <c r="AM407" s="28">
        <v>70300</v>
      </c>
      <c r="AN407" s="36">
        <v>81.400000000000006</v>
      </c>
      <c r="AO407" s="36">
        <v>5.5</v>
      </c>
      <c r="AP407"/>
      <c r="AQ407"/>
      <c r="AR407"/>
      <c r="AS407"/>
      <c r="AT407" s="34">
        <f t="shared" si="243"/>
        <v>4.4815465729349732E-3</v>
      </c>
      <c r="AU407" s="34">
        <f t="shared" si="244"/>
        <v>9.2794376098418278E-3</v>
      </c>
      <c r="AV407" s="34">
        <f t="shared" si="245"/>
        <v>8.4710017574692442E-3</v>
      </c>
      <c r="AW407" s="34">
        <f t="shared" si="237"/>
        <v>8.010471204188482E-3</v>
      </c>
      <c r="AX407" s="34">
        <f t="shared" si="238"/>
        <v>6.6317626527050613E-3</v>
      </c>
      <c r="AY407" s="34">
        <f t="shared" si="239"/>
        <v>1.0139616055846422E-2</v>
      </c>
      <c r="AZ407" s="34">
        <f t="shared" si="240"/>
        <v>8.6561954624781844E-3</v>
      </c>
      <c r="BA407" s="34">
        <f t="shared" si="241"/>
        <v>7.8184991273996512E-3</v>
      </c>
      <c r="BB407" s="34">
        <f t="shared" si="242"/>
        <v>9.0052356020942411E-3</v>
      </c>
      <c r="BC407" s="34">
        <f t="shared" si="249"/>
        <v>8.6736474694589869E-3</v>
      </c>
      <c r="BD407" s="34">
        <f t="shared" si="250"/>
        <v>8.0977312390924962E-3</v>
      </c>
      <c r="BE407" s="34">
        <f t="shared" si="251"/>
        <v>8.6387434554973819E-3</v>
      </c>
      <c r="BF407" s="34">
        <f t="shared" si="252"/>
        <v>5.5671902268760905E-3</v>
      </c>
      <c r="BG407" s="34">
        <f t="shared" si="253"/>
        <v>6.3001745200698079E-3</v>
      </c>
      <c r="BH407" s="34">
        <f t="shared" si="254"/>
        <v>8.010471204188482E-3</v>
      </c>
      <c r="BI407" s="34">
        <f t="shared" si="255"/>
        <v>7.2972972972972974E-3</v>
      </c>
      <c r="BJ407" s="34">
        <f t="shared" si="255"/>
        <v>5.6472261735419629E-3</v>
      </c>
      <c r="BK407" s="34">
        <f t="shared" si="256"/>
        <v>8.0512091038406827E-3</v>
      </c>
      <c r="BL407" s="34">
        <f t="shared" si="257"/>
        <v>6.8136557610241821E-3</v>
      </c>
      <c r="BM407" s="34">
        <f t="shared" si="258"/>
        <v>8.3357041251778102E-3</v>
      </c>
      <c r="BN407" s="34">
        <f t="shared" si="246"/>
        <v>7.6529160739687054E-3</v>
      </c>
      <c r="BO407" s="34">
        <f t="shared" si="247"/>
        <v>7.0697012802275958E-3</v>
      </c>
      <c r="BP407" s="34">
        <f t="shared" si="248"/>
        <v>8.2503556187766714E-3</v>
      </c>
    </row>
    <row r="408" spans="1:68" ht="15" x14ac:dyDescent="0.25">
      <c r="A408" s="20" t="s">
        <v>172</v>
      </c>
      <c r="B408" s="28">
        <v>341</v>
      </c>
      <c r="C408" s="28">
        <v>654</v>
      </c>
      <c r="D408" s="28">
        <v>590</v>
      </c>
      <c r="E408" s="28">
        <v>451</v>
      </c>
      <c r="F408" s="28">
        <v>377</v>
      </c>
      <c r="G408" s="28">
        <v>675</v>
      </c>
      <c r="H408" s="28">
        <v>425</v>
      </c>
      <c r="I408" s="28">
        <v>577</v>
      </c>
      <c r="J408" s="28">
        <v>508</v>
      </c>
      <c r="K408" s="28">
        <v>665</v>
      </c>
      <c r="L408" s="28">
        <v>787</v>
      </c>
      <c r="M408" s="28">
        <v>766</v>
      </c>
      <c r="N408" s="28">
        <v>441</v>
      </c>
      <c r="O408" s="28">
        <v>380</v>
      </c>
      <c r="P408" s="28">
        <v>470</v>
      </c>
      <c r="Q408" s="28">
        <v>525</v>
      </c>
      <c r="R408" s="28">
        <v>490</v>
      </c>
      <c r="S408" s="28">
        <v>618</v>
      </c>
      <c r="T408" s="28">
        <v>569</v>
      </c>
      <c r="U408" s="28">
        <v>690</v>
      </c>
      <c r="V408" s="28">
        <v>620</v>
      </c>
      <c r="W408" s="28">
        <v>806</v>
      </c>
      <c r="X408" s="28">
        <v>561</v>
      </c>
      <c r="Y408" s="28"/>
      <c r="Z408" s="20" t="s">
        <v>172</v>
      </c>
      <c r="AA408" s="28" t="b">
        <f t="shared" si="219"/>
        <v>1</v>
      </c>
      <c r="AB408"/>
      <c r="AC408" s="20" t="s">
        <v>172</v>
      </c>
      <c r="AD408" s="28">
        <v>39100</v>
      </c>
      <c r="AE408" s="28">
        <v>50200</v>
      </c>
      <c r="AF408" s="36">
        <v>77.900000000000006</v>
      </c>
      <c r="AG408" s="36">
        <v>7.1</v>
      </c>
      <c r="AH408" s="28">
        <v>41600</v>
      </c>
      <c r="AI408" s="28">
        <v>51600</v>
      </c>
      <c r="AJ408" s="36">
        <v>80.5</v>
      </c>
      <c r="AK408" s="36">
        <v>6.7</v>
      </c>
      <c r="AL408" s="28">
        <v>41100</v>
      </c>
      <c r="AM408" s="28">
        <v>50000</v>
      </c>
      <c r="AN408" s="36">
        <v>82.3</v>
      </c>
      <c r="AO408" s="36">
        <v>6.9</v>
      </c>
      <c r="AP408"/>
      <c r="AQ408"/>
      <c r="AR408"/>
      <c r="AS408"/>
      <c r="AT408" s="34">
        <f t="shared" si="243"/>
        <v>8.1971153846153843E-3</v>
      </c>
      <c r="AU408" s="34">
        <f t="shared" si="244"/>
        <v>1.5721153846153847E-2</v>
      </c>
      <c r="AV408" s="34">
        <f t="shared" si="245"/>
        <v>1.4182692307692308E-2</v>
      </c>
      <c r="AW408" s="34">
        <f t="shared" si="237"/>
        <v>1.097323600973236E-2</v>
      </c>
      <c r="AX408" s="34">
        <f t="shared" si="238"/>
        <v>9.1727493917274933E-3</v>
      </c>
      <c r="AY408" s="34">
        <f t="shared" si="239"/>
        <v>1.6423357664233577E-2</v>
      </c>
      <c r="AZ408" s="34">
        <f t="shared" si="240"/>
        <v>1.0340632603406326E-2</v>
      </c>
      <c r="BA408" s="34">
        <f t="shared" si="241"/>
        <v>1.4038929440389295E-2</v>
      </c>
      <c r="BB408" s="34">
        <f t="shared" si="242"/>
        <v>1.2360097323600973E-2</v>
      </c>
      <c r="BC408" s="34">
        <f t="shared" si="249"/>
        <v>1.6180048661800485E-2</v>
      </c>
      <c r="BD408" s="34">
        <f t="shared" si="250"/>
        <v>1.9148418491484184E-2</v>
      </c>
      <c r="BE408" s="34">
        <f t="shared" si="251"/>
        <v>1.8637469586374696E-2</v>
      </c>
      <c r="BF408" s="34">
        <f t="shared" si="252"/>
        <v>1.0729927007299271E-2</v>
      </c>
      <c r="BG408" s="34">
        <f t="shared" si="253"/>
        <v>9.2457420924574214E-3</v>
      </c>
      <c r="BH408" s="34">
        <f t="shared" si="254"/>
        <v>1.1435523114355231E-2</v>
      </c>
      <c r="BI408" s="34">
        <f t="shared" si="255"/>
        <v>1.0500000000000001E-2</v>
      </c>
      <c r="BJ408" s="34">
        <f t="shared" si="255"/>
        <v>9.7999999999999997E-3</v>
      </c>
      <c r="BK408" s="34">
        <f t="shared" si="256"/>
        <v>1.2359999999999999E-2</v>
      </c>
      <c r="BL408" s="34">
        <f t="shared" si="257"/>
        <v>1.1379999999999999E-2</v>
      </c>
      <c r="BM408" s="34">
        <f t="shared" si="258"/>
        <v>1.38E-2</v>
      </c>
      <c r="BN408" s="34">
        <f t="shared" si="246"/>
        <v>1.24E-2</v>
      </c>
      <c r="BO408" s="34">
        <f t="shared" si="247"/>
        <v>1.6119999999999999E-2</v>
      </c>
      <c r="BP408" s="34">
        <f t="shared" si="248"/>
        <v>1.1220000000000001E-2</v>
      </c>
    </row>
    <row r="409" spans="1:68" ht="15" x14ac:dyDescent="0.25">
      <c r="A409" s="20" t="s">
        <v>101</v>
      </c>
      <c r="B409" s="28">
        <v>193</v>
      </c>
      <c r="C409" s="28">
        <v>497</v>
      </c>
      <c r="D409" s="28">
        <v>517</v>
      </c>
      <c r="E409" s="28">
        <v>621</v>
      </c>
      <c r="F409" s="28">
        <v>356</v>
      </c>
      <c r="G409" s="28">
        <v>514</v>
      </c>
      <c r="H409" s="28">
        <v>517</v>
      </c>
      <c r="I409" s="28">
        <v>532</v>
      </c>
      <c r="J409" s="28">
        <v>538</v>
      </c>
      <c r="K409" s="28">
        <v>809</v>
      </c>
      <c r="L409" s="28">
        <v>392</v>
      </c>
      <c r="M409" s="28">
        <v>1031</v>
      </c>
      <c r="N409" s="28">
        <v>287</v>
      </c>
      <c r="O409" s="28">
        <v>437</v>
      </c>
      <c r="P409" s="28">
        <v>460</v>
      </c>
      <c r="Q409" s="28">
        <v>618</v>
      </c>
      <c r="R409" s="28">
        <v>417</v>
      </c>
      <c r="S409" s="28">
        <v>860</v>
      </c>
      <c r="T409" s="28">
        <v>471</v>
      </c>
      <c r="U409" s="28">
        <v>680</v>
      </c>
      <c r="V409" s="28">
        <v>690</v>
      </c>
      <c r="W409" s="28">
        <v>854</v>
      </c>
      <c r="X409" s="28">
        <v>1208</v>
      </c>
      <c r="Y409" s="28"/>
      <c r="Z409" s="20" t="s">
        <v>101</v>
      </c>
      <c r="AA409" s="28" t="b">
        <f t="shared" si="219"/>
        <v>1</v>
      </c>
      <c r="AB409"/>
      <c r="AC409" s="20" t="s">
        <v>101</v>
      </c>
      <c r="AD409" s="28">
        <v>50400</v>
      </c>
      <c r="AE409" s="28">
        <v>63700</v>
      </c>
      <c r="AF409" s="36">
        <v>79.2</v>
      </c>
      <c r="AG409" s="36">
        <v>5.6</v>
      </c>
      <c r="AH409" s="28">
        <v>51900</v>
      </c>
      <c r="AI409" s="28">
        <v>64500</v>
      </c>
      <c r="AJ409" s="36">
        <v>80.400000000000006</v>
      </c>
      <c r="AK409" s="36">
        <v>5.7</v>
      </c>
      <c r="AL409" s="28">
        <v>52400</v>
      </c>
      <c r="AM409" s="28">
        <v>65800</v>
      </c>
      <c r="AN409" s="36">
        <v>79.599999999999994</v>
      </c>
      <c r="AO409" s="36">
        <v>5.5</v>
      </c>
      <c r="AP409"/>
      <c r="AQ409"/>
      <c r="AR409"/>
      <c r="AS409"/>
      <c r="AT409" s="34">
        <f t="shared" si="243"/>
        <v>3.7186897880539501E-3</v>
      </c>
      <c r="AU409" s="34">
        <f t="shared" si="244"/>
        <v>9.576107899807321E-3</v>
      </c>
      <c r="AV409" s="34">
        <f t="shared" si="245"/>
        <v>9.961464354527938E-3</v>
      </c>
      <c r="AW409" s="34">
        <f t="shared" si="237"/>
        <v>1.185114503816794E-2</v>
      </c>
      <c r="AX409" s="34">
        <f t="shared" si="238"/>
        <v>6.7938931297709922E-3</v>
      </c>
      <c r="AY409" s="34">
        <f t="shared" si="239"/>
        <v>9.8091603053435117E-3</v>
      </c>
      <c r="AZ409" s="34">
        <f t="shared" si="240"/>
        <v>9.8664122137404574E-3</v>
      </c>
      <c r="BA409" s="34">
        <f t="shared" si="241"/>
        <v>1.0152671755725191E-2</v>
      </c>
      <c r="BB409" s="34">
        <f t="shared" si="242"/>
        <v>1.0267175572519084E-2</v>
      </c>
      <c r="BC409" s="34">
        <f t="shared" si="249"/>
        <v>1.5438931297709924E-2</v>
      </c>
      <c r="BD409" s="34">
        <f t="shared" si="250"/>
        <v>7.4809160305343509E-3</v>
      </c>
      <c r="BE409" s="34">
        <f t="shared" si="251"/>
        <v>1.9675572519083969E-2</v>
      </c>
      <c r="BF409" s="34">
        <f t="shared" si="252"/>
        <v>5.4770992366412214E-3</v>
      </c>
      <c r="BG409" s="34">
        <f t="shared" si="253"/>
        <v>8.3396946564885492E-3</v>
      </c>
      <c r="BH409" s="34">
        <f t="shared" si="254"/>
        <v>8.7786259541984737E-3</v>
      </c>
      <c r="BI409" s="34">
        <f t="shared" si="255"/>
        <v>9.3920972644376908E-3</v>
      </c>
      <c r="BJ409" s="34">
        <f t="shared" si="255"/>
        <v>6.3373860182370824E-3</v>
      </c>
      <c r="BK409" s="34">
        <f t="shared" si="256"/>
        <v>1.3069908814589666E-2</v>
      </c>
      <c r="BL409" s="34">
        <f t="shared" si="257"/>
        <v>7.1580547112462005E-3</v>
      </c>
      <c r="BM409" s="34">
        <f t="shared" si="258"/>
        <v>1.0334346504559271E-2</v>
      </c>
      <c r="BN409" s="34">
        <f t="shared" si="246"/>
        <v>1.0486322188449849E-2</v>
      </c>
      <c r="BO409" s="34">
        <f t="shared" si="247"/>
        <v>1.2978723404255319E-2</v>
      </c>
      <c r="BP409" s="34">
        <f t="shared" si="248"/>
        <v>1.8358662613981763E-2</v>
      </c>
    </row>
    <row r="410" spans="1:68" ht="15" x14ac:dyDescent="0.25">
      <c r="A410" s="20" t="s">
        <v>138</v>
      </c>
      <c r="B410" s="28">
        <v>329</v>
      </c>
      <c r="C410" s="28">
        <v>540</v>
      </c>
      <c r="D410" s="28">
        <v>685</v>
      </c>
      <c r="E410" s="28">
        <v>536</v>
      </c>
      <c r="F410" s="28">
        <v>427</v>
      </c>
      <c r="G410" s="28">
        <v>609</v>
      </c>
      <c r="H410" s="28">
        <v>1240</v>
      </c>
      <c r="I410" s="28">
        <v>551</v>
      </c>
      <c r="J410" s="28">
        <v>663</v>
      </c>
      <c r="K410" s="28">
        <v>611</v>
      </c>
      <c r="L410" s="28">
        <v>547</v>
      </c>
      <c r="M410" s="28">
        <v>520</v>
      </c>
      <c r="N410" s="28">
        <v>293</v>
      </c>
      <c r="O410" s="28">
        <v>844</v>
      </c>
      <c r="P410" s="28">
        <v>826</v>
      </c>
      <c r="Q410" s="28">
        <v>695</v>
      </c>
      <c r="R410" s="28">
        <v>809</v>
      </c>
      <c r="S410" s="28">
        <v>720</v>
      </c>
      <c r="T410" s="28">
        <v>909</v>
      </c>
      <c r="U410" s="28">
        <v>1023</v>
      </c>
      <c r="V410" s="28">
        <v>840</v>
      </c>
      <c r="W410" s="28">
        <v>701</v>
      </c>
      <c r="X410" s="28">
        <v>735</v>
      </c>
      <c r="Y410" s="28"/>
      <c r="Z410" s="20" t="s">
        <v>138</v>
      </c>
      <c r="AA410" s="28" t="b">
        <f t="shared" si="219"/>
        <v>1</v>
      </c>
      <c r="AB410"/>
      <c r="AC410" s="20" t="s">
        <v>138</v>
      </c>
      <c r="AD410" s="28">
        <v>53000</v>
      </c>
      <c r="AE410" s="28">
        <v>67300</v>
      </c>
      <c r="AF410" s="36">
        <v>78.8</v>
      </c>
      <c r="AG410" s="36">
        <v>5.0999999999999996</v>
      </c>
      <c r="AH410" s="28">
        <v>48700</v>
      </c>
      <c r="AI410" s="28">
        <v>70000</v>
      </c>
      <c r="AJ410" s="36">
        <v>69.7</v>
      </c>
      <c r="AK410" s="36">
        <v>6</v>
      </c>
      <c r="AL410" s="28">
        <v>51400</v>
      </c>
      <c r="AM410" s="28">
        <v>67900</v>
      </c>
      <c r="AN410" s="36">
        <v>75.599999999999994</v>
      </c>
      <c r="AO410" s="36">
        <v>5.8</v>
      </c>
      <c r="AP410"/>
      <c r="AQ410"/>
      <c r="AR410"/>
      <c r="AS410"/>
      <c r="AT410" s="34">
        <f t="shared" si="243"/>
        <v>6.7556468172484596E-3</v>
      </c>
      <c r="AU410" s="34">
        <f t="shared" si="244"/>
        <v>1.1088295687885011E-2</v>
      </c>
      <c r="AV410" s="34">
        <f t="shared" si="245"/>
        <v>1.406570841889117E-2</v>
      </c>
      <c r="AW410" s="34">
        <f t="shared" si="237"/>
        <v>1.0428015564202335E-2</v>
      </c>
      <c r="AX410" s="34">
        <f t="shared" si="238"/>
        <v>8.307392996108949E-3</v>
      </c>
      <c r="AY410" s="34">
        <f t="shared" si="239"/>
        <v>1.1848249027237355E-2</v>
      </c>
      <c r="AZ410" s="34">
        <f t="shared" si="240"/>
        <v>2.4124513618677044E-2</v>
      </c>
      <c r="BA410" s="34">
        <f t="shared" si="241"/>
        <v>1.0719844357976654E-2</v>
      </c>
      <c r="BB410" s="34">
        <f t="shared" si="242"/>
        <v>1.2898832684824902E-2</v>
      </c>
      <c r="BC410" s="34">
        <f t="shared" si="249"/>
        <v>1.188715953307393E-2</v>
      </c>
      <c r="BD410" s="34">
        <f t="shared" si="250"/>
        <v>1.0642023346303502E-2</v>
      </c>
      <c r="BE410" s="34">
        <f t="shared" si="251"/>
        <v>1.0116731517509728E-2</v>
      </c>
      <c r="BF410" s="34">
        <f t="shared" si="252"/>
        <v>5.7003891050583658E-3</v>
      </c>
      <c r="BG410" s="34">
        <f t="shared" si="253"/>
        <v>1.6420233463035019E-2</v>
      </c>
      <c r="BH410" s="34">
        <f t="shared" si="254"/>
        <v>1.6070038910505836E-2</v>
      </c>
      <c r="BI410" s="34">
        <f t="shared" si="255"/>
        <v>1.0235640648011782E-2</v>
      </c>
      <c r="BJ410" s="34">
        <f t="shared" si="255"/>
        <v>1.1914580265095729E-2</v>
      </c>
      <c r="BK410" s="34">
        <f t="shared" si="256"/>
        <v>1.0603829160530192E-2</v>
      </c>
      <c r="BL410" s="34">
        <f t="shared" si="257"/>
        <v>1.3387334315169367E-2</v>
      </c>
      <c r="BM410" s="34">
        <f t="shared" si="258"/>
        <v>1.5066273932253314E-2</v>
      </c>
      <c r="BN410" s="34">
        <f t="shared" si="246"/>
        <v>1.2371134020618556E-2</v>
      </c>
      <c r="BO410" s="34">
        <f t="shared" si="247"/>
        <v>1.0324005891016201E-2</v>
      </c>
      <c r="BP410" s="34">
        <f t="shared" si="248"/>
        <v>1.0824742268041237E-2</v>
      </c>
    </row>
    <row r="411" spans="1:68" ht="15" x14ac:dyDescent="0.25">
      <c r="A411" s="20" t="s">
        <v>153</v>
      </c>
      <c r="B411" s="28">
        <v>335</v>
      </c>
      <c r="C411" s="28">
        <v>636</v>
      </c>
      <c r="D411" s="28">
        <v>673</v>
      </c>
      <c r="E411" s="28">
        <v>731</v>
      </c>
      <c r="F411" s="28">
        <v>466</v>
      </c>
      <c r="G411" s="28">
        <v>586</v>
      </c>
      <c r="H411" s="28">
        <v>761</v>
      </c>
      <c r="I411" s="28">
        <v>755</v>
      </c>
      <c r="J411" s="28">
        <v>800</v>
      </c>
      <c r="K411" s="28">
        <v>1327</v>
      </c>
      <c r="L411" s="28">
        <v>702</v>
      </c>
      <c r="M411" s="28">
        <v>589</v>
      </c>
      <c r="N411" s="28">
        <v>475</v>
      </c>
      <c r="O411" s="28">
        <v>885</v>
      </c>
      <c r="P411" s="28">
        <v>645</v>
      </c>
      <c r="Q411" s="28">
        <v>741</v>
      </c>
      <c r="R411" s="28">
        <v>581</v>
      </c>
      <c r="S411" s="28">
        <v>836</v>
      </c>
      <c r="T411" s="28">
        <v>953</v>
      </c>
      <c r="U411" s="28">
        <v>818</v>
      </c>
      <c r="V411" s="28">
        <v>764</v>
      </c>
      <c r="W411" s="28">
        <v>1143</v>
      </c>
      <c r="X411" s="28">
        <v>934</v>
      </c>
      <c r="Y411" s="28"/>
      <c r="Z411" s="20" t="s">
        <v>153</v>
      </c>
      <c r="AA411" s="28" t="b">
        <f t="shared" si="219"/>
        <v>1</v>
      </c>
      <c r="AB411"/>
      <c r="AC411" s="20" t="s">
        <v>153</v>
      </c>
      <c r="AD411" s="28">
        <v>76900</v>
      </c>
      <c r="AE411" s="28">
        <v>96600</v>
      </c>
      <c r="AF411" s="36">
        <v>79.7</v>
      </c>
      <c r="AG411" s="36">
        <v>4.9000000000000004</v>
      </c>
      <c r="AH411" s="28">
        <v>75600</v>
      </c>
      <c r="AI411" s="28">
        <v>94800</v>
      </c>
      <c r="AJ411" s="36">
        <v>79.7</v>
      </c>
      <c r="AK411" s="36">
        <v>4.8</v>
      </c>
      <c r="AL411" s="28">
        <v>73200</v>
      </c>
      <c r="AM411" s="28">
        <v>93700</v>
      </c>
      <c r="AN411" s="36">
        <v>78.099999999999994</v>
      </c>
      <c r="AO411" s="36">
        <v>4.7</v>
      </c>
      <c r="AP411"/>
      <c r="AQ411"/>
      <c r="AR411"/>
      <c r="AS411"/>
      <c r="AT411" s="34">
        <f t="shared" si="243"/>
        <v>4.4312169312169308E-3</v>
      </c>
      <c r="AU411" s="34">
        <f t="shared" si="244"/>
        <v>8.4126984126984133E-3</v>
      </c>
      <c r="AV411" s="34">
        <f t="shared" si="245"/>
        <v>8.9021164021164025E-3</v>
      </c>
      <c r="AW411" s="34">
        <f t="shared" si="237"/>
        <v>9.9863387978142079E-3</v>
      </c>
      <c r="AX411" s="34">
        <f t="shared" si="238"/>
        <v>6.3661202185792349E-3</v>
      </c>
      <c r="AY411" s="34">
        <f t="shared" si="239"/>
        <v>8.0054644808743164E-3</v>
      </c>
      <c r="AZ411" s="34">
        <f t="shared" si="240"/>
        <v>1.0396174863387979E-2</v>
      </c>
      <c r="BA411" s="34">
        <f t="shared" si="241"/>
        <v>1.0314207650273225E-2</v>
      </c>
      <c r="BB411" s="34">
        <f t="shared" si="242"/>
        <v>1.092896174863388E-2</v>
      </c>
      <c r="BC411" s="34">
        <f t="shared" si="249"/>
        <v>1.8128415300546447E-2</v>
      </c>
      <c r="BD411" s="34">
        <f t="shared" si="250"/>
        <v>9.5901639344262296E-3</v>
      </c>
      <c r="BE411" s="34">
        <f t="shared" si="251"/>
        <v>8.0464480874316933E-3</v>
      </c>
      <c r="BF411" s="34">
        <f t="shared" si="252"/>
        <v>6.4890710382513664E-3</v>
      </c>
      <c r="BG411" s="34">
        <f t="shared" si="253"/>
        <v>1.209016393442623E-2</v>
      </c>
      <c r="BH411" s="34">
        <f t="shared" si="254"/>
        <v>8.8114754098360653E-3</v>
      </c>
      <c r="BI411" s="34">
        <f t="shared" si="255"/>
        <v>7.9082177161152612E-3</v>
      </c>
      <c r="BJ411" s="34">
        <f t="shared" si="255"/>
        <v>6.2006403415154751E-3</v>
      </c>
      <c r="BK411" s="34">
        <f t="shared" si="256"/>
        <v>8.9220917822838853E-3</v>
      </c>
      <c r="BL411" s="34">
        <f t="shared" si="257"/>
        <v>1.0170757737459979E-2</v>
      </c>
      <c r="BM411" s="34">
        <f t="shared" si="258"/>
        <v>8.7299893276414093E-3</v>
      </c>
      <c r="BN411" s="34">
        <f t="shared" si="246"/>
        <v>8.1536819637139813E-3</v>
      </c>
      <c r="BO411" s="34">
        <f t="shared" si="247"/>
        <v>1.2198505869797226E-2</v>
      </c>
      <c r="BP411" s="34">
        <f t="shared" si="248"/>
        <v>9.9679829242262548E-3</v>
      </c>
    </row>
    <row r="412" spans="1:68" ht="15" x14ac:dyDescent="0.25">
      <c r="A412" s="20" t="s">
        <v>168</v>
      </c>
      <c r="B412" s="28">
        <v>331</v>
      </c>
      <c r="C412" s="28">
        <v>781</v>
      </c>
      <c r="D412" s="28">
        <v>614</v>
      </c>
      <c r="E412" s="28">
        <v>703</v>
      </c>
      <c r="F412" s="28">
        <v>416</v>
      </c>
      <c r="G412" s="28">
        <v>948</v>
      </c>
      <c r="H412" s="28">
        <v>625</v>
      </c>
      <c r="I412" s="28">
        <v>597</v>
      </c>
      <c r="J412" s="28">
        <v>750</v>
      </c>
      <c r="K412" s="28">
        <v>827</v>
      </c>
      <c r="L412" s="28">
        <v>563</v>
      </c>
      <c r="M412" s="28">
        <v>619</v>
      </c>
      <c r="N412" s="28">
        <v>484</v>
      </c>
      <c r="O412" s="28">
        <v>944</v>
      </c>
      <c r="P412" s="28">
        <v>714</v>
      </c>
      <c r="Q412" s="28">
        <v>896</v>
      </c>
      <c r="R412" s="28">
        <v>1043</v>
      </c>
      <c r="S412" s="28">
        <v>1068</v>
      </c>
      <c r="T412" s="28">
        <v>826</v>
      </c>
      <c r="U412" s="28">
        <v>984</v>
      </c>
      <c r="V412" s="28">
        <v>833</v>
      </c>
      <c r="W412" s="28">
        <v>1147</v>
      </c>
      <c r="X412" s="28">
        <v>984</v>
      </c>
      <c r="Y412" s="28"/>
      <c r="Z412" s="20" t="s">
        <v>168</v>
      </c>
      <c r="AA412" s="28" t="b">
        <f t="shared" si="219"/>
        <v>1</v>
      </c>
      <c r="AB412"/>
      <c r="AC412" s="20" t="s">
        <v>168</v>
      </c>
      <c r="AD412" s="28">
        <v>53400</v>
      </c>
      <c r="AE412" s="28">
        <v>66200</v>
      </c>
      <c r="AF412" s="36">
        <v>80.7</v>
      </c>
      <c r="AG412" s="36">
        <v>5.6</v>
      </c>
      <c r="AH412" s="28">
        <v>51200</v>
      </c>
      <c r="AI412" s="28">
        <v>66300</v>
      </c>
      <c r="AJ412" s="36">
        <v>77.3</v>
      </c>
      <c r="AK412" s="36">
        <v>6.3</v>
      </c>
      <c r="AL412" s="28">
        <v>53700</v>
      </c>
      <c r="AM412" s="28">
        <v>65300</v>
      </c>
      <c r="AN412" s="36">
        <v>82.2</v>
      </c>
      <c r="AO412" s="36">
        <v>5.8</v>
      </c>
      <c r="AP412"/>
      <c r="AQ412"/>
      <c r="AR412"/>
      <c r="AS412"/>
      <c r="AT412" s="34">
        <f t="shared" si="243"/>
        <v>6.4648437500000001E-3</v>
      </c>
      <c r="AU412" s="34">
        <f t="shared" si="244"/>
        <v>1.5253906249999999E-2</v>
      </c>
      <c r="AV412" s="34">
        <f t="shared" si="245"/>
        <v>1.1992187499999999E-2</v>
      </c>
      <c r="AW412" s="34">
        <f t="shared" si="237"/>
        <v>1.3091247672253259E-2</v>
      </c>
      <c r="AX412" s="34">
        <f t="shared" si="238"/>
        <v>7.7467411545623834E-3</v>
      </c>
      <c r="AY412" s="34">
        <f t="shared" si="239"/>
        <v>1.7653631284916201E-2</v>
      </c>
      <c r="AZ412" s="34">
        <f t="shared" si="240"/>
        <v>1.1638733705772812E-2</v>
      </c>
      <c r="BA412" s="34">
        <f t="shared" si="241"/>
        <v>1.1117318435754191E-2</v>
      </c>
      <c r="BB412" s="34">
        <f t="shared" si="242"/>
        <v>1.3966480446927373E-2</v>
      </c>
      <c r="BC412" s="34">
        <f t="shared" si="249"/>
        <v>1.5400372439478584E-2</v>
      </c>
      <c r="BD412" s="34">
        <f t="shared" si="250"/>
        <v>1.048417132216015E-2</v>
      </c>
      <c r="BE412" s="34">
        <f t="shared" si="251"/>
        <v>1.1527001862197394E-2</v>
      </c>
      <c r="BF412" s="34">
        <f t="shared" si="252"/>
        <v>9.0130353817504654E-3</v>
      </c>
      <c r="BG412" s="34">
        <f t="shared" si="253"/>
        <v>1.7579143389199255E-2</v>
      </c>
      <c r="BH412" s="34">
        <f t="shared" si="254"/>
        <v>1.3296089385474861E-2</v>
      </c>
      <c r="BI412" s="34">
        <f t="shared" si="255"/>
        <v>1.3721286370597243E-2</v>
      </c>
      <c r="BJ412" s="34">
        <f t="shared" si="255"/>
        <v>1.5972434915773354E-2</v>
      </c>
      <c r="BK412" s="34">
        <f t="shared" si="256"/>
        <v>1.6355283307810106E-2</v>
      </c>
      <c r="BL412" s="34">
        <f t="shared" si="257"/>
        <v>1.2649310872894334E-2</v>
      </c>
      <c r="BM412" s="34">
        <f t="shared" si="258"/>
        <v>1.5068912710566616E-2</v>
      </c>
      <c r="BN412" s="34">
        <f t="shared" si="246"/>
        <v>1.2756508422664625E-2</v>
      </c>
      <c r="BO412" s="34">
        <f t="shared" si="247"/>
        <v>1.7565084226646249E-2</v>
      </c>
      <c r="BP412" s="34">
        <f t="shared" si="248"/>
        <v>1.5068912710566616E-2</v>
      </c>
    </row>
    <row r="413" spans="1:68" ht="15" x14ac:dyDescent="0.25">
      <c r="A413" s="20" t="s">
        <v>192</v>
      </c>
      <c r="B413" s="28">
        <v>110</v>
      </c>
      <c r="C413" s="28">
        <v>154</v>
      </c>
      <c r="D413" s="28">
        <v>156</v>
      </c>
      <c r="E413" s="28">
        <v>128</v>
      </c>
      <c r="F413" s="28">
        <v>112</v>
      </c>
      <c r="G413" s="28">
        <v>108</v>
      </c>
      <c r="H413" s="28">
        <v>171</v>
      </c>
      <c r="I413" s="28">
        <v>100</v>
      </c>
      <c r="J413" s="28">
        <v>165</v>
      </c>
      <c r="K413" s="28">
        <v>102</v>
      </c>
      <c r="L413" s="28">
        <v>122</v>
      </c>
      <c r="M413" s="28">
        <v>108</v>
      </c>
      <c r="N413" s="28">
        <v>140</v>
      </c>
      <c r="O413" s="28">
        <v>180</v>
      </c>
      <c r="P413" s="28">
        <v>158</v>
      </c>
      <c r="Q413" s="28">
        <v>157</v>
      </c>
      <c r="R413" s="28">
        <v>199</v>
      </c>
      <c r="S413" s="28">
        <v>262</v>
      </c>
      <c r="T413" s="28">
        <v>207</v>
      </c>
      <c r="U413" s="28">
        <v>170</v>
      </c>
      <c r="V413" s="28">
        <v>233</v>
      </c>
      <c r="W413" s="28">
        <v>321</v>
      </c>
      <c r="X413" s="28">
        <v>131</v>
      </c>
      <c r="Y413" s="28"/>
      <c r="Z413" s="20" t="s">
        <v>192</v>
      </c>
      <c r="AA413" s="28" t="b">
        <f t="shared" si="219"/>
        <v>1</v>
      </c>
      <c r="AB413"/>
      <c r="AC413" s="20" t="s">
        <v>192</v>
      </c>
      <c r="AD413" s="28">
        <v>15800</v>
      </c>
      <c r="AE413" s="28">
        <v>19300</v>
      </c>
      <c r="AF413" s="36">
        <v>81.900000000000006</v>
      </c>
      <c r="AG413" s="36">
        <v>9.3000000000000007</v>
      </c>
      <c r="AH413" s="28">
        <v>16000</v>
      </c>
      <c r="AI413" s="28">
        <v>18800</v>
      </c>
      <c r="AJ413" s="36">
        <v>85</v>
      </c>
      <c r="AK413" s="36">
        <v>8.8000000000000007</v>
      </c>
      <c r="AL413" s="28">
        <v>14500</v>
      </c>
      <c r="AM413" s="28">
        <v>18700</v>
      </c>
      <c r="AN413" s="36">
        <v>77.400000000000006</v>
      </c>
      <c r="AO413" s="36">
        <v>13</v>
      </c>
      <c r="AP413"/>
      <c r="AQ413"/>
      <c r="AR413"/>
      <c r="AS413"/>
      <c r="AT413" s="34">
        <f t="shared" si="243"/>
        <v>6.875E-3</v>
      </c>
      <c r="AU413" s="34">
        <f t="shared" si="244"/>
        <v>9.6249999999999999E-3</v>
      </c>
      <c r="AV413" s="34">
        <f t="shared" si="245"/>
        <v>9.75E-3</v>
      </c>
      <c r="AW413" s="34">
        <f t="shared" si="237"/>
        <v>8.8275862068965521E-3</v>
      </c>
      <c r="AX413" s="34">
        <f t="shared" si="238"/>
        <v>7.7241379310344829E-3</v>
      </c>
      <c r="AY413" s="34">
        <f t="shared" si="239"/>
        <v>7.4482758620689656E-3</v>
      </c>
      <c r="AZ413" s="34">
        <f t="shared" si="240"/>
        <v>1.1793103448275862E-2</v>
      </c>
      <c r="BA413" s="34">
        <f t="shared" si="241"/>
        <v>6.8965517241379309E-3</v>
      </c>
      <c r="BB413" s="34">
        <f t="shared" si="242"/>
        <v>1.1379310344827587E-2</v>
      </c>
      <c r="BC413" s="34">
        <f t="shared" si="249"/>
        <v>7.0344827586206896E-3</v>
      </c>
      <c r="BD413" s="34">
        <f t="shared" si="250"/>
        <v>8.4137931034482753E-3</v>
      </c>
      <c r="BE413" s="34">
        <f t="shared" si="251"/>
        <v>7.4482758620689656E-3</v>
      </c>
      <c r="BF413" s="34">
        <f t="shared" si="252"/>
        <v>9.655172413793104E-3</v>
      </c>
      <c r="BG413" s="34">
        <f t="shared" si="253"/>
        <v>1.2413793103448275E-2</v>
      </c>
      <c r="BH413" s="34">
        <f t="shared" si="254"/>
        <v>1.0896551724137931E-2</v>
      </c>
      <c r="BI413" s="34">
        <f t="shared" si="255"/>
        <v>8.3957219251336902E-3</v>
      </c>
      <c r="BJ413" s="34">
        <f t="shared" si="255"/>
        <v>1.0641711229946524E-2</v>
      </c>
      <c r="BK413" s="34">
        <f t="shared" si="256"/>
        <v>1.4010695187165776E-2</v>
      </c>
      <c r="BL413" s="34">
        <f t="shared" si="257"/>
        <v>1.1069518716577541E-2</v>
      </c>
      <c r="BM413" s="34">
        <f t="shared" si="258"/>
        <v>9.0909090909090905E-3</v>
      </c>
      <c r="BN413" s="34">
        <f t="shared" si="246"/>
        <v>1.2459893048128343E-2</v>
      </c>
      <c r="BO413" s="34">
        <f t="shared" si="247"/>
        <v>1.7165775401069519E-2</v>
      </c>
      <c r="BP413" s="34">
        <f t="shared" si="248"/>
        <v>7.005347593582888E-3</v>
      </c>
    </row>
    <row r="414" spans="1:68" ht="15" x14ac:dyDescent="0.25">
      <c r="A414"/>
      <c r="B414"/>
      <c r="C414"/>
      <c r="D414"/>
      <c r="E414"/>
      <c r="F414"/>
      <c r="G414"/>
      <c r="H414"/>
      <c r="I414"/>
      <c r="J414"/>
      <c r="K414"/>
      <c r="L414"/>
      <c r="M414"/>
      <c r="N414"/>
      <c r="O414"/>
      <c r="P414"/>
      <c r="Q414"/>
      <c r="R414"/>
      <c r="S414"/>
      <c r="T414"/>
      <c r="U414"/>
      <c r="V414" s="37"/>
      <c r="W414" s="37"/>
      <c r="X414" s="37"/>
      <c r="Y414" s="37"/>
      <c r="Z414" s="20"/>
      <c r="AA414" s="37"/>
      <c r="AB414"/>
      <c r="AC414"/>
      <c r="AD414"/>
      <c r="AE414"/>
      <c r="AF414"/>
      <c r="AG414"/>
      <c r="AH414"/>
      <c r="AI414"/>
      <c r="AJ414"/>
      <c r="AK414"/>
      <c r="AL414"/>
      <c r="AM414"/>
      <c r="AN414"/>
      <c r="AO414"/>
      <c r="AP414"/>
      <c r="AQ414"/>
      <c r="AR414"/>
      <c r="AS414"/>
      <c r="AT414" s="34"/>
      <c r="AU414" s="34"/>
      <c r="AV414" s="34"/>
      <c r="AW414" s="34"/>
      <c r="AX414" s="34"/>
      <c r="AY414" s="34"/>
      <c r="AZ414" s="34"/>
      <c r="BA414" s="34"/>
      <c r="BB414" s="34"/>
      <c r="BC414" s="34"/>
      <c r="BD414" s="34"/>
      <c r="BE414" s="34"/>
      <c r="BF414" s="34"/>
      <c r="BG414" s="34"/>
      <c r="BH414" s="34"/>
      <c r="BI414" s="34"/>
      <c r="BJ414" s="34"/>
      <c r="BK414" s="34"/>
      <c r="BL414" s="34"/>
      <c r="BM414" s="34"/>
    </row>
    <row r="415" spans="1:68" ht="15" x14ac:dyDescent="0.25">
      <c r="A415"/>
      <c r="B415"/>
      <c r="C415"/>
      <c r="D415"/>
      <c r="E415"/>
      <c r="F415"/>
      <c r="G415"/>
      <c r="H415"/>
      <c r="I415"/>
      <c r="J415"/>
      <c r="K415"/>
      <c r="L415"/>
      <c r="M415"/>
      <c r="N415"/>
      <c r="O415"/>
      <c r="P415"/>
      <c r="Q415"/>
      <c r="R415"/>
      <c r="S415"/>
      <c r="T415"/>
      <c r="U415"/>
      <c r="V415" s="37"/>
      <c r="W415" s="37"/>
      <c r="X415" s="37"/>
      <c r="Y415" s="37"/>
      <c r="Z415" s="20"/>
      <c r="AA415" s="37"/>
      <c r="AB415"/>
      <c r="AC415"/>
      <c r="AD415"/>
      <c r="AE415"/>
      <c r="AF415"/>
      <c r="AG415"/>
      <c r="AH415"/>
      <c r="AI415"/>
      <c r="AJ415"/>
      <c r="AK415"/>
      <c r="AL415"/>
      <c r="AM415"/>
      <c r="AN415"/>
      <c r="AO415"/>
      <c r="AP415"/>
      <c r="AQ415"/>
      <c r="AR415"/>
      <c r="AS415"/>
      <c r="AT415" s="34">
        <f>MAX(AT9:AT413)</f>
        <v>3.892761394101877E-2</v>
      </c>
      <c r="AU415" s="34">
        <f t="shared" ref="AU415:BM415" si="259">MAX(AU9:AU413)</f>
        <v>2.9302325581395349E-2</v>
      </c>
      <c r="AV415" s="34">
        <f t="shared" si="259"/>
        <v>2.4597594819611469E-2</v>
      </c>
      <c r="AW415" s="34">
        <f t="shared" si="259"/>
        <v>3.0757575757575758E-2</v>
      </c>
      <c r="AX415" s="34">
        <f t="shared" si="259"/>
        <v>2.1810766721044046E-2</v>
      </c>
      <c r="AY415" s="34">
        <f t="shared" si="259"/>
        <v>3.1657608695652172E-2</v>
      </c>
      <c r="AZ415" s="34">
        <f t="shared" si="259"/>
        <v>2.877076411960133E-2</v>
      </c>
      <c r="BA415" s="34">
        <f t="shared" si="259"/>
        <v>3.1695652173913041E-2</v>
      </c>
      <c r="BB415" s="34">
        <f t="shared" si="259"/>
        <v>3.720508166969147E-2</v>
      </c>
      <c r="BC415" s="34">
        <f t="shared" si="259"/>
        <v>5.1205128205128202E-2</v>
      </c>
      <c r="BD415" s="34">
        <f t="shared" si="259"/>
        <v>5.1847826086956525E-2</v>
      </c>
      <c r="BE415" s="34">
        <f t="shared" si="259"/>
        <v>6.5614406779661016E-2</v>
      </c>
      <c r="BF415" s="34">
        <f t="shared" si="259"/>
        <v>2.4771048744460858E-2</v>
      </c>
      <c r="BG415" s="34">
        <f t="shared" si="259"/>
        <v>3.6866197183098588E-2</v>
      </c>
      <c r="BH415" s="34">
        <f t="shared" si="259"/>
        <v>4.9515981735159816E-2</v>
      </c>
      <c r="BI415" s="34">
        <f t="shared" si="259"/>
        <v>2.6833025261860752E-2</v>
      </c>
      <c r="BJ415" s="34">
        <f t="shared" si="259"/>
        <v>2.8125000000000001E-2</v>
      </c>
      <c r="BK415" s="34">
        <f t="shared" si="259"/>
        <v>4.5769041769041771E-2</v>
      </c>
      <c r="BL415" s="34">
        <f t="shared" si="259"/>
        <v>5.2607003891050587E-2</v>
      </c>
      <c r="BM415" s="34">
        <f t="shared" si="259"/>
        <v>4.3258145363408523E-2</v>
      </c>
      <c r="BN415" s="34">
        <f>MAX(BN9:BN413)</f>
        <v>4.607553366174056E-2</v>
      </c>
      <c r="BO415" s="34">
        <f>MAX(BO9:BO413)</f>
        <v>3.9681978798586572E-2</v>
      </c>
      <c r="BP415" s="34">
        <f>MAX(BP9:BP413)</f>
        <v>4.0100250626566414E-2</v>
      </c>
    </row>
    <row r="416" spans="1:68" ht="15" x14ac:dyDescent="0.25">
      <c r="A416" s="22" t="s">
        <v>633</v>
      </c>
      <c r="B416"/>
      <c r="C416"/>
      <c r="D416"/>
      <c r="E416"/>
      <c r="F416"/>
      <c r="G416"/>
      <c r="H416"/>
      <c r="I416"/>
      <c r="J416"/>
      <c r="K416"/>
      <c r="L416"/>
      <c r="M416"/>
      <c r="N416"/>
      <c r="O416"/>
      <c r="P416"/>
      <c r="Q416"/>
      <c r="R416"/>
      <c r="S416"/>
      <c r="T416"/>
      <c r="U416"/>
      <c r="V416" s="37"/>
      <c r="W416" s="37"/>
      <c r="X416" s="37"/>
      <c r="Y416" s="37"/>
      <c r="Z416" s="20"/>
      <c r="AA416" s="37"/>
      <c r="AB416"/>
      <c r="AC416"/>
      <c r="AD416"/>
      <c r="AE416"/>
      <c r="AF416"/>
      <c r="AG416"/>
      <c r="AH416"/>
      <c r="AI416"/>
      <c r="AJ416"/>
      <c r="AK416"/>
      <c r="AL416"/>
      <c r="AM416"/>
      <c r="AN416"/>
      <c r="AO416"/>
      <c r="AP416"/>
      <c r="AQ416"/>
      <c r="AR416"/>
      <c r="AS416"/>
      <c r="AT416" s="34">
        <f>MIN(AT9:AT413)</f>
        <v>5.7692307692307698E-4</v>
      </c>
      <c r="AU416" s="34">
        <f t="shared" ref="AU416:BM416" si="260">MIN(AU9:AU413)</f>
        <v>2.7642276422764228E-3</v>
      </c>
      <c r="AV416" s="34">
        <f t="shared" si="260"/>
        <v>2.5000000000000001E-3</v>
      </c>
      <c r="AW416" s="34">
        <f t="shared" si="260"/>
        <v>3.1372549019607842E-3</v>
      </c>
      <c r="AX416" s="34">
        <f t="shared" si="260"/>
        <v>2.0784313725490198E-3</v>
      </c>
      <c r="AY416" s="34">
        <f t="shared" si="260"/>
        <v>2.8431372549019606E-3</v>
      </c>
      <c r="AZ416" s="34">
        <f t="shared" si="260"/>
        <v>3.2352941176470589E-3</v>
      </c>
      <c r="BA416" s="34">
        <f t="shared" si="260"/>
        <v>3.6274509803921567E-3</v>
      </c>
      <c r="BB416" s="34">
        <f t="shared" si="260"/>
        <v>2.2549019607843138E-3</v>
      </c>
      <c r="BC416" s="34">
        <f t="shared" si="260"/>
        <v>3.5849056603773585E-3</v>
      </c>
      <c r="BD416" s="34">
        <f t="shared" si="260"/>
        <v>2.8431372549019606E-3</v>
      </c>
      <c r="BE416" s="34">
        <f t="shared" si="260"/>
        <v>3.0980392156862743E-3</v>
      </c>
      <c r="BF416" s="34">
        <f t="shared" si="260"/>
        <v>1.4485981308411215E-3</v>
      </c>
      <c r="BG416" s="34">
        <f t="shared" si="260"/>
        <v>2.8813559322033899E-3</v>
      </c>
      <c r="BH416" s="34">
        <f t="shared" si="260"/>
        <v>2.4299065420560748E-3</v>
      </c>
      <c r="BI416" s="34">
        <f t="shared" si="260"/>
        <v>2.4316109422492403E-3</v>
      </c>
      <c r="BJ416" s="34">
        <f t="shared" si="260"/>
        <v>2.5858951175406872E-3</v>
      </c>
      <c r="BK416" s="34">
        <f t="shared" si="260"/>
        <v>2.7305605786618445E-3</v>
      </c>
      <c r="BL416" s="34">
        <f t="shared" si="260"/>
        <v>1.9891500904159133E-3</v>
      </c>
      <c r="BM416" s="34">
        <f t="shared" si="260"/>
        <v>2.7563025210084035E-3</v>
      </c>
      <c r="BN416" s="34">
        <f>MIN(BN9:BN413)</f>
        <v>3.2188065099457504E-3</v>
      </c>
      <c r="BO416" s="34">
        <f>MIN(BO9:BO413)</f>
        <v>3.3004926108374383E-3</v>
      </c>
      <c r="BP416" s="34">
        <f>MIN(BP9:BP413)</f>
        <v>2.9618226600985221E-3</v>
      </c>
    </row>
    <row r="417" spans="1:65" ht="15" x14ac:dyDescent="0.25">
      <c r="A417" s="22" t="s">
        <v>632</v>
      </c>
      <c r="B417"/>
      <c r="C417"/>
      <c r="D417"/>
      <c r="E417"/>
      <c r="F417"/>
      <c r="G417"/>
      <c r="H417"/>
      <c r="I417"/>
      <c r="J417"/>
      <c r="K417"/>
      <c r="L417"/>
      <c r="M417"/>
      <c r="N417"/>
      <c r="O417"/>
      <c r="P417"/>
      <c r="Q417"/>
      <c r="R417"/>
      <c r="S417"/>
      <c r="T417"/>
      <c r="U417"/>
      <c r="V417" s="37"/>
      <c r="W417" s="37"/>
      <c r="X417" s="37"/>
      <c r="Y417" s="37"/>
      <c r="Z417" s="20"/>
      <c r="AA417" s="37"/>
      <c r="AB417"/>
      <c r="AC417"/>
      <c r="AD417"/>
      <c r="AE417"/>
      <c r="AF417"/>
      <c r="AG417"/>
      <c r="AH417"/>
      <c r="AI417"/>
      <c r="AJ417"/>
      <c r="AK417"/>
      <c r="AL417"/>
      <c r="AM417"/>
      <c r="AN417"/>
      <c r="AO417"/>
      <c r="AP417"/>
      <c r="AQ417"/>
      <c r="AR417"/>
      <c r="AS417"/>
      <c r="AT417" s="34"/>
      <c r="AU417" s="34"/>
      <c r="AV417" s="34"/>
      <c r="AW417" s="34"/>
      <c r="AX417" s="34"/>
      <c r="AY417" s="34"/>
      <c r="AZ417" s="34"/>
      <c r="BA417" s="34"/>
      <c r="BB417" s="34"/>
      <c r="BC417" s="34"/>
      <c r="BD417" s="34"/>
      <c r="BE417" s="34"/>
      <c r="BF417" s="34"/>
      <c r="BG417" s="34"/>
      <c r="BH417" s="34"/>
      <c r="BI417" s="34"/>
      <c r="BJ417" s="34"/>
      <c r="BK417" s="34"/>
      <c r="BL417" s="34"/>
      <c r="BM417" s="34"/>
    </row>
    <row r="418" spans="1:65" ht="15" x14ac:dyDescent="0.25">
      <c r="A418"/>
      <c r="B418"/>
      <c r="C418"/>
      <c r="D418"/>
      <c r="E418"/>
      <c r="F418"/>
      <c r="G418"/>
      <c r="H418"/>
      <c r="I418"/>
      <c r="J418"/>
      <c r="K418"/>
      <c r="L418"/>
      <c r="M418"/>
      <c r="N418"/>
      <c r="O418"/>
      <c r="P418"/>
      <c r="Q418"/>
      <c r="R418"/>
      <c r="S418"/>
      <c r="T418"/>
      <c r="U418"/>
      <c r="V418" s="37"/>
      <c r="W418" s="37"/>
      <c r="X418" s="37"/>
      <c r="Y418" s="37"/>
      <c r="Z418" s="20"/>
      <c r="AA418" s="37"/>
      <c r="AB418"/>
      <c r="AC418"/>
      <c r="AD418"/>
      <c r="AE418"/>
      <c r="AF418"/>
      <c r="AG418"/>
      <c r="AH418"/>
      <c r="AI418"/>
      <c r="AJ418"/>
      <c r="AK418"/>
      <c r="AL418"/>
      <c r="AM418"/>
      <c r="AN418"/>
      <c r="AO418"/>
      <c r="AP418"/>
      <c r="AQ418"/>
      <c r="AR418"/>
      <c r="AS418"/>
      <c r="AT418" s="34"/>
      <c r="AU418" s="34"/>
      <c r="AV418" s="34"/>
      <c r="AW418" s="34"/>
      <c r="AX418" s="34"/>
      <c r="AY418" s="34"/>
      <c r="AZ418" s="34"/>
      <c r="BA418" s="34"/>
      <c r="BB418" s="34"/>
      <c r="BC418" s="34"/>
      <c r="BD418" s="34"/>
      <c r="BE418" s="34"/>
      <c r="BF418" s="34"/>
      <c r="BG418" s="34"/>
      <c r="BH418" s="34"/>
      <c r="BI418" s="34"/>
      <c r="BJ418" s="34"/>
      <c r="BK418" s="34"/>
      <c r="BL418" s="34"/>
      <c r="BM418" s="34"/>
    </row>
    <row r="419" spans="1:65" ht="15" x14ac:dyDescent="0.2">
      <c r="A419" s="20" t="s">
        <v>521</v>
      </c>
      <c r="B419" s="25">
        <v>796</v>
      </c>
      <c r="C419" s="25">
        <v>879</v>
      </c>
      <c r="D419" s="25">
        <v>1023</v>
      </c>
      <c r="E419" s="25">
        <v>998</v>
      </c>
      <c r="F419" s="25">
        <v>909</v>
      </c>
      <c r="G419" s="25">
        <v>1050</v>
      </c>
      <c r="H419" s="25">
        <v>926</v>
      </c>
      <c r="I419" s="25">
        <v>1263</v>
      </c>
      <c r="J419" s="25">
        <v>1287</v>
      </c>
      <c r="K419" s="25">
        <v>959</v>
      </c>
      <c r="L419" s="25">
        <v>1379</v>
      </c>
      <c r="M419" s="25">
        <v>1251</v>
      </c>
      <c r="N419" s="25">
        <v>839</v>
      </c>
      <c r="O419" s="25">
        <v>1056</v>
      </c>
      <c r="P419" s="25">
        <v>1007</v>
      </c>
      <c r="Q419" s="25">
        <v>1086</v>
      </c>
      <c r="R419" s="25">
        <v>1288</v>
      </c>
      <c r="Z419" s="20"/>
      <c r="AG419" s="20" t="s">
        <v>521</v>
      </c>
      <c r="AH419" s="28">
        <v>171800</v>
      </c>
      <c r="AI419" s="28">
        <v>174200</v>
      </c>
      <c r="AJ419" s="28">
        <v>176900</v>
      </c>
      <c r="AL419" s="30">
        <f t="shared" ref="AL419:AL448" si="261">B419/$AH419</f>
        <v>4.6332945285215369E-3</v>
      </c>
      <c r="AM419" s="30">
        <f t="shared" ref="AM419:AM457" si="262">C419/$AH419</f>
        <v>5.1164144353899885E-3</v>
      </c>
      <c r="AN419" s="30">
        <f t="shared" ref="AN419:AN457" si="263">D419/$AH419</f>
        <v>5.9545983701979046E-3</v>
      </c>
      <c r="AO419" s="30">
        <f t="shared" ref="AO419:AO448" si="264">E419/$AI419</f>
        <v>5.7290470723306546E-3</v>
      </c>
      <c r="AP419" s="30">
        <f t="shared" ref="AP419:AP448" si="265">F419/$AI419</f>
        <v>5.2181400688863372E-3</v>
      </c>
      <c r="AQ419" s="30">
        <f t="shared" ref="AQ419:AQ448" si="266">G419/$AI419</f>
        <v>6.0275545350172216E-3</v>
      </c>
      <c r="AR419" s="30">
        <f t="shared" ref="AR419:AR448" si="267">H419/$AJ419</f>
        <v>5.2345958168456752E-3</v>
      </c>
      <c r="AS419" s="30">
        <f t="shared" ref="AS419:AS457" si="268">I419/$AJ419</f>
        <v>7.1396269078575466E-3</v>
      </c>
      <c r="AT419" s="30">
        <f t="shared" ref="AT419:AT457" si="269">J419/$AJ419</f>
        <v>7.2752967778405876E-3</v>
      </c>
      <c r="AU419" s="30">
        <f t="shared" ref="AU419:AU457" si="270">K419/$AJ419</f>
        <v>5.421141888072357E-3</v>
      </c>
      <c r="AV419" s="30">
        <f t="shared" ref="AV419:AV457" si="271">L419/$AJ419</f>
        <v>7.7953646127755793E-3</v>
      </c>
      <c r="AW419" s="30">
        <f t="shared" ref="AW419:AW457" si="272">M419/$AJ419</f>
        <v>7.0717919728660256E-3</v>
      </c>
      <c r="AX419" s="30">
        <f t="shared" ref="AX419:AX457" si="273">N419/$AJ419</f>
        <v>4.7427925381571508E-3</v>
      </c>
      <c r="AY419" s="30">
        <f t="shared" ref="AY419:AY457" si="274">O419/$AJ419</f>
        <v>5.969474279253816E-3</v>
      </c>
      <c r="AZ419" s="30">
        <f t="shared" ref="AZ419:AZ457" si="275">P419/$AJ419</f>
        <v>5.6924816280384399E-3</v>
      </c>
      <c r="BA419" s="30">
        <f t="shared" ref="BA419:BA457" si="276">Q419/$AJ419</f>
        <v>6.1390616167326176E-3</v>
      </c>
      <c r="BB419" s="30">
        <f t="shared" ref="BB419:BB457" si="277">R419/$AJ419</f>
        <v>7.2809496890898816E-3</v>
      </c>
    </row>
    <row r="420" spans="1:65" ht="15" x14ac:dyDescent="0.2">
      <c r="A420" s="20" t="s">
        <v>522</v>
      </c>
      <c r="B420" s="25">
        <v>474</v>
      </c>
      <c r="C420" s="25">
        <v>575</v>
      </c>
      <c r="D420" s="25">
        <v>635</v>
      </c>
      <c r="E420" s="25">
        <v>514</v>
      </c>
      <c r="F420" s="25">
        <v>481</v>
      </c>
      <c r="G420" s="25">
        <v>606</v>
      </c>
      <c r="H420" s="25">
        <v>774</v>
      </c>
      <c r="I420" s="25">
        <v>924</v>
      </c>
      <c r="J420" s="25">
        <v>880</v>
      </c>
      <c r="K420" s="25">
        <v>1037</v>
      </c>
      <c r="L420" s="25">
        <v>1142</v>
      </c>
      <c r="M420" s="25">
        <v>563</v>
      </c>
      <c r="N420" s="25">
        <v>569</v>
      </c>
      <c r="O420" s="25">
        <v>704</v>
      </c>
      <c r="P420" s="25">
        <v>710</v>
      </c>
      <c r="Q420" s="25">
        <v>840</v>
      </c>
      <c r="R420" s="25">
        <v>896</v>
      </c>
      <c r="Z420" s="20"/>
      <c r="AG420" s="20" t="s">
        <v>522</v>
      </c>
      <c r="AH420" s="28">
        <v>112100</v>
      </c>
      <c r="AI420" s="28">
        <v>112800</v>
      </c>
      <c r="AJ420" s="28">
        <v>114800</v>
      </c>
      <c r="AL420" s="30">
        <f t="shared" si="261"/>
        <v>4.2283675289919711E-3</v>
      </c>
      <c r="AM420" s="30">
        <f t="shared" si="262"/>
        <v>5.1293487957181092E-3</v>
      </c>
      <c r="AN420" s="30">
        <f t="shared" si="263"/>
        <v>5.6645851917930421E-3</v>
      </c>
      <c r="AO420" s="30">
        <f t="shared" si="264"/>
        <v>4.5567375886524826E-3</v>
      </c>
      <c r="AP420" s="30">
        <f t="shared" si="265"/>
        <v>4.2641843971631208E-3</v>
      </c>
      <c r="AQ420" s="30">
        <f t="shared" si="266"/>
        <v>5.372340425531915E-3</v>
      </c>
      <c r="AR420" s="30">
        <f t="shared" si="267"/>
        <v>6.7421602787456443E-3</v>
      </c>
      <c r="AS420" s="30">
        <f t="shared" si="268"/>
        <v>8.0487804878048783E-3</v>
      </c>
      <c r="AT420" s="30">
        <f t="shared" si="269"/>
        <v>7.6655052264808362E-3</v>
      </c>
      <c r="AU420" s="30">
        <f t="shared" si="270"/>
        <v>9.0331010452961678E-3</v>
      </c>
      <c r="AV420" s="30">
        <f t="shared" si="271"/>
        <v>9.9477351916376303E-3</v>
      </c>
      <c r="AW420" s="30">
        <f t="shared" si="272"/>
        <v>4.9041811846689898E-3</v>
      </c>
      <c r="AX420" s="30">
        <f t="shared" si="273"/>
        <v>4.9564459930313588E-3</v>
      </c>
      <c r="AY420" s="30">
        <f t="shared" si="274"/>
        <v>6.132404181184669E-3</v>
      </c>
      <c r="AZ420" s="30">
        <f t="shared" si="275"/>
        <v>6.184668989547038E-3</v>
      </c>
      <c r="BA420" s="30">
        <f t="shared" si="276"/>
        <v>7.3170731707317077E-3</v>
      </c>
      <c r="BB420" s="30">
        <f t="shared" si="277"/>
        <v>7.8048780487804878E-3</v>
      </c>
    </row>
    <row r="421" spans="1:65" ht="15" x14ac:dyDescent="0.2">
      <c r="A421" s="20" t="s">
        <v>523</v>
      </c>
      <c r="B421" s="25">
        <v>574</v>
      </c>
      <c r="C421" s="25">
        <v>1013</v>
      </c>
      <c r="D421" s="25">
        <v>863</v>
      </c>
      <c r="E421" s="25">
        <v>959</v>
      </c>
      <c r="F421" s="25">
        <v>935</v>
      </c>
      <c r="G421" s="25">
        <v>1108</v>
      </c>
      <c r="H421" s="25">
        <v>945</v>
      </c>
      <c r="I421" s="25">
        <v>1171</v>
      </c>
      <c r="J421" s="25">
        <v>1503</v>
      </c>
      <c r="K421" s="25">
        <v>1303</v>
      </c>
      <c r="L421" s="25">
        <v>1591</v>
      </c>
      <c r="M421" s="25">
        <v>1159</v>
      </c>
      <c r="N421" s="25">
        <v>1108</v>
      </c>
      <c r="O421" s="25">
        <v>1177</v>
      </c>
      <c r="P421" s="25">
        <v>836</v>
      </c>
      <c r="Q421" s="25">
        <v>1402</v>
      </c>
      <c r="R421" s="25">
        <v>1317</v>
      </c>
      <c r="Z421" s="20"/>
      <c r="AG421" s="20" t="s">
        <v>523</v>
      </c>
      <c r="AH421" s="28">
        <v>120600</v>
      </c>
      <c r="AI421" s="28">
        <v>124600</v>
      </c>
      <c r="AJ421" s="28">
        <v>122500</v>
      </c>
      <c r="AL421" s="30">
        <f t="shared" si="261"/>
        <v>4.759535655058043E-3</v>
      </c>
      <c r="AM421" s="30">
        <f t="shared" si="262"/>
        <v>8.3996683250414598E-3</v>
      </c>
      <c r="AN421" s="30">
        <f t="shared" si="263"/>
        <v>7.1558872305140962E-3</v>
      </c>
      <c r="AO421" s="30">
        <f t="shared" si="264"/>
        <v>7.6966292134831461E-3</v>
      </c>
      <c r="AP421" s="30">
        <f t="shared" si="265"/>
        <v>7.5040128410914925E-3</v>
      </c>
      <c r="AQ421" s="30">
        <f t="shared" si="266"/>
        <v>8.8924558587479934E-3</v>
      </c>
      <c r="AR421" s="30">
        <f t="shared" si="267"/>
        <v>7.7142857142857143E-3</v>
      </c>
      <c r="AS421" s="30">
        <f t="shared" si="268"/>
        <v>9.5591836734693885E-3</v>
      </c>
      <c r="AT421" s="30">
        <f t="shared" si="269"/>
        <v>1.2269387755102041E-2</v>
      </c>
      <c r="AU421" s="30">
        <f t="shared" si="270"/>
        <v>1.0636734693877551E-2</v>
      </c>
      <c r="AV421" s="30">
        <f t="shared" si="271"/>
        <v>1.2987755102040817E-2</v>
      </c>
      <c r="AW421" s="30">
        <f t="shared" si="272"/>
        <v>9.4612244897959181E-3</v>
      </c>
      <c r="AX421" s="30">
        <f t="shared" si="273"/>
        <v>9.0448979591836731E-3</v>
      </c>
      <c r="AY421" s="30">
        <f t="shared" si="274"/>
        <v>9.608163265306122E-3</v>
      </c>
      <c r="AZ421" s="30">
        <f t="shared" si="275"/>
        <v>6.8244897959183672E-3</v>
      </c>
      <c r="BA421" s="30">
        <f t="shared" si="276"/>
        <v>1.1444897959183674E-2</v>
      </c>
      <c r="BB421" s="30">
        <f t="shared" si="277"/>
        <v>1.0751020408163265E-2</v>
      </c>
    </row>
    <row r="422" spans="1:65" ht="15" x14ac:dyDescent="0.2">
      <c r="A422" s="20" t="s">
        <v>524</v>
      </c>
      <c r="B422" s="25">
        <v>546</v>
      </c>
      <c r="C422" s="25">
        <v>918</v>
      </c>
      <c r="D422" s="25">
        <v>824</v>
      </c>
      <c r="E422" s="25">
        <v>872</v>
      </c>
      <c r="F422" s="25">
        <v>672</v>
      </c>
      <c r="G422" s="25">
        <v>623</v>
      </c>
      <c r="H422" s="25">
        <v>731</v>
      </c>
      <c r="I422" s="25">
        <v>1001</v>
      </c>
      <c r="J422" s="25">
        <v>958</v>
      </c>
      <c r="K422" s="25">
        <v>991</v>
      </c>
      <c r="L422" s="25">
        <v>1299</v>
      </c>
      <c r="M422" s="25">
        <v>965</v>
      </c>
      <c r="N422" s="25">
        <v>561</v>
      </c>
      <c r="O422" s="25">
        <v>892</v>
      </c>
      <c r="P422" s="25">
        <v>919</v>
      </c>
      <c r="Q422" s="25">
        <v>1029</v>
      </c>
      <c r="R422" s="25">
        <v>897</v>
      </c>
      <c r="Z422" s="20"/>
      <c r="AG422" s="20" t="s">
        <v>524</v>
      </c>
      <c r="AH422" s="28">
        <v>155300</v>
      </c>
      <c r="AI422" s="28">
        <v>160500</v>
      </c>
      <c r="AJ422" s="28">
        <v>158700</v>
      </c>
      <c r="AL422" s="30">
        <f t="shared" si="261"/>
        <v>3.5157759175788797E-3</v>
      </c>
      <c r="AM422" s="30">
        <f t="shared" si="262"/>
        <v>5.911139729555699E-3</v>
      </c>
      <c r="AN422" s="30">
        <f t="shared" si="263"/>
        <v>5.3058596265292985E-3</v>
      </c>
      <c r="AO422" s="30">
        <f t="shared" si="264"/>
        <v>5.4330218068535828E-3</v>
      </c>
      <c r="AP422" s="30">
        <f t="shared" si="265"/>
        <v>4.186915887850467E-3</v>
      </c>
      <c r="AQ422" s="30">
        <f t="shared" si="266"/>
        <v>3.8816199376947042E-3</v>
      </c>
      <c r="AR422" s="30">
        <f t="shared" si="267"/>
        <v>4.6061751732829241E-3</v>
      </c>
      <c r="AS422" s="30">
        <f t="shared" si="268"/>
        <v>6.3074984247006929E-3</v>
      </c>
      <c r="AT422" s="30">
        <f t="shared" si="269"/>
        <v>6.0365469439193449E-3</v>
      </c>
      <c r="AU422" s="30">
        <f t="shared" si="270"/>
        <v>6.2444864524259609E-3</v>
      </c>
      <c r="AV422" s="30">
        <f t="shared" si="271"/>
        <v>8.185255198487713E-3</v>
      </c>
      <c r="AW422" s="30">
        <f t="shared" si="272"/>
        <v>6.080655324511657E-3</v>
      </c>
      <c r="AX422" s="30">
        <f t="shared" si="273"/>
        <v>3.5349716446124763E-3</v>
      </c>
      <c r="AY422" s="30">
        <f t="shared" si="274"/>
        <v>5.620667926906112E-3</v>
      </c>
      <c r="AZ422" s="30">
        <f t="shared" si="275"/>
        <v>5.7908002520478891E-3</v>
      </c>
      <c r="BA422" s="30">
        <f t="shared" si="276"/>
        <v>6.4839319470699434E-3</v>
      </c>
      <c r="BB422" s="30">
        <f t="shared" si="277"/>
        <v>5.6521739130434784E-3</v>
      </c>
    </row>
    <row r="423" spans="1:65" ht="15" x14ac:dyDescent="0.2">
      <c r="A423" s="20" t="s">
        <v>525</v>
      </c>
      <c r="B423" s="25">
        <v>863</v>
      </c>
      <c r="C423" s="25">
        <v>1599</v>
      </c>
      <c r="D423" s="25">
        <v>1338</v>
      </c>
      <c r="E423" s="25">
        <v>1274</v>
      </c>
      <c r="F423" s="25">
        <v>990</v>
      </c>
      <c r="G423" s="25">
        <v>1177</v>
      </c>
      <c r="H423" s="25">
        <v>1299</v>
      </c>
      <c r="I423" s="25">
        <v>1636</v>
      </c>
      <c r="J423" s="25">
        <v>1616</v>
      </c>
      <c r="K423" s="25">
        <v>1986</v>
      </c>
      <c r="L423" s="25">
        <v>2051</v>
      </c>
      <c r="M423" s="25">
        <v>1403</v>
      </c>
      <c r="N423" s="25">
        <v>1057</v>
      </c>
      <c r="O423" s="25">
        <v>1555</v>
      </c>
      <c r="P423" s="25">
        <v>1239</v>
      </c>
      <c r="Q423" s="25">
        <v>1413</v>
      </c>
      <c r="R423" s="25">
        <v>1628</v>
      </c>
      <c r="Z423" s="20"/>
      <c r="AG423" s="20" t="s">
        <v>525</v>
      </c>
      <c r="AH423" s="28">
        <v>182300</v>
      </c>
      <c r="AI423" s="28">
        <v>178800</v>
      </c>
      <c r="AJ423" s="28">
        <v>174700</v>
      </c>
      <c r="AL423" s="30">
        <f t="shared" si="261"/>
        <v>4.7339550191991221E-3</v>
      </c>
      <c r="AM423" s="30">
        <f t="shared" si="262"/>
        <v>8.7712561711464614E-3</v>
      </c>
      <c r="AN423" s="30">
        <f t="shared" si="263"/>
        <v>7.3395501919912235E-3</v>
      </c>
      <c r="AO423" s="30">
        <f t="shared" si="264"/>
        <v>7.1252796420581653E-3</v>
      </c>
      <c r="AP423" s="30">
        <f t="shared" si="265"/>
        <v>5.5369127516778525E-3</v>
      </c>
      <c r="AQ423" s="30">
        <f t="shared" si="266"/>
        <v>6.5827740492170024E-3</v>
      </c>
      <c r="AR423" s="30">
        <f t="shared" si="267"/>
        <v>7.4356038923869489E-3</v>
      </c>
      <c r="AS423" s="30">
        <f t="shared" si="268"/>
        <v>9.3646250715512299E-3</v>
      </c>
      <c r="AT423" s="30">
        <f t="shared" si="269"/>
        <v>9.2501431024613629E-3</v>
      </c>
      <c r="AU423" s="30">
        <f t="shared" si="270"/>
        <v>1.1368059530623927E-2</v>
      </c>
      <c r="AV423" s="30">
        <f t="shared" si="271"/>
        <v>1.1740125930165999E-2</v>
      </c>
      <c r="AW423" s="30">
        <f t="shared" si="272"/>
        <v>8.0309101316542644E-3</v>
      </c>
      <c r="AX423" s="30">
        <f t="shared" si="273"/>
        <v>6.0503720663995422E-3</v>
      </c>
      <c r="AY423" s="30">
        <f t="shared" si="274"/>
        <v>8.9009730967372636E-3</v>
      </c>
      <c r="AZ423" s="30">
        <f t="shared" si="275"/>
        <v>7.0921579851173444E-3</v>
      </c>
      <c r="BA423" s="30">
        <f t="shared" si="276"/>
        <v>8.0881511161991979E-3</v>
      </c>
      <c r="BB423" s="30">
        <f t="shared" si="277"/>
        <v>9.3188322839152828E-3</v>
      </c>
    </row>
    <row r="424" spans="1:65" ht="15" x14ac:dyDescent="0.2">
      <c r="A424" s="20" t="s">
        <v>526</v>
      </c>
      <c r="B424" s="25">
        <v>863</v>
      </c>
      <c r="C424" s="25">
        <v>1246</v>
      </c>
      <c r="D424" s="25">
        <v>1051</v>
      </c>
      <c r="E424" s="25">
        <v>1446</v>
      </c>
      <c r="F424" s="25">
        <v>915</v>
      </c>
      <c r="G424" s="25">
        <v>1066</v>
      </c>
      <c r="H424" s="25">
        <v>1236</v>
      </c>
      <c r="I424" s="25">
        <v>1183</v>
      </c>
      <c r="J424" s="25">
        <v>1739</v>
      </c>
      <c r="K424" s="25">
        <v>2064</v>
      </c>
      <c r="L424" s="25">
        <v>2239</v>
      </c>
      <c r="M424" s="25">
        <v>1376</v>
      </c>
      <c r="N424" s="25">
        <v>1141</v>
      </c>
      <c r="O424" s="25">
        <v>1335</v>
      </c>
      <c r="P424" s="25">
        <v>1064</v>
      </c>
      <c r="Q424" s="25">
        <v>1294</v>
      </c>
      <c r="R424" s="25">
        <v>1482</v>
      </c>
      <c r="Z424" s="20"/>
      <c r="AG424" s="20" t="s">
        <v>526</v>
      </c>
      <c r="AH424" s="28">
        <v>170000</v>
      </c>
      <c r="AI424" s="28">
        <v>168500</v>
      </c>
      <c r="AJ424" s="28">
        <v>171900</v>
      </c>
      <c r="AL424" s="30">
        <f t="shared" si="261"/>
        <v>5.0764705882352943E-3</v>
      </c>
      <c r="AM424" s="30">
        <f t="shared" si="262"/>
        <v>7.329411764705882E-3</v>
      </c>
      <c r="AN424" s="30">
        <f t="shared" si="263"/>
        <v>6.1823529411764704E-3</v>
      </c>
      <c r="AO424" s="30">
        <f t="shared" si="264"/>
        <v>8.5816023738872396E-3</v>
      </c>
      <c r="AP424" s="30">
        <f t="shared" si="265"/>
        <v>5.4302670623145397E-3</v>
      </c>
      <c r="AQ424" s="30">
        <f t="shared" si="266"/>
        <v>6.3264094955489611E-3</v>
      </c>
      <c r="AR424" s="30">
        <f t="shared" si="267"/>
        <v>7.1902268760907504E-3</v>
      </c>
      <c r="AS424" s="30">
        <f t="shared" si="268"/>
        <v>6.8819080860965682E-3</v>
      </c>
      <c r="AT424" s="30">
        <f t="shared" si="269"/>
        <v>1.0116346713205352E-2</v>
      </c>
      <c r="AU424" s="30">
        <f t="shared" si="270"/>
        <v>1.2006980802792321E-2</v>
      </c>
      <c r="AV424" s="30">
        <f t="shared" si="271"/>
        <v>1.3025014543339151E-2</v>
      </c>
      <c r="AW424" s="30">
        <f t="shared" si="272"/>
        <v>8.0046538685282134E-3</v>
      </c>
      <c r="AX424" s="30">
        <f t="shared" si="273"/>
        <v>6.637579988365329E-3</v>
      </c>
      <c r="AY424" s="30">
        <f t="shared" si="274"/>
        <v>7.7661431064572429E-3</v>
      </c>
      <c r="AZ424" s="30">
        <f t="shared" si="275"/>
        <v>6.1896451425247235E-3</v>
      </c>
      <c r="BA424" s="30">
        <f t="shared" si="276"/>
        <v>7.5276323443862715E-3</v>
      </c>
      <c r="BB424" s="30">
        <f t="shared" si="277"/>
        <v>8.6212914485165795E-3</v>
      </c>
    </row>
    <row r="425" spans="1:65" ht="15" x14ac:dyDescent="0.2">
      <c r="A425" s="20" t="s">
        <v>527</v>
      </c>
      <c r="B425" s="25">
        <v>813</v>
      </c>
      <c r="C425" s="25">
        <v>1180</v>
      </c>
      <c r="D425" s="25">
        <v>846</v>
      </c>
      <c r="E425" s="25">
        <v>1161</v>
      </c>
      <c r="F425" s="25">
        <v>950</v>
      </c>
      <c r="G425" s="25">
        <v>1109</v>
      </c>
      <c r="H425" s="25">
        <v>1026</v>
      </c>
      <c r="I425" s="25">
        <v>1583</v>
      </c>
      <c r="J425" s="25">
        <v>1719</v>
      </c>
      <c r="K425" s="25">
        <v>1224</v>
      </c>
      <c r="L425" s="25">
        <v>2047</v>
      </c>
      <c r="M425" s="25">
        <v>1404</v>
      </c>
      <c r="N425" s="25">
        <v>982</v>
      </c>
      <c r="O425" s="25">
        <v>966</v>
      </c>
      <c r="P425" s="25">
        <v>1292</v>
      </c>
      <c r="Q425" s="25">
        <v>1225</v>
      </c>
      <c r="R425" s="25">
        <v>1567</v>
      </c>
      <c r="Z425" s="20"/>
      <c r="AG425" s="20" t="s">
        <v>527</v>
      </c>
      <c r="AH425" s="28">
        <v>132800</v>
      </c>
      <c r="AI425" s="28">
        <v>135600</v>
      </c>
      <c r="AJ425" s="28">
        <v>138300</v>
      </c>
      <c r="AL425" s="30">
        <f t="shared" si="261"/>
        <v>6.1219879518072291E-3</v>
      </c>
      <c r="AM425" s="30">
        <f t="shared" si="262"/>
        <v>8.885542168674699E-3</v>
      </c>
      <c r="AN425" s="30">
        <f t="shared" si="263"/>
        <v>6.3704819277108438E-3</v>
      </c>
      <c r="AO425" s="30">
        <f t="shared" si="264"/>
        <v>8.5619469026548666E-3</v>
      </c>
      <c r="AP425" s="30">
        <f t="shared" si="265"/>
        <v>7.0058997050147492E-3</v>
      </c>
      <c r="AQ425" s="30">
        <f t="shared" si="266"/>
        <v>8.1784660766961656E-3</v>
      </c>
      <c r="AR425" s="30">
        <f t="shared" si="267"/>
        <v>7.4186550976138828E-3</v>
      </c>
      <c r="AS425" s="30">
        <f t="shared" si="268"/>
        <v>1.1446131597975416E-2</v>
      </c>
      <c r="AT425" s="30">
        <f t="shared" si="269"/>
        <v>1.2429501084598699E-2</v>
      </c>
      <c r="AU425" s="30">
        <f t="shared" si="270"/>
        <v>8.8503253796095444E-3</v>
      </c>
      <c r="AV425" s="30">
        <f t="shared" si="271"/>
        <v>1.4801156905278381E-2</v>
      </c>
      <c r="AW425" s="30">
        <f t="shared" si="272"/>
        <v>1.0151843817787418E-2</v>
      </c>
      <c r="AX425" s="30">
        <f t="shared" si="273"/>
        <v>7.1005061460592917E-3</v>
      </c>
      <c r="AY425" s="30">
        <f t="shared" si="274"/>
        <v>6.9848156182212582E-3</v>
      </c>
      <c r="AZ425" s="30">
        <f t="shared" si="275"/>
        <v>9.3420101229211867E-3</v>
      </c>
      <c r="BA425" s="30">
        <f t="shared" si="276"/>
        <v>8.8575560375994209E-3</v>
      </c>
      <c r="BB425" s="30">
        <f t="shared" si="277"/>
        <v>1.1330441070137382E-2</v>
      </c>
    </row>
    <row r="426" spans="1:65" ht="15" x14ac:dyDescent="0.2">
      <c r="A426" s="20" t="s">
        <v>528</v>
      </c>
      <c r="B426" s="25">
        <v>580</v>
      </c>
      <c r="C426" s="25">
        <v>509</v>
      </c>
      <c r="D426" s="25">
        <v>560</v>
      </c>
      <c r="E426" s="25">
        <v>528</v>
      </c>
      <c r="F426" s="25">
        <v>577</v>
      </c>
      <c r="G426" s="25">
        <v>639</v>
      </c>
      <c r="H426" s="25">
        <v>1005</v>
      </c>
      <c r="I426" s="25">
        <v>938</v>
      </c>
      <c r="J426" s="25">
        <v>1144</v>
      </c>
      <c r="K426" s="25">
        <v>895</v>
      </c>
      <c r="L426" s="25">
        <v>1140</v>
      </c>
      <c r="M426" s="25">
        <v>611</v>
      </c>
      <c r="N426" s="25">
        <v>947</v>
      </c>
      <c r="O426" s="25">
        <v>795</v>
      </c>
      <c r="P426" s="25">
        <v>756</v>
      </c>
      <c r="Q426" s="25">
        <v>795</v>
      </c>
      <c r="R426" s="25">
        <v>1665</v>
      </c>
      <c r="Z426" s="20"/>
      <c r="AG426" s="20" t="s">
        <v>528</v>
      </c>
      <c r="AH426" s="28">
        <v>112000</v>
      </c>
      <c r="AI426" s="28">
        <v>115800</v>
      </c>
      <c r="AJ426" s="28">
        <v>117000</v>
      </c>
      <c r="AL426" s="30">
        <f t="shared" si="261"/>
        <v>5.1785714285714282E-3</v>
      </c>
      <c r="AM426" s="30">
        <f t="shared" si="262"/>
        <v>4.5446428571428573E-3</v>
      </c>
      <c r="AN426" s="30">
        <f t="shared" si="263"/>
        <v>5.0000000000000001E-3</v>
      </c>
      <c r="AO426" s="30">
        <f t="shared" si="264"/>
        <v>4.5595854922279794E-3</v>
      </c>
      <c r="AP426" s="30">
        <f t="shared" si="265"/>
        <v>4.9827288428324701E-3</v>
      </c>
      <c r="AQ426" s="30">
        <f t="shared" si="266"/>
        <v>5.5181347150259066E-3</v>
      </c>
      <c r="AR426" s="30">
        <f t="shared" si="267"/>
        <v>8.5897435897435894E-3</v>
      </c>
      <c r="AS426" s="30">
        <f t="shared" si="268"/>
        <v>8.0170940170940178E-3</v>
      </c>
      <c r="AT426" s="30">
        <f t="shared" si="269"/>
        <v>9.7777777777777776E-3</v>
      </c>
      <c r="AU426" s="30">
        <f t="shared" si="270"/>
        <v>7.6495726495726495E-3</v>
      </c>
      <c r="AV426" s="30">
        <f t="shared" si="271"/>
        <v>9.743589743589744E-3</v>
      </c>
      <c r="AW426" s="30">
        <f t="shared" si="272"/>
        <v>5.2222222222222218E-3</v>
      </c>
      <c r="AX426" s="30">
        <f t="shared" si="273"/>
        <v>8.0940170940170947E-3</v>
      </c>
      <c r="AY426" s="30">
        <f t="shared" si="274"/>
        <v>6.7948717948717952E-3</v>
      </c>
      <c r="AZ426" s="30">
        <f t="shared" si="275"/>
        <v>6.4615384615384613E-3</v>
      </c>
      <c r="BA426" s="30">
        <f t="shared" si="276"/>
        <v>6.7948717948717952E-3</v>
      </c>
      <c r="BB426" s="30">
        <f t="shared" si="277"/>
        <v>1.4230769230769231E-2</v>
      </c>
    </row>
    <row r="427" spans="1:65" ht="15" x14ac:dyDescent="0.2">
      <c r="A427" s="20" t="s">
        <v>529</v>
      </c>
      <c r="B427" s="25">
        <v>343</v>
      </c>
      <c r="C427" s="25">
        <v>632</v>
      </c>
      <c r="D427" s="25">
        <v>548</v>
      </c>
      <c r="E427" s="25">
        <v>517</v>
      </c>
      <c r="F427" s="25">
        <v>381</v>
      </c>
      <c r="G427" s="25">
        <v>618</v>
      </c>
      <c r="H427" s="25">
        <v>491</v>
      </c>
      <c r="I427" s="25">
        <v>699</v>
      </c>
      <c r="J427" s="25">
        <v>725</v>
      </c>
      <c r="K427" s="25">
        <v>742</v>
      </c>
      <c r="L427" s="25">
        <v>895</v>
      </c>
      <c r="M427" s="25">
        <v>1000</v>
      </c>
      <c r="N427" s="25">
        <v>550</v>
      </c>
      <c r="O427" s="25">
        <v>687</v>
      </c>
      <c r="P427" s="25">
        <v>728</v>
      </c>
      <c r="Q427" s="25">
        <v>627</v>
      </c>
      <c r="R427" s="25">
        <v>763</v>
      </c>
      <c r="Z427" s="20"/>
      <c r="AG427" s="20" t="s">
        <v>529</v>
      </c>
      <c r="AH427" s="28">
        <v>122400</v>
      </c>
      <c r="AI427" s="28">
        <v>122200</v>
      </c>
      <c r="AJ427" s="28">
        <v>122800</v>
      </c>
      <c r="AL427" s="30">
        <f t="shared" si="261"/>
        <v>2.8022875816993463E-3</v>
      </c>
      <c r="AM427" s="30">
        <f t="shared" si="262"/>
        <v>5.1633986928104579E-3</v>
      </c>
      <c r="AN427" s="30">
        <f t="shared" si="263"/>
        <v>4.477124183006536E-3</v>
      </c>
      <c r="AO427" s="30">
        <f t="shared" si="264"/>
        <v>4.2307692307692307E-3</v>
      </c>
      <c r="AP427" s="30">
        <f t="shared" si="265"/>
        <v>3.1178396072013095E-3</v>
      </c>
      <c r="AQ427" s="30">
        <f t="shared" si="266"/>
        <v>5.0572831423895256E-3</v>
      </c>
      <c r="AR427" s="30">
        <f t="shared" si="267"/>
        <v>3.9983713355048857E-3</v>
      </c>
      <c r="AS427" s="30">
        <f t="shared" si="268"/>
        <v>5.6921824104234527E-3</v>
      </c>
      <c r="AT427" s="30">
        <f t="shared" si="269"/>
        <v>5.9039087947882736E-3</v>
      </c>
      <c r="AU427" s="30">
        <f t="shared" si="270"/>
        <v>6.042345276872964E-3</v>
      </c>
      <c r="AV427" s="30">
        <f t="shared" si="271"/>
        <v>7.2882736156351787E-3</v>
      </c>
      <c r="AW427" s="30">
        <f t="shared" si="272"/>
        <v>8.1433224755700327E-3</v>
      </c>
      <c r="AX427" s="30">
        <f t="shared" si="273"/>
        <v>4.4788273615635182E-3</v>
      </c>
      <c r="AY427" s="30">
        <f t="shared" si="274"/>
        <v>5.5944625407166127E-3</v>
      </c>
      <c r="AZ427" s="30">
        <f t="shared" si="275"/>
        <v>5.9283387622149838E-3</v>
      </c>
      <c r="BA427" s="30">
        <f t="shared" si="276"/>
        <v>5.1058631921824102E-3</v>
      </c>
      <c r="BB427" s="30">
        <f t="shared" si="277"/>
        <v>6.2133550488599346E-3</v>
      </c>
    </row>
    <row r="428" spans="1:65" ht="15" x14ac:dyDescent="0.2">
      <c r="A428" s="20" t="s">
        <v>530</v>
      </c>
      <c r="B428" s="25">
        <v>561</v>
      </c>
      <c r="C428" s="25">
        <v>862</v>
      </c>
      <c r="D428" s="25">
        <v>869</v>
      </c>
      <c r="E428" s="25">
        <v>787</v>
      </c>
      <c r="F428" s="25">
        <v>783</v>
      </c>
      <c r="G428" s="25">
        <v>688</v>
      </c>
      <c r="H428" s="25">
        <v>799</v>
      </c>
      <c r="I428" s="25">
        <v>944</v>
      </c>
      <c r="J428" s="25">
        <v>841</v>
      </c>
      <c r="K428" s="25">
        <v>1230</v>
      </c>
      <c r="L428" s="25">
        <v>1335</v>
      </c>
      <c r="M428" s="25">
        <v>1130</v>
      </c>
      <c r="N428" s="25">
        <v>920</v>
      </c>
      <c r="O428" s="25">
        <v>924</v>
      </c>
      <c r="P428" s="25">
        <v>1127</v>
      </c>
      <c r="Q428" s="25">
        <v>1259</v>
      </c>
      <c r="R428" s="25">
        <v>1476</v>
      </c>
      <c r="Z428" s="20"/>
      <c r="AG428" s="20" t="s">
        <v>530</v>
      </c>
      <c r="AH428" s="28">
        <v>116100</v>
      </c>
      <c r="AI428" s="28">
        <v>118800</v>
      </c>
      <c r="AJ428" s="28">
        <v>120600</v>
      </c>
      <c r="AL428" s="30">
        <f t="shared" si="261"/>
        <v>4.8320413436692506E-3</v>
      </c>
      <c r="AM428" s="30">
        <f t="shared" si="262"/>
        <v>7.4246339362618432E-3</v>
      </c>
      <c r="AN428" s="30">
        <f t="shared" si="263"/>
        <v>7.4849267872523686E-3</v>
      </c>
      <c r="AO428" s="30">
        <f t="shared" si="264"/>
        <v>6.6245791245791242E-3</v>
      </c>
      <c r="AP428" s="30">
        <f t="shared" si="265"/>
        <v>6.5909090909090908E-3</v>
      </c>
      <c r="AQ428" s="30">
        <f t="shared" si="266"/>
        <v>5.7912457912457915E-3</v>
      </c>
      <c r="AR428" s="30">
        <f t="shared" si="267"/>
        <v>6.625207296849088E-3</v>
      </c>
      <c r="AS428" s="30">
        <f t="shared" si="268"/>
        <v>7.8275290215588725E-3</v>
      </c>
      <c r="AT428" s="30">
        <f t="shared" si="269"/>
        <v>6.9734660033167499E-3</v>
      </c>
      <c r="AU428" s="30">
        <f t="shared" si="270"/>
        <v>1.0199004975124378E-2</v>
      </c>
      <c r="AV428" s="30">
        <f t="shared" si="271"/>
        <v>1.1069651741293532E-2</v>
      </c>
      <c r="AW428" s="30">
        <f t="shared" si="272"/>
        <v>9.369817578772803E-3</v>
      </c>
      <c r="AX428" s="30">
        <f t="shared" si="273"/>
        <v>7.6285240464344945E-3</v>
      </c>
      <c r="AY428" s="30">
        <f t="shared" si="274"/>
        <v>7.6616915422885569E-3</v>
      </c>
      <c r="AZ428" s="30">
        <f t="shared" si="275"/>
        <v>9.3449419568822547E-3</v>
      </c>
      <c r="BA428" s="30">
        <f t="shared" si="276"/>
        <v>1.0439469320066334E-2</v>
      </c>
      <c r="BB428" s="30">
        <f t="shared" si="277"/>
        <v>1.2238805970149255E-2</v>
      </c>
    </row>
    <row r="429" spans="1:65" ht="15" x14ac:dyDescent="0.2">
      <c r="A429" s="20" t="s">
        <v>531</v>
      </c>
      <c r="B429" s="25">
        <v>1082</v>
      </c>
      <c r="C429" s="25">
        <v>1977</v>
      </c>
      <c r="D429" s="25">
        <v>1473</v>
      </c>
      <c r="E429" s="25">
        <v>1846</v>
      </c>
      <c r="F429" s="25">
        <v>1214</v>
      </c>
      <c r="G429" s="25">
        <v>1343</v>
      </c>
      <c r="H429" s="25">
        <v>1880</v>
      </c>
      <c r="I429" s="25">
        <v>1691</v>
      </c>
      <c r="J429" s="25">
        <v>1659</v>
      </c>
      <c r="K429" s="25">
        <v>2590</v>
      </c>
      <c r="L429" s="25">
        <v>2116</v>
      </c>
      <c r="M429" s="25">
        <v>1946</v>
      </c>
      <c r="N429" s="25">
        <v>1446</v>
      </c>
      <c r="O429" s="25">
        <v>2530</v>
      </c>
      <c r="P429" s="25">
        <v>2056</v>
      </c>
      <c r="Q429" s="25">
        <v>2786</v>
      </c>
      <c r="R429" s="25">
        <v>1653</v>
      </c>
      <c r="Z429" s="20"/>
      <c r="AG429" s="20" t="s">
        <v>531</v>
      </c>
      <c r="AH429" s="28">
        <v>136100</v>
      </c>
      <c r="AI429" s="28">
        <v>136900</v>
      </c>
      <c r="AJ429" s="28">
        <v>138500</v>
      </c>
      <c r="AL429" s="30">
        <f t="shared" si="261"/>
        <v>7.9500367376928727E-3</v>
      </c>
      <c r="AM429" s="30">
        <f t="shared" si="262"/>
        <v>1.452608376193975E-2</v>
      </c>
      <c r="AN429" s="30">
        <f t="shared" si="263"/>
        <v>1.0822924320352681E-2</v>
      </c>
      <c r="AO429" s="30">
        <f t="shared" si="264"/>
        <v>1.3484295105916727E-2</v>
      </c>
      <c r="AP429" s="30">
        <f t="shared" si="265"/>
        <v>8.8677867056245439E-3</v>
      </c>
      <c r="AQ429" s="30">
        <f t="shared" si="266"/>
        <v>9.8100803506208905E-3</v>
      </c>
      <c r="AR429" s="30">
        <f t="shared" si="267"/>
        <v>1.3574007220216606E-2</v>
      </c>
      <c r="AS429" s="30">
        <f t="shared" si="268"/>
        <v>1.2209386281588448E-2</v>
      </c>
      <c r="AT429" s="30">
        <f t="shared" si="269"/>
        <v>1.1978339350180505E-2</v>
      </c>
      <c r="AU429" s="30">
        <f t="shared" si="270"/>
        <v>1.8700361010830325E-2</v>
      </c>
      <c r="AV429" s="30">
        <f t="shared" si="271"/>
        <v>1.5277978339350181E-2</v>
      </c>
      <c r="AW429" s="30">
        <f t="shared" si="272"/>
        <v>1.4050541516245487E-2</v>
      </c>
      <c r="AX429" s="30">
        <f t="shared" si="273"/>
        <v>1.044043321299639E-2</v>
      </c>
      <c r="AY429" s="30">
        <f t="shared" si="274"/>
        <v>1.8267148014440432E-2</v>
      </c>
      <c r="AZ429" s="30">
        <f t="shared" si="275"/>
        <v>1.4844765342960288E-2</v>
      </c>
      <c r="BA429" s="30">
        <f t="shared" si="276"/>
        <v>2.0115523465703972E-2</v>
      </c>
      <c r="BB429" s="30">
        <f t="shared" si="277"/>
        <v>1.1935018050541516E-2</v>
      </c>
    </row>
    <row r="430" spans="1:65" ht="15" x14ac:dyDescent="0.2">
      <c r="A430" s="20" t="s">
        <v>532</v>
      </c>
      <c r="B430" s="25">
        <v>539</v>
      </c>
      <c r="C430" s="25">
        <v>1043</v>
      </c>
      <c r="D430" s="25">
        <v>1100</v>
      </c>
      <c r="E430" s="25">
        <v>978</v>
      </c>
      <c r="F430" s="25">
        <v>716</v>
      </c>
      <c r="G430" s="25">
        <v>998</v>
      </c>
      <c r="H430" s="25">
        <v>1227</v>
      </c>
      <c r="I430" s="25">
        <v>1090</v>
      </c>
      <c r="J430" s="25">
        <v>1329</v>
      </c>
      <c r="K430" s="25">
        <v>1942</v>
      </c>
      <c r="L430" s="25">
        <v>1412</v>
      </c>
      <c r="M430" s="25">
        <v>1031</v>
      </c>
      <c r="N430" s="25">
        <v>823</v>
      </c>
      <c r="O430" s="25">
        <v>1012</v>
      </c>
      <c r="P430" s="25">
        <v>1357</v>
      </c>
      <c r="Q430" s="25">
        <v>1160</v>
      </c>
      <c r="R430" s="25">
        <v>1145</v>
      </c>
      <c r="Z430" s="20"/>
      <c r="AG430" s="20" t="s">
        <v>532</v>
      </c>
      <c r="AH430" s="28">
        <v>133200</v>
      </c>
      <c r="AI430" s="28">
        <v>131200</v>
      </c>
      <c r="AJ430" s="28">
        <v>134200</v>
      </c>
      <c r="AL430" s="30">
        <f t="shared" si="261"/>
        <v>4.0465465465465466E-3</v>
      </c>
      <c r="AM430" s="30">
        <f t="shared" si="262"/>
        <v>7.8303303303303307E-3</v>
      </c>
      <c r="AN430" s="30">
        <f t="shared" si="263"/>
        <v>8.2582582582582578E-3</v>
      </c>
      <c r="AO430" s="30">
        <f t="shared" si="264"/>
        <v>7.4542682926829265E-3</v>
      </c>
      <c r="AP430" s="30">
        <f t="shared" si="265"/>
        <v>5.4573170731707314E-3</v>
      </c>
      <c r="AQ430" s="30">
        <f t="shared" si="266"/>
        <v>7.6067073170731705E-3</v>
      </c>
      <c r="AR430" s="30">
        <f t="shared" si="267"/>
        <v>9.1430700447093886E-3</v>
      </c>
      <c r="AS430" s="30">
        <f t="shared" si="268"/>
        <v>8.1222056631892695E-3</v>
      </c>
      <c r="AT430" s="30">
        <f t="shared" si="269"/>
        <v>9.9031296572280186E-3</v>
      </c>
      <c r="AU430" s="30">
        <f t="shared" si="270"/>
        <v>1.4470938897168405E-2</v>
      </c>
      <c r="AV430" s="30">
        <f t="shared" si="271"/>
        <v>1.052160953800298E-2</v>
      </c>
      <c r="AW430" s="30">
        <f t="shared" si="272"/>
        <v>7.6825633383010433E-3</v>
      </c>
      <c r="AX430" s="30">
        <f t="shared" si="273"/>
        <v>6.1326378539493295E-3</v>
      </c>
      <c r="AY430" s="30">
        <f t="shared" si="274"/>
        <v>7.5409836065573775E-3</v>
      </c>
      <c r="AZ430" s="30">
        <f t="shared" si="275"/>
        <v>1.011177347242921E-2</v>
      </c>
      <c r="BA430" s="30">
        <f t="shared" si="276"/>
        <v>8.6438152011922512E-3</v>
      </c>
      <c r="BB430" s="30">
        <f t="shared" si="277"/>
        <v>8.5320417287630401E-3</v>
      </c>
    </row>
    <row r="431" spans="1:65" ht="15" x14ac:dyDescent="0.2">
      <c r="A431" s="20" t="s">
        <v>533</v>
      </c>
      <c r="B431" s="25">
        <v>422</v>
      </c>
      <c r="C431" s="25">
        <v>1017</v>
      </c>
      <c r="D431" s="25">
        <v>881</v>
      </c>
      <c r="E431" s="25">
        <v>639</v>
      </c>
      <c r="F431" s="25">
        <v>415</v>
      </c>
      <c r="G431" s="25">
        <v>819</v>
      </c>
      <c r="H431" s="25">
        <v>839</v>
      </c>
      <c r="I431" s="25">
        <v>1268</v>
      </c>
      <c r="J431" s="25">
        <v>1331</v>
      </c>
      <c r="K431" s="25">
        <v>1056</v>
      </c>
      <c r="L431" s="25">
        <v>950</v>
      </c>
      <c r="M431" s="25">
        <v>877</v>
      </c>
      <c r="N431" s="25">
        <v>536</v>
      </c>
      <c r="O431" s="25">
        <v>873</v>
      </c>
      <c r="P431" s="25">
        <v>1060</v>
      </c>
      <c r="Q431" s="25">
        <v>686</v>
      </c>
      <c r="R431" s="25">
        <v>1068</v>
      </c>
      <c r="Z431" s="20"/>
      <c r="AG431" s="20" t="s">
        <v>533</v>
      </c>
      <c r="AH431" s="28">
        <v>93800</v>
      </c>
      <c r="AI431" s="28">
        <v>92600</v>
      </c>
      <c r="AJ431" s="28">
        <v>91300</v>
      </c>
      <c r="AL431" s="30">
        <f t="shared" si="261"/>
        <v>4.4989339019189762E-3</v>
      </c>
      <c r="AM431" s="30">
        <f t="shared" si="262"/>
        <v>1.0842217484008529E-2</v>
      </c>
      <c r="AN431" s="30">
        <f t="shared" si="263"/>
        <v>9.3923240938166303E-3</v>
      </c>
      <c r="AO431" s="30">
        <f t="shared" si="264"/>
        <v>6.9006479481641472E-3</v>
      </c>
      <c r="AP431" s="30">
        <f t="shared" si="265"/>
        <v>4.4816414686825057E-3</v>
      </c>
      <c r="AQ431" s="30">
        <f t="shared" si="266"/>
        <v>8.8444924406047513E-3</v>
      </c>
      <c r="AR431" s="30">
        <f t="shared" si="267"/>
        <v>9.1894852135815993E-3</v>
      </c>
      <c r="AS431" s="30">
        <f t="shared" si="268"/>
        <v>1.3888280394304491E-2</v>
      </c>
      <c r="AT431" s="30">
        <f t="shared" si="269"/>
        <v>1.4578313253012048E-2</v>
      </c>
      <c r="AU431" s="30">
        <f t="shared" si="270"/>
        <v>1.1566265060240964E-2</v>
      </c>
      <c r="AV431" s="30">
        <f t="shared" si="271"/>
        <v>1.0405257393209201E-2</v>
      </c>
      <c r="AW431" s="30">
        <f t="shared" si="272"/>
        <v>9.6056955093099666E-3</v>
      </c>
      <c r="AX431" s="30">
        <f t="shared" si="273"/>
        <v>5.8707557502738223E-3</v>
      </c>
      <c r="AY431" s="30">
        <f t="shared" si="274"/>
        <v>9.5618838992332974E-3</v>
      </c>
      <c r="AZ431" s="30">
        <f t="shared" si="275"/>
        <v>1.1610076670317633E-2</v>
      </c>
      <c r="BA431" s="30">
        <f t="shared" si="276"/>
        <v>7.5136911281489596E-3</v>
      </c>
      <c r="BB431" s="30">
        <f t="shared" si="277"/>
        <v>1.1697699890470975E-2</v>
      </c>
    </row>
    <row r="432" spans="1:65" ht="15" x14ac:dyDescent="0.2">
      <c r="A432" s="20" t="s">
        <v>534</v>
      </c>
      <c r="B432" s="25">
        <v>504</v>
      </c>
      <c r="C432" s="25">
        <v>497</v>
      </c>
      <c r="D432" s="25">
        <v>543</v>
      </c>
      <c r="E432" s="25">
        <v>433</v>
      </c>
      <c r="F432" s="25">
        <v>427</v>
      </c>
      <c r="G432" s="25">
        <v>575</v>
      </c>
      <c r="H432" s="25">
        <v>511</v>
      </c>
      <c r="I432" s="25">
        <v>644</v>
      </c>
      <c r="J432" s="25">
        <v>566</v>
      </c>
      <c r="K432" s="25">
        <v>783</v>
      </c>
      <c r="L432" s="25">
        <v>1067</v>
      </c>
      <c r="M432" s="25">
        <v>685</v>
      </c>
      <c r="N432" s="25">
        <v>375</v>
      </c>
      <c r="O432" s="25">
        <v>631</v>
      </c>
      <c r="P432" s="25">
        <v>641</v>
      </c>
      <c r="Q432" s="25">
        <v>694</v>
      </c>
      <c r="R432" s="25">
        <v>767</v>
      </c>
      <c r="Z432" s="20"/>
      <c r="AG432" s="20" t="s">
        <v>534</v>
      </c>
      <c r="AH432" s="28">
        <v>116000</v>
      </c>
      <c r="AI432" s="28">
        <v>115700</v>
      </c>
      <c r="AJ432" s="28">
        <v>115300</v>
      </c>
      <c r="AL432" s="30">
        <f t="shared" si="261"/>
        <v>4.3448275862068963E-3</v>
      </c>
      <c r="AM432" s="30">
        <f t="shared" si="262"/>
        <v>4.2844827586206898E-3</v>
      </c>
      <c r="AN432" s="30">
        <f t="shared" si="263"/>
        <v>4.681034482758621E-3</v>
      </c>
      <c r="AO432" s="30">
        <f t="shared" si="264"/>
        <v>3.7424373379429561E-3</v>
      </c>
      <c r="AP432" s="30">
        <f t="shared" si="265"/>
        <v>3.690579083837511E-3</v>
      </c>
      <c r="AQ432" s="30">
        <f t="shared" si="266"/>
        <v>4.9697493517718233E-3</v>
      </c>
      <c r="AR432" s="30">
        <f t="shared" si="267"/>
        <v>4.4319167389418905E-3</v>
      </c>
      <c r="AS432" s="30">
        <f t="shared" si="268"/>
        <v>5.585429314830876E-3</v>
      </c>
      <c r="AT432" s="30">
        <f t="shared" si="269"/>
        <v>4.9089332176929746E-3</v>
      </c>
      <c r="AU432" s="30">
        <f t="shared" si="270"/>
        <v>6.7909800520381614E-3</v>
      </c>
      <c r="AV432" s="30">
        <f t="shared" si="271"/>
        <v>9.2541196877710327E-3</v>
      </c>
      <c r="AW432" s="30">
        <f t="shared" si="272"/>
        <v>5.9410234171725935E-3</v>
      </c>
      <c r="AX432" s="30">
        <f t="shared" si="273"/>
        <v>3.2523850823937554E-3</v>
      </c>
      <c r="AY432" s="30">
        <f t="shared" si="274"/>
        <v>5.472679965307892E-3</v>
      </c>
      <c r="AZ432" s="30">
        <f t="shared" si="275"/>
        <v>5.5594102341717262E-3</v>
      </c>
      <c r="BA432" s="30">
        <f t="shared" si="276"/>
        <v>6.0190806591500431E-3</v>
      </c>
      <c r="BB432" s="30">
        <f t="shared" si="277"/>
        <v>6.6522116218560275E-3</v>
      </c>
    </row>
    <row r="433" spans="1:54" ht="15" x14ac:dyDescent="0.2">
      <c r="A433" s="20" t="s">
        <v>535</v>
      </c>
      <c r="B433" s="25">
        <v>683</v>
      </c>
      <c r="C433" s="25">
        <v>746</v>
      </c>
      <c r="D433" s="25">
        <v>1424</v>
      </c>
      <c r="E433" s="25">
        <v>695</v>
      </c>
      <c r="F433" s="25">
        <v>612</v>
      </c>
      <c r="G433" s="25">
        <v>545</v>
      </c>
      <c r="H433" s="25">
        <v>713</v>
      </c>
      <c r="I433" s="25">
        <v>639</v>
      </c>
      <c r="J433" s="25">
        <v>728</v>
      </c>
      <c r="K433" s="25">
        <v>878</v>
      </c>
      <c r="L433" s="25">
        <v>1009</v>
      </c>
      <c r="M433" s="25">
        <v>800</v>
      </c>
      <c r="N433" s="25">
        <v>789</v>
      </c>
      <c r="O433" s="25">
        <v>856</v>
      </c>
      <c r="P433" s="25">
        <v>926</v>
      </c>
      <c r="Q433" s="25">
        <v>829</v>
      </c>
      <c r="R433" s="25">
        <v>1014</v>
      </c>
      <c r="Z433" s="20"/>
      <c r="AG433" s="20" t="s">
        <v>535</v>
      </c>
      <c r="AH433" s="28">
        <v>131700</v>
      </c>
      <c r="AI433" s="28">
        <v>130600</v>
      </c>
      <c r="AJ433" s="28">
        <v>129300</v>
      </c>
      <c r="AL433" s="30">
        <f t="shared" si="261"/>
        <v>5.1860288534548212E-3</v>
      </c>
      <c r="AM433" s="30">
        <f t="shared" si="262"/>
        <v>5.6643887623386482E-3</v>
      </c>
      <c r="AN433" s="30">
        <f t="shared" si="263"/>
        <v>1.0812452543659833E-2</v>
      </c>
      <c r="AO433" s="30">
        <f t="shared" si="264"/>
        <v>5.3215926493108733E-3</v>
      </c>
      <c r="AP433" s="30">
        <f t="shared" si="265"/>
        <v>4.6860643185298624E-3</v>
      </c>
      <c r="AQ433" s="30">
        <f t="shared" si="266"/>
        <v>4.1730474732006124E-3</v>
      </c>
      <c r="AR433" s="30">
        <f t="shared" si="267"/>
        <v>5.5143078112915699E-3</v>
      </c>
      <c r="AS433" s="30">
        <f t="shared" si="268"/>
        <v>4.9419953596287706E-3</v>
      </c>
      <c r="AT433" s="30">
        <f t="shared" si="269"/>
        <v>5.630317092034029E-3</v>
      </c>
      <c r="AU433" s="30">
        <f t="shared" si="270"/>
        <v>6.7904098994586238E-3</v>
      </c>
      <c r="AV433" s="30">
        <f t="shared" si="271"/>
        <v>7.803557617942769E-3</v>
      </c>
      <c r="AW433" s="30">
        <f t="shared" si="272"/>
        <v>6.1871616395978348E-3</v>
      </c>
      <c r="AX433" s="30">
        <f t="shared" si="273"/>
        <v>6.1020881670533645E-3</v>
      </c>
      <c r="AY433" s="30">
        <f t="shared" si="274"/>
        <v>6.6202629543696831E-3</v>
      </c>
      <c r="AZ433" s="30">
        <f t="shared" si="275"/>
        <v>7.1616395978344937E-3</v>
      </c>
      <c r="BA433" s="30">
        <f t="shared" si="276"/>
        <v>6.4114462490332562E-3</v>
      </c>
      <c r="BB433" s="30">
        <f t="shared" si="277"/>
        <v>7.8422273781902554E-3</v>
      </c>
    </row>
    <row r="434" spans="1:54" ht="15" x14ac:dyDescent="0.2">
      <c r="A434" s="20" t="s">
        <v>536</v>
      </c>
      <c r="B434" s="25">
        <v>389</v>
      </c>
      <c r="C434" s="25">
        <v>611</v>
      </c>
      <c r="D434" s="25">
        <v>584</v>
      </c>
      <c r="E434" s="25">
        <v>417</v>
      </c>
      <c r="F434" s="25">
        <v>450</v>
      </c>
      <c r="G434" s="25">
        <v>649</v>
      </c>
      <c r="H434" s="25">
        <v>635</v>
      </c>
      <c r="I434" s="25">
        <v>602</v>
      </c>
      <c r="J434" s="25">
        <v>1001</v>
      </c>
      <c r="K434" s="25">
        <v>816</v>
      </c>
      <c r="L434" s="25">
        <v>1031</v>
      </c>
      <c r="M434" s="25">
        <v>645</v>
      </c>
      <c r="N434" s="25">
        <v>571</v>
      </c>
      <c r="O434" s="25">
        <v>856</v>
      </c>
      <c r="P434" s="25">
        <v>680</v>
      </c>
      <c r="Q434" s="25">
        <v>718</v>
      </c>
      <c r="R434" s="25">
        <v>606</v>
      </c>
      <c r="Z434" s="20"/>
      <c r="AG434" s="20" t="s">
        <v>536</v>
      </c>
      <c r="AH434" s="28">
        <v>103300</v>
      </c>
      <c r="AI434" s="28">
        <v>101400</v>
      </c>
      <c r="AJ434" s="28">
        <v>101800</v>
      </c>
      <c r="AL434" s="30">
        <f t="shared" si="261"/>
        <v>3.7657308809293322E-3</v>
      </c>
      <c r="AM434" s="30">
        <f t="shared" si="262"/>
        <v>5.9148112294288482E-3</v>
      </c>
      <c r="AN434" s="30">
        <f t="shared" si="263"/>
        <v>5.6534365924491769E-3</v>
      </c>
      <c r="AO434" s="30">
        <f t="shared" si="264"/>
        <v>4.1124260355029588E-3</v>
      </c>
      <c r="AP434" s="30">
        <f t="shared" si="265"/>
        <v>4.4378698224852072E-3</v>
      </c>
      <c r="AQ434" s="30">
        <f t="shared" si="266"/>
        <v>6.4003944773175546E-3</v>
      </c>
      <c r="AR434" s="30">
        <f t="shared" si="267"/>
        <v>6.2377210216110019E-3</v>
      </c>
      <c r="AS434" s="30">
        <f t="shared" si="268"/>
        <v>5.9135559921414541E-3</v>
      </c>
      <c r="AT434" s="30">
        <f t="shared" si="269"/>
        <v>9.8330058939096274E-3</v>
      </c>
      <c r="AU434" s="30">
        <f t="shared" si="270"/>
        <v>8.0157170923379172E-3</v>
      </c>
      <c r="AV434" s="30">
        <f t="shared" si="271"/>
        <v>1.0127701375245579E-2</v>
      </c>
      <c r="AW434" s="30">
        <f t="shared" si="272"/>
        <v>6.3359528487229866E-3</v>
      </c>
      <c r="AX434" s="30">
        <f t="shared" si="273"/>
        <v>5.6090373280943025E-3</v>
      </c>
      <c r="AY434" s="30">
        <f t="shared" si="274"/>
        <v>8.408644400785854E-3</v>
      </c>
      <c r="AZ434" s="30">
        <f t="shared" si="275"/>
        <v>6.6797642436149315E-3</v>
      </c>
      <c r="BA434" s="30">
        <f t="shared" si="276"/>
        <v>7.0530451866404713E-3</v>
      </c>
      <c r="BB434" s="30">
        <f t="shared" si="277"/>
        <v>5.9528487229862474E-3</v>
      </c>
    </row>
    <row r="435" spans="1:54" ht="15" x14ac:dyDescent="0.2">
      <c r="A435" s="20" t="s">
        <v>537</v>
      </c>
      <c r="B435" s="25">
        <v>497</v>
      </c>
      <c r="C435" s="25">
        <v>572</v>
      </c>
      <c r="D435" s="25">
        <v>584</v>
      </c>
      <c r="E435" s="25">
        <v>544</v>
      </c>
      <c r="F435" s="25">
        <v>472</v>
      </c>
      <c r="G435" s="25">
        <v>551</v>
      </c>
      <c r="H435" s="25">
        <v>625</v>
      </c>
      <c r="I435" s="25">
        <v>755</v>
      </c>
      <c r="J435" s="25">
        <v>733</v>
      </c>
      <c r="K435" s="25">
        <v>651</v>
      </c>
      <c r="L435" s="25">
        <v>838</v>
      </c>
      <c r="M435" s="25">
        <v>473</v>
      </c>
      <c r="N435" s="25">
        <v>353</v>
      </c>
      <c r="O435" s="25">
        <v>518</v>
      </c>
      <c r="P435" s="25">
        <v>450</v>
      </c>
      <c r="Q435" s="25">
        <v>474</v>
      </c>
      <c r="R435" s="25">
        <v>454</v>
      </c>
      <c r="Z435" s="20"/>
      <c r="AG435" s="20" t="s">
        <v>537</v>
      </c>
      <c r="AH435" s="28">
        <v>107300</v>
      </c>
      <c r="AI435" s="28">
        <v>108400</v>
      </c>
      <c r="AJ435" s="28">
        <v>106700</v>
      </c>
      <c r="AL435" s="30">
        <f t="shared" si="261"/>
        <v>4.631873252562908E-3</v>
      </c>
      <c r="AM435" s="30">
        <f t="shared" si="262"/>
        <v>5.3308480894687787E-3</v>
      </c>
      <c r="AN435" s="30">
        <f t="shared" si="263"/>
        <v>5.4426840633737183E-3</v>
      </c>
      <c r="AO435" s="30">
        <f t="shared" si="264"/>
        <v>5.018450184501845E-3</v>
      </c>
      <c r="AP435" s="30">
        <f t="shared" si="265"/>
        <v>4.3542435424354245E-3</v>
      </c>
      <c r="AQ435" s="30">
        <f t="shared" si="266"/>
        <v>5.0830258302583028E-3</v>
      </c>
      <c r="AR435" s="30">
        <f t="shared" si="267"/>
        <v>5.857544517338332E-3</v>
      </c>
      <c r="AS435" s="30">
        <f t="shared" si="268"/>
        <v>7.0759137769447044E-3</v>
      </c>
      <c r="AT435" s="30">
        <f t="shared" si="269"/>
        <v>6.8697282099343957E-3</v>
      </c>
      <c r="AU435" s="30">
        <f t="shared" si="270"/>
        <v>6.1012183692596067E-3</v>
      </c>
      <c r="AV435" s="30">
        <f t="shared" si="271"/>
        <v>7.8537956888472347E-3</v>
      </c>
      <c r="AW435" s="30">
        <f t="shared" si="272"/>
        <v>4.4329896907216492E-3</v>
      </c>
      <c r="AX435" s="30">
        <f t="shared" si="273"/>
        <v>3.3083411433926899E-3</v>
      </c>
      <c r="AY435" s="30">
        <f t="shared" si="274"/>
        <v>4.8547328959700096E-3</v>
      </c>
      <c r="AZ435" s="30">
        <f t="shared" si="275"/>
        <v>4.2174320524835992E-3</v>
      </c>
      <c r="BA435" s="30">
        <f t="shared" si="276"/>
        <v>4.4423617619493904E-3</v>
      </c>
      <c r="BB435" s="30">
        <f t="shared" si="277"/>
        <v>4.2549203373945643E-3</v>
      </c>
    </row>
    <row r="436" spans="1:54" ht="15" x14ac:dyDescent="0.2">
      <c r="A436" s="20" t="s">
        <v>538</v>
      </c>
      <c r="B436" s="25">
        <v>322</v>
      </c>
      <c r="C436" s="25">
        <v>888</v>
      </c>
      <c r="D436" s="25">
        <v>705</v>
      </c>
      <c r="E436" s="25">
        <v>631</v>
      </c>
      <c r="F436" s="25">
        <v>498</v>
      </c>
      <c r="G436" s="25">
        <v>461</v>
      </c>
      <c r="H436" s="25">
        <v>613</v>
      </c>
      <c r="I436" s="25">
        <v>765</v>
      </c>
      <c r="J436" s="25">
        <v>996</v>
      </c>
      <c r="K436" s="25">
        <v>865</v>
      </c>
      <c r="L436" s="25">
        <v>1172</v>
      </c>
      <c r="M436" s="25">
        <v>705</v>
      </c>
      <c r="N436" s="25">
        <v>583</v>
      </c>
      <c r="O436" s="25">
        <v>587</v>
      </c>
      <c r="P436" s="25">
        <v>909</v>
      </c>
      <c r="Q436" s="25">
        <v>844</v>
      </c>
      <c r="R436" s="25">
        <v>1005</v>
      </c>
      <c r="Z436" s="20"/>
      <c r="AG436" s="20" t="s">
        <v>538</v>
      </c>
      <c r="AH436" s="28">
        <v>119200</v>
      </c>
      <c r="AI436" s="28">
        <v>121800</v>
      </c>
      <c r="AJ436" s="28">
        <v>120600</v>
      </c>
      <c r="AL436" s="30">
        <f t="shared" si="261"/>
        <v>2.7013422818791947E-3</v>
      </c>
      <c r="AM436" s="30">
        <f t="shared" si="262"/>
        <v>7.4496644295302013E-3</v>
      </c>
      <c r="AN436" s="30">
        <f t="shared" si="263"/>
        <v>5.9144295302013426E-3</v>
      </c>
      <c r="AO436" s="30">
        <f t="shared" si="264"/>
        <v>5.1806239737274221E-3</v>
      </c>
      <c r="AP436" s="30">
        <f t="shared" si="265"/>
        <v>4.0886699507389161E-3</v>
      </c>
      <c r="AQ436" s="30">
        <f t="shared" si="266"/>
        <v>3.7848932676518882E-3</v>
      </c>
      <c r="AR436" s="30">
        <f t="shared" si="267"/>
        <v>5.0829187396351574E-3</v>
      </c>
      <c r="AS436" s="30">
        <f t="shared" si="268"/>
        <v>6.3432835820895518E-3</v>
      </c>
      <c r="AT436" s="30">
        <f t="shared" si="269"/>
        <v>8.2587064676616917E-3</v>
      </c>
      <c r="AU436" s="30">
        <f t="shared" si="270"/>
        <v>7.1724709784411278E-3</v>
      </c>
      <c r="AV436" s="30">
        <f t="shared" si="271"/>
        <v>9.718076285240464E-3</v>
      </c>
      <c r="AW436" s="30">
        <f t="shared" si="272"/>
        <v>5.8457711442786069E-3</v>
      </c>
      <c r="AX436" s="30">
        <f t="shared" si="273"/>
        <v>4.8341625207296846E-3</v>
      </c>
      <c r="AY436" s="30">
        <f t="shared" si="274"/>
        <v>4.8673300165837478E-3</v>
      </c>
      <c r="AZ436" s="30">
        <f t="shared" si="275"/>
        <v>7.5373134328358205E-3</v>
      </c>
      <c r="BA436" s="30">
        <f t="shared" si="276"/>
        <v>6.9983416252072965E-3</v>
      </c>
      <c r="BB436" s="30">
        <f t="shared" si="277"/>
        <v>8.3333333333333332E-3</v>
      </c>
    </row>
    <row r="437" spans="1:54" ht="15" x14ac:dyDescent="0.2">
      <c r="A437" s="20" t="s">
        <v>539</v>
      </c>
      <c r="B437" s="25">
        <v>218</v>
      </c>
      <c r="C437" s="25">
        <v>422</v>
      </c>
      <c r="D437" s="25">
        <v>399</v>
      </c>
      <c r="E437" s="25">
        <v>380</v>
      </c>
      <c r="F437" s="25">
        <v>297</v>
      </c>
      <c r="G437" s="25">
        <v>474</v>
      </c>
      <c r="H437" s="25">
        <v>466</v>
      </c>
      <c r="I437" s="25">
        <v>408</v>
      </c>
      <c r="J437" s="25">
        <v>679</v>
      </c>
      <c r="K437" s="25">
        <v>557</v>
      </c>
      <c r="L437" s="25">
        <v>663</v>
      </c>
      <c r="M437" s="25">
        <v>474</v>
      </c>
      <c r="N437" s="25">
        <v>337</v>
      </c>
      <c r="O437" s="25">
        <v>507</v>
      </c>
      <c r="P437" s="25">
        <v>460</v>
      </c>
      <c r="Q437" s="25">
        <v>405</v>
      </c>
      <c r="R437" s="25">
        <v>561</v>
      </c>
      <c r="Z437" s="20"/>
      <c r="AG437" s="20" t="s">
        <v>539</v>
      </c>
      <c r="AH437" s="28">
        <v>65200</v>
      </c>
      <c r="AI437" s="28">
        <v>64900</v>
      </c>
      <c r="AJ437" s="28">
        <v>64900</v>
      </c>
      <c r="AL437" s="30">
        <f t="shared" si="261"/>
        <v>3.3435582822085889E-3</v>
      </c>
      <c r="AM437" s="30">
        <f t="shared" si="262"/>
        <v>6.4723926380368096E-3</v>
      </c>
      <c r="AN437" s="30">
        <f t="shared" si="263"/>
        <v>6.1196319018404907E-3</v>
      </c>
      <c r="AO437" s="30">
        <f t="shared" si="264"/>
        <v>5.8551617873651776E-3</v>
      </c>
      <c r="AP437" s="30">
        <f t="shared" si="265"/>
        <v>4.5762711864406778E-3</v>
      </c>
      <c r="AQ437" s="30">
        <f t="shared" si="266"/>
        <v>7.3035439137134053E-3</v>
      </c>
      <c r="AR437" s="30">
        <f t="shared" si="267"/>
        <v>7.180277349768875E-3</v>
      </c>
      <c r="AS437" s="30">
        <f t="shared" si="268"/>
        <v>6.286594761171032E-3</v>
      </c>
      <c r="AT437" s="30">
        <f t="shared" si="269"/>
        <v>1.0462249614791988E-2</v>
      </c>
      <c r="AU437" s="30">
        <f t="shared" si="270"/>
        <v>8.5824345146379051E-3</v>
      </c>
      <c r="AV437" s="30">
        <f t="shared" si="271"/>
        <v>1.0215716486902927E-2</v>
      </c>
      <c r="AW437" s="30">
        <f t="shared" si="272"/>
        <v>7.3035439137134053E-3</v>
      </c>
      <c r="AX437" s="30">
        <f t="shared" si="273"/>
        <v>5.1926040061633285E-3</v>
      </c>
      <c r="AY437" s="30">
        <f t="shared" si="274"/>
        <v>7.8120184899845915E-3</v>
      </c>
      <c r="AZ437" s="30">
        <f t="shared" si="275"/>
        <v>7.0878274268104773E-3</v>
      </c>
      <c r="BA437" s="30">
        <f t="shared" si="276"/>
        <v>6.2403697996918335E-3</v>
      </c>
      <c r="BB437" s="30">
        <f t="shared" si="277"/>
        <v>8.6440677966101703E-3</v>
      </c>
    </row>
    <row r="438" spans="1:54" ht="15" x14ac:dyDescent="0.2">
      <c r="A438" s="20" t="s">
        <v>540</v>
      </c>
      <c r="B438" s="25">
        <v>855</v>
      </c>
      <c r="C438" s="25">
        <v>1424</v>
      </c>
      <c r="D438" s="25">
        <v>1168</v>
      </c>
      <c r="E438" s="25">
        <v>1495</v>
      </c>
      <c r="F438" s="25">
        <v>1102</v>
      </c>
      <c r="G438" s="25">
        <v>1711</v>
      </c>
      <c r="H438" s="25">
        <v>1531</v>
      </c>
      <c r="I438" s="25">
        <v>1503</v>
      </c>
      <c r="J438" s="25">
        <v>1925</v>
      </c>
      <c r="K438" s="25">
        <v>1537</v>
      </c>
      <c r="L438" s="25">
        <v>1489</v>
      </c>
      <c r="M438" s="25">
        <v>1173</v>
      </c>
      <c r="N438" s="25">
        <v>901</v>
      </c>
      <c r="O438" s="25">
        <v>1430</v>
      </c>
      <c r="P438" s="25">
        <v>1352</v>
      </c>
      <c r="Q438" s="25">
        <v>1518</v>
      </c>
      <c r="R438" s="25">
        <v>1588</v>
      </c>
      <c r="Z438" s="20"/>
      <c r="AG438" s="20" t="s">
        <v>540</v>
      </c>
      <c r="AH438" s="28">
        <v>134000</v>
      </c>
      <c r="AI438" s="28">
        <v>133600</v>
      </c>
      <c r="AJ438" s="28">
        <v>131500</v>
      </c>
      <c r="AL438" s="30">
        <f t="shared" si="261"/>
        <v>6.3805970149253734E-3</v>
      </c>
      <c r="AM438" s="30">
        <f t="shared" si="262"/>
        <v>1.0626865671641792E-2</v>
      </c>
      <c r="AN438" s="30">
        <f t="shared" si="263"/>
        <v>8.7164179104477612E-3</v>
      </c>
      <c r="AO438" s="30">
        <f t="shared" si="264"/>
        <v>1.1190119760479043E-2</v>
      </c>
      <c r="AP438" s="30">
        <f t="shared" si="265"/>
        <v>8.2485029940119765E-3</v>
      </c>
      <c r="AQ438" s="30">
        <f t="shared" si="266"/>
        <v>1.280688622754491E-2</v>
      </c>
      <c r="AR438" s="30">
        <f t="shared" si="267"/>
        <v>1.1642585551330799E-2</v>
      </c>
      <c r="AS438" s="30">
        <f t="shared" si="268"/>
        <v>1.1429657794676806E-2</v>
      </c>
      <c r="AT438" s="30">
        <f t="shared" si="269"/>
        <v>1.4638783269961977E-2</v>
      </c>
      <c r="AU438" s="30">
        <f t="shared" si="270"/>
        <v>1.1688212927756654E-2</v>
      </c>
      <c r="AV438" s="30">
        <f t="shared" si="271"/>
        <v>1.1323193916349809E-2</v>
      </c>
      <c r="AW438" s="30">
        <f t="shared" si="272"/>
        <v>8.9201520912547527E-3</v>
      </c>
      <c r="AX438" s="30">
        <f t="shared" si="273"/>
        <v>6.8517110266159698E-3</v>
      </c>
      <c r="AY438" s="30">
        <f t="shared" si="274"/>
        <v>1.0874524714828897E-2</v>
      </c>
      <c r="AZ438" s="30">
        <f t="shared" si="275"/>
        <v>1.0281368821292776E-2</v>
      </c>
      <c r="BA438" s="30">
        <f t="shared" si="276"/>
        <v>1.1543726235741444E-2</v>
      </c>
      <c r="BB438" s="30">
        <f t="shared" si="277"/>
        <v>1.2076045627376426E-2</v>
      </c>
    </row>
    <row r="439" spans="1:54" ht="15" x14ac:dyDescent="0.2">
      <c r="A439" s="20" t="s">
        <v>541</v>
      </c>
      <c r="B439" s="25">
        <v>147</v>
      </c>
      <c r="C439" s="25">
        <v>268</v>
      </c>
      <c r="D439" s="25">
        <v>268</v>
      </c>
      <c r="E439" s="25">
        <v>333</v>
      </c>
      <c r="F439" s="25">
        <v>333</v>
      </c>
      <c r="G439" s="25">
        <v>365</v>
      </c>
      <c r="H439" s="25">
        <v>377</v>
      </c>
      <c r="I439" s="25">
        <v>262</v>
      </c>
      <c r="J439" s="25">
        <v>275</v>
      </c>
      <c r="K439" s="25">
        <v>341</v>
      </c>
      <c r="L439" s="25">
        <v>281</v>
      </c>
      <c r="M439" s="25">
        <v>276</v>
      </c>
      <c r="N439" s="25">
        <v>166</v>
      </c>
      <c r="O439" s="25">
        <v>301</v>
      </c>
      <c r="P439" s="25">
        <v>327</v>
      </c>
      <c r="Q439" s="25">
        <v>420</v>
      </c>
      <c r="R439" s="25">
        <v>484</v>
      </c>
      <c r="Z439" s="20"/>
      <c r="AG439" s="20" t="s">
        <v>541</v>
      </c>
      <c r="AH439" s="28">
        <v>57000</v>
      </c>
      <c r="AI439" s="28">
        <v>57000</v>
      </c>
      <c r="AJ439" s="28">
        <v>57600</v>
      </c>
      <c r="AL439" s="30">
        <f t="shared" si="261"/>
        <v>2.5789473684210526E-3</v>
      </c>
      <c r="AM439" s="30">
        <f t="shared" si="262"/>
        <v>4.7017543859649126E-3</v>
      </c>
      <c r="AN439" s="30">
        <f t="shared" si="263"/>
        <v>4.7017543859649126E-3</v>
      </c>
      <c r="AO439" s="30">
        <f t="shared" si="264"/>
        <v>5.842105263157895E-3</v>
      </c>
      <c r="AP439" s="30">
        <f t="shared" si="265"/>
        <v>5.842105263157895E-3</v>
      </c>
      <c r="AQ439" s="30">
        <f t="shared" si="266"/>
        <v>6.4035087719298243E-3</v>
      </c>
      <c r="AR439" s="30">
        <f t="shared" si="267"/>
        <v>6.5451388888888885E-3</v>
      </c>
      <c r="AS439" s="30">
        <f t="shared" si="268"/>
        <v>4.5486111111111109E-3</v>
      </c>
      <c r="AT439" s="30">
        <f t="shared" si="269"/>
        <v>4.7743055555555559E-3</v>
      </c>
      <c r="AU439" s="30">
        <f t="shared" si="270"/>
        <v>5.9201388888888888E-3</v>
      </c>
      <c r="AV439" s="30">
        <f t="shared" si="271"/>
        <v>4.8784722222222224E-3</v>
      </c>
      <c r="AW439" s="30">
        <f t="shared" si="272"/>
        <v>4.7916666666666663E-3</v>
      </c>
      <c r="AX439" s="30">
        <f t="shared" si="273"/>
        <v>2.8819444444444444E-3</v>
      </c>
      <c r="AY439" s="30">
        <f t="shared" si="274"/>
        <v>5.2256944444444443E-3</v>
      </c>
      <c r="AZ439" s="30">
        <f t="shared" si="275"/>
        <v>5.6770833333333335E-3</v>
      </c>
      <c r="BA439" s="30">
        <f t="shared" si="276"/>
        <v>7.2916666666666668E-3</v>
      </c>
      <c r="BB439" s="30">
        <f t="shared" si="277"/>
        <v>8.4027777777777781E-3</v>
      </c>
    </row>
    <row r="440" spans="1:54" ht="15" x14ac:dyDescent="0.2">
      <c r="A440" s="20" t="s">
        <v>542</v>
      </c>
      <c r="B440" s="25">
        <v>395</v>
      </c>
      <c r="C440" s="25">
        <v>725</v>
      </c>
      <c r="D440" s="25">
        <v>732</v>
      </c>
      <c r="E440" s="25">
        <v>652</v>
      </c>
      <c r="F440" s="25">
        <v>518</v>
      </c>
      <c r="G440" s="25">
        <v>801</v>
      </c>
      <c r="H440" s="25">
        <v>670</v>
      </c>
      <c r="I440" s="25">
        <v>888</v>
      </c>
      <c r="J440" s="25">
        <v>890</v>
      </c>
      <c r="K440" s="25">
        <v>768</v>
      </c>
      <c r="L440" s="25">
        <v>764</v>
      </c>
      <c r="M440" s="25">
        <v>893</v>
      </c>
      <c r="N440" s="25">
        <v>604</v>
      </c>
      <c r="O440" s="25">
        <v>1131</v>
      </c>
      <c r="P440" s="25">
        <v>783</v>
      </c>
      <c r="Q440" s="25">
        <v>744</v>
      </c>
      <c r="R440" s="25">
        <v>729</v>
      </c>
      <c r="Z440" s="20"/>
      <c r="AG440" s="20" t="s">
        <v>542</v>
      </c>
      <c r="AH440" s="28">
        <v>126300</v>
      </c>
      <c r="AI440" s="28">
        <v>127000</v>
      </c>
      <c r="AJ440" s="28">
        <v>127200</v>
      </c>
      <c r="AL440" s="30">
        <f t="shared" si="261"/>
        <v>3.1274742676167854E-3</v>
      </c>
      <c r="AM440" s="30">
        <f t="shared" si="262"/>
        <v>5.7403008709422014E-3</v>
      </c>
      <c r="AN440" s="30">
        <f t="shared" si="263"/>
        <v>5.7957244655581948E-3</v>
      </c>
      <c r="AO440" s="30">
        <f t="shared" si="264"/>
        <v>5.1338582677165354E-3</v>
      </c>
      <c r="AP440" s="30">
        <f t="shared" si="265"/>
        <v>4.0787401574803152E-3</v>
      </c>
      <c r="AQ440" s="30">
        <f t="shared" si="266"/>
        <v>6.3070866141732287E-3</v>
      </c>
      <c r="AR440" s="30">
        <f t="shared" si="267"/>
        <v>5.2672955974842764E-3</v>
      </c>
      <c r="AS440" s="30">
        <f t="shared" si="268"/>
        <v>6.9811320754716985E-3</v>
      </c>
      <c r="AT440" s="30">
        <f t="shared" si="269"/>
        <v>6.9968553459119499E-3</v>
      </c>
      <c r="AU440" s="30">
        <f t="shared" si="270"/>
        <v>6.0377358490566035E-3</v>
      </c>
      <c r="AV440" s="30">
        <f t="shared" si="271"/>
        <v>6.0062893081761007E-3</v>
      </c>
      <c r="AW440" s="30">
        <f t="shared" si="272"/>
        <v>7.0204402515723274E-3</v>
      </c>
      <c r="AX440" s="30">
        <f t="shared" si="273"/>
        <v>4.7484276729559752E-3</v>
      </c>
      <c r="AY440" s="30">
        <f t="shared" si="274"/>
        <v>8.8915094339622643E-3</v>
      </c>
      <c r="AZ440" s="30">
        <f t="shared" si="275"/>
        <v>6.1556603773584902E-3</v>
      </c>
      <c r="BA440" s="30">
        <f t="shared" si="276"/>
        <v>5.849056603773585E-3</v>
      </c>
      <c r="BB440" s="30">
        <f t="shared" si="277"/>
        <v>5.7311320754716982E-3</v>
      </c>
    </row>
    <row r="441" spans="1:54" ht="15" x14ac:dyDescent="0.2">
      <c r="A441" s="20" t="s">
        <v>543</v>
      </c>
      <c r="B441" s="25">
        <v>1388</v>
      </c>
      <c r="C441" s="25">
        <v>1751</v>
      </c>
      <c r="D441" s="25">
        <v>1399</v>
      </c>
      <c r="E441" s="25">
        <v>1816</v>
      </c>
      <c r="F441" s="25">
        <v>1343</v>
      </c>
      <c r="G441" s="25">
        <v>1850</v>
      </c>
      <c r="H441" s="25">
        <v>2122</v>
      </c>
      <c r="I441" s="25">
        <v>1971</v>
      </c>
      <c r="J441" s="25">
        <v>2186</v>
      </c>
      <c r="K441" s="25">
        <v>2144</v>
      </c>
      <c r="L441" s="25">
        <v>2447</v>
      </c>
      <c r="M441" s="25">
        <v>1998</v>
      </c>
      <c r="N441" s="25">
        <v>1280</v>
      </c>
      <c r="O441" s="25">
        <v>3807</v>
      </c>
      <c r="P441" s="25">
        <v>1731</v>
      </c>
      <c r="Q441" s="25">
        <v>1914</v>
      </c>
      <c r="R441" s="25">
        <v>2108</v>
      </c>
      <c r="Z441" s="20"/>
      <c r="AG441" s="20" t="s">
        <v>543</v>
      </c>
      <c r="AH441" s="28">
        <v>130200</v>
      </c>
      <c r="AI441" s="28">
        <v>132100</v>
      </c>
      <c r="AJ441" s="28">
        <v>131400</v>
      </c>
      <c r="AL441" s="30">
        <f t="shared" si="261"/>
        <v>1.06605222734255E-2</v>
      </c>
      <c r="AM441" s="30">
        <f t="shared" si="262"/>
        <v>1.3448540706605222E-2</v>
      </c>
      <c r="AN441" s="30">
        <f t="shared" si="263"/>
        <v>1.0745007680491551E-2</v>
      </c>
      <c r="AO441" s="30">
        <f t="shared" si="264"/>
        <v>1.3747161241483724E-2</v>
      </c>
      <c r="AP441" s="30">
        <f t="shared" si="265"/>
        <v>1.0166540499621499E-2</v>
      </c>
      <c r="AQ441" s="30">
        <f t="shared" si="266"/>
        <v>1.4004542013626041E-2</v>
      </c>
      <c r="AR441" s="30">
        <f t="shared" si="267"/>
        <v>1.614916286149163E-2</v>
      </c>
      <c r="AS441" s="30">
        <f t="shared" si="268"/>
        <v>1.4999999999999999E-2</v>
      </c>
      <c r="AT441" s="30">
        <f t="shared" si="269"/>
        <v>1.6636225266362253E-2</v>
      </c>
      <c r="AU441" s="30">
        <f t="shared" si="270"/>
        <v>1.6316590563165905E-2</v>
      </c>
      <c r="AV441" s="30">
        <f t="shared" si="271"/>
        <v>1.8622526636225267E-2</v>
      </c>
      <c r="AW441" s="30">
        <f t="shared" si="272"/>
        <v>1.5205479452054794E-2</v>
      </c>
      <c r="AX441" s="30">
        <f t="shared" si="273"/>
        <v>9.7412480974124818E-3</v>
      </c>
      <c r="AY441" s="30">
        <f t="shared" si="274"/>
        <v>2.8972602739726027E-2</v>
      </c>
      <c r="AZ441" s="30">
        <f t="shared" si="275"/>
        <v>1.317351598173516E-2</v>
      </c>
      <c r="BA441" s="30">
        <f t="shared" si="276"/>
        <v>1.45662100456621E-2</v>
      </c>
      <c r="BB441" s="30">
        <f t="shared" si="277"/>
        <v>1.6042617960426178E-2</v>
      </c>
    </row>
    <row r="442" spans="1:54" ht="15" x14ac:dyDescent="0.2">
      <c r="A442" s="20" t="s">
        <v>544</v>
      </c>
      <c r="B442" s="25">
        <v>677</v>
      </c>
      <c r="C442" s="25">
        <v>1109</v>
      </c>
      <c r="D442" s="25">
        <v>1154</v>
      </c>
      <c r="E442" s="25">
        <v>1144</v>
      </c>
      <c r="F442" s="25">
        <v>1186</v>
      </c>
      <c r="G442" s="25">
        <v>1285</v>
      </c>
      <c r="H442" s="25">
        <v>1193</v>
      </c>
      <c r="I442" s="25">
        <v>2407</v>
      </c>
      <c r="J442" s="25">
        <v>1405</v>
      </c>
      <c r="K442" s="25">
        <v>1609</v>
      </c>
      <c r="L442" s="25">
        <v>1383</v>
      </c>
      <c r="M442" s="25">
        <v>1451</v>
      </c>
      <c r="N442" s="25">
        <v>1476</v>
      </c>
      <c r="O442" s="25">
        <v>1471</v>
      </c>
      <c r="P442" s="25">
        <v>1223</v>
      </c>
      <c r="Q442" s="25">
        <v>2781</v>
      </c>
      <c r="R442" s="25">
        <v>2040</v>
      </c>
      <c r="Z442" s="20"/>
      <c r="AG442" s="20" t="s">
        <v>544</v>
      </c>
      <c r="AH442" s="28">
        <v>106400</v>
      </c>
      <c r="AI442" s="28">
        <v>108600</v>
      </c>
      <c r="AJ442" s="28">
        <v>108900</v>
      </c>
      <c r="AL442" s="30">
        <f t="shared" si="261"/>
        <v>6.3627819548872184E-3</v>
      </c>
      <c r="AM442" s="30">
        <f t="shared" si="262"/>
        <v>1.0422932330827068E-2</v>
      </c>
      <c r="AN442" s="30">
        <f t="shared" si="263"/>
        <v>1.0845864661654136E-2</v>
      </c>
      <c r="AO442" s="30">
        <f t="shared" si="264"/>
        <v>1.0534069981583793E-2</v>
      </c>
      <c r="AP442" s="30">
        <f t="shared" si="265"/>
        <v>1.0920810313075506E-2</v>
      </c>
      <c r="AQ442" s="30">
        <f t="shared" si="266"/>
        <v>1.1832412523020258E-2</v>
      </c>
      <c r="AR442" s="30">
        <f t="shared" si="267"/>
        <v>1.0955004591368228E-2</v>
      </c>
      <c r="AS442" s="30">
        <f t="shared" si="268"/>
        <v>2.2102846648301193E-2</v>
      </c>
      <c r="AT442" s="30">
        <f t="shared" si="269"/>
        <v>1.2901744719926538E-2</v>
      </c>
      <c r="AU442" s="30">
        <f t="shared" si="270"/>
        <v>1.4775022956841138E-2</v>
      </c>
      <c r="AV442" s="30">
        <f t="shared" si="271"/>
        <v>1.2699724517906337E-2</v>
      </c>
      <c r="AW442" s="30">
        <f t="shared" si="272"/>
        <v>1.332415059687787E-2</v>
      </c>
      <c r="AX442" s="30">
        <f t="shared" si="273"/>
        <v>1.3553719008264463E-2</v>
      </c>
      <c r="AY442" s="30">
        <f t="shared" si="274"/>
        <v>1.3507805325987145E-2</v>
      </c>
      <c r="AZ442" s="30">
        <f t="shared" si="275"/>
        <v>1.123048668503214E-2</v>
      </c>
      <c r="BA442" s="30">
        <f t="shared" si="276"/>
        <v>2.5537190082644629E-2</v>
      </c>
      <c r="BB442" s="30">
        <f t="shared" si="277"/>
        <v>1.8732782369146005E-2</v>
      </c>
    </row>
    <row r="443" spans="1:54" ht="15" x14ac:dyDescent="0.2">
      <c r="A443" s="20" t="s">
        <v>545</v>
      </c>
      <c r="B443" s="25">
        <v>604</v>
      </c>
      <c r="C443" s="25">
        <v>951</v>
      </c>
      <c r="D443" s="25">
        <v>967</v>
      </c>
      <c r="E443" s="25">
        <v>951</v>
      </c>
      <c r="F443" s="25">
        <v>755</v>
      </c>
      <c r="G443" s="25">
        <v>1023</v>
      </c>
      <c r="H443" s="25">
        <v>1114</v>
      </c>
      <c r="I443" s="25">
        <v>1031</v>
      </c>
      <c r="J443" s="25">
        <v>1367</v>
      </c>
      <c r="K443" s="25">
        <v>1349</v>
      </c>
      <c r="L443" s="25">
        <v>1302</v>
      </c>
      <c r="M443" s="25">
        <v>1360</v>
      </c>
      <c r="N443" s="25">
        <v>967</v>
      </c>
      <c r="O443" s="25">
        <v>2951</v>
      </c>
      <c r="P443" s="25">
        <v>1221</v>
      </c>
      <c r="Q443" s="25">
        <v>1371</v>
      </c>
      <c r="R443" s="25">
        <v>1097</v>
      </c>
      <c r="Z443" s="20"/>
      <c r="AG443" s="20" t="s">
        <v>545</v>
      </c>
      <c r="AH443" s="28">
        <v>84100</v>
      </c>
      <c r="AI443" s="28">
        <v>83900</v>
      </c>
      <c r="AJ443" s="28">
        <v>84300</v>
      </c>
      <c r="AL443" s="30">
        <f t="shared" si="261"/>
        <v>7.1819262782401904E-3</v>
      </c>
      <c r="AM443" s="30">
        <f t="shared" si="262"/>
        <v>1.1307966706302021E-2</v>
      </c>
      <c r="AN443" s="30">
        <f t="shared" si="263"/>
        <v>1.149821640903686E-2</v>
      </c>
      <c r="AO443" s="30">
        <f t="shared" si="264"/>
        <v>1.1334922526817641E-2</v>
      </c>
      <c r="AP443" s="30">
        <f t="shared" si="265"/>
        <v>8.9988081048867699E-3</v>
      </c>
      <c r="AQ443" s="30">
        <f t="shared" si="266"/>
        <v>1.2193087008343265E-2</v>
      </c>
      <c r="AR443" s="30">
        <f t="shared" si="267"/>
        <v>1.3214709371293001E-2</v>
      </c>
      <c r="AS443" s="30">
        <f t="shared" si="268"/>
        <v>1.2230130486358244E-2</v>
      </c>
      <c r="AT443" s="30">
        <f t="shared" si="269"/>
        <v>1.6215895610913404E-2</v>
      </c>
      <c r="AU443" s="30">
        <f t="shared" si="270"/>
        <v>1.6002372479240808E-2</v>
      </c>
      <c r="AV443" s="30">
        <f t="shared" si="271"/>
        <v>1.5444839857651245E-2</v>
      </c>
      <c r="AW443" s="30">
        <f t="shared" si="272"/>
        <v>1.6132858837485171E-2</v>
      </c>
      <c r="AX443" s="30">
        <f t="shared" si="273"/>
        <v>1.1470937129300118E-2</v>
      </c>
      <c r="AY443" s="30">
        <f t="shared" si="274"/>
        <v>3.5005931198102018E-2</v>
      </c>
      <c r="AZ443" s="30">
        <f t="shared" si="275"/>
        <v>1.4483985765124555E-2</v>
      </c>
      <c r="BA443" s="30">
        <f t="shared" si="276"/>
        <v>1.6263345195729539E-2</v>
      </c>
      <c r="BB443" s="30">
        <f t="shared" si="277"/>
        <v>1.3013048635824436E-2</v>
      </c>
    </row>
    <row r="444" spans="1:54" ht="15" x14ac:dyDescent="0.2">
      <c r="A444" s="20" t="s">
        <v>546</v>
      </c>
      <c r="B444" s="25">
        <v>463</v>
      </c>
      <c r="C444" s="25">
        <v>828</v>
      </c>
      <c r="D444" s="25">
        <v>715</v>
      </c>
      <c r="E444" s="25">
        <v>706</v>
      </c>
      <c r="F444" s="25">
        <v>504</v>
      </c>
      <c r="G444" s="25">
        <v>803</v>
      </c>
      <c r="H444" s="25">
        <v>701</v>
      </c>
      <c r="I444" s="25">
        <v>1024</v>
      </c>
      <c r="J444" s="25">
        <v>807</v>
      </c>
      <c r="K444" s="25">
        <v>1092</v>
      </c>
      <c r="L444" s="25">
        <v>854</v>
      </c>
      <c r="M444" s="25">
        <v>775</v>
      </c>
      <c r="N444" s="25">
        <v>581</v>
      </c>
      <c r="O444" s="25">
        <v>1685</v>
      </c>
      <c r="P444" s="25">
        <v>887</v>
      </c>
      <c r="Q444" s="25">
        <v>1070</v>
      </c>
      <c r="R444" s="25">
        <v>951</v>
      </c>
      <c r="Z444" s="20"/>
      <c r="AG444" s="20" t="s">
        <v>546</v>
      </c>
      <c r="AH444" s="28">
        <v>65700</v>
      </c>
      <c r="AI444" s="28">
        <v>67600</v>
      </c>
      <c r="AJ444" s="28">
        <v>67300</v>
      </c>
      <c r="AL444" s="30">
        <f t="shared" si="261"/>
        <v>7.0471841704718421E-3</v>
      </c>
      <c r="AM444" s="30">
        <f t="shared" si="262"/>
        <v>1.2602739726027398E-2</v>
      </c>
      <c r="AN444" s="30">
        <f t="shared" si="263"/>
        <v>1.0882800608828007E-2</v>
      </c>
      <c r="AO444" s="30">
        <f t="shared" si="264"/>
        <v>1.044378698224852E-2</v>
      </c>
      <c r="AP444" s="30">
        <f t="shared" si="265"/>
        <v>7.4556213017751482E-3</v>
      </c>
      <c r="AQ444" s="30">
        <f t="shared" si="266"/>
        <v>1.1878698224852071E-2</v>
      </c>
      <c r="AR444" s="30">
        <f t="shared" si="267"/>
        <v>1.0416047548291233E-2</v>
      </c>
      <c r="AS444" s="30">
        <f t="shared" si="268"/>
        <v>1.5215453194650817E-2</v>
      </c>
      <c r="AT444" s="30">
        <f t="shared" si="269"/>
        <v>1.1991084695393759E-2</v>
      </c>
      <c r="AU444" s="30">
        <f t="shared" si="270"/>
        <v>1.6225854383358097E-2</v>
      </c>
      <c r="AV444" s="30">
        <f t="shared" si="271"/>
        <v>1.2689450222882615E-2</v>
      </c>
      <c r="AW444" s="30">
        <f t="shared" si="272"/>
        <v>1.1515601783060922E-2</v>
      </c>
      <c r="AX444" s="30">
        <f t="shared" si="273"/>
        <v>8.6329866270430898E-3</v>
      </c>
      <c r="AY444" s="30">
        <f t="shared" si="274"/>
        <v>2.5037147102526004E-2</v>
      </c>
      <c r="AZ444" s="30">
        <f t="shared" si="275"/>
        <v>1.3179791976225855E-2</v>
      </c>
      <c r="BA444" s="30">
        <f t="shared" si="276"/>
        <v>1.5898959881129271E-2</v>
      </c>
      <c r="BB444" s="30">
        <f t="shared" si="277"/>
        <v>1.4130757800891531E-2</v>
      </c>
    </row>
    <row r="445" spans="1:54" ht="15" x14ac:dyDescent="0.2">
      <c r="A445" s="20" t="s">
        <v>547</v>
      </c>
      <c r="B445" s="25">
        <v>894</v>
      </c>
      <c r="C445" s="25">
        <v>1284</v>
      </c>
      <c r="D445" s="25">
        <v>1340</v>
      </c>
      <c r="E445" s="25">
        <v>1622</v>
      </c>
      <c r="F445" s="25">
        <v>1171</v>
      </c>
      <c r="G445" s="25">
        <v>1716</v>
      </c>
      <c r="H445" s="25">
        <v>1636</v>
      </c>
      <c r="I445" s="25">
        <v>1484</v>
      </c>
      <c r="J445" s="25">
        <v>1850</v>
      </c>
      <c r="K445" s="25">
        <v>1618</v>
      </c>
      <c r="L445" s="25">
        <v>1617</v>
      </c>
      <c r="M445" s="25">
        <v>1759</v>
      </c>
      <c r="N445" s="25">
        <v>1209</v>
      </c>
      <c r="O445" s="25">
        <v>2178</v>
      </c>
      <c r="P445" s="25">
        <v>1493</v>
      </c>
      <c r="Q445" s="25">
        <v>2169</v>
      </c>
      <c r="R445" s="25">
        <v>1904</v>
      </c>
      <c r="Z445" s="20"/>
      <c r="AG445" s="20" t="s">
        <v>547</v>
      </c>
      <c r="AH445" s="28">
        <v>123000</v>
      </c>
      <c r="AI445" s="28">
        <v>127400</v>
      </c>
      <c r="AJ445" s="28">
        <v>126300</v>
      </c>
      <c r="AL445" s="30">
        <f t="shared" si="261"/>
        <v>7.2682926829268297E-3</v>
      </c>
      <c r="AM445" s="30">
        <f t="shared" si="262"/>
        <v>1.0439024390243903E-2</v>
      </c>
      <c r="AN445" s="30">
        <f t="shared" si="263"/>
        <v>1.0894308943089431E-2</v>
      </c>
      <c r="AO445" s="30">
        <f t="shared" si="264"/>
        <v>1.2731554160125589E-2</v>
      </c>
      <c r="AP445" s="30">
        <f t="shared" si="265"/>
        <v>9.1915227629513346E-3</v>
      </c>
      <c r="AQ445" s="30">
        <f t="shared" si="266"/>
        <v>1.3469387755102041E-2</v>
      </c>
      <c r="AR445" s="30">
        <f t="shared" si="267"/>
        <v>1.2953285827395092E-2</v>
      </c>
      <c r="AS445" s="30">
        <f t="shared" si="268"/>
        <v>1.1749802058590657E-2</v>
      </c>
      <c r="AT445" s="30">
        <f t="shared" si="269"/>
        <v>1.4647664291369754E-2</v>
      </c>
      <c r="AU445" s="30">
        <f t="shared" si="270"/>
        <v>1.281076801266825E-2</v>
      </c>
      <c r="AV445" s="30">
        <f t="shared" si="271"/>
        <v>1.2802850356294537E-2</v>
      </c>
      <c r="AW445" s="30">
        <f t="shared" si="272"/>
        <v>1.3927157561361836E-2</v>
      </c>
      <c r="AX445" s="30">
        <f t="shared" si="273"/>
        <v>9.5724465558194773E-3</v>
      </c>
      <c r="AY445" s="30">
        <f t="shared" si="274"/>
        <v>1.7244655581947745E-2</v>
      </c>
      <c r="AZ445" s="30">
        <f t="shared" si="275"/>
        <v>1.1821060965954078E-2</v>
      </c>
      <c r="BA445" s="30">
        <f t="shared" si="276"/>
        <v>1.7173396674584323E-2</v>
      </c>
      <c r="BB445" s="30">
        <f t="shared" si="277"/>
        <v>1.5075217735550277E-2</v>
      </c>
    </row>
    <row r="446" spans="1:54" ht="15" x14ac:dyDescent="0.2">
      <c r="A446" s="20" t="s">
        <v>548</v>
      </c>
      <c r="B446" s="25">
        <v>527</v>
      </c>
      <c r="C446" s="25">
        <v>1089</v>
      </c>
      <c r="D446" s="25">
        <v>764</v>
      </c>
      <c r="E446" s="25">
        <v>862</v>
      </c>
      <c r="F446" s="25">
        <v>661</v>
      </c>
      <c r="G446" s="25">
        <v>883</v>
      </c>
      <c r="H446" s="25">
        <v>993</v>
      </c>
      <c r="I446" s="25">
        <v>867</v>
      </c>
      <c r="J446" s="25">
        <v>1134</v>
      </c>
      <c r="K446" s="25">
        <v>1286</v>
      </c>
      <c r="L446" s="25">
        <v>855</v>
      </c>
      <c r="M446" s="25">
        <v>986</v>
      </c>
      <c r="N446" s="25">
        <v>481</v>
      </c>
      <c r="O446" s="25">
        <v>1376</v>
      </c>
      <c r="P446" s="25">
        <v>829</v>
      </c>
      <c r="Q446" s="25">
        <v>955</v>
      </c>
      <c r="R446" s="25">
        <v>1348</v>
      </c>
      <c r="Z446" s="20"/>
      <c r="AG446" s="20" t="s">
        <v>548</v>
      </c>
      <c r="AH446" s="28">
        <v>81400</v>
      </c>
      <c r="AI446" s="28">
        <v>80300</v>
      </c>
      <c r="AJ446" s="28">
        <v>80500</v>
      </c>
      <c r="AL446" s="30">
        <f t="shared" si="261"/>
        <v>6.4742014742014738E-3</v>
      </c>
      <c r="AM446" s="30">
        <f t="shared" si="262"/>
        <v>1.3378378378378379E-2</v>
      </c>
      <c r="AN446" s="30">
        <f t="shared" si="263"/>
        <v>9.3857493857493861E-3</v>
      </c>
      <c r="AO446" s="30">
        <f t="shared" si="264"/>
        <v>1.0734744707347447E-2</v>
      </c>
      <c r="AP446" s="30">
        <f t="shared" si="265"/>
        <v>8.2316313823163137E-3</v>
      </c>
      <c r="AQ446" s="30">
        <f t="shared" si="266"/>
        <v>1.099626400996264E-2</v>
      </c>
      <c r="AR446" s="30">
        <f t="shared" si="267"/>
        <v>1.2335403726708074E-2</v>
      </c>
      <c r="AS446" s="30">
        <f t="shared" si="268"/>
        <v>1.0770186335403727E-2</v>
      </c>
      <c r="AT446" s="30">
        <f t="shared" si="269"/>
        <v>1.4086956521739131E-2</v>
      </c>
      <c r="AU446" s="30">
        <f t="shared" si="270"/>
        <v>1.5975155279503106E-2</v>
      </c>
      <c r="AV446" s="30">
        <f t="shared" si="271"/>
        <v>1.0621118012422361E-2</v>
      </c>
      <c r="AW446" s="30">
        <f t="shared" si="272"/>
        <v>1.2248447204968944E-2</v>
      </c>
      <c r="AX446" s="30">
        <f t="shared" si="273"/>
        <v>5.9751552795031058E-3</v>
      </c>
      <c r="AY446" s="30">
        <f t="shared" si="274"/>
        <v>1.7093167701863355E-2</v>
      </c>
      <c r="AZ446" s="30">
        <f t="shared" si="275"/>
        <v>1.0298136645962732E-2</v>
      </c>
      <c r="BA446" s="30">
        <f t="shared" si="276"/>
        <v>1.1863354037267081E-2</v>
      </c>
      <c r="BB446" s="30">
        <f t="shared" si="277"/>
        <v>1.6745341614906831E-2</v>
      </c>
    </row>
    <row r="447" spans="1:54" ht="15" x14ac:dyDescent="0.2">
      <c r="A447" s="20" t="s">
        <v>549</v>
      </c>
      <c r="B447" s="25">
        <v>345</v>
      </c>
      <c r="C447" s="25">
        <v>585</v>
      </c>
      <c r="D447" s="25">
        <v>543</v>
      </c>
      <c r="E447" s="25">
        <v>647</v>
      </c>
      <c r="F447" s="25">
        <v>900</v>
      </c>
      <c r="G447" s="25">
        <v>729</v>
      </c>
      <c r="H447" s="25">
        <v>580</v>
      </c>
      <c r="I447" s="25">
        <v>647</v>
      </c>
      <c r="J447" s="25">
        <v>688</v>
      </c>
      <c r="K447" s="25">
        <v>647</v>
      </c>
      <c r="L447" s="25">
        <v>661</v>
      </c>
      <c r="M447" s="25">
        <v>534</v>
      </c>
      <c r="N447" s="25">
        <v>725</v>
      </c>
      <c r="O447" s="25">
        <v>598</v>
      </c>
      <c r="P447" s="25">
        <v>715</v>
      </c>
      <c r="Q447" s="25">
        <v>602</v>
      </c>
      <c r="R447" s="25">
        <v>919</v>
      </c>
      <c r="Z447" s="20"/>
      <c r="AG447" s="20" t="s">
        <v>549</v>
      </c>
      <c r="AH447" s="28">
        <v>73700</v>
      </c>
      <c r="AI447" s="28">
        <v>74200</v>
      </c>
      <c r="AJ447" s="28">
        <v>74300</v>
      </c>
      <c r="AL447" s="30">
        <f t="shared" si="261"/>
        <v>4.6811397557666211E-3</v>
      </c>
      <c r="AM447" s="30">
        <f t="shared" si="262"/>
        <v>7.937584803256445E-3</v>
      </c>
      <c r="AN447" s="30">
        <f t="shared" si="263"/>
        <v>7.3677069199457263E-3</v>
      </c>
      <c r="AO447" s="30">
        <f t="shared" si="264"/>
        <v>8.7196765498652289E-3</v>
      </c>
      <c r="AP447" s="30">
        <f t="shared" si="265"/>
        <v>1.2129380053908356E-2</v>
      </c>
      <c r="AQ447" s="30">
        <f t="shared" si="266"/>
        <v>9.8247978436657689E-3</v>
      </c>
      <c r="AR447" s="30">
        <f t="shared" si="267"/>
        <v>7.8061911170928672E-3</v>
      </c>
      <c r="AS447" s="30">
        <f t="shared" si="268"/>
        <v>8.7079407806191118E-3</v>
      </c>
      <c r="AT447" s="30">
        <f t="shared" si="269"/>
        <v>9.2597577388963664E-3</v>
      </c>
      <c r="AU447" s="30">
        <f t="shared" si="270"/>
        <v>8.7079407806191118E-3</v>
      </c>
      <c r="AV447" s="30">
        <f t="shared" si="271"/>
        <v>8.8963660834454911E-3</v>
      </c>
      <c r="AW447" s="30">
        <f t="shared" si="272"/>
        <v>7.1870794078061915E-3</v>
      </c>
      <c r="AX447" s="30">
        <f t="shared" si="273"/>
        <v>9.757738896366084E-3</v>
      </c>
      <c r="AY447" s="30">
        <f t="shared" si="274"/>
        <v>8.0484522207267834E-3</v>
      </c>
      <c r="AZ447" s="30">
        <f t="shared" si="275"/>
        <v>9.6231493943472416E-3</v>
      </c>
      <c r="BA447" s="30">
        <f t="shared" si="276"/>
        <v>8.1022880215343204E-3</v>
      </c>
      <c r="BB447" s="30">
        <f t="shared" si="277"/>
        <v>1.2368775235531629E-2</v>
      </c>
    </row>
    <row r="448" spans="1:54" ht="15" x14ac:dyDescent="0.2">
      <c r="A448" s="20" t="s">
        <v>550</v>
      </c>
      <c r="B448" s="25">
        <v>270</v>
      </c>
      <c r="C448" s="25">
        <v>385</v>
      </c>
      <c r="D448" s="25">
        <v>404</v>
      </c>
      <c r="E448" s="25">
        <v>353</v>
      </c>
      <c r="F448" s="25">
        <v>394</v>
      </c>
      <c r="G448" s="25">
        <v>390</v>
      </c>
      <c r="H448" s="25">
        <v>410</v>
      </c>
      <c r="I448" s="25">
        <v>432</v>
      </c>
      <c r="J448" s="25">
        <v>419</v>
      </c>
      <c r="K448" s="25">
        <v>587</v>
      </c>
      <c r="L448" s="25">
        <v>583</v>
      </c>
      <c r="M448" s="25">
        <v>528</v>
      </c>
      <c r="N448" s="25">
        <v>374</v>
      </c>
      <c r="O448" s="25">
        <v>596</v>
      </c>
      <c r="P448" s="25">
        <v>516</v>
      </c>
      <c r="Q448" s="25">
        <v>505</v>
      </c>
      <c r="R448" s="25">
        <v>728</v>
      </c>
      <c r="Z448" s="20"/>
      <c r="AG448" s="20" t="s">
        <v>550</v>
      </c>
      <c r="AH448" s="28">
        <v>89200</v>
      </c>
      <c r="AI448" s="28">
        <v>88900</v>
      </c>
      <c r="AJ448" s="28">
        <v>87800</v>
      </c>
      <c r="AL448" s="30">
        <f t="shared" si="261"/>
        <v>3.0269058295964127E-3</v>
      </c>
      <c r="AM448" s="30">
        <f t="shared" si="262"/>
        <v>4.3161434977578477E-3</v>
      </c>
      <c r="AN448" s="30">
        <f t="shared" si="263"/>
        <v>4.5291479820627799E-3</v>
      </c>
      <c r="AO448" s="30">
        <f t="shared" si="264"/>
        <v>3.9707536557930263E-3</v>
      </c>
      <c r="AP448" s="30">
        <f t="shared" si="265"/>
        <v>4.4319460067491568E-3</v>
      </c>
      <c r="AQ448" s="30">
        <f t="shared" si="266"/>
        <v>4.3869516310461191E-3</v>
      </c>
      <c r="AR448" s="30">
        <f t="shared" si="267"/>
        <v>4.6697038724373575E-3</v>
      </c>
      <c r="AS448" s="30">
        <f t="shared" si="268"/>
        <v>4.920273348519362E-3</v>
      </c>
      <c r="AT448" s="30">
        <f t="shared" si="269"/>
        <v>4.7722095671981777E-3</v>
      </c>
      <c r="AU448" s="30">
        <f t="shared" si="270"/>
        <v>6.6856492027334855E-3</v>
      </c>
      <c r="AV448" s="30">
        <f t="shared" si="271"/>
        <v>6.6400911161731205E-3</v>
      </c>
      <c r="AW448" s="30">
        <f t="shared" si="272"/>
        <v>6.0136674259681092E-3</v>
      </c>
      <c r="AX448" s="30">
        <f t="shared" si="273"/>
        <v>4.2596810933940776E-3</v>
      </c>
      <c r="AY448" s="30">
        <f t="shared" si="274"/>
        <v>6.7881548974943057E-3</v>
      </c>
      <c r="AZ448" s="30">
        <f t="shared" si="275"/>
        <v>5.8769931662870159E-3</v>
      </c>
      <c r="BA448" s="30">
        <f t="shared" si="276"/>
        <v>5.7517084282460136E-3</v>
      </c>
      <c r="BB448" s="30">
        <f t="shared" si="277"/>
        <v>8.2915717539863328E-3</v>
      </c>
    </row>
    <row r="449" spans="1:54" ht="15" x14ac:dyDescent="0.2">
      <c r="A449" s="20" t="s">
        <v>7</v>
      </c>
      <c r="B449" s="25">
        <v>578</v>
      </c>
      <c r="C449" s="25">
        <v>899</v>
      </c>
      <c r="D449" s="25">
        <v>606</v>
      </c>
      <c r="E449" s="25">
        <v>794</v>
      </c>
      <c r="F449" s="25">
        <v>517</v>
      </c>
      <c r="G449" s="25">
        <v>846</v>
      </c>
      <c r="H449" s="25">
        <v>628</v>
      </c>
      <c r="I449" s="25">
        <v>750</v>
      </c>
      <c r="J449" s="25">
        <v>729</v>
      </c>
      <c r="K449" s="25">
        <v>880</v>
      </c>
      <c r="L449" s="25">
        <v>780</v>
      </c>
      <c r="M449" s="25">
        <v>752</v>
      </c>
      <c r="N449" s="25">
        <v>1037</v>
      </c>
      <c r="O449" s="25">
        <v>1182</v>
      </c>
      <c r="P449" s="25">
        <v>893</v>
      </c>
      <c r="Q449" s="25">
        <v>896</v>
      </c>
      <c r="R449" s="25">
        <v>967</v>
      </c>
      <c r="Z449" s="20"/>
      <c r="AG449" s="20" t="s">
        <v>7</v>
      </c>
      <c r="AH449" s="28">
        <v>88500</v>
      </c>
      <c r="AI449" s="28">
        <v>87600</v>
      </c>
      <c r="AJ449" s="28">
        <v>86100</v>
      </c>
      <c r="AL449" s="30">
        <f>B449/$AH449</f>
        <v>6.5310734463276832E-3</v>
      </c>
      <c r="AM449" s="30">
        <f t="shared" si="262"/>
        <v>1.0158192090395481E-2</v>
      </c>
      <c r="AN449" s="30">
        <f t="shared" si="263"/>
        <v>6.8474576271186438E-3</v>
      </c>
      <c r="AO449" s="30">
        <f>E449/$AI449</f>
        <v>9.0639269406392695E-3</v>
      </c>
      <c r="AP449" s="30">
        <f>F449/$AI449</f>
        <v>5.9018264840182645E-3</v>
      </c>
      <c r="AQ449" s="30">
        <f>G449/$AI449</f>
        <v>9.6575342465753423E-3</v>
      </c>
      <c r="AR449" s="30">
        <f>H449/$AJ449</f>
        <v>7.2938443670150987E-3</v>
      </c>
      <c r="AS449" s="30">
        <f t="shared" si="268"/>
        <v>8.7108013937282226E-3</v>
      </c>
      <c r="AT449" s="30">
        <f t="shared" si="269"/>
        <v>8.4668989547038321E-3</v>
      </c>
      <c r="AU449" s="30">
        <f t="shared" si="270"/>
        <v>1.0220673635307782E-2</v>
      </c>
      <c r="AV449" s="30">
        <f t="shared" si="271"/>
        <v>9.0592334494773528E-3</v>
      </c>
      <c r="AW449" s="30">
        <f t="shared" si="272"/>
        <v>8.7340301974448316E-3</v>
      </c>
      <c r="AX449" s="30">
        <f t="shared" si="273"/>
        <v>1.2044134727061557E-2</v>
      </c>
      <c r="AY449" s="30">
        <f t="shared" si="274"/>
        <v>1.3728222996515679E-2</v>
      </c>
      <c r="AZ449" s="30">
        <f t="shared" si="275"/>
        <v>1.0371660859465738E-2</v>
      </c>
      <c r="BA449" s="30">
        <f t="shared" si="276"/>
        <v>1.040650406504065E-2</v>
      </c>
      <c r="BB449" s="30">
        <f t="shared" si="277"/>
        <v>1.1231126596980256E-2</v>
      </c>
    </row>
    <row r="450" spans="1:54" ht="15" x14ac:dyDescent="0.2">
      <c r="A450" s="20" t="s">
        <v>35</v>
      </c>
      <c r="B450" s="25">
        <v>161</v>
      </c>
      <c r="C450" s="25">
        <v>246</v>
      </c>
      <c r="D450" s="25">
        <v>255</v>
      </c>
      <c r="E450" s="25">
        <v>245</v>
      </c>
      <c r="F450" s="25">
        <v>173</v>
      </c>
      <c r="G450" s="25">
        <v>236</v>
      </c>
      <c r="H450" s="25">
        <v>372</v>
      </c>
      <c r="I450" s="25">
        <v>328</v>
      </c>
      <c r="J450" s="25">
        <v>356</v>
      </c>
      <c r="K450" s="25">
        <v>424</v>
      </c>
      <c r="L450" s="25">
        <v>306</v>
      </c>
      <c r="M450" s="25">
        <v>280</v>
      </c>
      <c r="N450" s="25">
        <v>248</v>
      </c>
      <c r="O450" s="25">
        <v>328</v>
      </c>
      <c r="P450" s="25">
        <v>289</v>
      </c>
      <c r="Q450" s="25">
        <v>280</v>
      </c>
      <c r="R450" s="25">
        <v>290</v>
      </c>
      <c r="Z450" s="20"/>
      <c r="AG450" s="20" t="s">
        <v>35</v>
      </c>
      <c r="AH450" s="28">
        <v>43200</v>
      </c>
      <c r="AI450" s="28">
        <v>45600</v>
      </c>
      <c r="AJ450" s="28">
        <v>44500</v>
      </c>
      <c r="AL450" s="30">
        <f t="shared" ref="AL450:AL513" si="278">B450/$AH450</f>
        <v>3.7268518518518519E-3</v>
      </c>
      <c r="AM450" s="30">
        <f t="shared" si="262"/>
        <v>5.6944444444444447E-3</v>
      </c>
      <c r="AN450" s="30">
        <f t="shared" si="263"/>
        <v>5.9027777777777776E-3</v>
      </c>
      <c r="AO450" s="30">
        <f t="shared" ref="AO450:AO513" si="279">E450/$AI450</f>
        <v>5.3728070175438599E-3</v>
      </c>
      <c r="AP450" s="30">
        <f t="shared" ref="AP450:AP513" si="280">F450/$AI450</f>
        <v>3.7938596491228068E-3</v>
      </c>
      <c r="AQ450" s="30">
        <f t="shared" ref="AQ450:AQ513" si="281">G450/$AI450</f>
        <v>5.175438596491228E-3</v>
      </c>
      <c r="AR450" s="30">
        <f t="shared" ref="AR450:AR513" si="282">H450/$AJ450</f>
        <v>8.3595505617977527E-3</v>
      </c>
      <c r="AS450" s="30">
        <f t="shared" si="268"/>
        <v>7.3707865168539327E-3</v>
      </c>
      <c r="AT450" s="30">
        <f t="shared" si="269"/>
        <v>8.0000000000000002E-3</v>
      </c>
      <c r="AU450" s="30">
        <f t="shared" si="270"/>
        <v>9.528089887640449E-3</v>
      </c>
      <c r="AV450" s="30">
        <f t="shared" si="271"/>
        <v>6.8764044943820223E-3</v>
      </c>
      <c r="AW450" s="30">
        <f t="shared" si="272"/>
        <v>6.2921348314606742E-3</v>
      </c>
      <c r="AX450" s="30">
        <f t="shared" si="273"/>
        <v>5.5730337078651682E-3</v>
      </c>
      <c r="AY450" s="30">
        <f t="shared" si="274"/>
        <v>7.3707865168539327E-3</v>
      </c>
      <c r="AZ450" s="30">
        <f t="shared" si="275"/>
        <v>6.4943820224719097E-3</v>
      </c>
      <c r="BA450" s="30">
        <f t="shared" si="276"/>
        <v>6.2921348314606742E-3</v>
      </c>
      <c r="BB450" s="30">
        <f t="shared" si="277"/>
        <v>6.5168539325842698E-3</v>
      </c>
    </row>
    <row r="451" spans="1:54" ht="15" x14ac:dyDescent="0.2">
      <c r="A451" s="20" t="s">
        <v>142</v>
      </c>
      <c r="B451" s="25">
        <v>180</v>
      </c>
      <c r="C451" s="25">
        <v>356</v>
      </c>
      <c r="D451" s="25">
        <v>387</v>
      </c>
      <c r="E451" s="25">
        <v>329</v>
      </c>
      <c r="F451" s="25">
        <v>177</v>
      </c>
      <c r="G451" s="25">
        <v>330</v>
      </c>
      <c r="H451" s="25">
        <v>401</v>
      </c>
      <c r="I451" s="25">
        <v>451</v>
      </c>
      <c r="J451" s="25">
        <v>441</v>
      </c>
      <c r="K451" s="25">
        <v>417</v>
      </c>
      <c r="L451" s="25">
        <v>705</v>
      </c>
      <c r="M451" s="25">
        <v>611</v>
      </c>
      <c r="N451" s="25">
        <v>655</v>
      </c>
      <c r="O451" s="25">
        <v>272</v>
      </c>
      <c r="P451" s="25">
        <v>352</v>
      </c>
      <c r="Q451" s="25">
        <v>465</v>
      </c>
      <c r="R451" s="25">
        <v>625</v>
      </c>
      <c r="Z451" s="20"/>
      <c r="AG451" s="20" t="s">
        <v>142</v>
      </c>
      <c r="AH451" s="28">
        <v>31800</v>
      </c>
      <c r="AI451" s="28">
        <v>34300</v>
      </c>
      <c r="AJ451" s="28">
        <v>33600</v>
      </c>
      <c r="AL451" s="30">
        <f t="shared" si="278"/>
        <v>5.6603773584905656E-3</v>
      </c>
      <c r="AM451" s="30">
        <f t="shared" si="262"/>
        <v>1.119496855345912E-2</v>
      </c>
      <c r="AN451" s="30">
        <f t="shared" si="263"/>
        <v>1.2169811320754717E-2</v>
      </c>
      <c r="AO451" s="30">
        <f t="shared" si="279"/>
        <v>9.5918367346938781E-3</v>
      </c>
      <c r="AP451" s="30">
        <f t="shared" si="280"/>
        <v>5.1603498542274057E-3</v>
      </c>
      <c r="AQ451" s="30">
        <f t="shared" si="281"/>
        <v>9.6209912536443145E-3</v>
      </c>
      <c r="AR451" s="30">
        <f t="shared" si="282"/>
        <v>1.193452380952381E-2</v>
      </c>
      <c r="AS451" s="30">
        <f t="shared" si="268"/>
        <v>1.3422619047619048E-2</v>
      </c>
      <c r="AT451" s="30">
        <f t="shared" si="269"/>
        <v>1.3125E-2</v>
      </c>
      <c r="AU451" s="30">
        <f t="shared" si="270"/>
        <v>1.2410714285714285E-2</v>
      </c>
      <c r="AV451" s="30">
        <f t="shared" si="271"/>
        <v>2.0982142857142855E-2</v>
      </c>
      <c r="AW451" s="30">
        <f t="shared" si="272"/>
        <v>1.818452380952381E-2</v>
      </c>
      <c r="AX451" s="30">
        <f t="shared" si="273"/>
        <v>1.9494047619047619E-2</v>
      </c>
      <c r="AY451" s="30">
        <f t="shared" si="274"/>
        <v>8.0952380952380946E-3</v>
      </c>
      <c r="AZ451" s="30">
        <f t="shared" si="275"/>
        <v>1.0476190476190476E-2</v>
      </c>
      <c r="BA451" s="30">
        <f t="shared" si="276"/>
        <v>1.3839285714285714E-2</v>
      </c>
      <c r="BB451" s="30">
        <f t="shared" si="277"/>
        <v>1.8601190476190476E-2</v>
      </c>
    </row>
    <row r="452" spans="1:54" ht="15" x14ac:dyDescent="0.2">
      <c r="A452" s="20" t="s">
        <v>199</v>
      </c>
      <c r="B452" s="25">
        <v>398</v>
      </c>
      <c r="C452" s="25">
        <v>932</v>
      </c>
      <c r="D452" s="25">
        <v>848</v>
      </c>
      <c r="E452" s="25">
        <v>759</v>
      </c>
      <c r="F452" s="25">
        <v>588</v>
      </c>
      <c r="G452" s="25">
        <v>706</v>
      </c>
      <c r="H452" s="25">
        <v>822</v>
      </c>
      <c r="I452" s="25">
        <v>698</v>
      </c>
      <c r="J452" s="25">
        <v>1128</v>
      </c>
      <c r="K452" s="25">
        <v>1021</v>
      </c>
      <c r="L452" s="25">
        <v>836</v>
      </c>
      <c r="M452" s="25">
        <v>939</v>
      </c>
      <c r="N452" s="25">
        <v>685</v>
      </c>
      <c r="O452" s="25">
        <v>2298</v>
      </c>
      <c r="P452" s="25">
        <v>726</v>
      </c>
      <c r="Q452" s="25">
        <v>704</v>
      </c>
      <c r="R452" s="25">
        <v>736</v>
      </c>
      <c r="Z452" s="20"/>
      <c r="AG452" s="20" t="s">
        <v>199</v>
      </c>
      <c r="AH452" s="28">
        <v>85800</v>
      </c>
      <c r="AI452" s="28">
        <v>84900</v>
      </c>
      <c r="AJ452" s="28">
        <v>83000</v>
      </c>
      <c r="AL452" s="30">
        <f t="shared" si="278"/>
        <v>4.6386946386946385E-3</v>
      </c>
      <c r="AM452" s="30">
        <f t="shared" si="262"/>
        <v>1.0862470862470863E-2</v>
      </c>
      <c r="AN452" s="30">
        <f t="shared" si="263"/>
        <v>9.8834498834498834E-3</v>
      </c>
      <c r="AO452" s="30">
        <f t="shared" si="279"/>
        <v>8.9399293286219084E-3</v>
      </c>
      <c r="AP452" s="30">
        <f t="shared" si="280"/>
        <v>6.9257950530035332E-3</v>
      </c>
      <c r="AQ452" s="30">
        <f t="shared" si="281"/>
        <v>8.3156654888103653E-3</v>
      </c>
      <c r="AR452" s="30">
        <f t="shared" si="282"/>
        <v>9.9036144578313248E-3</v>
      </c>
      <c r="AS452" s="30">
        <f t="shared" si="268"/>
        <v>8.4096385542168674E-3</v>
      </c>
      <c r="AT452" s="30">
        <f t="shared" si="269"/>
        <v>1.3590361445783133E-2</v>
      </c>
      <c r="AU452" s="30">
        <f t="shared" si="270"/>
        <v>1.2301204819277108E-2</v>
      </c>
      <c r="AV452" s="30">
        <f t="shared" si="271"/>
        <v>1.0072289156626507E-2</v>
      </c>
      <c r="AW452" s="30">
        <f t="shared" si="272"/>
        <v>1.1313253012048193E-2</v>
      </c>
      <c r="AX452" s="30">
        <f t="shared" si="273"/>
        <v>8.2530120481927715E-3</v>
      </c>
      <c r="AY452" s="30">
        <f t="shared" si="274"/>
        <v>2.7686746987951809E-2</v>
      </c>
      <c r="AZ452" s="30">
        <f t="shared" si="275"/>
        <v>8.7469879518072297E-3</v>
      </c>
      <c r="BA452" s="30">
        <f t="shared" si="276"/>
        <v>8.481927710843374E-3</v>
      </c>
      <c r="BB452" s="30">
        <f t="shared" si="277"/>
        <v>8.8674698795180723E-3</v>
      </c>
    </row>
    <row r="453" spans="1:54" ht="15" x14ac:dyDescent="0.2">
      <c r="A453" s="20" t="s">
        <v>57</v>
      </c>
      <c r="B453" s="25">
        <v>156</v>
      </c>
      <c r="C453" s="25">
        <v>325</v>
      </c>
      <c r="D453" s="25">
        <v>236</v>
      </c>
      <c r="E453" s="25">
        <v>365</v>
      </c>
      <c r="F453" s="25">
        <v>291</v>
      </c>
      <c r="G453" s="25">
        <v>366</v>
      </c>
      <c r="H453" s="25">
        <v>361</v>
      </c>
      <c r="I453" s="25">
        <v>463</v>
      </c>
      <c r="J453" s="25">
        <v>273</v>
      </c>
      <c r="K453" s="25">
        <v>430</v>
      </c>
      <c r="L453" s="25">
        <v>338</v>
      </c>
      <c r="M453" s="25">
        <v>360</v>
      </c>
      <c r="N453" s="25">
        <v>467</v>
      </c>
      <c r="O453" s="25">
        <v>384</v>
      </c>
      <c r="P453" s="25">
        <v>381</v>
      </c>
      <c r="Q453" s="25">
        <v>365</v>
      </c>
      <c r="R453" s="25">
        <v>673</v>
      </c>
      <c r="Z453" s="20"/>
      <c r="AG453" s="20" t="s">
        <v>57</v>
      </c>
      <c r="AH453" s="28">
        <v>49700</v>
      </c>
      <c r="AI453" s="28">
        <v>46900</v>
      </c>
      <c r="AJ453" s="28">
        <v>44800</v>
      </c>
      <c r="AL453" s="30">
        <f t="shared" si="278"/>
        <v>3.1388329979879274E-3</v>
      </c>
      <c r="AM453" s="30">
        <f t="shared" si="262"/>
        <v>6.5392354124748494E-3</v>
      </c>
      <c r="AN453" s="30">
        <f t="shared" si="263"/>
        <v>4.7484909456740445E-3</v>
      </c>
      <c r="AO453" s="30">
        <f t="shared" si="279"/>
        <v>7.7825159914712153E-3</v>
      </c>
      <c r="AP453" s="30">
        <f t="shared" si="280"/>
        <v>6.204690831556503E-3</v>
      </c>
      <c r="AQ453" s="30">
        <f t="shared" si="281"/>
        <v>7.8038379530916847E-3</v>
      </c>
      <c r="AR453" s="30">
        <f t="shared" si="282"/>
        <v>8.0580357142857138E-3</v>
      </c>
      <c r="AS453" s="30">
        <f t="shared" si="268"/>
        <v>1.0334821428571429E-2</v>
      </c>
      <c r="AT453" s="30">
        <f t="shared" si="269"/>
        <v>6.0937500000000002E-3</v>
      </c>
      <c r="AU453" s="30">
        <f t="shared" si="270"/>
        <v>9.5982142857142863E-3</v>
      </c>
      <c r="AV453" s="30">
        <f t="shared" si="271"/>
        <v>7.5446428571428574E-3</v>
      </c>
      <c r="AW453" s="30">
        <f t="shared" si="272"/>
        <v>8.0357142857142849E-3</v>
      </c>
      <c r="AX453" s="30">
        <f t="shared" si="273"/>
        <v>1.0424107142857143E-2</v>
      </c>
      <c r="AY453" s="30">
        <f t="shared" si="274"/>
        <v>8.5714285714285719E-3</v>
      </c>
      <c r="AZ453" s="30">
        <f t="shared" si="275"/>
        <v>8.5044642857142853E-3</v>
      </c>
      <c r="BA453" s="30">
        <f t="shared" si="276"/>
        <v>8.1473214285714291E-3</v>
      </c>
      <c r="BB453" s="30">
        <f t="shared" si="277"/>
        <v>1.5022321428571428E-2</v>
      </c>
    </row>
    <row r="454" spans="1:54" ht="15" x14ac:dyDescent="0.2">
      <c r="A454" s="20" t="s">
        <v>81</v>
      </c>
      <c r="B454" s="25">
        <v>214</v>
      </c>
      <c r="C454" s="25">
        <v>769</v>
      </c>
      <c r="D454" s="25">
        <v>307</v>
      </c>
      <c r="E454" s="25">
        <v>296</v>
      </c>
      <c r="F454" s="25">
        <v>311</v>
      </c>
      <c r="G454" s="25">
        <v>319</v>
      </c>
      <c r="H454" s="25">
        <v>282</v>
      </c>
      <c r="I454" s="25">
        <v>388</v>
      </c>
      <c r="J454" s="25">
        <v>332</v>
      </c>
      <c r="K454" s="25">
        <v>509</v>
      </c>
      <c r="L454" s="25">
        <v>388</v>
      </c>
      <c r="M454" s="25">
        <v>598</v>
      </c>
      <c r="N454" s="25">
        <v>176</v>
      </c>
      <c r="O454" s="25">
        <v>223</v>
      </c>
      <c r="P454" s="25">
        <v>368</v>
      </c>
      <c r="Q454" s="25">
        <v>363</v>
      </c>
      <c r="R454" s="25">
        <v>445</v>
      </c>
      <c r="Z454" s="20"/>
      <c r="AG454" s="20" t="s">
        <v>81</v>
      </c>
      <c r="AH454" s="28">
        <v>41000</v>
      </c>
      <c r="AI454" s="28">
        <v>39600</v>
      </c>
      <c r="AJ454" s="28">
        <v>38800</v>
      </c>
      <c r="AL454" s="30">
        <f t="shared" si="278"/>
        <v>5.2195121951219515E-3</v>
      </c>
      <c r="AM454" s="30">
        <f t="shared" si="262"/>
        <v>1.8756097560975609E-2</v>
      </c>
      <c r="AN454" s="30">
        <f t="shared" si="263"/>
        <v>7.4878048780487802E-3</v>
      </c>
      <c r="AO454" s="30">
        <f t="shared" si="279"/>
        <v>7.4747474747474752E-3</v>
      </c>
      <c r="AP454" s="30">
        <f t="shared" si="280"/>
        <v>7.8535353535353538E-3</v>
      </c>
      <c r="AQ454" s="30">
        <f t="shared" si="281"/>
        <v>8.0555555555555554E-3</v>
      </c>
      <c r="AR454" s="30">
        <f t="shared" si="282"/>
        <v>7.2680412371134021E-3</v>
      </c>
      <c r="AS454" s="30">
        <f t="shared" si="268"/>
        <v>0.01</v>
      </c>
      <c r="AT454" s="30">
        <f t="shared" si="269"/>
        <v>8.5567010309278348E-3</v>
      </c>
      <c r="AU454" s="30">
        <f t="shared" si="270"/>
        <v>1.3118556701030928E-2</v>
      </c>
      <c r="AV454" s="30">
        <f t="shared" si="271"/>
        <v>0.01</v>
      </c>
      <c r="AW454" s="30">
        <f t="shared" si="272"/>
        <v>1.5412371134020619E-2</v>
      </c>
      <c r="AX454" s="30">
        <f t="shared" si="273"/>
        <v>4.536082474226804E-3</v>
      </c>
      <c r="AY454" s="30">
        <f t="shared" si="274"/>
        <v>5.7474226804123708E-3</v>
      </c>
      <c r="AZ454" s="30">
        <f t="shared" si="275"/>
        <v>9.4845360824742271E-3</v>
      </c>
      <c r="BA454" s="30">
        <f t="shared" si="276"/>
        <v>9.3556701030927843E-3</v>
      </c>
      <c r="BB454" s="30">
        <f t="shared" si="277"/>
        <v>1.1469072164948453E-2</v>
      </c>
    </row>
    <row r="455" spans="1:54" ht="15" x14ac:dyDescent="0.2">
      <c r="A455" s="20" t="s">
        <v>93</v>
      </c>
      <c r="B455" s="25">
        <v>196</v>
      </c>
      <c r="C455" s="25">
        <v>247</v>
      </c>
      <c r="D455" s="25">
        <v>252</v>
      </c>
      <c r="E455" s="25">
        <v>352</v>
      </c>
      <c r="F455" s="25">
        <v>231</v>
      </c>
      <c r="G455" s="25">
        <v>355</v>
      </c>
      <c r="H455" s="25">
        <v>257</v>
      </c>
      <c r="I455" s="25">
        <v>395</v>
      </c>
      <c r="J455" s="25">
        <v>349</v>
      </c>
      <c r="K455" s="25">
        <v>449</v>
      </c>
      <c r="L455" s="25">
        <v>248</v>
      </c>
      <c r="M455" s="25">
        <v>352</v>
      </c>
      <c r="N455" s="25">
        <v>166</v>
      </c>
      <c r="O455" s="25">
        <v>366</v>
      </c>
      <c r="P455" s="25">
        <v>263</v>
      </c>
      <c r="Q455" s="25">
        <v>299</v>
      </c>
      <c r="R455" s="25">
        <v>824</v>
      </c>
      <c r="Z455" s="20"/>
      <c r="AG455" s="20" t="s">
        <v>93</v>
      </c>
      <c r="AH455" s="28">
        <v>45300</v>
      </c>
      <c r="AI455" s="28">
        <v>46900</v>
      </c>
      <c r="AJ455" s="28">
        <v>47900</v>
      </c>
      <c r="AL455" s="30">
        <f t="shared" si="278"/>
        <v>4.3267108167770419E-3</v>
      </c>
      <c r="AM455" s="30">
        <f t="shared" si="262"/>
        <v>5.4525386313465781E-3</v>
      </c>
      <c r="AN455" s="30">
        <f t="shared" si="263"/>
        <v>5.5629139072847682E-3</v>
      </c>
      <c r="AO455" s="30">
        <f t="shared" si="279"/>
        <v>7.5053304904051169E-3</v>
      </c>
      <c r="AP455" s="30">
        <f t="shared" si="280"/>
        <v>4.9253731343283586E-3</v>
      </c>
      <c r="AQ455" s="30">
        <f t="shared" si="281"/>
        <v>7.5692963752665241E-3</v>
      </c>
      <c r="AR455" s="30">
        <f t="shared" si="282"/>
        <v>5.3653444676409184E-3</v>
      </c>
      <c r="AS455" s="30">
        <f t="shared" si="268"/>
        <v>8.2463465553235908E-3</v>
      </c>
      <c r="AT455" s="30">
        <f t="shared" si="269"/>
        <v>7.2860125260960336E-3</v>
      </c>
      <c r="AU455" s="30">
        <f t="shared" si="270"/>
        <v>9.3736951983298539E-3</v>
      </c>
      <c r="AV455" s="30">
        <f t="shared" si="271"/>
        <v>5.1774530271398748E-3</v>
      </c>
      <c r="AW455" s="30">
        <f t="shared" si="272"/>
        <v>7.3486430062630484E-3</v>
      </c>
      <c r="AX455" s="30">
        <f t="shared" si="273"/>
        <v>3.4655532359081421E-3</v>
      </c>
      <c r="AY455" s="30">
        <f t="shared" si="274"/>
        <v>7.640918580375783E-3</v>
      </c>
      <c r="AZ455" s="30">
        <f t="shared" si="275"/>
        <v>5.490605427974948E-3</v>
      </c>
      <c r="BA455" s="30">
        <f t="shared" si="276"/>
        <v>6.2421711899791231E-3</v>
      </c>
      <c r="BB455" s="30">
        <f t="shared" si="277"/>
        <v>1.720250521920668E-2</v>
      </c>
    </row>
    <row r="456" spans="1:54" ht="15" x14ac:dyDescent="0.2">
      <c r="A456" s="20" t="s">
        <v>131</v>
      </c>
      <c r="B456" s="25">
        <v>154</v>
      </c>
      <c r="C456" s="25">
        <v>169</v>
      </c>
      <c r="D456" s="25">
        <v>223</v>
      </c>
      <c r="E456" s="25">
        <v>231</v>
      </c>
      <c r="F456" s="25">
        <v>123</v>
      </c>
      <c r="G456" s="25">
        <v>233</v>
      </c>
      <c r="H456" s="25">
        <v>315</v>
      </c>
      <c r="I456" s="25">
        <v>310</v>
      </c>
      <c r="J456" s="25">
        <v>184</v>
      </c>
      <c r="K456" s="25">
        <v>211</v>
      </c>
      <c r="L456" s="25">
        <v>184</v>
      </c>
      <c r="M456" s="25">
        <v>245</v>
      </c>
      <c r="N456" s="25">
        <v>222</v>
      </c>
      <c r="O456" s="25">
        <v>323</v>
      </c>
      <c r="P456" s="25">
        <v>211</v>
      </c>
      <c r="Q456" s="25">
        <v>216</v>
      </c>
      <c r="R456" s="25">
        <v>341</v>
      </c>
      <c r="Z456" s="20"/>
      <c r="AG456" s="20" t="s">
        <v>131</v>
      </c>
      <c r="AH456" s="28">
        <v>37200</v>
      </c>
      <c r="AI456" s="28">
        <v>35900</v>
      </c>
      <c r="AJ456" s="28">
        <v>33600</v>
      </c>
      <c r="AL456" s="30">
        <f t="shared" si="278"/>
        <v>4.1397849462365592E-3</v>
      </c>
      <c r="AM456" s="30">
        <f t="shared" si="262"/>
        <v>4.5430107526881723E-3</v>
      </c>
      <c r="AN456" s="30">
        <f t="shared" si="263"/>
        <v>5.9946236559139787E-3</v>
      </c>
      <c r="AO456" s="30">
        <f t="shared" si="279"/>
        <v>6.4345403899721447E-3</v>
      </c>
      <c r="AP456" s="30">
        <f t="shared" si="280"/>
        <v>3.426183844011142E-3</v>
      </c>
      <c r="AQ456" s="30">
        <f t="shared" si="281"/>
        <v>6.49025069637883E-3</v>
      </c>
      <c r="AR456" s="30">
        <f t="shared" si="282"/>
        <v>9.3749999999999997E-3</v>
      </c>
      <c r="AS456" s="30">
        <f t="shared" si="268"/>
        <v>9.2261904761904764E-3</v>
      </c>
      <c r="AT456" s="30">
        <f t="shared" si="269"/>
        <v>5.4761904761904765E-3</v>
      </c>
      <c r="AU456" s="30">
        <f t="shared" si="270"/>
        <v>6.2797619047619052E-3</v>
      </c>
      <c r="AV456" s="30">
        <f t="shared" si="271"/>
        <v>5.4761904761904765E-3</v>
      </c>
      <c r="AW456" s="30">
        <f t="shared" si="272"/>
        <v>7.2916666666666668E-3</v>
      </c>
      <c r="AX456" s="30">
        <f t="shared" si="273"/>
        <v>6.6071428571428574E-3</v>
      </c>
      <c r="AY456" s="30">
        <f t="shared" si="274"/>
        <v>9.6130952380952383E-3</v>
      </c>
      <c r="AZ456" s="30">
        <f t="shared" si="275"/>
        <v>6.2797619047619052E-3</v>
      </c>
      <c r="BA456" s="30">
        <f t="shared" si="276"/>
        <v>6.4285714285714285E-3</v>
      </c>
      <c r="BB456" s="30">
        <f t="shared" si="277"/>
        <v>1.0148809523809523E-2</v>
      </c>
    </row>
    <row r="457" spans="1:54" ht="15" x14ac:dyDescent="0.2">
      <c r="A457" s="20" t="s">
        <v>184</v>
      </c>
      <c r="B457" s="25">
        <v>186</v>
      </c>
      <c r="C457" s="25">
        <v>384</v>
      </c>
      <c r="D457" s="25">
        <v>497</v>
      </c>
      <c r="E457" s="25">
        <v>391</v>
      </c>
      <c r="F457" s="25">
        <v>391</v>
      </c>
      <c r="G457" s="25">
        <v>358</v>
      </c>
      <c r="H457" s="25">
        <v>378</v>
      </c>
      <c r="I457" s="25">
        <v>600</v>
      </c>
      <c r="J457" s="25">
        <v>385</v>
      </c>
      <c r="K457" s="25">
        <v>523</v>
      </c>
      <c r="L457" s="25">
        <v>375</v>
      </c>
      <c r="M457" s="25">
        <v>380</v>
      </c>
      <c r="N457" s="25">
        <v>276</v>
      </c>
      <c r="O457" s="25">
        <v>352</v>
      </c>
      <c r="P457" s="25">
        <v>417</v>
      </c>
      <c r="Q457" s="25">
        <v>313</v>
      </c>
      <c r="R457" s="25">
        <v>871</v>
      </c>
      <c r="Z457" s="20"/>
      <c r="AG457" s="20" t="s">
        <v>184</v>
      </c>
      <c r="AH457" s="28">
        <v>61700</v>
      </c>
      <c r="AI457" s="28">
        <v>60900</v>
      </c>
      <c r="AJ457" s="28">
        <v>62400</v>
      </c>
      <c r="AL457" s="30">
        <f t="shared" si="278"/>
        <v>3.0145867098865476E-3</v>
      </c>
      <c r="AM457" s="30">
        <f t="shared" si="262"/>
        <v>6.2236628849270661E-3</v>
      </c>
      <c r="AN457" s="30">
        <f t="shared" si="263"/>
        <v>8.0551053484602918E-3</v>
      </c>
      <c r="AO457" s="30">
        <f t="shared" si="279"/>
        <v>6.4203612479474545E-3</v>
      </c>
      <c r="AP457" s="30">
        <f t="shared" si="280"/>
        <v>6.4203612479474545E-3</v>
      </c>
      <c r="AQ457" s="30">
        <f t="shared" si="281"/>
        <v>5.8784893267651885E-3</v>
      </c>
      <c r="AR457" s="30">
        <f t="shared" si="282"/>
        <v>6.0576923076923073E-3</v>
      </c>
      <c r="AS457" s="30">
        <f t="shared" si="268"/>
        <v>9.6153846153846159E-3</v>
      </c>
      <c r="AT457" s="30">
        <f t="shared" si="269"/>
        <v>6.1698717948717946E-3</v>
      </c>
      <c r="AU457" s="30">
        <f t="shared" si="270"/>
        <v>8.3814102564102565E-3</v>
      </c>
      <c r="AV457" s="30">
        <f t="shared" si="271"/>
        <v>6.0096153846153849E-3</v>
      </c>
      <c r="AW457" s="30">
        <f t="shared" si="272"/>
        <v>6.0897435897435898E-3</v>
      </c>
      <c r="AX457" s="30">
        <f t="shared" si="273"/>
        <v>4.4230769230769228E-3</v>
      </c>
      <c r="AY457" s="30">
        <f t="shared" si="274"/>
        <v>5.6410256410256415E-3</v>
      </c>
      <c r="AZ457" s="30">
        <f t="shared" si="275"/>
        <v>6.6826923076923079E-3</v>
      </c>
      <c r="BA457" s="30">
        <f t="shared" si="276"/>
        <v>5.0160256410256409E-3</v>
      </c>
      <c r="BB457" s="30">
        <f t="shared" si="277"/>
        <v>1.3958333333333333E-2</v>
      </c>
    </row>
    <row r="458" spans="1:54" ht="15" x14ac:dyDescent="0.2">
      <c r="A458" s="20" t="s">
        <v>11</v>
      </c>
      <c r="B458" s="25">
        <v>530</v>
      </c>
      <c r="C458" s="25">
        <v>961</v>
      </c>
      <c r="D458" s="25">
        <v>836</v>
      </c>
      <c r="E458" s="25">
        <v>901</v>
      </c>
      <c r="F458" s="25">
        <v>653</v>
      </c>
      <c r="G458" s="25">
        <v>884</v>
      </c>
      <c r="H458" s="25">
        <v>898</v>
      </c>
      <c r="I458" s="25">
        <v>897</v>
      </c>
      <c r="J458" s="25">
        <v>882</v>
      </c>
      <c r="K458" s="25">
        <v>1019</v>
      </c>
      <c r="L458" s="25">
        <v>1063</v>
      </c>
      <c r="M458" s="25">
        <v>767</v>
      </c>
      <c r="N458" s="25">
        <v>620</v>
      </c>
      <c r="O458" s="25">
        <v>1686</v>
      </c>
      <c r="P458" s="25">
        <v>743</v>
      </c>
      <c r="Q458" s="25">
        <v>1035</v>
      </c>
      <c r="R458" s="25">
        <v>960</v>
      </c>
      <c r="Z458" s="20"/>
      <c r="AG458" s="20" t="s">
        <v>11</v>
      </c>
      <c r="AH458" s="28">
        <v>89100</v>
      </c>
      <c r="AI458" s="28">
        <v>91100</v>
      </c>
      <c r="AJ458" s="28">
        <v>93300</v>
      </c>
      <c r="AL458" s="30">
        <f t="shared" si="278"/>
        <v>5.948372615039282E-3</v>
      </c>
      <c r="AM458" s="30">
        <f t="shared" ref="AM458:AM521" si="283">C458/$AH458</f>
        <v>1.0785634118967453E-2</v>
      </c>
      <c r="AN458" s="30">
        <f t="shared" ref="AN458:AN521" si="284">D458/$AH458</f>
        <v>9.3827160493827159E-3</v>
      </c>
      <c r="AO458" s="30">
        <f t="shared" si="279"/>
        <v>9.8902305159165749E-3</v>
      </c>
      <c r="AP458" s="30">
        <f t="shared" si="280"/>
        <v>7.1679473106476396E-3</v>
      </c>
      <c r="AQ458" s="30">
        <f t="shared" si="281"/>
        <v>9.7036223929747537E-3</v>
      </c>
      <c r="AR458" s="30">
        <f t="shared" si="282"/>
        <v>9.6248660235798492E-3</v>
      </c>
      <c r="AS458" s="30">
        <f t="shared" ref="AS458:AS521" si="285">I458/$AJ458</f>
        <v>9.6141479099678458E-3</v>
      </c>
      <c r="AT458" s="30">
        <f t="shared" ref="AT458:AT521" si="286">J458/$AJ458</f>
        <v>9.4533762057877821E-3</v>
      </c>
      <c r="AU458" s="30">
        <f t="shared" ref="AU458:AU521" si="287">K458/$AJ458</f>
        <v>1.0921757770632369E-2</v>
      </c>
      <c r="AV458" s="30">
        <f t="shared" ref="AV458:AV521" si="288">L458/$AJ458</f>
        <v>1.1393354769560557E-2</v>
      </c>
      <c r="AW458" s="30">
        <f t="shared" ref="AW458:AW521" si="289">M458/$AJ458</f>
        <v>8.2207931404072888E-3</v>
      </c>
      <c r="AX458" s="30">
        <f t="shared" ref="AX458:AX521" si="290">N458/$AJ458</f>
        <v>6.6452304394426578E-3</v>
      </c>
      <c r="AY458" s="30">
        <f t="shared" ref="AY458:AY521" si="291">O458/$AJ458</f>
        <v>1.8070739549839229E-2</v>
      </c>
      <c r="AZ458" s="30">
        <f t="shared" ref="AZ458:AZ521" si="292">P458/$AJ458</f>
        <v>7.9635584137191847E-3</v>
      </c>
      <c r="BA458" s="30">
        <f t="shared" ref="BA458:BA521" si="293">Q458/$AJ458</f>
        <v>1.1093247588424436E-2</v>
      </c>
      <c r="BB458" s="30">
        <f t="shared" ref="BB458:BB521" si="294">R458/$AJ458</f>
        <v>1.0289389067524116E-2</v>
      </c>
    </row>
    <row r="459" spans="1:54" ht="15" x14ac:dyDescent="0.2">
      <c r="A459" s="20" t="s">
        <v>52</v>
      </c>
      <c r="B459" s="25">
        <v>198</v>
      </c>
      <c r="C459" s="25">
        <v>490</v>
      </c>
      <c r="D459" s="25">
        <v>427</v>
      </c>
      <c r="E459" s="25">
        <v>460</v>
      </c>
      <c r="F459" s="25">
        <v>388</v>
      </c>
      <c r="G459" s="25">
        <v>508</v>
      </c>
      <c r="H459" s="25">
        <v>478</v>
      </c>
      <c r="I459" s="25">
        <v>610</v>
      </c>
      <c r="J459" s="25">
        <v>437</v>
      </c>
      <c r="K459" s="25">
        <v>582</v>
      </c>
      <c r="L459" s="25">
        <v>433</v>
      </c>
      <c r="M459" s="25">
        <v>544</v>
      </c>
      <c r="N459" s="25">
        <v>309</v>
      </c>
      <c r="O459" s="25">
        <v>470</v>
      </c>
      <c r="P459" s="25">
        <v>541</v>
      </c>
      <c r="Q459" s="25">
        <v>656</v>
      </c>
      <c r="R459" s="25">
        <v>516</v>
      </c>
      <c r="Z459" s="20"/>
      <c r="AG459" s="20" t="s">
        <v>52</v>
      </c>
      <c r="AH459" s="28">
        <v>53400</v>
      </c>
      <c r="AI459" s="28">
        <v>54200</v>
      </c>
      <c r="AJ459" s="28">
        <v>56100</v>
      </c>
      <c r="AL459" s="30">
        <f t="shared" si="278"/>
        <v>3.707865168539326E-3</v>
      </c>
      <c r="AM459" s="30">
        <f t="shared" si="283"/>
        <v>9.176029962546817E-3</v>
      </c>
      <c r="AN459" s="30">
        <f t="shared" si="284"/>
        <v>7.9962546816479407E-3</v>
      </c>
      <c r="AO459" s="30">
        <f t="shared" si="279"/>
        <v>8.487084870848708E-3</v>
      </c>
      <c r="AP459" s="30">
        <f t="shared" si="280"/>
        <v>7.158671586715867E-3</v>
      </c>
      <c r="AQ459" s="30">
        <f t="shared" si="281"/>
        <v>9.3726937269372687E-3</v>
      </c>
      <c r="AR459" s="30">
        <f t="shared" si="282"/>
        <v>8.5204991087344025E-3</v>
      </c>
      <c r="AS459" s="30">
        <f t="shared" si="285"/>
        <v>1.0873440285204991E-2</v>
      </c>
      <c r="AT459" s="30">
        <f t="shared" si="286"/>
        <v>7.7896613190730837E-3</v>
      </c>
      <c r="AU459" s="30">
        <f t="shared" si="287"/>
        <v>1.0374331550802139E-2</v>
      </c>
      <c r="AV459" s="30">
        <f t="shared" si="288"/>
        <v>7.7183600713012475E-3</v>
      </c>
      <c r="AW459" s="30">
        <f t="shared" si="289"/>
        <v>9.696969696969697E-3</v>
      </c>
      <c r="AX459" s="30">
        <f t="shared" si="290"/>
        <v>5.5080213903743319E-3</v>
      </c>
      <c r="AY459" s="30">
        <f t="shared" si="291"/>
        <v>8.3778966131907301E-3</v>
      </c>
      <c r="AZ459" s="30">
        <f t="shared" si="292"/>
        <v>9.64349376114082E-3</v>
      </c>
      <c r="BA459" s="30">
        <f t="shared" si="293"/>
        <v>1.1693404634581106E-2</v>
      </c>
      <c r="BB459" s="30">
        <f t="shared" si="294"/>
        <v>9.1978609625668444E-3</v>
      </c>
    </row>
    <row r="460" spans="1:54" ht="15" x14ac:dyDescent="0.2">
      <c r="A460" s="20" t="s">
        <v>58</v>
      </c>
      <c r="B460" s="25">
        <v>285</v>
      </c>
      <c r="C460" s="25">
        <v>447</v>
      </c>
      <c r="D460" s="25">
        <v>418</v>
      </c>
      <c r="E460" s="25">
        <v>510</v>
      </c>
      <c r="F460" s="25">
        <v>520</v>
      </c>
      <c r="G460" s="25">
        <v>765</v>
      </c>
      <c r="H460" s="25">
        <v>614</v>
      </c>
      <c r="I460" s="25">
        <v>759</v>
      </c>
      <c r="J460" s="25">
        <v>921</v>
      </c>
      <c r="K460" s="25">
        <v>941</v>
      </c>
      <c r="L460" s="25">
        <v>833</v>
      </c>
      <c r="M460" s="25">
        <v>602</v>
      </c>
      <c r="N460" s="25">
        <v>448</v>
      </c>
      <c r="O460" s="25">
        <v>700</v>
      </c>
      <c r="P460" s="25">
        <v>757</v>
      </c>
      <c r="Q460" s="25">
        <v>881</v>
      </c>
      <c r="R460" s="25">
        <v>690</v>
      </c>
      <c r="Z460" s="20"/>
      <c r="AG460" s="20" t="s">
        <v>58</v>
      </c>
      <c r="AH460" s="28">
        <v>63000</v>
      </c>
      <c r="AI460" s="28">
        <v>62200</v>
      </c>
      <c r="AJ460" s="28">
        <v>61700</v>
      </c>
      <c r="AL460" s="30">
        <f t="shared" si="278"/>
        <v>4.5238095238095237E-3</v>
      </c>
      <c r="AM460" s="30">
        <f t="shared" si="283"/>
        <v>7.0952380952380954E-3</v>
      </c>
      <c r="AN460" s="30">
        <f t="shared" si="284"/>
        <v>6.634920634920635E-3</v>
      </c>
      <c r="AO460" s="30">
        <f t="shared" si="279"/>
        <v>8.1993569131832804E-3</v>
      </c>
      <c r="AP460" s="30">
        <f t="shared" si="280"/>
        <v>8.3601286173633441E-3</v>
      </c>
      <c r="AQ460" s="30">
        <f t="shared" si="281"/>
        <v>1.2299035369774919E-2</v>
      </c>
      <c r="AR460" s="30">
        <f t="shared" si="282"/>
        <v>9.9513776337115077E-3</v>
      </c>
      <c r="AS460" s="30">
        <f t="shared" si="285"/>
        <v>1.2301458670988655E-2</v>
      </c>
      <c r="AT460" s="30">
        <f t="shared" si="286"/>
        <v>1.4927066450567262E-2</v>
      </c>
      <c r="AU460" s="30">
        <f t="shared" si="287"/>
        <v>1.5251215559157212E-2</v>
      </c>
      <c r="AV460" s="30">
        <f t="shared" si="288"/>
        <v>1.3500810372771475E-2</v>
      </c>
      <c r="AW460" s="30">
        <f t="shared" si="289"/>
        <v>9.756888168557536E-3</v>
      </c>
      <c r="AX460" s="30">
        <f t="shared" si="290"/>
        <v>7.2609400324149106E-3</v>
      </c>
      <c r="AY460" s="30">
        <f t="shared" si="291"/>
        <v>1.1345218800648298E-2</v>
      </c>
      <c r="AZ460" s="30">
        <f t="shared" si="292"/>
        <v>1.2269043760129659E-2</v>
      </c>
      <c r="BA460" s="30">
        <f t="shared" si="293"/>
        <v>1.4278768233387359E-2</v>
      </c>
      <c r="BB460" s="30">
        <f t="shared" si="294"/>
        <v>1.1183144246353322E-2</v>
      </c>
    </row>
    <row r="461" spans="1:54" ht="15" x14ac:dyDescent="0.2">
      <c r="A461" s="20" t="s">
        <v>65</v>
      </c>
      <c r="B461" s="25">
        <v>276</v>
      </c>
      <c r="C461" s="25">
        <v>506</v>
      </c>
      <c r="D461" s="25">
        <v>336</v>
      </c>
      <c r="E461" s="25">
        <v>471</v>
      </c>
      <c r="F461" s="25">
        <v>398</v>
      </c>
      <c r="G461" s="25">
        <v>674</v>
      </c>
      <c r="H461" s="25">
        <v>488</v>
      </c>
      <c r="I461" s="25">
        <v>663</v>
      </c>
      <c r="J461" s="25">
        <v>448</v>
      </c>
      <c r="K461" s="25">
        <v>604</v>
      </c>
      <c r="L461" s="25">
        <v>677</v>
      </c>
      <c r="M461" s="25">
        <v>455</v>
      </c>
      <c r="N461" s="25">
        <v>366</v>
      </c>
      <c r="O461" s="25">
        <v>548</v>
      </c>
      <c r="P461" s="25">
        <v>535</v>
      </c>
      <c r="Q461" s="25">
        <v>790</v>
      </c>
      <c r="R461" s="25">
        <v>710</v>
      </c>
      <c r="Z461" s="20"/>
      <c r="AG461" s="20" t="s">
        <v>65</v>
      </c>
      <c r="AH461" s="28">
        <v>59500</v>
      </c>
      <c r="AI461" s="28">
        <v>59900</v>
      </c>
      <c r="AJ461" s="28">
        <v>59900</v>
      </c>
      <c r="AL461" s="30">
        <f t="shared" si="278"/>
        <v>4.6386554621848739E-3</v>
      </c>
      <c r="AM461" s="30">
        <f t="shared" si="283"/>
        <v>8.5042016806722697E-3</v>
      </c>
      <c r="AN461" s="30">
        <f t="shared" si="284"/>
        <v>5.6470588235294121E-3</v>
      </c>
      <c r="AO461" s="30">
        <f t="shared" si="279"/>
        <v>7.8631051752921528E-3</v>
      </c>
      <c r="AP461" s="30">
        <f t="shared" si="280"/>
        <v>6.64440734557596E-3</v>
      </c>
      <c r="AQ461" s="30">
        <f t="shared" si="281"/>
        <v>1.1252086811352254E-2</v>
      </c>
      <c r="AR461" s="30">
        <f t="shared" si="282"/>
        <v>8.1469115191986647E-3</v>
      </c>
      <c r="AS461" s="30">
        <f t="shared" si="285"/>
        <v>1.1068447412353924E-2</v>
      </c>
      <c r="AT461" s="30">
        <f t="shared" si="286"/>
        <v>7.4791318864774626E-3</v>
      </c>
      <c r="AU461" s="30">
        <f t="shared" si="287"/>
        <v>1.008347245409015E-2</v>
      </c>
      <c r="AV461" s="30">
        <f t="shared" si="288"/>
        <v>1.1302170283806343E-2</v>
      </c>
      <c r="AW461" s="30">
        <f t="shared" si="289"/>
        <v>7.5959933222036731E-3</v>
      </c>
      <c r="AX461" s="30">
        <f t="shared" si="290"/>
        <v>6.1101836393989981E-3</v>
      </c>
      <c r="AY461" s="30">
        <f t="shared" si="291"/>
        <v>9.1485809682804679E-3</v>
      </c>
      <c r="AZ461" s="30">
        <f t="shared" si="292"/>
        <v>8.9315525876460765E-3</v>
      </c>
      <c r="BA461" s="30">
        <f t="shared" si="293"/>
        <v>1.318864774624374E-2</v>
      </c>
      <c r="BB461" s="30">
        <f t="shared" si="294"/>
        <v>1.1853088480801336E-2</v>
      </c>
    </row>
    <row r="462" spans="1:54" ht="15" x14ac:dyDescent="0.2">
      <c r="A462" s="20" t="s">
        <v>72</v>
      </c>
      <c r="B462" s="25">
        <v>74</v>
      </c>
      <c r="C462" s="25">
        <v>167</v>
      </c>
      <c r="D462" s="25">
        <v>183</v>
      </c>
      <c r="E462" s="25">
        <v>202</v>
      </c>
      <c r="F462" s="25">
        <v>180</v>
      </c>
      <c r="G462" s="25">
        <v>213</v>
      </c>
      <c r="H462" s="25">
        <v>232</v>
      </c>
      <c r="I462" s="25">
        <v>334</v>
      </c>
      <c r="J462" s="25">
        <v>177</v>
      </c>
      <c r="K462" s="25">
        <v>283</v>
      </c>
      <c r="L462" s="25">
        <v>168</v>
      </c>
      <c r="M462" s="25">
        <v>135</v>
      </c>
      <c r="N462" s="25">
        <v>194</v>
      </c>
      <c r="O462" s="25">
        <v>263</v>
      </c>
      <c r="P462" s="25">
        <v>141</v>
      </c>
      <c r="Q462" s="25">
        <v>319</v>
      </c>
      <c r="R462" s="25">
        <v>271</v>
      </c>
      <c r="Z462" s="20"/>
      <c r="AG462" s="20" t="s">
        <v>72</v>
      </c>
      <c r="AH462" s="28">
        <v>38600</v>
      </c>
      <c r="AI462" s="28">
        <v>37200</v>
      </c>
      <c r="AJ462" s="28">
        <v>37800</v>
      </c>
      <c r="AL462" s="30">
        <f t="shared" si="278"/>
        <v>1.917098445595855E-3</v>
      </c>
      <c r="AM462" s="30">
        <f t="shared" si="283"/>
        <v>4.3264248704663211E-3</v>
      </c>
      <c r="AN462" s="30">
        <f t="shared" si="284"/>
        <v>4.7409326424870469E-3</v>
      </c>
      <c r="AO462" s="30">
        <f t="shared" si="279"/>
        <v>5.4301075268817205E-3</v>
      </c>
      <c r="AP462" s="30">
        <f t="shared" si="280"/>
        <v>4.8387096774193551E-3</v>
      </c>
      <c r="AQ462" s="30">
        <f t="shared" si="281"/>
        <v>5.7258064516129033E-3</v>
      </c>
      <c r="AR462" s="30">
        <f t="shared" si="282"/>
        <v>6.1375661375661378E-3</v>
      </c>
      <c r="AS462" s="30">
        <f t="shared" si="285"/>
        <v>8.835978835978836E-3</v>
      </c>
      <c r="AT462" s="30">
        <f t="shared" si="286"/>
        <v>4.6825396825396822E-3</v>
      </c>
      <c r="AU462" s="30">
        <f t="shared" si="287"/>
        <v>7.4867724867724869E-3</v>
      </c>
      <c r="AV462" s="30">
        <f t="shared" si="288"/>
        <v>4.4444444444444444E-3</v>
      </c>
      <c r="AW462" s="30">
        <f t="shared" si="289"/>
        <v>3.5714285714285713E-3</v>
      </c>
      <c r="AX462" s="30">
        <f t="shared" si="290"/>
        <v>5.1322751322751322E-3</v>
      </c>
      <c r="AY462" s="30">
        <f t="shared" si="291"/>
        <v>6.9576719576719577E-3</v>
      </c>
      <c r="AZ462" s="30">
        <f t="shared" si="292"/>
        <v>3.7301587301587303E-3</v>
      </c>
      <c r="BA462" s="30">
        <f t="shared" si="293"/>
        <v>8.4391534391534389E-3</v>
      </c>
      <c r="BB462" s="30">
        <f t="shared" si="294"/>
        <v>7.1693121693121691E-3</v>
      </c>
    </row>
    <row r="463" spans="1:54" ht="15" x14ac:dyDescent="0.2">
      <c r="A463" s="20" t="s">
        <v>80</v>
      </c>
      <c r="B463" s="25">
        <v>247</v>
      </c>
      <c r="C463" s="25">
        <v>297</v>
      </c>
      <c r="D463" s="25">
        <v>289</v>
      </c>
      <c r="E463" s="25">
        <v>281</v>
      </c>
      <c r="F463" s="25">
        <v>261</v>
      </c>
      <c r="G463" s="25">
        <v>339</v>
      </c>
      <c r="H463" s="25">
        <v>286</v>
      </c>
      <c r="I463" s="25">
        <v>369</v>
      </c>
      <c r="J463" s="25">
        <v>311</v>
      </c>
      <c r="K463" s="25">
        <v>358</v>
      </c>
      <c r="L463" s="25">
        <v>286</v>
      </c>
      <c r="M463" s="25">
        <v>238</v>
      </c>
      <c r="N463" s="25">
        <v>260</v>
      </c>
      <c r="O463" s="25">
        <v>270</v>
      </c>
      <c r="P463" s="25">
        <v>362</v>
      </c>
      <c r="Q463" s="25">
        <v>332</v>
      </c>
      <c r="R463" s="25">
        <v>365</v>
      </c>
      <c r="Z463" s="20"/>
      <c r="AG463" s="20" t="s">
        <v>80</v>
      </c>
      <c r="AH463" s="28">
        <v>45200</v>
      </c>
      <c r="AI463" s="28">
        <v>44500</v>
      </c>
      <c r="AJ463" s="28">
        <v>44400</v>
      </c>
      <c r="AL463" s="30">
        <f t="shared" si="278"/>
        <v>5.4646017699115047E-3</v>
      </c>
      <c r="AM463" s="30">
        <f t="shared" si="283"/>
        <v>6.5707964601769914E-3</v>
      </c>
      <c r="AN463" s="30">
        <f t="shared" si="284"/>
        <v>6.393805309734513E-3</v>
      </c>
      <c r="AO463" s="30">
        <f t="shared" si="279"/>
        <v>6.3146067415730334E-3</v>
      </c>
      <c r="AP463" s="30">
        <f t="shared" si="280"/>
        <v>5.8651685393258423E-3</v>
      </c>
      <c r="AQ463" s="30">
        <f t="shared" si="281"/>
        <v>7.6179775280898875E-3</v>
      </c>
      <c r="AR463" s="30">
        <f t="shared" si="282"/>
        <v>6.4414414414414416E-3</v>
      </c>
      <c r="AS463" s="30">
        <f t="shared" si="285"/>
        <v>8.3108108108108109E-3</v>
      </c>
      <c r="AT463" s="30">
        <f t="shared" si="286"/>
        <v>7.0045045045045041E-3</v>
      </c>
      <c r="AU463" s="30">
        <f t="shared" si="287"/>
        <v>8.0630630630630622E-3</v>
      </c>
      <c r="AV463" s="30">
        <f t="shared" si="288"/>
        <v>6.4414414414414416E-3</v>
      </c>
      <c r="AW463" s="30">
        <f t="shared" si="289"/>
        <v>5.3603603603603603E-3</v>
      </c>
      <c r="AX463" s="30">
        <f t="shared" si="290"/>
        <v>5.8558558558558559E-3</v>
      </c>
      <c r="AY463" s="30">
        <f t="shared" si="291"/>
        <v>6.0810810810810814E-3</v>
      </c>
      <c r="AZ463" s="30">
        <f t="shared" si="292"/>
        <v>8.1531531531531531E-3</v>
      </c>
      <c r="BA463" s="30">
        <f t="shared" si="293"/>
        <v>7.4774774774774774E-3</v>
      </c>
      <c r="BB463" s="30">
        <f t="shared" si="294"/>
        <v>8.22072072072072E-3</v>
      </c>
    </row>
    <row r="464" spans="1:54" ht="15" x14ac:dyDescent="0.2">
      <c r="A464" s="20" t="s">
        <v>82</v>
      </c>
      <c r="B464" s="25">
        <v>184</v>
      </c>
      <c r="C464" s="25">
        <v>402</v>
      </c>
      <c r="D464" s="25">
        <v>395</v>
      </c>
      <c r="E464" s="25">
        <v>381</v>
      </c>
      <c r="F464" s="25">
        <v>287</v>
      </c>
      <c r="G464" s="25">
        <v>416</v>
      </c>
      <c r="H464" s="25">
        <v>443</v>
      </c>
      <c r="I464" s="25">
        <v>477</v>
      </c>
      <c r="J464" s="25">
        <v>417</v>
      </c>
      <c r="K464" s="25">
        <v>585</v>
      </c>
      <c r="L464" s="25">
        <v>309</v>
      </c>
      <c r="M464" s="25">
        <v>394</v>
      </c>
      <c r="N464" s="25">
        <v>325</v>
      </c>
      <c r="O464" s="25">
        <v>549</v>
      </c>
      <c r="P464" s="25">
        <v>494</v>
      </c>
      <c r="Q464" s="25">
        <v>803</v>
      </c>
      <c r="R464" s="25">
        <v>580</v>
      </c>
      <c r="Z464" s="20"/>
      <c r="AG464" s="20" t="s">
        <v>82</v>
      </c>
      <c r="AH464" s="28">
        <v>57600</v>
      </c>
      <c r="AI464" s="28">
        <v>57300</v>
      </c>
      <c r="AJ464" s="28">
        <v>56400</v>
      </c>
      <c r="AL464" s="30">
        <f t="shared" si="278"/>
        <v>3.1944444444444446E-3</v>
      </c>
      <c r="AM464" s="30">
        <f t="shared" si="283"/>
        <v>6.9791666666666665E-3</v>
      </c>
      <c r="AN464" s="30">
        <f t="shared" si="284"/>
        <v>6.8576388888888888E-3</v>
      </c>
      <c r="AO464" s="30">
        <f t="shared" si="279"/>
        <v>6.6492146596858637E-3</v>
      </c>
      <c r="AP464" s="30">
        <f t="shared" si="280"/>
        <v>5.0087260034904013E-3</v>
      </c>
      <c r="AQ464" s="30">
        <f t="shared" si="281"/>
        <v>7.2600349040139612E-3</v>
      </c>
      <c r="AR464" s="30">
        <f t="shared" si="282"/>
        <v>7.8546099290780144E-3</v>
      </c>
      <c r="AS464" s="30">
        <f t="shared" si="285"/>
        <v>8.4574468085106391E-3</v>
      </c>
      <c r="AT464" s="30">
        <f t="shared" si="286"/>
        <v>7.3936170212765958E-3</v>
      </c>
      <c r="AU464" s="30">
        <f t="shared" si="287"/>
        <v>1.0372340425531914E-2</v>
      </c>
      <c r="AV464" s="30">
        <f t="shared" si="288"/>
        <v>5.4787234042553189E-3</v>
      </c>
      <c r="AW464" s="30">
        <f t="shared" si="289"/>
        <v>6.9858156028368796E-3</v>
      </c>
      <c r="AX464" s="30">
        <f t="shared" si="290"/>
        <v>5.7624113475177301E-3</v>
      </c>
      <c r="AY464" s="30">
        <f t="shared" si="291"/>
        <v>9.7340425531914892E-3</v>
      </c>
      <c r="AZ464" s="30">
        <f t="shared" si="292"/>
        <v>8.7588652482269505E-3</v>
      </c>
      <c r="BA464" s="30">
        <f t="shared" si="293"/>
        <v>1.423758865248227E-2</v>
      </c>
      <c r="BB464" s="30">
        <f t="shared" si="294"/>
        <v>1.0283687943262411E-2</v>
      </c>
    </row>
    <row r="465" spans="1:54" ht="15" x14ac:dyDescent="0.2">
      <c r="A465" s="20" t="s">
        <v>106</v>
      </c>
      <c r="B465" s="25">
        <v>381</v>
      </c>
      <c r="C465" s="25">
        <v>621</v>
      </c>
      <c r="D465" s="25">
        <v>759</v>
      </c>
      <c r="E465" s="25">
        <v>780</v>
      </c>
      <c r="F465" s="25">
        <v>651</v>
      </c>
      <c r="G465" s="25">
        <v>755</v>
      </c>
      <c r="H465" s="25">
        <v>822</v>
      </c>
      <c r="I465" s="25">
        <v>1090</v>
      </c>
      <c r="J465" s="25">
        <v>649</v>
      </c>
      <c r="K465" s="25">
        <v>796</v>
      </c>
      <c r="L465" s="25">
        <v>750</v>
      </c>
      <c r="M465" s="25">
        <v>600</v>
      </c>
      <c r="N465" s="25">
        <v>534</v>
      </c>
      <c r="O465" s="25">
        <v>788</v>
      </c>
      <c r="P465" s="25">
        <v>822</v>
      </c>
      <c r="Q465" s="25">
        <v>896</v>
      </c>
      <c r="R465" s="25">
        <v>1010</v>
      </c>
      <c r="Z465" s="20"/>
      <c r="AG465" s="20" t="s">
        <v>106</v>
      </c>
      <c r="AH465" s="28">
        <v>81500</v>
      </c>
      <c r="AI465" s="28">
        <v>79600</v>
      </c>
      <c r="AJ465" s="28">
        <v>78600</v>
      </c>
      <c r="AL465" s="30">
        <f t="shared" si="278"/>
        <v>4.6748466257668713E-3</v>
      </c>
      <c r="AM465" s="30">
        <f t="shared" si="283"/>
        <v>7.6196319018404911E-3</v>
      </c>
      <c r="AN465" s="30">
        <f t="shared" si="284"/>
        <v>9.3128834355828225E-3</v>
      </c>
      <c r="AO465" s="30">
        <f t="shared" si="279"/>
        <v>9.7989949748743723E-3</v>
      </c>
      <c r="AP465" s="30">
        <f t="shared" si="280"/>
        <v>8.1783919597989956E-3</v>
      </c>
      <c r="AQ465" s="30">
        <f t="shared" si="281"/>
        <v>9.4849246231155787E-3</v>
      </c>
      <c r="AR465" s="30">
        <f t="shared" si="282"/>
        <v>1.0458015267175573E-2</v>
      </c>
      <c r="AS465" s="30">
        <f t="shared" si="285"/>
        <v>1.3867684478371502E-2</v>
      </c>
      <c r="AT465" s="30">
        <f t="shared" si="286"/>
        <v>8.2569974554707378E-3</v>
      </c>
      <c r="AU465" s="30">
        <f t="shared" si="287"/>
        <v>1.0127226463104325E-2</v>
      </c>
      <c r="AV465" s="30">
        <f t="shared" si="288"/>
        <v>9.5419847328244278E-3</v>
      </c>
      <c r="AW465" s="30">
        <f t="shared" si="289"/>
        <v>7.6335877862595417E-3</v>
      </c>
      <c r="AX465" s="30">
        <f t="shared" si="290"/>
        <v>6.7938931297709922E-3</v>
      </c>
      <c r="AY465" s="30">
        <f t="shared" si="291"/>
        <v>1.0025445292620866E-2</v>
      </c>
      <c r="AZ465" s="30">
        <f t="shared" si="292"/>
        <v>1.0458015267175573E-2</v>
      </c>
      <c r="BA465" s="30">
        <f t="shared" si="293"/>
        <v>1.1399491094147583E-2</v>
      </c>
      <c r="BB465" s="30">
        <f t="shared" si="294"/>
        <v>1.2849872773536896E-2</v>
      </c>
    </row>
    <row r="466" spans="1:54" ht="15" x14ac:dyDescent="0.2">
      <c r="A466" s="20" t="s">
        <v>135</v>
      </c>
      <c r="B466" s="25">
        <v>374</v>
      </c>
      <c r="C466" s="25">
        <v>663</v>
      </c>
      <c r="D466" s="25">
        <v>791</v>
      </c>
      <c r="E466" s="25">
        <v>566</v>
      </c>
      <c r="F466" s="25">
        <v>420</v>
      </c>
      <c r="G466" s="25">
        <v>694</v>
      </c>
      <c r="H466" s="25">
        <v>666</v>
      </c>
      <c r="I466" s="25">
        <v>813</v>
      </c>
      <c r="J466" s="25">
        <v>646</v>
      </c>
      <c r="K466" s="25">
        <v>686</v>
      </c>
      <c r="L466" s="25">
        <v>824</v>
      </c>
      <c r="M466" s="25">
        <v>671</v>
      </c>
      <c r="N466" s="25">
        <v>384</v>
      </c>
      <c r="O466" s="25">
        <v>1201</v>
      </c>
      <c r="P466" s="25">
        <v>732</v>
      </c>
      <c r="Q466" s="25">
        <v>577</v>
      </c>
      <c r="R466" s="25">
        <v>718</v>
      </c>
      <c r="Z466" s="20"/>
      <c r="AG466" s="20" t="s">
        <v>135</v>
      </c>
      <c r="AH466" s="28">
        <v>49100</v>
      </c>
      <c r="AI466" s="28">
        <v>49600</v>
      </c>
      <c r="AJ466" s="28">
        <v>50600</v>
      </c>
      <c r="AL466" s="30">
        <f t="shared" si="278"/>
        <v>7.6171079429735236E-3</v>
      </c>
      <c r="AM466" s="30">
        <f t="shared" si="283"/>
        <v>1.3503054989816701E-2</v>
      </c>
      <c r="AN466" s="30">
        <f t="shared" si="284"/>
        <v>1.610997963340122E-2</v>
      </c>
      <c r="AO466" s="30">
        <f t="shared" si="279"/>
        <v>1.1411290322580646E-2</v>
      </c>
      <c r="AP466" s="30">
        <f t="shared" si="280"/>
        <v>8.4677419354838718E-3</v>
      </c>
      <c r="AQ466" s="30">
        <f t="shared" si="281"/>
        <v>1.3991935483870968E-2</v>
      </c>
      <c r="AR466" s="30">
        <f t="shared" si="282"/>
        <v>1.3162055335968379E-2</v>
      </c>
      <c r="AS466" s="30">
        <f t="shared" si="285"/>
        <v>1.6067193675889328E-2</v>
      </c>
      <c r="AT466" s="30">
        <f t="shared" si="286"/>
        <v>1.2766798418972332E-2</v>
      </c>
      <c r="AU466" s="30">
        <f t="shared" si="287"/>
        <v>1.3557312252964427E-2</v>
      </c>
      <c r="AV466" s="30">
        <f t="shared" si="288"/>
        <v>1.6284584980237153E-2</v>
      </c>
      <c r="AW466" s="30">
        <f t="shared" si="289"/>
        <v>1.3260869565217392E-2</v>
      </c>
      <c r="AX466" s="30">
        <f t="shared" si="290"/>
        <v>7.5889328063241104E-3</v>
      </c>
      <c r="AY466" s="30">
        <f t="shared" si="291"/>
        <v>2.3735177865612647E-2</v>
      </c>
      <c r="AZ466" s="30">
        <f t="shared" si="292"/>
        <v>1.4466403162055335E-2</v>
      </c>
      <c r="BA466" s="30">
        <f t="shared" si="293"/>
        <v>1.1403162055335968E-2</v>
      </c>
      <c r="BB466" s="30">
        <f t="shared" si="294"/>
        <v>1.4189723320158103E-2</v>
      </c>
    </row>
    <row r="467" spans="1:54" ht="15" x14ac:dyDescent="0.2">
      <c r="A467" s="20" t="s">
        <v>171</v>
      </c>
      <c r="B467" s="25">
        <v>411</v>
      </c>
      <c r="C467" s="25">
        <v>755</v>
      </c>
      <c r="D467" s="25">
        <v>729</v>
      </c>
      <c r="E467" s="25">
        <v>822</v>
      </c>
      <c r="F467" s="25">
        <v>894</v>
      </c>
      <c r="G467" s="25">
        <v>820</v>
      </c>
      <c r="H467" s="25">
        <v>810</v>
      </c>
      <c r="I467" s="25">
        <v>857</v>
      </c>
      <c r="J467" s="25">
        <v>1394</v>
      </c>
      <c r="K467" s="25">
        <v>1149</v>
      </c>
      <c r="L467" s="25">
        <v>1031</v>
      </c>
      <c r="M467" s="25">
        <v>808</v>
      </c>
      <c r="N467" s="25">
        <v>482</v>
      </c>
      <c r="O467" s="25">
        <v>1101</v>
      </c>
      <c r="P467" s="25">
        <v>768</v>
      </c>
      <c r="Q467" s="25">
        <v>830</v>
      </c>
      <c r="R467" s="25">
        <v>1039</v>
      </c>
      <c r="Z467" s="20"/>
      <c r="AG467" s="20" t="s">
        <v>171</v>
      </c>
      <c r="AH467" s="28">
        <v>59900</v>
      </c>
      <c r="AI467" s="28">
        <v>58700</v>
      </c>
      <c r="AJ467" s="28">
        <v>58300</v>
      </c>
      <c r="AL467" s="30">
        <f t="shared" si="278"/>
        <v>6.8614357262103505E-3</v>
      </c>
      <c r="AM467" s="30">
        <f t="shared" si="283"/>
        <v>1.2604340567612688E-2</v>
      </c>
      <c r="AN467" s="30">
        <f t="shared" si="284"/>
        <v>1.2170283806343907E-2</v>
      </c>
      <c r="AO467" s="30">
        <f t="shared" si="279"/>
        <v>1.4003407155025554E-2</v>
      </c>
      <c r="AP467" s="30">
        <f t="shared" si="280"/>
        <v>1.5229982964224871E-2</v>
      </c>
      <c r="AQ467" s="30">
        <f t="shared" si="281"/>
        <v>1.3969335604770016E-2</v>
      </c>
      <c r="AR467" s="30">
        <f t="shared" si="282"/>
        <v>1.3893653516295026E-2</v>
      </c>
      <c r="AS467" s="30">
        <f t="shared" si="285"/>
        <v>1.469982847341338E-2</v>
      </c>
      <c r="AT467" s="30">
        <f t="shared" si="286"/>
        <v>2.3910806174957118E-2</v>
      </c>
      <c r="AU467" s="30">
        <f t="shared" si="287"/>
        <v>1.9708404802744425E-2</v>
      </c>
      <c r="AV467" s="30">
        <f t="shared" si="288"/>
        <v>1.7684391080617496E-2</v>
      </c>
      <c r="AW467" s="30">
        <f t="shared" si="289"/>
        <v>1.385934819897084E-2</v>
      </c>
      <c r="AX467" s="30">
        <f t="shared" si="290"/>
        <v>8.2675814751286443E-3</v>
      </c>
      <c r="AY467" s="30">
        <f t="shared" si="291"/>
        <v>1.8885077186963979E-2</v>
      </c>
      <c r="AZ467" s="30">
        <f t="shared" si="292"/>
        <v>1.3173241852487135E-2</v>
      </c>
      <c r="BA467" s="30">
        <f t="shared" si="293"/>
        <v>1.4236706689536879E-2</v>
      </c>
      <c r="BB467" s="30">
        <f t="shared" si="294"/>
        <v>1.7821612349914237E-2</v>
      </c>
    </row>
    <row r="468" spans="1:54" ht="15" x14ac:dyDescent="0.2">
      <c r="A468" s="20" t="s">
        <v>194</v>
      </c>
      <c r="B468" s="25">
        <v>366</v>
      </c>
      <c r="C468" s="25">
        <v>777</v>
      </c>
      <c r="D468" s="25">
        <v>672</v>
      </c>
      <c r="E468" s="25">
        <v>597</v>
      </c>
      <c r="F468" s="25">
        <v>510</v>
      </c>
      <c r="G468" s="25">
        <v>623</v>
      </c>
      <c r="H468" s="25">
        <v>593</v>
      </c>
      <c r="I468" s="25">
        <v>667</v>
      </c>
      <c r="J468" s="25">
        <v>540</v>
      </c>
      <c r="K468" s="25">
        <v>739</v>
      </c>
      <c r="L468" s="25">
        <v>610</v>
      </c>
      <c r="M468" s="25">
        <v>520</v>
      </c>
      <c r="N468" s="25">
        <v>497</v>
      </c>
      <c r="O468" s="25">
        <v>876</v>
      </c>
      <c r="P468" s="25">
        <v>589</v>
      </c>
      <c r="Q468" s="25">
        <v>1004</v>
      </c>
      <c r="R468" s="25">
        <v>849</v>
      </c>
      <c r="Z468" s="20"/>
      <c r="AG468" s="20" t="s">
        <v>194</v>
      </c>
      <c r="AH468" s="28">
        <v>58900</v>
      </c>
      <c r="AI468" s="28">
        <v>58800</v>
      </c>
      <c r="AJ468" s="28">
        <v>57800</v>
      </c>
      <c r="AL468" s="30">
        <f t="shared" si="278"/>
        <v>6.2139219015280136E-3</v>
      </c>
      <c r="AM468" s="30">
        <f t="shared" si="283"/>
        <v>1.3191850594227504E-2</v>
      </c>
      <c r="AN468" s="30">
        <f t="shared" si="284"/>
        <v>1.1409168081494057E-2</v>
      </c>
      <c r="AO468" s="30">
        <f t="shared" si="279"/>
        <v>1.0153061224489796E-2</v>
      </c>
      <c r="AP468" s="30">
        <f t="shared" si="280"/>
        <v>8.673469387755102E-3</v>
      </c>
      <c r="AQ468" s="30">
        <f t="shared" si="281"/>
        <v>1.0595238095238095E-2</v>
      </c>
      <c r="AR468" s="30">
        <f t="shared" si="282"/>
        <v>1.0259515570934257E-2</v>
      </c>
      <c r="AS468" s="30">
        <f t="shared" si="285"/>
        <v>1.1539792387543253E-2</v>
      </c>
      <c r="AT468" s="30">
        <f t="shared" si="286"/>
        <v>9.3425605536332171E-3</v>
      </c>
      <c r="AU468" s="30">
        <f t="shared" si="287"/>
        <v>1.2785467128027682E-2</v>
      </c>
      <c r="AV468" s="30">
        <f t="shared" si="288"/>
        <v>1.055363321799308E-2</v>
      </c>
      <c r="AW468" s="30">
        <f t="shared" si="289"/>
        <v>8.996539792387544E-3</v>
      </c>
      <c r="AX468" s="30">
        <f t="shared" si="290"/>
        <v>8.5986159169550175E-3</v>
      </c>
      <c r="AY468" s="30">
        <f t="shared" si="291"/>
        <v>1.5155709342560554E-2</v>
      </c>
      <c r="AZ468" s="30">
        <f t="shared" si="292"/>
        <v>1.0190311418685122E-2</v>
      </c>
      <c r="BA468" s="30">
        <f t="shared" si="293"/>
        <v>1.7370242214532872E-2</v>
      </c>
      <c r="BB468" s="30">
        <f t="shared" si="294"/>
        <v>1.4688581314878893E-2</v>
      </c>
    </row>
    <row r="469" spans="1:54" ht="15" x14ac:dyDescent="0.2">
      <c r="A469" s="20" t="s">
        <v>6</v>
      </c>
      <c r="B469" s="25">
        <v>383</v>
      </c>
      <c r="C469" s="25">
        <v>369</v>
      </c>
      <c r="D469" s="25">
        <v>413</v>
      </c>
      <c r="E469" s="25">
        <v>723</v>
      </c>
      <c r="F469" s="25">
        <v>389</v>
      </c>
      <c r="G469" s="25">
        <v>512</v>
      </c>
      <c r="H469" s="25">
        <v>584</v>
      </c>
      <c r="I469" s="25">
        <v>636</v>
      </c>
      <c r="J469" s="25">
        <v>593</v>
      </c>
      <c r="K469" s="25">
        <v>610</v>
      </c>
      <c r="L469" s="25">
        <v>722</v>
      </c>
      <c r="M469" s="25">
        <v>711</v>
      </c>
      <c r="N469" s="25">
        <v>312</v>
      </c>
      <c r="O469" s="25">
        <v>371</v>
      </c>
      <c r="P469" s="25">
        <v>431</v>
      </c>
      <c r="Q469" s="25">
        <v>546</v>
      </c>
      <c r="R469" s="25">
        <v>585</v>
      </c>
      <c r="Z469" s="20"/>
      <c r="AG469" s="20" t="s">
        <v>6</v>
      </c>
      <c r="AH469" s="28">
        <v>56200</v>
      </c>
      <c r="AI469" s="28">
        <v>56500</v>
      </c>
      <c r="AJ469" s="28">
        <v>55000</v>
      </c>
      <c r="AL469" s="30">
        <f t="shared" si="278"/>
        <v>6.8149466192170818E-3</v>
      </c>
      <c r="AM469" s="30">
        <f t="shared" si="283"/>
        <v>6.5658362989323843E-3</v>
      </c>
      <c r="AN469" s="30">
        <f t="shared" si="284"/>
        <v>7.3487544483985768E-3</v>
      </c>
      <c r="AO469" s="30">
        <f t="shared" si="279"/>
        <v>1.279646017699115E-2</v>
      </c>
      <c r="AP469" s="30">
        <f t="shared" si="280"/>
        <v>6.8849557522123895E-3</v>
      </c>
      <c r="AQ469" s="30">
        <f t="shared" si="281"/>
        <v>9.0619469026548671E-3</v>
      </c>
      <c r="AR469" s="30">
        <f t="shared" si="282"/>
        <v>1.0618181818181818E-2</v>
      </c>
      <c r="AS469" s="30">
        <f t="shared" si="285"/>
        <v>1.1563636363636364E-2</v>
      </c>
      <c r="AT469" s="30">
        <f t="shared" si="286"/>
        <v>1.0781818181818182E-2</v>
      </c>
      <c r="AU469" s="30">
        <f t="shared" si="287"/>
        <v>1.1090909090909091E-2</v>
      </c>
      <c r="AV469" s="30">
        <f t="shared" si="288"/>
        <v>1.3127272727272727E-2</v>
      </c>
      <c r="AW469" s="30">
        <f t="shared" si="289"/>
        <v>1.2927272727272726E-2</v>
      </c>
      <c r="AX469" s="30">
        <f t="shared" si="290"/>
        <v>5.6727272727272729E-3</v>
      </c>
      <c r="AY469" s="30">
        <f t="shared" si="291"/>
        <v>6.7454545454545458E-3</v>
      </c>
      <c r="AZ469" s="30">
        <f t="shared" si="292"/>
        <v>7.8363636363636361E-3</v>
      </c>
      <c r="BA469" s="30">
        <f t="shared" si="293"/>
        <v>9.9272727272727273E-3</v>
      </c>
      <c r="BB469" s="30">
        <f t="shared" si="294"/>
        <v>1.0636363636363637E-2</v>
      </c>
    </row>
    <row r="470" spans="1:54" ht="15" x14ac:dyDescent="0.2">
      <c r="A470" s="20" t="s">
        <v>26</v>
      </c>
      <c r="B470" s="25">
        <v>462</v>
      </c>
      <c r="C470" s="25">
        <v>536</v>
      </c>
      <c r="D470" s="25">
        <v>689</v>
      </c>
      <c r="E470" s="25">
        <v>527</v>
      </c>
      <c r="F470" s="25">
        <v>521</v>
      </c>
      <c r="G470" s="25">
        <v>766</v>
      </c>
      <c r="H470" s="25">
        <v>749</v>
      </c>
      <c r="I470" s="25">
        <v>575</v>
      </c>
      <c r="J470" s="25">
        <v>991</v>
      </c>
      <c r="K470" s="25">
        <v>1134</v>
      </c>
      <c r="L470" s="25">
        <v>615</v>
      </c>
      <c r="M470" s="25">
        <v>963</v>
      </c>
      <c r="N470" s="25">
        <v>333</v>
      </c>
      <c r="O470" s="25">
        <v>577</v>
      </c>
      <c r="P470" s="25">
        <v>652</v>
      </c>
      <c r="Q470" s="25">
        <v>810</v>
      </c>
      <c r="R470" s="25">
        <v>627</v>
      </c>
      <c r="Z470" s="20"/>
      <c r="AG470" s="20" t="s">
        <v>26</v>
      </c>
      <c r="AH470" s="28">
        <v>72700</v>
      </c>
      <c r="AI470" s="28">
        <v>69500</v>
      </c>
      <c r="AJ470" s="28">
        <v>72100</v>
      </c>
      <c r="AL470" s="30">
        <f t="shared" si="278"/>
        <v>6.3548830811554335E-3</v>
      </c>
      <c r="AM470" s="30">
        <f t="shared" si="283"/>
        <v>7.3727647867950479E-3</v>
      </c>
      <c r="AN470" s="30">
        <f t="shared" si="284"/>
        <v>9.4773039889958742E-3</v>
      </c>
      <c r="AO470" s="30">
        <f t="shared" si="279"/>
        <v>7.5827338129496403E-3</v>
      </c>
      <c r="AP470" s="30">
        <f t="shared" si="280"/>
        <v>7.4964028776978416E-3</v>
      </c>
      <c r="AQ470" s="30">
        <f t="shared" si="281"/>
        <v>1.102158273381295E-2</v>
      </c>
      <c r="AR470" s="30">
        <f t="shared" si="282"/>
        <v>1.0388349514563107E-2</v>
      </c>
      <c r="AS470" s="30">
        <f t="shared" si="285"/>
        <v>7.9750346740638002E-3</v>
      </c>
      <c r="AT470" s="30">
        <f t="shared" si="286"/>
        <v>1.3744798890429958E-2</v>
      </c>
      <c r="AU470" s="30">
        <f t="shared" si="287"/>
        <v>1.5728155339805826E-2</v>
      </c>
      <c r="AV470" s="30">
        <f t="shared" si="288"/>
        <v>8.5298196948682386E-3</v>
      </c>
      <c r="AW470" s="30">
        <f t="shared" si="289"/>
        <v>1.3356449375866851E-2</v>
      </c>
      <c r="AX470" s="30">
        <f t="shared" si="290"/>
        <v>4.6185852981969486E-3</v>
      </c>
      <c r="AY470" s="30">
        <f t="shared" si="291"/>
        <v>8.0027739251040224E-3</v>
      </c>
      <c r="AZ470" s="30">
        <f t="shared" si="292"/>
        <v>9.0429958391123437E-3</v>
      </c>
      <c r="BA470" s="30">
        <f t="shared" si="293"/>
        <v>1.1234396671289875E-2</v>
      </c>
      <c r="BB470" s="30">
        <f t="shared" si="294"/>
        <v>8.6962552011095699E-3</v>
      </c>
    </row>
    <row r="471" spans="1:54" ht="15" x14ac:dyDescent="0.2">
      <c r="A471" s="20" t="s">
        <v>45</v>
      </c>
      <c r="B471" s="25">
        <v>700</v>
      </c>
      <c r="C471" s="25">
        <v>871</v>
      </c>
      <c r="D471" s="25">
        <v>704</v>
      </c>
      <c r="E471" s="25">
        <v>836</v>
      </c>
      <c r="F471" s="25">
        <v>737</v>
      </c>
      <c r="G471" s="25">
        <v>987</v>
      </c>
      <c r="H471" s="25">
        <v>877</v>
      </c>
      <c r="I471" s="25">
        <v>950</v>
      </c>
      <c r="J471" s="25">
        <v>694</v>
      </c>
      <c r="K471" s="25">
        <v>1066</v>
      </c>
      <c r="L471" s="25">
        <v>1050</v>
      </c>
      <c r="M471" s="25">
        <v>712</v>
      </c>
      <c r="N471" s="25">
        <v>422</v>
      </c>
      <c r="O471" s="25">
        <v>544</v>
      </c>
      <c r="P471" s="25">
        <v>863</v>
      </c>
      <c r="Q471" s="25">
        <v>835</v>
      </c>
      <c r="R471" s="25">
        <v>999</v>
      </c>
      <c r="Z471" s="20"/>
      <c r="AG471" s="20" t="s">
        <v>45</v>
      </c>
      <c r="AH471" s="28">
        <v>48900</v>
      </c>
      <c r="AI471" s="28">
        <v>50700</v>
      </c>
      <c r="AJ471" s="28">
        <v>51500</v>
      </c>
      <c r="AL471" s="30">
        <f t="shared" si="278"/>
        <v>1.4314928425357873E-2</v>
      </c>
      <c r="AM471" s="30">
        <f t="shared" si="283"/>
        <v>1.7811860940695298E-2</v>
      </c>
      <c r="AN471" s="30">
        <f t="shared" si="284"/>
        <v>1.4396728016359918E-2</v>
      </c>
      <c r="AO471" s="30">
        <f t="shared" si="279"/>
        <v>1.6489151873767257E-2</v>
      </c>
      <c r="AP471" s="30">
        <f t="shared" si="280"/>
        <v>1.4536489151873767E-2</v>
      </c>
      <c r="AQ471" s="30">
        <f t="shared" si="281"/>
        <v>1.9467455621301775E-2</v>
      </c>
      <c r="AR471" s="30">
        <f t="shared" si="282"/>
        <v>1.7029126213592233E-2</v>
      </c>
      <c r="AS471" s="30">
        <f t="shared" si="285"/>
        <v>1.8446601941747572E-2</v>
      </c>
      <c r="AT471" s="30">
        <f t="shared" si="286"/>
        <v>1.3475728155339806E-2</v>
      </c>
      <c r="AU471" s="30">
        <f t="shared" si="287"/>
        <v>2.0699029126213592E-2</v>
      </c>
      <c r="AV471" s="30">
        <f t="shared" si="288"/>
        <v>2.0388349514563107E-2</v>
      </c>
      <c r="AW471" s="30">
        <f t="shared" si="289"/>
        <v>1.3825242718446602E-2</v>
      </c>
      <c r="AX471" s="30">
        <f t="shared" si="290"/>
        <v>8.1941747572815537E-3</v>
      </c>
      <c r="AY471" s="30">
        <f t="shared" si="291"/>
        <v>1.0563106796116505E-2</v>
      </c>
      <c r="AZ471" s="30">
        <f t="shared" si="292"/>
        <v>1.6757281553398059E-2</v>
      </c>
      <c r="BA471" s="30">
        <f t="shared" si="293"/>
        <v>1.6213592233009708E-2</v>
      </c>
      <c r="BB471" s="30">
        <f t="shared" si="294"/>
        <v>1.9398058252427186E-2</v>
      </c>
    </row>
    <row r="472" spans="1:54" ht="15" x14ac:dyDescent="0.2">
      <c r="A472" s="20" t="s">
        <v>48</v>
      </c>
      <c r="B472" s="25">
        <v>183</v>
      </c>
      <c r="C472" s="25">
        <v>437</v>
      </c>
      <c r="D472" s="25">
        <v>301</v>
      </c>
      <c r="E472" s="25">
        <v>248</v>
      </c>
      <c r="F472" s="25">
        <v>407</v>
      </c>
      <c r="G472" s="25">
        <v>470</v>
      </c>
      <c r="H472" s="25">
        <v>391</v>
      </c>
      <c r="I472" s="25">
        <v>230</v>
      </c>
      <c r="J472" s="25">
        <v>299</v>
      </c>
      <c r="K472" s="25">
        <v>286</v>
      </c>
      <c r="L472" s="25">
        <v>246</v>
      </c>
      <c r="M472" s="25">
        <v>319</v>
      </c>
      <c r="N472" s="25">
        <v>162</v>
      </c>
      <c r="O472" s="25">
        <v>187</v>
      </c>
      <c r="P472" s="25">
        <v>246</v>
      </c>
      <c r="Q472" s="25">
        <v>348</v>
      </c>
      <c r="R472" s="25">
        <v>354</v>
      </c>
      <c r="Z472" s="20"/>
      <c r="AG472" s="20" t="s">
        <v>48</v>
      </c>
      <c r="AH472" s="28">
        <v>48500</v>
      </c>
      <c r="AI472" s="28">
        <v>47200</v>
      </c>
      <c r="AJ472" s="28">
        <v>47400</v>
      </c>
      <c r="AL472" s="30">
        <f t="shared" si="278"/>
        <v>3.7731958762886597E-3</v>
      </c>
      <c r="AM472" s="30">
        <f t="shared" si="283"/>
        <v>9.0103092783505156E-3</v>
      </c>
      <c r="AN472" s="30">
        <f t="shared" si="284"/>
        <v>6.2061855670103097E-3</v>
      </c>
      <c r="AO472" s="30">
        <f t="shared" si="279"/>
        <v>5.2542372881355937E-3</v>
      </c>
      <c r="AP472" s="30">
        <f t="shared" si="280"/>
        <v>8.6228813559322028E-3</v>
      </c>
      <c r="AQ472" s="30">
        <f t="shared" si="281"/>
        <v>9.9576271186440669E-3</v>
      </c>
      <c r="AR472" s="30">
        <f t="shared" si="282"/>
        <v>8.2489451476793242E-3</v>
      </c>
      <c r="AS472" s="30">
        <f t="shared" si="285"/>
        <v>4.8523206751054856E-3</v>
      </c>
      <c r="AT472" s="30">
        <f t="shared" si="286"/>
        <v>6.308016877637131E-3</v>
      </c>
      <c r="AU472" s="30">
        <f t="shared" si="287"/>
        <v>6.033755274261603E-3</v>
      </c>
      <c r="AV472" s="30">
        <f t="shared" si="288"/>
        <v>5.1898734177215191E-3</v>
      </c>
      <c r="AW472" s="30">
        <f t="shared" si="289"/>
        <v>6.7299578059071734E-3</v>
      </c>
      <c r="AX472" s="30">
        <f t="shared" si="290"/>
        <v>3.4177215189873417E-3</v>
      </c>
      <c r="AY472" s="30">
        <f t="shared" si="291"/>
        <v>3.9451476793248945E-3</v>
      </c>
      <c r="AZ472" s="30">
        <f t="shared" si="292"/>
        <v>5.1898734177215191E-3</v>
      </c>
      <c r="BA472" s="30">
        <f t="shared" si="293"/>
        <v>7.3417721518987339E-3</v>
      </c>
      <c r="BB472" s="30">
        <f t="shared" si="294"/>
        <v>7.4683544303797466E-3</v>
      </c>
    </row>
    <row r="473" spans="1:54" ht="15" x14ac:dyDescent="0.2">
      <c r="A473" s="20" t="s">
        <v>73</v>
      </c>
      <c r="B473" s="25">
        <v>280</v>
      </c>
      <c r="C473" s="25">
        <v>200</v>
      </c>
      <c r="D473" s="25">
        <v>315</v>
      </c>
      <c r="E473" s="25">
        <v>303</v>
      </c>
      <c r="F473" s="25">
        <v>287</v>
      </c>
      <c r="G473" s="25">
        <v>321</v>
      </c>
      <c r="H473" s="25">
        <v>295</v>
      </c>
      <c r="I473" s="25">
        <v>321</v>
      </c>
      <c r="J473" s="25">
        <v>256</v>
      </c>
      <c r="K473" s="25">
        <v>231</v>
      </c>
      <c r="L473" s="25">
        <v>251</v>
      </c>
      <c r="M473" s="25">
        <v>328</v>
      </c>
      <c r="N473" s="25">
        <v>222</v>
      </c>
      <c r="O473" s="25">
        <v>223</v>
      </c>
      <c r="P473" s="25">
        <v>371</v>
      </c>
      <c r="Q473" s="25">
        <v>197</v>
      </c>
      <c r="R473" s="25">
        <v>448</v>
      </c>
      <c r="Z473" s="20"/>
      <c r="AG473" s="20" t="s">
        <v>73</v>
      </c>
      <c r="AH473" s="28">
        <v>51700</v>
      </c>
      <c r="AI473" s="28">
        <v>50800</v>
      </c>
      <c r="AJ473" s="28">
        <v>50900</v>
      </c>
      <c r="AL473" s="30">
        <f t="shared" si="278"/>
        <v>5.415860735009671E-3</v>
      </c>
      <c r="AM473" s="30">
        <f t="shared" si="283"/>
        <v>3.8684719535783366E-3</v>
      </c>
      <c r="AN473" s="30">
        <f t="shared" si="284"/>
        <v>6.09284332688588E-3</v>
      </c>
      <c r="AO473" s="30">
        <f t="shared" si="279"/>
        <v>5.9645669291338585E-3</v>
      </c>
      <c r="AP473" s="30">
        <f t="shared" si="280"/>
        <v>5.649606299212598E-3</v>
      </c>
      <c r="AQ473" s="30">
        <f t="shared" si="281"/>
        <v>6.3188976377952753E-3</v>
      </c>
      <c r="AR473" s="30">
        <f t="shared" si="282"/>
        <v>5.7956777996070723E-3</v>
      </c>
      <c r="AS473" s="30">
        <f t="shared" si="285"/>
        <v>6.3064833005893909E-3</v>
      </c>
      <c r="AT473" s="30">
        <f t="shared" si="286"/>
        <v>5.0294695481335949E-3</v>
      </c>
      <c r="AU473" s="30">
        <f t="shared" si="287"/>
        <v>4.5383104125736743E-3</v>
      </c>
      <c r="AV473" s="30">
        <f t="shared" si="288"/>
        <v>4.9312377210216111E-3</v>
      </c>
      <c r="AW473" s="30">
        <f t="shared" si="289"/>
        <v>6.4440078585461689E-3</v>
      </c>
      <c r="AX473" s="30">
        <f t="shared" si="290"/>
        <v>4.3614931237721021E-3</v>
      </c>
      <c r="AY473" s="30">
        <f t="shared" si="291"/>
        <v>4.3811394891944992E-3</v>
      </c>
      <c r="AZ473" s="30">
        <f t="shared" si="292"/>
        <v>7.2888015717092339E-3</v>
      </c>
      <c r="BA473" s="30">
        <f t="shared" si="293"/>
        <v>3.8703339882121806E-3</v>
      </c>
      <c r="BB473" s="30">
        <f t="shared" si="294"/>
        <v>8.8015717092337926E-3</v>
      </c>
    </row>
    <row r="474" spans="1:54" ht="15" x14ac:dyDescent="0.2">
      <c r="A474" s="20" t="s">
        <v>96</v>
      </c>
      <c r="B474" s="25">
        <v>535</v>
      </c>
      <c r="C474" s="25">
        <v>924</v>
      </c>
      <c r="D474" s="25">
        <v>836</v>
      </c>
      <c r="E474" s="25">
        <v>758</v>
      </c>
      <c r="F474" s="25">
        <v>600</v>
      </c>
      <c r="G474" s="25">
        <v>910</v>
      </c>
      <c r="H474" s="25">
        <v>1004</v>
      </c>
      <c r="I474" s="25">
        <v>1567</v>
      </c>
      <c r="J474" s="25">
        <v>894</v>
      </c>
      <c r="K474" s="25">
        <v>1215</v>
      </c>
      <c r="L474" s="25">
        <v>914</v>
      </c>
      <c r="M474" s="25">
        <v>947</v>
      </c>
      <c r="N474" s="25">
        <v>544</v>
      </c>
      <c r="O474" s="25">
        <v>797</v>
      </c>
      <c r="P474" s="25">
        <v>977</v>
      </c>
      <c r="Q474" s="25">
        <v>1082</v>
      </c>
      <c r="R474" s="25">
        <v>1027</v>
      </c>
      <c r="Z474" s="20"/>
      <c r="AG474" s="20" t="s">
        <v>96</v>
      </c>
      <c r="AH474" s="28">
        <v>80400</v>
      </c>
      <c r="AI474" s="28">
        <v>78800</v>
      </c>
      <c r="AJ474" s="28">
        <v>77800</v>
      </c>
      <c r="AL474" s="30">
        <f t="shared" si="278"/>
        <v>6.6542288557213929E-3</v>
      </c>
      <c r="AM474" s="30">
        <f t="shared" si="283"/>
        <v>1.1492537313432836E-2</v>
      </c>
      <c r="AN474" s="30">
        <f t="shared" si="284"/>
        <v>1.0398009950248756E-2</v>
      </c>
      <c r="AO474" s="30">
        <f t="shared" si="279"/>
        <v>9.619289340101523E-3</v>
      </c>
      <c r="AP474" s="30">
        <f t="shared" si="280"/>
        <v>7.6142131979695434E-3</v>
      </c>
      <c r="AQ474" s="30">
        <f t="shared" si="281"/>
        <v>1.1548223350253807E-2</v>
      </c>
      <c r="AR474" s="30">
        <f t="shared" si="282"/>
        <v>1.2904884318766068E-2</v>
      </c>
      <c r="AS474" s="30">
        <f t="shared" si="285"/>
        <v>2.01413881748072E-2</v>
      </c>
      <c r="AT474" s="30">
        <f t="shared" si="286"/>
        <v>1.1491002570694088E-2</v>
      </c>
      <c r="AU474" s="30">
        <f t="shared" si="287"/>
        <v>1.5616966580976863E-2</v>
      </c>
      <c r="AV474" s="30">
        <f t="shared" si="288"/>
        <v>1.1748071979434447E-2</v>
      </c>
      <c r="AW474" s="30">
        <f t="shared" si="289"/>
        <v>1.2172236503856041E-2</v>
      </c>
      <c r="AX474" s="30">
        <f t="shared" si="290"/>
        <v>6.9922879177377892E-3</v>
      </c>
      <c r="AY474" s="30">
        <f t="shared" si="291"/>
        <v>1.0244215938303342E-2</v>
      </c>
      <c r="AZ474" s="30">
        <f t="shared" si="292"/>
        <v>1.2557840616966581E-2</v>
      </c>
      <c r="BA474" s="30">
        <f t="shared" si="293"/>
        <v>1.3907455012853471E-2</v>
      </c>
      <c r="BB474" s="30">
        <f t="shared" si="294"/>
        <v>1.320051413881748E-2</v>
      </c>
    </row>
    <row r="475" spans="1:54" ht="15" x14ac:dyDescent="0.2">
      <c r="A475" s="20" t="s">
        <v>140</v>
      </c>
      <c r="B475" s="25">
        <v>269</v>
      </c>
      <c r="C475" s="25">
        <v>471</v>
      </c>
      <c r="D475" s="25">
        <v>524</v>
      </c>
      <c r="E475" s="25">
        <v>374</v>
      </c>
      <c r="F475" s="25">
        <v>256</v>
      </c>
      <c r="G475" s="25">
        <v>354</v>
      </c>
      <c r="H475" s="25">
        <v>437</v>
      </c>
      <c r="I475" s="25">
        <v>387</v>
      </c>
      <c r="J475" s="25">
        <v>497</v>
      </c>
      <c r="K475" s="25">
        <v>483</v>
      </c>
      <c r="L475" s="25">
        <v>369</v>
      </c>
      <c r="M475" s="25">
        <v>492</v>
      </c>
      <c r="N475" s="25">
        <v>378</v>
      </c>
      <c r="O475" s="25">
        <v>481</v>
      </c>
      <c r="P475" s="25">
        <v>491</v>
      </c>
      <c r="Q475" s="25">
        <v>359</v>
      </c>
      <c r="R475" s="25">
        <v>664</v>
      </c>
      <c r="Z475" s="20"/>
      <c r="AG475" s="20" t="s">
        <v>140</v>
      </c>
      <c r="AH475" s="28">
        <v>54600</v>
      </c>
      <c r="AI475" s="28">
        <v>56900</v>
      </c>
      <c r="AJ475" s="28">
        <v>56800</v>
      </c>
      <c r="AL475" s="30">
        <f t="shared" si="278"/>
        <v>4.9267399267399264E-3</v>
      </c>
      <c r="AM475" s="30">
        <f t="shared" si="283"/>
        <v>8.6263736263736263E-3</v>
      </c>
      <c r="AN475" s="30">
        <f t="shared" si="284"/>
        <v>9.5970695970695966E-3</v>
      </c>
      <c r="AO475" s="30">
        <f t="shared" si="279"/>
        <v>6.5729349736379609E-3</v>
      </c>
      <c r="AP475" s="30">
        <f t="shared" si="280"/>
        <v>4.499121265377856E-3</v>
      </c>
      <c r="AQ475" s="30">
        <f t="shared" si="281"/>
        <v>6.2214411247803166E-3</v>
      </c>
      <c r="AR475" s="30">
        <f t="shared" si="282"/>
        <v>7.6936619718309856E-3</v>
      </c>
      <c r="AS475" s="30">
        <f t="shared" si="285"/>
        <v>6.8133802816901408E-3</v>
      </c>
      <c r="AT475" s="30">
        <f t="shared" si="286"/>
        <v>8.7500000000000008E-3</v>
      </c>
      <c r="AU475" s="30">
        <f t="shared" si="287"/>
        <v>8.5035211267605638E-3</v>
      </c>
      <c r="AV475" s="30">
        <f t="shared" si="288"/>
        <v>6.4964788732394365E-3</v>
      </c>
      <c r="AW475" s="30">
        <f t="shared" si="289"/>
        <v>8.6619718309859147E-3</v>
      </c>
      <c r="AX475" s="30">
        <f t="shared" si="290"/>
        <v>6.6549295774647891E-3</v>
      </c>
      <c r="AY475" s="30">
        <f t="shared" si="291"/>
        <v>8.4683098591549297E-3</v>
      </c>
      <c r="AZ475" s="30">
        <f t="shared" si="292"/>
        <v>8.6443661971830985E-3</v>
      </c>
      <c r="BA475" s="30">
        <f t="shared" si="293"/>
        <v>6.3204225352112677E-3</v>
      </c>
      <c r="BB475" s="30">
        <f t="shared" si="294"/>
        <v>1.1690140845070423E-2</v>
      </c>
    </row>
    <row r="476" spans="1:54" ht="15" x14ac:dyDescent="0.2">
      <c r="A476" s="20" t="s">
        <v>141</v>
      </c>
      <c r="B476" s="25">
        <v>143</v>
      </c>
      <c r="C476" s="25">
        <v>376</v>
      </c>
      <c r="D476" s="25">
        <v>258</v>
      </c>
      <c r="E476" s="25">
        <v>239</v>
      </c>
      <c r="F476" s="25">
        <v>236</v>
      </c>
      <c r="G476" s="25">
        <v>472</v>
      </c>
      <c r="H476" s="25">
        <v>273</v>
      </c>
      <c r="I476" s="25">
        <v>359</v>
      </c>
      <c r="J476" s="25">
        <v>355</v>
      </c>
      <c r="K476" s="25">
        <v>348</v>
      </c>
      <c r="L476" s="25">
        <v>393</v>
      </c>
      <c r="M476" s="25">
        <v>332</v>
      </c>
      <c r="N476" s="25">
        <v>206</v>
      </c>
      <c r="O476" s="25">
        <v>433</v>
      </c>
      <c r="P476" s="25">
        <v>328</v>
      </c>
      <c r="Q476" s="25">
        <v>702</v>
      </c>
      <c r="R476" s="25">
        <v>537</v>
      </c>
      <c r="Z476" s="20"/>
      <c r="AG476" s="20" t="s">
        <v>141</v>
      </c>
      <c r="AH476" s="28">
        <v>48100</v>
      </c>
      <c r="AI476" s="28">
        <v>47400</v>
      </c>
      <c r="AJ476" s="28">
        <v>46900</v>
      </c>
      <c r="AL476" s="30">
        <f t="shared" si="278"/>
        <v>2.972972972972973E-3</v>
      </c>
      <c r="AM476" s="30">
        <f t="shared" si="283"/>
        <v>7.8170478170478171E-3</v>
      </c>
      <c r="AN476" s="30">
        <f t="shared" si="284"/>
        <v>5.3638253638253639E-3</v>
      </c>
      <c r="AO476" s="30">
        <f t="shared" si="279"/>
        <v>5.0421940928270046E-3</v>
      </c>
      <c r="AP476" s="30">
        <f t="shared" si="280"/>
        <v>4.9789029535864983E-3</v>
      </c>
      <c r="AQ476" s="30">
        <f t="shared" si="281"/>
        <v>9.9578059071729966E-3</v>
      </c>
      <c r="AR476" s="30">
        <f t="shared" si="282"/>
        <v>5.8208955223880594E-3</v>
      </c>
      <c r="AS476" s="30">
        <f t="shared" si="285"/>
        <v>7.6545842217484008E-3</v>
      </c>
      <c r="AT476" s="30">
        <f t="shared" si="286"/>
        <v>7.5692963752665241E-3</v>
      </c>
      <c r="AU476" s="30">
        <f t="shared" si="287"/>
        <v>7.4200426439232411E-3</v>
      </c>
      <c r="AV476" s="30">
        <f t="shared" si="288"/>
        <v>8.3795309168443501E-3</v>
      </c>
      <c r="AW476" s="30">
        <f t="shared" si="289"/>
        <v>7.0788912579957354E-3</v>
      </c>
      <c r="AX476" s="30">
        <f t="shared" si="290"/>
        <v>4.3923240938166311E-3</v>
      </c>
      <c r="AY476" s="30">
        <f t="shared" si="291"/>
        <v>9.232409381663113E-3</v>
      </c>
      <c r="AZ476" s="30">
        <f t="shared" si="292"/>
        <v>6.9936034115138596E-3</v>
      </c>
      <c r="BA476" s="30">
        <f t="shared" si="293"/>
        <v>1.4968017057569297E-2</v>
      </c>
      <c r="BB476" s="30">
        <f t="shared" si="294"/>
        <v>1.1449893390191897E-2</v>
      </c>
    </row>
    <row r="477" spans="1:54" ht="15" x14ac:dyDescent="0.2">
      <c r="A477" s="20" t="s">
        <v>165</v>
      </c>
      <c r="B477" s="25">
        <v>397</v>
      </c>
      <c r="C477" s="25">
        <v>491</v>
      </c>
      <c r="D477" s="25">
        <v>542</v>
      </c>
      <c r="E477" s="25">
        <v>465</v>
      </c>
      <c r="F477" s="25">
        <v>367</v>
      </c>
      <c r="G477" s="25">
        <v>509</v>
      </c>
      <c r="H477" s="25">
        <v>549</v>
      </c>
      <c r="I477" s="25">
        <v>651</v>
      </c>
      <c r="J477" s="25">
        <v>547</v>
      </c>
      <c r="K477" s="25">
        <v>619</v>
      </c>
      <c r="L477" s="25">
        <v>473</v>
      </c>
      <c r="M477" s="25">
        <v>779</v>
      </c>
      <c r="N477" s="25">
        <v>388</v>
      </c>
      <c r="O477" s="25">
        <v>446</v>
      </c>
      <c r="P477" s="25">
        <v>391</v>
      </c>
      <c r="Q477" s="25">
        <v>582</v>
      </c>
      <c r="R477" s="25">
        <v>731</v>
      </c>
      <c r="Z477" s="20"/>
      <c r="AG477" s="20" t="s">
        <v>165</v>
      </c>
      <c r="AH477" s="28">
        <v>65200</v>
      </c>
      <c r="AI477" s="28">
        <v>65400</v>
      </c>
      <c r="AJ477" s="28">
        <v>65200</v>
      </c>
      <c r="AL477" s="30">
        <f t="shared" si="278"/>
        <v>6.0889570552147242E-3</v>
      </c>
      <c r="AM477" s="30">
        <f t="shared" si="283"/>
        <v>7.5306748466257671E-3</v>
      </c>
      <c r="AN477" s="30">
        <f t="shared" si="284"/>
        <v>8.3128834355828216E-3</v>
      </c>
      <c r="AO477" s="30">
        <f t="shared" si="279"/>
        <v>7.1100917431192664E-3</v>
      </c>
      <c r="AP477" s="30">
        <f t="shared" si="280"/>
        <v>5.6116207951070335E-3</v>
      </c>
      <c r="AQ477" s="30">
        <f t="shared" si="281"/>
        <v>7.7828746177370034E-3</v>
      </c>
      <c r="AR477" s="30">
        <f t="shared" si="282"/>
        <v>8.4202453987730057E-3</v>
      </c>
      <c r="AS477" s="30">
        <f t="shared" si="285"/>
        <v>9.9846625766871165E-3</v>
      </c>
      <c r="AT477" s="30">
        <f t="shared" si="286"/>
        <v>8.3895705521472401E-3</v>
      </c>
      <c r="AU477" s="30">
        <f t="shared" si="287"/>
        <v>9.493865030674847E-3</v>
      </c>
      <c r="AV477" s="30">
        <f t="shared" si="288"/>
        <v>7.254601226993865E-3</v>
      </c>
      <c r="AW477" s="30">
        <f t="shared" si="289"/>
        <v>1.1947852760736196E-2</v>
      </c>
      <c r="AX477" s="30">
        <f t="shared" si="290"/>
        <v>5.9509202453987727E-3</v>
      </c>
      <c r="AY477" s="30">
        <f t="shared" si="291"/>
        <v>6.8404907975460122E-3</v>
      </c>
      <c r="AZ477" s="30">
        <f t="shared" si="292"/>
        <v>5.9969325153374237E-3</v>
      </c>
      <c r="BA477" s="30">
        <f t="shared" si="293"/>
        <v>8.926380368098159E-3</v>
      </c>
      <c r="BB477" s="30">
        <f t="shared" si="294"/>
        <v>1.1211656441717791E-2</v>
      </c>
    </row>
    <row r="478" spans="1:54" ht="15" x14ac:dyDescent="0.2">
      <c r="A478" s="20" t="s">
        <v>173</v>
      </c>
      <c r="B478" s="25">
        <v>224</v>
      </c>
      <c r="C478" s="25">
        <v>340</v>
      </c>
      <c r="D478" s="25">
        <v>435</v>
      </c>
      <c r="E478" s="25">
        <v>284</v>
      </c>
      <c r="F478" s="25">
        <v>332</v>
      </c>
      <c r="G478" s="25">
        <v>454</v>
      </c>
      <c r="H478" s="25">
        <v>318</v>
      </c>
      <c r="I478" s="25">
        <v>368</v>
      </c>
      <c r="J478" s="25">
        <v>465</v>
      </c>
      <c r="K478" s="25">
        <v>439</v>
      </c>
      <c r="L478" s="25">
        <v>560</v>
      </c>
      <c r="M478" s="25">
        <v>227</v>
      </c>
      <c r="N478" s="25">
        <v>274</v>
      </c>
      <c r="O478" s="25">
        <v>345</v>
      </c>
      <c r="P478" s="25">
        <v>463</v>
      </c>
      <c r="Q478" s="25">
        <v>445</v>
      </c>
      <c r="R478" s="25">
        <v>735</v>
      </c>
      <c r="Z478" s="20"/>
      <c r="AG478" s="20" t="s">
        <v>173</v>
      </c>
      <c r="AH478" s="28">
        <v>57100</v>
      </c>
      <c r="AI478" s="28">
        <v>59400</v>
      </c>
      <c r="AJ478" s="28">
        <v>60100</v>
      </c>
      <c r="AL478" s="30">
        <f t="shared" si="278"/>
        <v>3.9229422066549913E-3</v>
      </c>
      <c r="AM478" s="30">
        <f t="shared" si="283"/>
        <v>5.9544658493870407E-3</v>
      </c>
      <c r="AN478" s="30">
        <f t="shared" si="284"/>
        <v>7.6182136602451836E-3</v>
      </c>
      <c r="AO478" s="30">
        <f t="shared" si="279"/>
        <v>4.781144781144781E-3</v>
      </c>
      <c r="AP478" s="30">
        <f t="shared" si="280"/>
        <v>5.5892255892255891E-3</v>
      </c>
      <c r="AQ478" s="30">
        <f t="shared" si="281"/>
        <v>7.6430976430976435E-3</v>
      </c>
      <c r="AR478" s="30">
        <f t="shared" si="282"/>
        <v>5.2911813643926791E-3</v>
      </c>
      <c r="AS478" s="30">
        <f t="shared" si="285"/>
        <v>6.1231281198003331E-3</v>
      </c>
      <c r="AT478" s="30">
        <f t="shared" si="286"/>
        <v>7.7371048252911816E-3</v>
      </c>
      <c r="AU478" s="30">
        <f t="shared" si="287"/>
        <v>7.3044925124792015E-3</v>
      </c>
      <c r="AV478" s="30">
        <f t="shared" si="288"/>
        <v>9.3178036605657232E-3</v>
      </c>
      <c r="AW478" s="30">
        <f t="shared" si="289"/>
        <v>3.7770382695507488E-3</v>
      </c>
      <c r="AX478" s="30">
        <f t="shared" si="290"/>
        <v>4.5590682196339433E-3</v>
      </c>
      <c r="AY478" s="30">
        <f t="shared" si="291"/>
        <v>5.7404326123128117E-3</v>
      </c>
      <c r="AZ478" s="30">
        <f t="shared" si="292"/>
        <v>7.7038269550748755E-3</v>
      </c>
      <c r="BA478" s="30">
        <f t="shared" si="293"/>
        <v>7.4043261231281198E-3</v>
      </c>
      <c r="BB478" s="30">
        <f t="shared" si="294"/>
        <v>1.2229617304492513E-2</v>
      </c>
    </row>
    <row r="479" spans="1:54" ht="15" x14ac:dyDescent="0.2">
      <c r="A479" s="20" t="s">
        <v>175</v>
      </c>
      <c r="B479" s="25">
        <v>505</v>
      </c>
      <c r="C479" s="25">
        <v>618</v>
      </c>
      <c r="D479" s="25">
        <v>455</v>
      </c>
      <c r="E479" s="25">
        <v>576</v>
      </c>
      <c r="F479" s="25">
        <v>397</v>
      </c>
      <c r="G479" s="25">
        <v>765</v>
      </c>
      <c r="H479" s="25">
        <v>730</v>
      </c>
      <c r="I479" s="25">
        <v>947</v>
      </c>
      <c r="J479" s="25">
        <v>1040</v>
      </c>
      <c r="K479" s="25">
        <v>1108</v>
      </c>
      <c r="L479" s="25">
        <v>791</v>
      </c>
      <c r="M479" s="25">
        <v>922</v>
      </c>
      <c r="N479" s="25">
        <v>501</v>
      </c>
      <c r="O479" s="25">
        <v>593</v>
      </c>
      <c r="P479" s="25">
        <v>489</v>
      </c>
      <c r="Q479" s="25">
        <v>806</v>
      </c>
      <c r="R479" s="25">
        <v>711</v>
      </c>
      <c r="Z479" s="20"/>
      <c r="AG479" s="20" t="s">
        <v>175</v>
      </c>
      <c r="AH479" s="28">
        <v>58400</v>
      </c>
      <c r="AI479" s="28">
        <v>59400</v>
      </c>
      <c r="AJ479" s="28">
        <v>59800</v>
      </c>
      <c r="AL479" s="30">
        <f t="shared" si="278"/>
        <v>8.6472602739726019E-3</v>
      </c>
      <c r="AM479" s="30">
        <f t="shared" si="283"/>
        <v>1.0582191780821917E-2</v>
      </c>
      <c r="AN479" s="30">
        <f t="shared" si="284"/>
        <v>7.791095890410959E-3</v>
      </c>
      <c r="AO479" s="30">
        <f t="shared" si="279"/>
        <v>9.696969696969697E-3</v>
      </c>
      <c r="AP479" s="30">
        <f t="shared" si="280"/>
        <v>6.6835016835016837E-3</v>
      </c>
      <c r="AQ479" s="30">
        <f t="shared" si="281"/>
        <v>1.2878787878787878E-2</v>
      </c>
      <c r="AR479" s="30">
        <f t="shared" si="282"/>
        <v>1.2207357859531772E-2</v>
      </c>
      <c r="AS479" s="30">
        <f t="shared" si="285"/>
        <v>1.5836120401337792E-2</v>
      </c>
      <c r="AT479" s="30">
        <f t="shared" si="286"/>
        <v>1.7391304347826087E-2</v>
      </c>
      <c r="AU479" s="30">
        <f t="shared" si="287"/>
        <v>1.8528428093645483E-2</v>
      </c>
      <c r="AV479" s="30">
        <f t="shared" si="288"/>
        <v>1.322742474916388E-2</v>
      </c>
      <c r="AW479" s="30">
        <f t="shared" si="289"/>
        <v>1.5418060200668895E-2</v>
      </c>
      <c r="AX479" s="30">
        <f t="shared" si="290"/>
        <v>8.3779264214046828E-3</v>
      </c>
      <c r="AY479" s="30">
        <f t="shared" si="291"/>
        <v>9.91638795986622E-3</v>
      </c>
      <c r="AZ479" s="30">
        <f t="shared" si="292"/>
        <v>8.1772575250836123E-3</v>
      </c>
      <c r="BA479" s="30">
        <f t="shared" si="293"/>
        <v>1.3478260869565217E-2</v>
      </c>
      <c r="BB479" s="30">
        <f t="shared" si="294"/>
        <v>1.1889632107023412E-2</v>
      </c>
    </row>
    <row r="480" spans="1:54" ht="15" x14ac:dyDescent="0.2">
      <c r="A480" s="20" t="s">
        <v>177</v>
      </c>
      <c r="B480" s="25">
        <v>318</v>
      </c>
      <c r="C480" s="25">
        <v>572</v>
      </c>
      <c r="D480" s="25">
        <v>508</v>
      </c>
      <c r="E480" s="25">
        <v>462</v>
      </c>
      <c r="F480" s="25">
        <v>297</v>
      </c>
      <c r="G480" s="25">
        <v>454</v>
      </c>
      <c r="H480" s="25">
        <v>426</v>
      </c>
      <c r="I480" s="25">
        <v>471</v>
      </c>
      <c r="J480" s="25">
        <v>641</v>
      </c>
      <c r="K480" s="25">
        <v>622</v>
      </c>
      <c r="L480" s="25">
        <v>674</v>
      </c>
      <c r="M480" s="25">
        <v>564</v>
      </c>
      <c r="N480" s="25">
        <v>568</v>
      </c>
      <c r="O480" s="25">
        <v>854</v>
      </c>
      <c r="P480" s="25">
        <v>767</v>
      </c>
      <c r="Q480" s="25">
        <v>582</v>
      </c>
      <c r="R480" s="25">
        <v>573</v>
      </c>
      <c r="Z480" s="20"/>
      <c r="AG480" s="20" t="s">
        <v>177</v>
      </c>
      <c r="AH480" s="28">
        <v>53200</v>
      </c>
      <c r="AI480" s="28">
        <v>54200</v>
      </c>
      <c r="AJ480" s="28">
        <v>53900</v>
      </c>
      <c r="AL480" s="30">
        <f t="shared" si="278"/>
        <v>5.9774436090225562E-3</v>
      </c>
      <c r="AM480" s="30">
        <f t="shared" si="283"/>
        <v>1.075187969924812E-2</v>
      </c>
      <c r="AN480" s="30">
        <f t="shared" si="284"/>
        <v>9.5488721804511279E-3</v>
      </c>
      <c r="AO480" s="30">
        <f t="shared" si="279"/>
        <v>8.5239852398523979E-3</v>
      </c>
      <c r="AP480" s="30">
        <f t="shared" si="280"/>
        <v>5.4797047970479703E-3</v>
      </c>
      <c r="AQ480" s="30">
        <f t="shared" si="281"/>
        <v>8.3763837638376384E-3</v>
      </c>
      <c r="AR480" s="30">
        <f t="shared" si="282"/>
        <v>7.9035250463821895E-3</v>
      </c>
      <c r="AS480" s="30">
        <f t="shared" si="285"/>
        <v>8.7384044526901666E-3</v>
      </c>
      <c r="AT480" s="30">
        <f t="shared" si="286"/>
        <v>1.1892393320964749E-2</v>
      </c>
      <c r="AU480" s="30">
        <f t="shared" si="287"/>
        <v>1.1539888682745825E-2</v>
      </c>
      <c r="AV480" s="30">
        <f t="shared" si="288"/>
        <v>1.2504638218923933E-2</v>
      </c>
      <c r="AW480" s="30">
        <f t="shared" si="289"/>
        <v>1.0463821892393321E-2</v>
      </c>
      <c r="AX480" s="30">
        <f t="shared" si="290"/>
        <v>1.0538033395176252E-2</v>
      </c>
      <c r="AY480" s="30">
        <f t="shared" si="291"/>
        <v>1.5844155844155845E-2</v>
      </c>
      <c r="AZ480" s="30">
        <f t="shared" si="292"/>
        <v>1.4230055658627087E-2</v>
      </c>
      <c r="BA480" s="30">
        <f t="shared" si="293"/>
        <v>1.0797773654916512E-2</v>
      </c>
      <c r="BB480" s="30">
        <f t="shared" si="294"/>
        <v>1.0630797773654917E-2</v>
      </c>
    </row>
    <row r="481" spans="1:54" ht="15" x14ac:dyDescent="0.2">
      <c r="A481" s="20" t="s">
        <v>32</v>
      </c>
      <c r="B481" s="25">
        <v>426</v>
      </c>
      <c r="C481" s="25">
        <v>653</v>
      </c>
      <c r="D481" s="25">
        <v>792</v>
      </c>
      <c r="E481" s="25">
        <v>689</v>
      </c>
      <c r="F481" s="25">
        <v>745</v>
      </c>
      <c r="G481" s="25">
        <v>699</v>
      </c>
      <c r="H481" s="25">
        <v>777</v>
      </c>
      <c r="I481" s="25">
        <v>1020</v>
      </c>
      <c r="J481" s="25">
        <v>966</v>
      </c>
      <c r="K481" s="25">
        <v>1333</v>
      </c>
      <c r="L481" s="25">
        <v>1164</v>
      </c>
      <c r="M481" s="25">
        <v>1045</v>
      </c>
      <c r="N481" s="25">
        <v>854</v>
      </c>
      <c r="O481" s="25">
        <v>1838</v>
      </c>
      <c r="P481" s="25">
        <v>1093</v>
      </c>
      <c r="Q481" s="25">
        <v>1202</v>
      </c>
      <c r="R481" s="25">
        <v>1255</v>
      </c>
      <c r="Z481" s="20"/>
      <c r="AG481" s="20" t="s">
        <v>32</v>
      </c>
      <c r="AH481" s="28">
        <v>72500</v>
      </c>
      <c r="AI481" s="28">
        <v>72100</v>
      </c>
      <c r="AJ481" s="28">
        <v>73300</v>
      </c>
      <c r="AL481" s="30">
        <f t="shared" si="278"/>
        <v>5.8758620689655173E-3</v>
      </c>
      <c r="AM481" s="30">
        <f t="shared" si="283"/>
        <v>9.0068965517241372E-3</v>
      </c>
      <c r="AN481" s="30">
        <f t="shared" si="284"/>
        <v>1.0924137931034483E-2</v>
      </c>
      <c r="AO481" s="30">
        <f t="shared" si="279"/>
        <v>9.5561719833564488E-3</v>
      </c>
      <c r="AP481" s="30">
        <f t="shared" si="280"/>
        <v>1.0332871012482663E-2</v>
      </c>
      <c r="AQ481" s="30">
        <f t="shared" si="281"/>
        <v>9.6948682385575597E-3</v>
      </c>
      <c r="AR481" s="30">
        <f t="shared" si="282"/>
        <v>1.0600272851296043E-2</v>
      </c>
      <c r="AS481" s="30">
        <f t="shared" si="285"/>
        <v>1.3915416098226467E-2</v>
      </c>
      <c r="AT481" s="30">
        <f t="shared" si="286"/>
        <v>1.3178717598908594E-2</v>
      </c>
      <c r="AU481" s="30">
        <f t="shared" si="287"/>
        <v>1.8185538881309686E-2</v>
      </c>
      <c r="AV481" s="30">
        <f t="shared" si="288"/>
        <v>1.5879945429740791E-2</v>
      </c>
      <c r="AW481" s="30">
        <f t="shared" si="289"/>
        <v>1.4256480218281038E-2</v>
      </c>
      <c r="AX481" s="30">
        <f t="shared" si="290"/>
        <v>1.1650750341064119E-2</v>
      </c>
      <c r="AY481" s="30">
        <f t="shared" si="291"/>
        <v>2.5075034106412004E-2</v>
      </c>
      <c r="AZ481" s="30">
        <f t="shared" si="292"/>
        <v>1.4911323328785812E-2</v>
      </c>
      <c r="BA481" s="30">
        <f t="shared" si="293"/>
        <v>1.6398362892223739E-2</v>
      </c>
      <c r="BB481" s="30">
        <f t="shared" si="294"/>
        <v>1.7121418826739426E-2</v>
      </c>
    </row>
    <row r="482" spans="1:54" ht="15" x14ac:dyDescent="0.2">
      <c r="A482" s="20" t="s">
        <v>121</v>
      </c>
      <c r="B482" s="25">
        <v>653</v>
      </c>
      <c r="C482" s="25">
        <v>1218</v>
      </c>
      <c r="D482" s="25">
        <v>1190</v>
      </c>
      <c r="E482" s="25">
        <v>1024</v>
      </c>
      <c r="F482" s="25">
        <v>790</v>
      </c>
      <c r="G482" s="25">
        <v>1287</v>
      </c>
      <c r="H482" s="25">
        <v>1195</v>
      </c>
      <c r="I482" s="25">
        <v>1327</v>
      </c>
      <c r="J482" s="25">
        <v>1524</v>
      </c>
      <c r="K482" s="25">
        <v>1437</v>
      </c>
      <c r="L482" s="25">
        <v>1800</v>
      </c>
      <c r="M482" s="25">
        <v>1444</v>
      </c>
      <c r="N482" s="25">
        <v>1401</v>
      </c>
      <c r="O482" s="25">
        <v>2393</v>
      </c>
      <c r="P482" s="25">
        <v>1851</v>
      </c>
      <c r="Q482" s="25">
        <v>1564</v>
      </c>
      <c r="R482" s="25">
        <v>1893</v>
      </c>
      <c r="Z482" s="20"/>
      <c r="AG482" s="20" t="s">
        <v>121</v>
      </c>
      <c r="AH482" s="28">
        <v>83000</v>
      </c>
      <c r="AI482" s="28">
        <v>84700</v>
      </c>
      <c r="AJ482" s="28">
        <v>85300</v>
      </c>
      <c r="AL482" s="30">
        <f t="shared" si="278"/>
        <v>7.8674698795180732E-3</v>
      </c>
      <c r="AM482" s="30">
        <f t="shared" si="283"/>
        <v>1.4674698795180723E-2</v>
      </c>
      <c r="AN482" s="30">
        <f t="shared" si="284"/>
        <v>1.4337349397590361E-2</v>
      </c>
      <c r="AO482" s="30">
        <f t="shared" si="279"/>
        <v>1.2089728453364817E-2</v>
      </c>
      <c r="AP482" s="30">
        <f t="shared" si="280"/>
        <v>9.3270365997638726E-3</v>
      </c>
      <c r="AQ482" s="30">
        <f t="shared" si="281"/>
        <v>1.5194805194805195E-2</v>
      </c>
      <c r="AR482" s="30">
        <f t="shared" si="282"/>
        <v>1.4009378663540446E-2</v>
      </c>
      <c r="AS482" s="30">
        <f t="shared" si="285"/>
        <v>1.555685814771395E-2</v>
      </c>
      <c r="AT482" s="30">
        <f t="shared" si="286"/>
        <v>1.786635404454865E-2</v>
      </c>
      <c r="AU482" s="30">
        <f t="shared" si="287"/>
        <v>1.6846424384525206E-2</v>
      </c>
      <c r="AV482" s="30">
        <f t="shared" si="288"/>
        <v>2.1101992966002344E-2</v>
      </c>
      <c r="AW482" s="30">
        <f t="shared" si="289"/>
        <v>1.6928487690504104E-2</v>
      </c>
      <c r="AX482" s="30">
        <f t="shared" si="290"/>
        <v>1.6424384525205157E-2</v>
      </c>
      <c r="AY482" s="30">
        <f t="shared" si="291"/>
        <v>2.8053927315357562E-2</v>
      </c>
      <c r="AZ482" s="30">
        <f t="shared" si="292"/>
        <v>2.1699882766705744E-2</v>
      </c>
      <c r="BA482" s="30">
        <f t="shared" si="293"/>
        <v>1.8335287221570927E-2</v>
      </c>
      <c r="BB482" s="30">
        <f t="shared" si="294"/>
        <v>2.2192262602579133E-2</v>
      </c>
    </row>
    <row r="483" spans="1:54" ht="15" x14ac:dyDescent="0.2">
      <c r="A483" s="20" t="s">
        <v>151</v>
      </c>
      <c r="B483" s="25">
        <v>220</v>
      </c>
      <c r="C483" s="25">
        <v>519</v>
      </c>
      <c r="D483" s="25">
        <v>479</v>
      </c>
      <c r="E483" s="25">
        <v>709</v>
      </c>
      <c r="F483" s="25">
        <v>252</v>
      </c>
      <c r="G483" s="25">
        <v>446</v>
      </c>
      <c r="H483" s="25">
        <v>580</v>
      </c>
      <c r="I483" s="25">
        <v>1005</v>
      </c>
      <c r="J483" s="25">
        <v>648</v>
      </c>
      <c r="K483" s="25">
        <v>662</v>
      </c>
      <c r="L483" s="25">
        <v>512</v>
      </c>
      <c r="M483" s="25">
        <v>638</v>
      </c>
      <c r="N483" s="25">
        <v>492</v>
      </c>
      <c r="O483" s="25">
        <v>633</v>
      </c>
      <c r="P483" s="25">
        <v>1760</v>
      </c>
      <c r="Q483" s="25">
        <v>607</v>
      </c>
      <c r="R483" s="25">
        <v>651</v>
      </c>
      <c r="Z483" s="20"/>
      <c r="AG483" s="20" t="s">
        <v>151</v>
      </c>
      <c r="AH483" s="28">
        <v>65400</v>
      </c>
      <c r="AI483" s="28">
        <v>66300</v>
      </c>
      <c r="AJ483" s="28">
        <v>65600</v>
      </c>
      <c r="AL483" s="30">
        <f t="shared" si="278"/>
        <v>3.3639143730886849E-3</v>
      </c>
      <c r="AM483" s="30">
        <f t="shared" si="283"/>
        <v>7.9357798165137616E-3</v>
      </c>
      <c r="AN483" s="30">
        <f t="shared" si="284"/>
        <v>7.3241590214067282E-3</v>
      </c>
      <c r="AO483" s="30">
        <f t="shared" si="279"/>
        <v>1.0693815987933635E-2</v>
      </c>
      <c r="AP483" s="30">
        <f t="shared" si="280"/>
        <v>3.8009049773755658E-3</v>
      </c>
      <c r="AQ483" s="30">
        <f t="shared" si="281"/>
        <v>6.7269984917043739E-3</v>
      </c>
      <c r="AR483" s="30">
        <f t="shared" si="282"/>
        <v>8.8414634146341455E-3</v>
      </c>
      <c r="AS483" s="30">
        <f t="shared" si="285"/>
        <v>1.5320121951219512E-2</v>
      </c>
      <c r="AT483" s="30">
        <f t="shared" si="286"/>
        <v>9.878048780487805E-3</v>
      </c>
      <c r="AU483" s="30">
        <f t="shared" si="287"/>
        <v>1.0091463414634147E-2</v>
      </c>
      <c r="AV483" s="30">
        <f t="shared" si="288"/>
        <v>7.8048780487804878E-3</v>
      </c>
      <c r="AW483" s="30">
        <f t="shared" si="289"/>
        <v>9.7256097560975609E-3</v>
      </c>
      <c r="AX483" s="30">
        <f t="shared" si="290"/>
        <v>7.4999999999999997E-3</v>
      </c>
      <c r="AY483" s="30">
        <f t="shared" si="291"/>
        <v>9.6493902439024389E-3</v>
      </c>
      <c r="AZ483" s="30">
        <f t="shared" si="292"/>
        <v>2.6829268292682926E-2</v>
      </c>
      <c r="BA483" s="30">
        <f t="shared" si="293"/>
        <v>9.2530487804878044E-3</v>
      </c>
      <c r="BB483" s="30">
        <f t="shared" si="294"/>
        <v>9.9237804878048782E-3</v>
      </c>
    </row>
    <row r="484" spans="1:54" ht="15" x14ac:dyDescent="0.2">
      <c r="A484" s="20" t="s">
        <v>179</v>
      </c>
      <c r="B484" s="25">
        <v>290</v>
      </c>
      <c r="C484" s="25">
        <v>564</v>
      </c>
      <c r="D484" s="25">
        <v>590</v>
      </c>
      <c r="E484" s="25">
        <v>527</v>
      </c>
      <c r="F484" s="25">
        <v>373</v>
      </c>
      <c r="G484" s="25">
        <v>500</v>
      </c>
      <c r="H484" s="25">
        <v>512</v>
      </c>
      <c r="I484" s="25">
        <v>525</v>
      </c>
      <c r="J484" s="25">
        <v>587</v>
      </c>
      <c r="K484" s="25">
        <v>919</v>
      </c>
      <c r="L484" s="25">
        <v>746</v>
      </c>
      <c r="M484" s="25">
        <v>770</v>
      </c>
      <c r="N484" s="25">
        <v>597</v>
      </c>
      <c r="O484" s="25">
        <v>1127</v>
      </c>
      <c r="P484" s="25">
        <v>833</v>
      </c>
      <c r="Q484" s="25">
        <v>744</v>
      </c>
      <c r="R484" s="25">
        <v>918</v>
      </c>
      <c r="Z484" s="20"/>
      <c r="AG484" s="20" t="s">
        <v>179</v>
      </c>
      <c r="AH484" s="28">
        <v>57200</v>
      </c>
      <c r="AI484" s="28">
        <v>57600</v>
      </c>
      <c r="AJ484" s="28">
        <v>57700</v>
      </c>
      <c r="AL484" s="30">
        <f t="shared" si="278"/>
        <v>5.0699300699300698E-3</v>
      </c>
      <c r="AM484" s="30">
        <f t="shared" si="283"/>
        <v>9.8601398601398608E-3</v>
      </c>
      <c r="AN484" s="30">
        <f t="shared" si="284"/>
        <v>1.0314685314685315E-2</v>
      </c>
      <c r="AO484" s="30">
        <f t="shared" si="279"/>
        <v>9.1493055555555564E-3</v>
      </c>
      <c r="AP484" s="30">
        <f t="shared" si="280"/>
        <v>6.4756944444444445E-3</v>
      </c>
      <c r="AQ484" s="30">
        <f t="shared" si="281"/>
        <v>8.6805555555555559E-3</v>
      </c>
      <c r="AR484" s="30">
        <f t="shared" si="282"/>
        <v>8.8734835355285969E-3</v>
      </c>
      <c r="AS484" s="30">
        <f t="shared" si="285"/>
        <v>9.0987868284228765E-3</v>
      </c>
      <c r="AT484" s="30">
        <f t="shared" si="286"/>
        <v>1.0173310225303293E-2</v>
      </c>
      <c r="AU484" s="30">
        <f t="shared" si="287"/>
        <v>1.5927209705372616E-2</v>
      </c>
      <c r="AV484" s="30">
        <f t="shared" si="288"/>
        <v>1.2928942807625649E-2</v>
      </c>
      <c r="AW484" s="30">
        <f t="shared" si="289"/>
        <v>1.3344887348353552E-2</v>
      </c>
      <c r="AX484" s="30">
        <f t="shared" si="290"/>
        <v>1.0346620450606586E-2</v>
      </c>
      <c r="AY484" s="30">
        <f t="shared" si="291"/>
        <v>1.953206239168111E-2</v>
      </c>
      <c r="AZ484" s="30">
        <f t="shared" si="292"/>
        <v>1.4436741767764298E-2</v>
      </c>
      <c r="BA484" s="30">
        <f t="shared" si="293"/>
        <v>1.2894280762564991E-2</v>
      </c>
      <c r="BB484" s="30">
        <f t="shared" si="294"/>
        <v>1.5909878682842288E-2</v>
      </c>
    </row>
    <row r="485" spans="1:54" ht="15" x14ac:dyDescent="0.2">
      <c r="A485" s="20" t="s">
        <v>191</v>
      </c>
      <c r="B485" s="25">
        <v>199</v>
      </c>
      <c r="C485" s="25">
        <v>283</v>
      </c>
      <c r="D485" s="25">
        <v>410</v>
      </c>
      <c r="E485" s="25">
        <v>448</v>
      </c>
      <c r="F485" s="25">
        <v>367</v>
      </c>
      <c r="G485" s="25">
        <v>400</v>
      </c>
      <c r="H485" s="25">
        <v>430</v>
      </c>
      <c r="I485" s="25">
        <v>869</v>
      </c>
      <c r="J485" s="25">
        <v>505</v>
      </c>
      <c r="K485" s="25">
        <v>649</v>
      </c>
      <c r="L485" s="25">
        <v>504</v>
      </c>
      <c r="M485" s="25">
        <v>417</v>
      </c>
      <c r="N485" s="25">
        <v>725</v>
      </c>
      <c r="O485" s="25">
        <v>1274</v>
      </c>
      <c r="P485" s="25">
        <v>748</v>
      </c>
      <c r="Q485" s="25">
        <v>885</v>
      </c>
      <c r="R485" s="25">
        <v>626</v>
      </c>
      <c r="Z485" s="20"/>
      <c r="AG485" s="20" t="s">
        <v>191</v>
      </c>
      <c r="AH485" s="28">
        <v>52700</v>
      </c>
      <c r="AI485" s="28">
        <v>53900</v>
      </c>
      <c r="AJ485" s="28">
        <v>54700</v>
      </c>
      <c r="AL485" s="30">
        <f t="shared" si="278"/>
        <v>3.7760910815939279E-3</v>
      </c>
      <c r="AM485" s="30">
        <f t="shared" si="283"/>
        <v>5.3700189753320684E-3</v>
      </c>
      <c r="AN485" s="30">
        <f t="shared" si="284"/>
        <v>7.7798861480075903E-3</v>
      </c>
      <c r="AO485" s="30">
        <f t="shared" si="279"/>
        <v>8.3116883116883117E-3</v>
      </c>
      <c r="AP485" s="30">
        <f t="shared" si="280"/>
        <v>6.8089053803339515E-3</v>
      </c>
      <c r="AQ485" s="30">
        <f t="shared" si="281"/>
        <v>7.4211502782931356E-3</v>
      </c>
      <c r="AR485" s="30">
        <f t="shared" si="282"/>
        <v>7.8610603290676425E-3</v>
      </c>
      <c r="AS485" s="30">
        <f t="shared" si="285"/>
        <v>1.5886654478976234E-2</v>
      </c>
      <c r="AT485" s="30">
        <f t="shared" si="286"/>
        <v>9.2321755027422302E-3</v>
      </c>
      <c r="AU485" s="30">
        <f t="shared" si="287"/>
        <v>1.1864716636197441E-2</v>
      </c>
      <c r="AV485" s="30">
        <f t="shared" si="288"/>
        <v>9.2138939670932361E-3</v>
      </c>
      <c r="AW485" s="30">
        <f t="shared" si="289"/>
        <v>7.623400365630713E-3</v>
      </c>
      <c r="AX485" s="30">
        <f t="shared" si="290"/>
        <v>1.3254113345521023E-2</v>
      </c>
      <c r="AY485" s="30">
        <f t="shared" si="291"/>
        <v>2.3290676416819013E-2</v>
      </c>
      <c r="AZ485" s="30">
        <f t="shared" si="292"/>
        <v>1.3674588665447898E-2</v>
      </c>
      <c r="BA485" s="30">
        <f t="shared" si="293"/>
        <v>1.6179159049360146E-2</v>
      </c>
      <c r="BB485" s="30">
        <f t="shared" si="294"/>
        <v>1.1444241316270566E-2</v>
      </c>
    </row>
    <row r="486" spans="1:54" ht="15" x14ac:dyDescent="0.2">
      <c r="A486" s="20" t="s">
        <v>60</v>
      </c>
      <c r="B486" s="25">
        <v>479</v>
      </c>
      <c r="C486" s="25">
        <v>499</v>
      </c>
      <c r="D486" s="25">
        <v>486</v>
      </c>
      <c r="E486" s="25">
        <v>491</v>
      </c>
      <c r="F486" s="25">
        <v>575</v>
      </c>
      <c r="G486" s="25">
        <v>732</v>
      </c>
      <c r="H486" s="25">
        <v>650</v>
      </c>
      <c r="I486" s="25">
        <v>582</v>
      </c>
      <c r="J486" s="25">
        <v>780</v>
      </c>
      <c r="K486" s="25">
        <v>855</v>
      </c>
      <c r="L486" s="25">
        <v>883</v>
      </c>
      <c r="M486" s="25">
        <v>793</v>
      </c>
      <c r="N486" s="25">
        <v>577</v>
      </c>
      <c r="O486" s="25">
        <v>851</v>
      </c>
      <c r="P486" s="25">
        <v>1122</v>
      </c>
      <c r="Q486" s="25">
        <v>720</v>
      </c>
      <c r="R486" s="25">
        <v>984</v>
      </c>
      <c r="Z486" s="20"/>
      <c r="AG486" s="20" t="s">
        <v>60</v>
      </c>
      <c r="AH486" s="28">
        <v>63200</v>
      </c>
      <c r="AI486" s="28">
        <v>63500</v>
      </c>
      <c r="AJ486" s="28">
        <v>63100</v>
      </c>
      <c r="AL486" s="30">
        <f t="shared" si="278"/>
        <v>7.5791139240506331E-3</v>
      </c>
      <c r="AM486" s="30">
        <f t="shared" si="283"/>
        <v>7.8955696202531647E-3</v>
      </c>
      <c r="AN486" s="30">
        <f t="shared" si="284"/>
        <v>7.6898734177215187E-3</v>
      </c>
      <c r="AO486" s="30">
        <f t="shared" si="279"/>
        <v>7.7322834645669287E-3</v>
      </c>
      <c r="AP486" s="30">
        <f t="shared" si="280"/>
        <v>9.0551181102362203E-3</v>
      </c>
      <c r="AQ486" s="30">
        <f t="shared" si="281"/>
        <v>1.1527559055118109E-2</v>
      </c>
      <c r="AR486" s="30">
        <f t="shared" si="282"/>
        <v>1.0301109350237718E-2</v>
      </c>
      <c r="AS486" s="30">
        <f t="shared" si="285"/>
        <v>9.2234548335974643E-3</v>
      </c>
      <c r="AT486" s="30">
        <f t="shared" si="286"/>
        <v>1.2361331220285262E-2</v>
      </c>
      <c r="AU486" s="30">
        <f t="shared" si="287"/>
        <v>1.3549920760697306E-2</v>
      </c>
      <c r="AV486" s="30">
        <f t="shared" si="288"/>
        <v>1.3993660855784469E-2</v>
      </c>
      <c r="AW486" s="30">
        <f t="shared" si="289"/>
        <v>1.2567353407290016E-2</v>
      </c>
      <c r="AX486" s="30">
        <f t="shared" si="290"/>
        <v>9.1442155309033272E-3</v>
      </c>
      <c r="AY486" s="30">
        <f t="shared" si="291"/>
        <v>1.3486529318541997E-2</v>
      </c>
      <c r="AZ486" s="30">
        <f t="shared" si="292"/>
        <v>1.7781299524564184E-2</v>
      </c>
      <c r="BA486" s="30">
        <f t="shared" si="293"/>
        <v>1.1410459587955626E-2</v>
      </c>
      <c r="BB486" s="30">
        <f t="shared" si="294"/>
        <v>1.5594294770206022E-2</v>
      </c>
    </row>
    <row r="487" spans="1:54" ht="15" x14ac:dyDescent="0.2">
      <c r="A487" s="20" t="s">
        <v>62</v>
      </c>
      <c r="B487" s="25">
        <v>211</v>
      </c>
      <c r="C487" s="25">
        <v>277</v>
      </c>
      <c r="D487" s="25">
        <v>281</v>
      </c>
      <c r="E487" s="25">
        <v>198</v>
      </c>
      <c r="F487" s="25">
        <v>247</v>
      </c>
      <c r="G487" s="25">
        <v>456</v>
      </c>
      <c r="H487" s="25">
        <v>293</v>
      </c>
      <c r="I487" s="25">
        <v>339</v>
      </c>
      <c r="J487" s="25">
        <v>398</v>
      </c>
      <c r="K487" s="25">
        <v>405</v>
      </c>
      <c r="L487" s="25">
        <v>380</v>
      </c>
      <c r="M487" s="25">
        <v>392</v>
      </c>
      <c r="N487" s="25">
        <v>278</v>
      </c>
      <c r="O487" s="25">
        <v>332</v>
      </c>
      <c r="P487" s="25">
        <v>297</v>
      </c>
      <c r="Q487" s="25">
        <v>402</v>
      </c>
      <c r="R487" s="25">
        <v>393</v>
      </c>
      <c r="Z487" s="20"/>
      <c r="AG487" s="20" t="s">
        <v>62</v>
      </c>
      <c r="AH487" s="28">
        <v>37200</v>
      </c>
      <c r="AI487" s="28">
        <v>38300</v>
      </c>
      <c r="AJ487" s="28">
        <v>38300</v>
      </c>
      <c r="AL487" s="30">
        <f t="shared" si="278"/>
        <v>5.6720430107526885E-3</v>
      </c>
      <c r="AM487" s="30">
        <f t="shared" si="283"/>
        <v>7.446236559139785E-3</v>
      </c>
      <c r="AN487" s="30">
        <f t="shared" si="284"/>
        <v>7.5537634408602153E-3</v>
      </c>
      <c r="AO487" s="30">
        <f t="shared" si="279"/>
        <v>5.1697127937336811E-3</v>
      </c>
      <c r="AP487" s="30">
        <f t="shared" si="280"/>
        <v>6.4490861618798955E-3</v>
      </c>
      <c r="AQ487" s="30">
        <f t="shared" si="281"/>
        <v>1.1906005221932114E-2</v>
      </c>
      <c r="AR487" s="30">
        <f t="shared" si="282"/>
        <v>7.6501305483028716E-3</v>
      </c>
      <c r="AS487" s="30">
        <f t="shared" si="285"/>
        <v>8.8511749347258487E-3</v>
      </c>
      <c r="AT487" s="30">
        <f t="shared" si="286"/>
        <v>1.0391644908616188E-2</v>
      </c>
      <c r="AU487" s="30">
        <f t="shared" si="287"/>
        <v>1.0574412532637075E-2</v>
      </c>
      <c r="AV487" s="30">
        <f t="shared" si="288"/>
        <v>9.921671018276762E-3</v>
      </c>
      <c r="AW487" s="30">
        <f t="shared" si="289"/>
        <v>1.0234986945169713E-2</v>
      </c>
      <c r="AX487" s="30">
        <f t="shared" si="290"/>
        <v>7.2584856396866841E-3</v>
      </c>
      <c r="AY487" s="30">
        <f t="shared" si="291"/>
        <v>8.6684073107049613E-3</v>
      </c>
      <c r="AZ487" s="30">
        <f t="shared" si="292"/>
        <v>7.7545691906005226E-3</v>
      </c>
      <c r="BA487" s="30">
        <f t="shared" si="293"/>
        <v>1.0496083550913839E-2</v>
      </c>
      <c r="BB487" s="30">
        <f t="shared" si="294"/>
        <v>1.0261096605744126E-2</v>
      </c>
    </row>
    <row r="488" spans="1:54" ht="15" x14ac:dyDescent="0.2">
      <c r="A488" s="20" t="s">
        <v>75</v>
      </c>
      <c r="B488" s="25">
        <v>587</v>
      </c>
      <c r="C488" s="25">
        <v>908</v>
      </c>
      <c r="D488" s="25">
        <v>938</v>
      </c>
      <c r="E488" s="25">
        <v>903</v>
      </c>
      <c r="F488" s="25">
        <v>915</v>
      </c>
      <c r="G488" s="25">
        <v>869</v>
      </c>
      <c r="H488" s="25">
        <v>937</v>
      </c>
      <c r="I488" s="25">
        <v>957</v>
      </c>
      <c r="J488" s="25">
        <v>1114</v>
      </c>
      <c r="K488" s="25">
        <v>1300</v>
      </c>
      <c r="L488" s="25">
        <v>1373</v>
      </c>
      <c r="M488" s="25">
        <v>1145</v>
      </c>
      <c r="N488" s="25">
        <v>735</v>
      </c>
      <c r="O488" s="25">
        <v>769</v>
      </c>
      <c r="P488" s="25">
        <v>988</v>
      </c>
      <c r="Q488" s="25">
        <v>1042</v>
      </c>
      <c r="R488" s="25">
        <v>1074</v>
      </c>
      <c r="Z488" s="20"/>
      <c r="AG488" s="20" t="s">
        <v>75</v>
      </c>
      <c r="AH488" s="28">
        <v>70800</v>
      </c>
      <c r="AI488" s="28">
        <v>72900</v>
      </c>
      <c r="AJ488" s="28">
        <v>74800</v>
      </c>
      <c r="AL488" s="30">
        <f t="shared" si="278"/>
        <v>8.2909604519774017E-3</v>
      </c>
      <c r="AM488" s="30">
        <f t="shared" si="283"/>
        <v>1.2824858757062147E-2</v>
      </c>
      <c r="AN488" s="30">
        <f t="shared" si="284"/>
        <v>1.3248587570621469E-2</v>
      </c>
      <c r="AO488" s="30">
        <f t="shared" si="279"/>
        <v>1.2386831275720165E-2</v>
      </c>
      <c r="AP488" s="30">
        <f t="shared" si="280"/>
        <v>1.2551440329218106E-2</v>
      </c>
      <c r="AQ488" s="30">
        <f t="shared" si="281"/>
        <v>1.1920438957475995E-2</v>
      </c>
      <c r="AR488" s="30">
        <f t="shared" si="282"/>
        <v>1.2526737967914439E-2</v>
      </c>
      <c r="AS488" s="30">
        <f t="shared" si="285"/>
        <v>1.2794117647058824E-2</v>
      </c>
      <c r="AT488" s="30">
        <f t="shared" si="286"/>
        <v>1.4893048128342246E-2</v>
      </c>
      <c r="AU488" s="30">
        <f t="shared" si="287"/>
        <v>1.7379679144385027E-2</v>
      </c>
      <c r="AV488" s="30">
        <f t="shared" si="288"/>
        <v>1.8355614973262033E-2</v>
      </c>
      <c r="AW488" s="30">
        <f t="shared" si="289"/>
        <v>1.5307486631016044E-2</v>
      </c>
      <c r="AX488" s="30">
        <f t="shared" si="290"/>
        <v>9.8262032085561501E-3</v>
      </c>
      <c r="AY488" s="30">
        <f t="shared" si="291"/>
        <v>1.0280748663101604E-2</v>
      </c>
      <c r="AZ488" s="30">
        <f t="shared" si="292"/>
        <v>1.320855614973262E-2</v>
      </c>
      <c r="BA488" s="30">
        <f t="shared" si="293"/>
        <v>1.3930481283422461E-2</v>
      </c>
      <c r="BB488" s="30">
        <f t="shared" si="294"/>
        <v>1.4358288770053476E-2</v>
      </c>
    </row>
    <row r="489" spans="1:54" ht="15" x14ac:dyDescent="0.2">
      <c r="A489" s="20" t="s">
        <v>105</v>
      </c>
      <c r="B489" s="25">
        <v>245</v>
      </c>
      <c r="C489" s="25">
        <v>327</v>
      </c>
      <c r="D489" s="25">
        <v>563</v>
      </c>
      <c r="E489" s="25">
        <v>445</v>
      </c>
      <c r="F489" s="25">
        <v>185</v>
      </c>
      <c r="G489" s="25">
        <v>408</v>
      </c>
      <c r="H489" s="25">
        <v>227</v>
      </c>
      <c r="I489" s="25">
        <v>355</v>
      </c>
      <c r="J489" s="25">
        <v>372</v>
      </c>
      <c r="K489" s="25">
        <v>389</v>
      </c>
      <c r="L489" s="25">
        <v>354</v>
      </c>
      <c r="M489" s="25">
        <v>416</v>
      </c>
      <c r="N489" s="25">
        <v>211</v>
      </c>
      <c r="O489" s="25">
        <v>366</v>
      </c>
      <c r="P489" s="25">
        <v>354</v>
      </c>
      <c r="Q489" s="25">
        <v>359</v>
      </c>
      <c r="R489" s="25">
        <v>424</v>
      </c>
      <c r="Z489" s="20"/>
      <c r="AG489" s="20" t="s">
        <v>105</v>
      </c>
      <c r="AH489" s="28">
        <v>38300</v>
      </c>
      <c r="AI489" s="28">
        <v>38100</v>
      </c>
      <c r="AJ489" s="28">
        <v>37400</v>
      </c>
      <c r="AL489" s="30">
        <f t="shared" si="278"/>
        <v>6.3968668407310709E-3</v>
      </c>
      <c r="AM489" s="30">
        <f t="shared" si="283"/>
        <v>8.5378590078328976E-3</v>
      </c>
      <c r="AN489" s="30">
        <f t="shared" si="284"/>
        <v>1.4699738903394256E-2</v>
      </c>
      <c r="AO489" s="30">
        <f t="shared" si="279"/>
        <v>1.1679790026246719E-2</v>
      </c>
      <c r="AP489" s="30">
        <f t="shared" si="280"/>
        <v>4.8556430446194225E-3</v>
      </c>
      <c r="AQ489" s="30">
        <f t="shared" si="281"/>
        <v>1.0708661417322834E-2</v>
      </c>
      <c r="AR489" s="30">
        <f t="shared" si="282"/>
        <v>6.0695187165775398E-3</v>
      </c>
      <c r="AS489" s="30">
        <f t="shared" si="285"/>
        <v>9.4919786096256693E-3</v>
      </c>
      <c r="AT489" s="30">
        <f t="shared" si="286"/>
        <v>9.9465240641711233E-3</v>
      </c>
      <c r="AU489" s="30">
        <f t="shared" si="287"/>
        <v>1.0401069518716577E-2</v>
      </c>
      <c r="AV489" s="30">
        <f t="shared" si="288"/>
        <v>9.4652406417112308E-3</v>
      </c>
      <c r="AW489" s="30">
        <f t="shared" si="289"/>
        <v>1.1122994652406418E-2</v>
      </c>
      <c r="AX489" s="30">
        <f t="shared" si="290"/>
        <v>5.6417112299465243E-3</v>
      </c>
      <c r="AY489" s="30">
        <f t="shared" si="291"/>
        <v>9.7860962566844924E-3</v>
      </c>
      <c r="AZ489" s="30">
        <f t="shared" si="292"/>
        <v>9.4652406417112308E-3</v>
      </c>
      <c r="BA489" s="30">
        <f t="shared" si="293"/>
        <v>9.5989304812834231E-3</v>
      </c>
      <c r="BB489" s="30">
        <f t="shared" si="294"/>
        <v>1.1336898395721925E-2</v>
      </c>
    </row>
    <row r="490" spans="1:54" ht="15" x14ac:dyDescent="0.2">
      <c r="A490" s="20" t="s">
        <v>126</v>
      </c>
      <c r="B490" s="25">
        <v>465</v>
      </c>
      <c r="C490" s="25">
        <v>618</v>
      </c>
      <c r="D490" s="25">
        <v>612</v>
      </c>
      <c r="E490" s="25">
        <v>573</v>
      </c>
      <c r="F490" s="25">
        <v>394</v>
      </c>
      <c r="G490" s="25">
        <v>588</v>
      </c>
      <c r="H490" s="25">
        <v>707</v>
      </c>
      <c r="I490" s="25">
        <v>828</v>
      </c>
      <c r="J490" s="25">
        <v>720</v>
      </c>
      <c r="K490" s="25">
        <v>683</v>
      </c>
      <c r="L490" s="25">
        <v>592</v>
      </c>
      <c r="M490" s="25">
        <v>521</v>
      </c>
      <c r="N490" s="25">
        <v>499</v>
      </c>
      <c r="O490" s="25">
        <v>444</v>
      </c>
      <c r="P490" s="25">
        <v>795</v>
      </c>
      <c r="Q490" s="25">
        <v>730</v>
      </c>
      <c r="R490" s="25">
        <v>775</v>
      </c>
      <c r="Z490" s="20"/>
      <c r="AG490" s="20" t="s">
        <v>126</v>
      </c>
      <c r="AH490" s="28">
        <v>70300</v>
      </c>
      <c r="AI490" s="28">
        <v>72000</v>
      </c>
      <c r="AJ490" s="28">
        <v>71600</v>
      </c>
      <c r="AL490" s="30">
        <f t="shared" si="278"/>
        <v>6.6145092460881934E-3</v>
      </c>
      <c r="AM490" s="30">
        <f t="shared" si="283"/>
        <v>8.7908961593172116E-3</v>
      </c>
      <c r="AN490" s="30">
        <f t="shared" si="284"/>
        <v>8.7055476529160746E-3</v>
      </c>
      <c r="AO490" s="30">
        <f t="shared" si="279"/>
        <v>7.9583333333333329E-3</v>
      </c>
      <c r="AP490" s="30">
        <f t="shared" si="280"/>
        <v>5.4722222222222221E-3</v>
      </c>
      <c r="AQ490" s="30">
        <f t="shared" si="281"/>
        <v>8.1666666666666658E-3</v>
      </c>
      <c r="AR490" s="30">
        <f t="shared" si="282"/>
        <v>9.8743016759776543E-3</v>
      </c>
      <c r="AS490" s="30">
        <f t="shared" si="285"/>
        <v>1.1564245810055865E-2</v>
      </c>
      <c r="AT490" s="30">
        <f t="shared" si="286"/>
        <v>1.0055865921787709E-2</v>
      </c>
      <c r="AU490" s="30">
        <f t="shared" si="287"/>
        <v>9.5391061452513963E-3</v>
      </c>
      <c r="AV490" s="30">
        <f t="shared" si="288"/>
        <v>8.2681564245810062E-3</v>
      </c>
      <c r="AW490" s="30">
        <f t="shared" si="289"/>
        <v>7.2765363128491616E-3</v>
      </c>
      <c r="AX490" s="30">
        <f t="shared" si="290"/>
        <v>6.9692737430167599E-3</v>
      </c>
      <c r="AY490" s="30">
        <f t="shared" si="291"/>
        <v>6.2011173184357542E-3</v>
      </c>
      <c r="AZ490" s="30">
        <f t="shared" si="292"/>
        <v>1.1103351955307263E-2</v>
      </c>
      <c r="BA490" s="30">
        <f t="shared" si="293"/>
        <v>1.0195530726256983E-2</v>
      </c>
      <c r="BB490" s="30">
        <f t="shared" si="294"/>
        <v>1.0824022346368716E-2</v>
      </c>
    </row>
    <row r="491" spans="1:54" ht="15" x14ac:dyDescent="0.2">
      <c r="A491" s="20" t="s">
        <v>133</v>
      </c>
      <c r="B491" s="25">
        <v>519</v>
      </c>
      <c r="C491" s="25">
        <v>935</v>
      </c>
      <c r="D491" s="25">
        <v>712</v>
      </c>
      <c r="E491" s="25">
        <v>599</v>
      </c>
      <c r="F491" s="25">
        <v>415</v>
      </c>
      <c r="G491" s="25">
        <v>599</v>
      </c>
      <c r="H491" s="25">
        <v>557</v>
      </c>
      <c r="I491" s="25">
        <v>386</v>
      </c>
      <c r="J491" s="25">
        <v>487</v>
      </c>
      <c r="K491" s="25">
        <v>517</v>
      </c>
      <c r="L491" s="25">
        <v>289</v>
      </c>
      <c r="M491" s="25">
        <v>952</v>
      </c>
      <c r="N491" s="25">
        <v>461</v>
      </c>
      <c r="O491" s="25">
        <v>534</v>
      </c>
      <c r="P491" s="25">
        <v>941</v>
      </c>
      <c r="Q491" s="25">
        <v>505</v>
      </c>
      <c r="R491" s="25">
        <v>906</v>
      </c>
      <c r="Z491" s="20"/>
      <c r="AG491" s="20" t="s">
        <v>133</v>
      </c>
      <c r="AH491" s="28">
        <v>46500</v>
      </c>
      <c r="AI491" s="28">
        <v>44900</v>
      </c>
      <c r="AJ491" s="28">
        <v>45200</v>
      </c>
      <c r="AL491" s="30">
        <f t="shared" si="278"/>
        <v>1.1161290322580645E-2</v>
      </c>
      <c r="AM491" s="30">
        <f t="shared" si="283"/>
        <v>2.010752688172043E-2</v>
      </c>
      <c r="AN491" s="30">
        <f t="shared" si="284"/>
        <v>1.5311827956989247E-2</v>
      </c>
      <c r="AO491" s="30">
        <f t="shared" si="279"/>
        <v>1.334075723830735E-2</v>
      </c>
      <c r="AP491" s="30">
        <f t="shared" si="280"/>
        <v>9.2427616926503333E-3</v>
      </c>
      <c r="AQ491" s="30">
        <f t="shared" si="281"/>
        <v>1.334075723830735E-2</v>
      </c>
      <c r="AR491" s="30">
        <f t="shared" si="282"/>
        <v>1.2323008849557521E-2</v>
      </c>
      <c r="AS491" s="30">
        <f t="shared" si="285"/>
        <v>8.5398230088495567E-3</v>
      </c>
      <c r="AT491" s="30">
        <f t="shared" si="286"/>
        <v>1.077433628318584E-2</v>
      </c>
      <c r="AU491" s="30">
        <f t="shared" si="287"/>
        <v>1.1438053097345132E-2</v>
      </c>
      <c r="AV491" s="30">
        <f t="shared" si="288"/>
        <v>6.393805309734513E-3</v>
      </c>
      <c r="AW491" s="30">
        <f t="shared" si="289"/>
        <v>2.1061946902654866E-2</v>
      </c>
      <c r="AX491" s="30">
        <f t="shared" si="290"/>
        <v>1.0199115044247788E-2</v>
      </c>
      <c r="AY491" s="30">
        <f t="shared" si="291"/>
        <v>1.1814159292035399E-2</v>
      </c>
      <c r="AZ491" s="30">
        <f t="shared" si="292"/>
        <v>2.081858407079646E-2</v>
      </c>
      <c r="BA491" s="30">
        <f t="shared" si="293"/>
        <v>1.1172566371681417E-2</v>
      </c>
      <c r="BB491" s="30">
        <f t="shared" si="294"/>
        <v>2.004424778761062E-2</v>
      </c>
    </row>
    <row r="492" spans="1:54" ht="15" x14ac:dyDescent="0.2">
      <c r="A492" s="20" t="s">
        <v>155</v>
      </c>
      <c r="B492" s="25">
        <v>299</v>
      </c>
      <c r="C492" s="25">
        <v>352</v>
      </c>
      <c r="D492" s="25">
        <v>420</v>
      </c>
      <c r="E492" s="25">
        <v>370</v>
      </c>
      <c r="F492" s="25">
        <v>300</v>
      </c>
      <c r="G492" s="25">
        <v>367</v>
      </c>
      <c r="H492" s="25">
        <v>486</v>
      </c>
      <c r="I492" s="25">
        <v>375</v>
      </c>
      <c r="J492" s="25">
        <v>450</v>
      </c>
      <c r="K492" s="25">
        <v>653</v>
      </c>
      <c r="L492" s="25">
        <v>584</v>
      </c>
      <c r="M492" s="25">
        <v>555</v>
      </c>
      <c r="N492" s="25">
        <v>458</v>
      </c>
      <c r="O492" s="25">
        <v>697</v>
      </c>
      <c r="P492" s="25">
        <v>729</v>
      </c>
      <c r="Q492" s="25">
        <v>574</v>
      </c>
      <c r="R492" s="25">
        <v>632</v>
      </c>
      <c r="Z492" s="20"/>
      <c r="AG492" s="20" t="s">
        <v>155</v>
      </c>
      <c r="AH492" s="28">
        <v>46800</v>
      </c>
      <c r="AI492" s="28">
        <v>49400</v>
      </c>
      <c r="AJ492" s="28">
        <v>51500</v>
      </c>
      <c r="AL492" s="30">
        <f t="shared" si="278"/>
        <v>6.3888888888888893E-3</v>
      </c>
      <c r="AM492" s="30">
        <f t="shared" si="283"/>
        <v>7.5213675213675214E-3</v>
      </c>
      <c r="AN492" s="30">
        <f t="shared" si="284"/>
        <v>8.9743589743589737E-3</v>
      </c>
      <c r="AO492" s="30">
        <f t="shared" si="279"/>
        <v>7.4898785425101212E-3</v>
      </c>
      <c r="AP492" s="30">
        <f t="shared" si="280"/>
        <v>6.0728744939271256E-3</v>
      </c>
      <c r="AQ492" s="30">
        <f t="shared" si="281"/>
        <v>7.42914979757085E-3</v>
      </c>
      <c r="AR492" s="30">
        <f t="shared" si="282"/>
        <v>9.4368932038834952E-3</v>
      </c>
      <c r="AS492" s="30">
        <f t="shared" si="285"/>
        <v>7.2815533980582527E-3</v>
      </c>
      <c r="AT492" s="30">
        <f t="shared" si="286"/>
        <v>8.7378640776699032E-3</v>
      </c>
      <c r="AU492" s="30">
        <f t="shared" si="287"/>
        <v>1.2679611650485437E-2</v>
      </c>
      <c r="AV492" s="30">
        <f t="shared" si="288"/>
        <v>1.1339805825242718E-2</v>
      </c>
      <c r="AW492" s="30">
        <f t="shared" si="289"/>
        <v>1.0776699029126214E-2</v>
      </c>
      <c r="AX492" s="30">
        <f t="shared" si="290"/>
        <v>8.8932038834951457E-3</v>
      </c>
      <c r="AY492" s="30">
        <f t="shared" si="291"/>
        <v>1.3533980582524271E-2</v>
      </c>
      <c r="AZ492" s="30">
        <f t="shared" si="292"/>
        <v>1.4155339805825243E-2</v>
      </c>
      <c r="BA492" s="30">
        <f t="shared" si="293"/>
        <v>1.1145631067961166E-2</v>
      </c>
      <c r="BB492" s="30">
        <f t="shared" si="294"/>
        <v>1.2271844660194174E-2</v>
      </c>
    </row>
    <row r="493" spans="1:54" ht="15" x14ac:dyDescent="0.2">
      <c r="A493" s="20" t="s">
        <v>164</v>
      </c>
      <c r="B493" s="25">
        <v>279</v>
      </c>
      <c r="C493" s="25">
        <v>543</v>
      </c>
      <c r="D493" s="25">
        <v>426</v>
      </c>
      <c r="E493" s="25">
        <v>367</v>
      </c>
      <c r="F493" s="25">
        <v>299</v>
      </c>
      <c r="G493" s="25">
        <v>367</v>
      </c>
      <c r="H493" s="25">
        <v>492</v>
      </c>
      <c r="I493" s="25">
        <v>369</v>
      </c>
      <c r="J493" s="25">
        <v>440</v>
      </c>
      <c r="K493" s="25">
        <v>413</v>
      </c>
      <c r="L493" s="25">
        <v>634</v>
      </c>
      <c r="M493" s="25">
        <v>457</v>
      </c>
      <c r="N493" s="25">
        <v>350</v>
      </c>
      <c r="O493" s="25">
        <v>1272</v>
      </c>
      <c r="P493" s="25">
        <v>422</v>
      </c>
      <c r="Q493" s="25">
        <v>540</v>
      </c>
      <c r="R493" s="25">
        <v>560</v>
      </c>
      <c r="Z493" s="20"/>
      <c r="AG493" s="20" t="s">
        <v>164</v>
      </c>
      <c r="AH493" s="28">
        <v>41100</v>
      </c>
      <c r="AI493" s="28">
        <v>41100</v>
      </c>
      <c r="AJ493" s="28">
        <v>42700</v>
      </c>
      <c r="AL493" s="30">
        <f t="shared" si="278"/>
        <v>6.7883211678832116E-3</v>
      </c>
      <c r="AM493" s="30">
        <f t="shared" si="283"/>
        <v>1.3211678832116788E-2</v>
      </c>
      <c r="AN493" s="30">
        <f t="shared" si="284"/>
        <v>1.0364963503649635E-2</v>
      </c>
      <c r="AO493" s="30">
        <f t="shared" si="279"/>
        <v>8.9294403892944043E-3</v>
      </c>
      <c r="AP493" s="30">
        <f t="shared" si="280"/>
        <v>7.2749391727493914E-3</v>
      </c>
      <c r="AQ493" s="30">
        <f t="shared" si="281"/>
        <v>8.9294403892944043E-3</v>
      </c>
      <c r="AR493" s="30">
        <f t="shared" si="282"/>
        <v>1.152224824355972E-2</v>
      </c>
      <c r="AS493" s="30">
        <f t="shared" si="285"/>
        <v>8.6416861826697899E-3</v>
      </c>
      <c r="AT493" s="30">
        <f t="shared" si="286"/>
        <v>1.0304449648711944E-2</v>
      </c>
      <c r="AU493" s="30">
        <f t="shared" si="287"/>
        <v>9.6721311475409834E-3</v>
      </c>
      <c r="AV493" s="30">
        <f t="shared" si="288"/>
        <v>1.4847775175644028E-2</v>
      </c>
      <c r="AW493" s="30">
        <f t="shared" si="289"/>
        <v>1.0702576112412179E-2</v>
      </c>
      <c r="AX493" s="30">
        <f t="shared" si="290"/>
        <v>8.1967213114754103E-3</v>
      </c>
      <c r="AY493" s="30">
        <f t="shared" si="291"/>
        <v>2.9789227166276348E-2</v>
      </c>
      <c r="AZ493" s="30">
        <f t="shared" si="292"/>
        <v>9.8829039812646374E-3</v>
      </c>
      <c r="BA493" s="30">
        <f t="shared" si="293"/>
        <v>1.2646370023419205E-2</v>
      </c>
      <c r="BB493" s="30">
        <f t="shared" si="294"/>
        <v>1.3114754098360656E-2</v>
      </c>
    </row>
    <row r="494" spans="1:54" ht="15" x14ac:dyDescent="0.2">
      <c r="A494" s="20" t="s">
        <v>167</v>
      </c>
      <c r="B494" s="25">
        <v>192</v>
      </c>
      <c r="C494" s="25">
        <v>518</v>
      </c>
      <c r="D494" s="25">
        <v>229</v>
      </c>
      <c r="E494" s="25">
        <v>262</v>
      </c>
      <c r="F494" s="25">
        <v>174</v>
      </c>
      <c r="G494" s="25">
        <v>238</v>
      </c>
      <c r="H494" s="25">
        <v>290</v>
      </c>
      <c r="I494" s="25">
        <v>213</v>
      </c>
      <c r="J494" s="25">
        <v>789</v>
      </c>
      <c r="K494" s="25">
        <v>402</v>
      </c>
      <c r="L494" s="25">
        <v>685</v>
      </c>
      <c r="M494" s="25">
        <v>273</v>
      </c>
      <c r="N494" s="25">
        <v>238</v>
      </c>
      <c r="O494" s="25">
        <v>330</v>
      </c>
      <c r="P494" s="25">
        <v>229</v>
      </c>
      <c r="Q494" s="25">
        <v>287</v>
      </c>
      <c r="R494" s="25">
        <v>404</v>
      </c>
      <c r="Z494" s="20"/>
      <c r="AG494" s="20" t="s">
        <v>167</v>
      </c>
      <c r="AH494" s="28">
        <v>41700</v>
      </c>
      <c r="AI494" s="28">
        <v>41100</v>
      </c>
      <c r="AJ494" s="28">
        <v>40400</v>
      </c>
      <c r="AL494" s="30">
        <f t="shared" si="278"/>
        <v>4.6043165467625899E-3</v>
      </c>
      <c r="AM494" s="30">
        <f t="shared" si="283"/>
        <v>1.2422062350119905E-2</v>
      </c>
      <c r="AN494" s="30">
        <f t="shared" si="284"/>
        <v>5.4916067146282971E-3</v>
      </c>
      <c r="AO494" s="30">
        <f t="shared" si="279"/>
        <v>6.374695863746959E-3</v>
      </c>
      <c r="AP494" s="30">
        <f t="shared" si="280"/>
        <v>4.2335766423357664E-3</v>
      </c>
      <c r="AQ494" s="30">
        <f t="shared" si="281"/>
        <v>5.7907542579075429E-3</v>
      </c>
      <c r="AR494" s="30">
        <f t="shared" si="282"/>
        <v>7.1782178217821785E-3</v>
      </c>
      <c r="AS494" s="30">
        <f t="shared" si="285"/>
        <v>5.2722772277227726E-3</v>
      </c>
      <c r="AT494" s="30">
        <f t="shared" si="286"/>
        <v>1.952970297029703E-2</v>
      </c>
      <c r="AU494" s="30">
        <f t="shared" si="287"/>
        <v>9.9504950495049507E-3</v>
      </c>
      <c r="AV494" s="30">
        <f t="shared" si="288"/>
        <v>1.6955445544554457E-2</v>
      </c>
      <c r="AW494" s="30">
        <f t="shared" si="289"/>
        <v>6.7574257425742574E-3</v>
      </c>
      <c r="AX494" s="30">
        <f t="shared" si="290"/>
        <v>5.8910891089108911E-3</v>
      </c>
      <c r="AY494" s="30">
        <f t="shared" si="291"/>
        <v>8.1683168316831686E-3</v>
      </c>
      <c r="AZ494" s="30">
        <f t="shared" si="292"/>
        <v>5.6683168316831681E-3</v>
      </c>
      <c r="BA494" s="30">
        <f t="shared" si="293"/>
        <v>7.1039603960396042E-3</v>
      </c>
      <c r="BB494" s="30">
        <f t="shared" si="294"/>
        <v>0.01</v>
      </c>
    </row>
    <row r="495" spans="1:54" ht="15" x14ac:dyDescent="0.2">
      <c r="A495" s="20" t="s">
        <v>183</v>
      </c>
      <c r="B495" s="25">
        <v>236</v>
      </c>
      <c r="C495" s="25">
        <v>368</v>
      </c>
      <c r="D495" s="25">
        <v>455</v>
      </c>
      <c r="E495" s="25">
        <v>533</v>
      </c>
      <c r="F495" s="25">
        <v>329</v>
      </c>
      <c r="G495" s="25">
        <v>408</v>
      </c>
      <c r="H495" s="25">
        <v>462</v>
      </c>
      <c r="I495" s="25">
        <v>619</v>
      </c>
      <c r="J495" s="25">
        <v>465</v>
      </c>
      <c r="K495" s="25">
        <v>548</v>
      </c>
      <c r="L495" s="25">
        <v>441</v>
      </c>
      <c r="M495" s="25">
        <v>379</v>
      </c>
      <c r="N495" s="25">
        <v>324</v>
      </c>
      <c r="O495" s="25">
        <v>429</v>
      </c>
      <c r="P495" s="25">
        <v>572</v>
      </c>
      <c r="Q495" s="25">
        <v>541</v>
      </c>
      <c r="R495" s="25">
        <v>515</v>
      </c>
      <c r="Z495" s="20"/>
      <c r="AG495" s="20" t="s">
        <v>183</v>
      </c>
      <c r="AH495" s="28">
        <v>59300</v>
      </c>
      <c r="AI495" s="28">
        <v>61000</v>
      </c>
      <c r="AJ495" s="28">
        <v>60400</v>
      </c>
      <c r="AL495" s="30">
        <f t="shared" si="278"/>
        <v>3.9797639123102871E-3</v>
      </c>
      <c r="AM495" s="30">
        <f t="shared" si="283"/>
        <v>6.2057335581787521E-3</v>
      </c>
      <c r="AN495" s="30">
        <f t="shared" si="284"/>
        <v>7.6728499156829676E-3</v>
      </c>
      <c r="AO495" s="30">
        <f t="shared" si="279"/>
        <v>8.7377049180327876E-3</v>
      </c>
      <c r="AP495" s="30">
        <f t="shared" si="280"/>
        <v>5.3934426229508194E-3</v>
      </c>
      <c r="AQ495" s="30">
        <f t="shared" si="281"/>
        <v>6.6885245901639346E-3</v>
      </c>
      <c r="AR495" s="30">
        <f t="shared" si="282"/>
        <v>7.6490066225165564E-3</v>
      </c>
      <c r="AS495" s="30">
        <f t="shared" si="285"/>
        <v>1.0248344370860927E-2</v>
      </c>
      <c r="AT495" s="30">
        <f t="shared" si="286"/>
        <v>7.6986754966887417E-3</v>
      </c>
      <c r="AU495" s="30">
        <f t="shared" si="287"/>
        <v>9.0728476821192051E-3</v>
      </c>
      <c r="AV495" s="30">
        <f t="shared" si="288"/>
        <v>7.3013245033112587E-3</v>
      </c>
      <c r="AW495" s="30">
        <f t="shared" si="289"/>
        <v>6.274834437086093E-3</v>
      </c>
      <c r="AX495" s="30">
        <f t="shared" si="290"/>
        <v>5.3642384105960263E-3</v>
      </c>
      <c r="AY495" s="30">
        <f t="shared" si="291"/>
        <v>7.1026490066225167E-3</v>
      </c>
      <c r="AZ495" s="30">
        <f t="shared" si="292"/>
        <v>9.470198675496689E-3</v>
      </c>
      <c r="BA495" s="30">
        <f t="shared" si="293"/>
        <v>8.9569536423841061E-3</v>
      </c>
      <c r="BB495" s="30">
        <f t="shared" si="294"/>
        <v>8.5264900662251654E-3</v>
      </c>
    </row>
    <row r="496" spans="1:54" ht="15" x14ac:dyDescent="0.2">
      <c r="A496" s="20" t="s">
        <v>195</v>
      </c>
      <c r="B496" s="25">
        <v>395</v>
      </c>
      <c r="C496" s="25">
        <v>492</v>
      </c>
      <c r="D496" s="25">
        <v>521</v>
      </c>
      <c r="E496" s="25">
        <v>429</v>
      </c>
      <c r="F496" s="25">
        <v>317</v>
      </c>
      <c r="G496" s="25">
        <v>456</v>
      </c>
      <c r="H496" s="25">
        <v>559</v>
      </c>
      <c r="I496" s="25">
        <v>451</v>
      </c>
      <c r="J496" s="25">
        <v>681</v>
      </c>
      <c r="K496" s="25">
        <v>811</v>
      </c>
      <c r="L496" s="25">
        <v>677</v>
      </c>
      <c r="M496" s="25">
        <v>577</v>
      </c>
      <c r="N496" s="25">
        <v>443</v>
      </c>
      <c r="O496" s="25">
        <v>938</v>
      </c>
      <c r="P496" s="25">
        <v>442</v>
      </c>
      <c r="Q496" s="25">
        <v>595</v>
      </c>
      <c r="R496" s="25">
        <v>533</v>
      </c>
      <c r="Z496" s="20"/>
      <c r="AG496" s="20" t="s">
        <v>195</v>
      </c>
      <c r="AH496" s="28">
        <v>47700</v>
      </c>
      <c r="AI496" s="28">
        <v>49300</v>
      </c>
      <c r="AJ496" s="28">
        <v>48500</v>
      </c>
      <c r="AL496" s="30">
        <f t="shared" si="278"/>
        <v>8.2809224318658274E-3</v>
      </c>
      <c r="AM496" s="30">
        <f t="shared" si="283"/>
        <v>1.0314465408805032E-2</v>
      </c>
      <c r="AN496" s="30">
        <f t="shared" si="284"/>
        <v>1.0922431865828093E-2</v>
      </c>
      <c r="AO496" s="30">
        <f t="shared" si="279"/>
        <v>8.7018255578093298E-3</v>
      </c>
      <c r="AP496" s="30">
        <f t="shared" si="280"/>
        <v>6.4300202839756597E-3</v>
      </c>
      <c r="AQ496" s="30">
        <f t="shared" si="281"/>
        <v>9.2494929006085198E-3</v>
      </c>
      <c r="AR496" s="30">
        <f t="shared" si="282"/>
        <v>1.1525773195876289E-2</v>
      </c>
      <c r="AS496" s="30">
        <f t="shared" si="285"/>
        <v>9.2989690721649483E-3</v>
      </c>
      <c r="AT496" s="30">
        <f t="shared" si="286"/>
        <v>1.4041237113402062E-2</v>
      </c>
      <c r="AU496" s="30">
        <f t="shared" si="287"/>
        <v>1.6721649484536083E-2</v>
      </c>
      <c r="AV496" s="30">
        <f t="shared" si="288"/>
        <v>1.3958762886597939E-2</v>
      </c>
      <c r="AW496" s="30">
        <f t="shared" si="289"/>
        <v>1.1896907216494845E-2</v>
      </c>
      <c r="AX496" s="30">
        <f t="shared" si="290"/>
        <v>9.1340206185567003E-3</v>
      </c>
      <c r="AY496" s="30">
        <f t="shared" si="291"/>
        <v>1.9340206185567012E-2</v>
      </c>
      <c r="AZ496" s="30">
        <f t="shared" si="292"/>
        <v>9.1134020618556695E-3</v>
      </c>
      <c r="BA496" s="30">
        <f t="shared" si="293"/>
        <v>1.2268041237113402E-2</v>
      </c>
      <c r="BB496" s="30">
        <f t="shared" si="294"/>
        <v>1.0989690721649485E-2</v>
      </c>
    </row>
    <row r="497" spans="1:54" ht="15" x14ac:dyDescent="0.2">
      <c r="A497" s="20" t="s">
        <v>1</v>
      </c>
      <c r="B497" s="25">
        <v>126</v>
      </c>
      <c r="C497" s="25">
        <v>177</v>
      </c>
      <c r="D497" s="25">
        <v>234</v>
      </c>
      <c r="E497" s="25">
        <v>159</v>
      </c>
      <c r="F497" s="25">
        <v>230</v>
      </c>
      <c r="G497" s="25">
        <v>200</v>
      </c>
      <c r="H497" s="25">
        <v>229</v>
      </c>
      <c r="I497" s="25">
        <v>283</v>
      </c>
      <c r="J497" s="25">
        <v>225</v>
      </c>
      <c r="K497" s="25">
        <v>214</v>
      </c>
      <c r="L497" s="25">
        <v>168</v>
      </c>
      <c r="M497" s="25">
        <v>161</v>
      </c>
      <c r="N497" s="25">
        <v>123</v>
      </c>
      <c r="O497" s="25">
        <v>127</v>
      </c>
      <c r="P497" s="25">
        <v>146</v>
      </c>
      <c r="Q497" s="25">
        <v>149</v>
      </c>
      <c r="R497" s="25">
        <v>282</v>
      </c>
      <c r="Z497" s="20"/>
      <c r="AG497" s="20" t="s">
        <v>1</v>
      </c>
      <c r="AH497" s="28">
        <v>29900</v>
      </c>
      <c r="AI497" s="28">
        <v>28100</v>
      </c>
      <c r="AJ497" s="28">
        <v>29000</v>
      </c>
      <c r="AL497" s="30">
        <f t="shared" si="278"/>
        <v>4.2140468227424748E-3</v>
      </c>
      <c r="AM497" s="30">
        <f t="shared" si="283"/>
        <v>5.9197324414715716E-3</v>
      </c>
      <c r="AN497" s="30">
        <f t="shared" si="284"/>
        <v>7.8260869565217397E-3</v>
      </c>
      <c r="AO497" s="30">
        <f t="shared" si="279"/>
        <v>5.6583629893238434E-3</v>
      </c>
      <c r="AP497" s="30">
        <f t="shared" si="280"/>
        <v>8.1850533807829185E-3</v>
      </c>
      <c r="AQ497" s="30">
        <f t="shared" si="281"/>
        <v>7.1174377224199285E-3</v>
      </c>
      <c r="AR497" s="30">
        <f t="shared" si="282"/>
        <v>7.8965517241379318E-3</v>
      </c>
      <c r="AS497" s="30">
        <f t="shared" si="285"/>
        <v>9.7586206896551723E-3</v>
      </c>
      <c r="AT497" s="30">
        <f t="shared" si="286"/>
        <v>7.7586206896551723E-3</v>
      </c>
      <c r="AU497" s="30">
        <f t="shared" si="287"/>
        <v>7.3793103448275858E-3</v>
      </c>
      <c r="AV497" s="30">
        <f t="shared" si="288"/>
        <v>5.7931034482758617E-3</v>
      </c>
      <c r="AW497" s="30">
        <f t="shared" si="289"/>
        <v>5.5517241379310347E-3</v>
      </c>
      <c r="AX497" s="30">
        <f t="shared" si="290"/>
        <v>4.2413793103448279E-3</v>
      </c>
      <c r="AY497" s="30">
        <f t="shared" si="291"/>
        <v>4.3793103448275866E-3</v>
      </c>
      <c r="AZ497" s="30">
        <f t="shared" si="292"/>
        <v>5.0344827586206896E-3</v>
      </c>
      <c r="BA497" s="30">
        <f t="shared" si="293"/>
        <v>5.1379310344827588E-3</v>
      </c>
      <c r="BB497" s="30">
        <f t="shared" si="294"/>
        <v>9.7241379310344829E-3</v>
      </c>
    </row>
    <row r="498" spans="1:54" ht="15" x14ac:dyDescent="0.2">
      <c r="A498" s="20" t="s">
        <v>4</v>
      </c>
      <c r="B498" s="25">
        <v>331</v>
      </c>
      <c r="C498" s="25">
        <v>800</v>
      </c>
      <c r="D498" s="25">
        <v>486</v>
      </c>
      <c r="E498" s="25">
        <v>600</v>
      </c>
      <c r="F498" s="25">
        <v>560</v>
      </c>
      <c r="G498" s="25">
        <v>723</v>
      </c>
      <c r="H498" s="25">
        <v>779</v>
      </c>
      <c r="I498" s="25">
        <v>670</v>
      </c>
      <c r="J498" s="25">
        <v>626</v>
      </c>
      <c r="K498" s="25">
        <v>557</v>
      </c>
      <c r="L498" s="25">
        <v>711</v>
      </c>
      <c r="M498" s="25">
        <v>476</v>
      </c>
      <c r="N498" s="25">
        <v>419</v>
      </c>
      <c r="O498" s="25">
        <v>597</v>
      </c>
      <c r="P498" s="25">
        <v>529</v>
      </c>
      <c r="Q498" s="25">
        <v>762</v>
      </c>
      <c r="R498" s="25">
        <v>1181</v>
      </c>
      <c r="Z498" s="20"/>
      <c r="AG498" s="20" t="s">
        <v>4</v>
      </c>
      <c r="AH498" s="28">
        <v>66800</v>
      </c>
      <c r="AI498" s="28">
        <v>67000</v>
      </c>
      <c r="AJ498" s="28">
        <v>64900</v>
      </c>
      <c r="AL498" s="30">
        <f t="shared" si="278"/>
        <v>4.9550898203592816E-3</v>
      </c>
      <c r="AM498" s="30">
        <f t="shared" si="283"/>
        <v>1.1976047904191617E-2</v>
      </c>
      <c r="AN498" s="30">
        <f t="shared" si="284"/>
        <v>7.275449101796407E-3</v>
      </c>
      <c r="AO498" s="30">
        <f t="shared" si="279"/>
        <v>8.9552238805970154E-3</v>
      </c>
      <c r="AP498" s="30">
        <f t="shared" si="280"/>
        <v>8.3582089552238798E-3</v>
      </c>
      <c r="AQ498" s="30">
        <f t="shared" si="281"/>
        <v>1.0791044776119403E-2</v>
      </c>
      <c r="AR498" s="30">
        <f t="shared" si="282"/>
        <v>1.2003081664098613E-2</v>
      </c>
      <c r="AS498" s="30">
        <f t="shared" si="285"/>
        <v>1.0323574730354392E-2</v>
      </c>
      <c r="AT498" s="30">
        <f t="shared" si="286"/>
        <v>9.6456086286594769E-3</v>
      </c>
      <c r="AU498" s="30">
        <f t="shared" si="287"/>
        <v>8.5824345146379051E-3</v>
      </c>
      <c r="AV498" s="30">
        <f t="shared" si="288"/>
        <v>1.0955315870570108E-2</v>
      </c>
      <c r="AW498" s="30">
        <f t="shared" si="289"/>
        <v>7.3343605546995379E-3</v>
      </c>
      <c r="AX498" s="30">
        <f t="shared" si="290"/>
        <v>6.4560862865947616E-3</v>
      </c>
      <c r="AY498" s="30">
        <f t="shared" si="291"/>
        <v>9.1987673343605549E-3</v>
      </c>
      <c r="AZ498" s="30">
        <f t="shared" si="292"/>
        <v>8.151001540832049E-3</v>
      </c>
      <c r="BA498" s="30">
        <f t="shared" si="293"/>
        <v>1.1741140215716487E-2</v>
      </c>
      <c r="BB498" s="30">
        <f t="shared" si="294"/>
        <v>1.8197226502311249E-2</v>
      </c>
    </row>
    <row r="499" spans="1:54" ht="15" x14ac:dyDescent="0.2">
      <c r="A499" s="20" t="s">
        <v>34</v>
      </c>
      <c r="B499" s="25">
        <v>295</v>
      </c>
      <c r="C499" s="25">
        <v>635</v>
      </c>
      <c r="D499" s="25">
        <v>677</v>
      </c>
      <c r="E499" s="25">
        <v>589</v>
      </c>
      <c r="F499" s="25">
        <v>415</v>
      </c>
      <c r="G499" s="25">
        <v>688</v>
      </c>
      <c r="H499" s="25">
        <v>481</v>
      </c>
      <c r="I499" s="25">
        <v>511</v>
      </c>
      <c r="J499" s="25">
        <v>632</v>
      </c>
      <c r="K499" s="25">
        <v>502</v>
      </c>
      <c r="L499" s="25">
        <v>694</v>
      </c>
      <c r="M499" s="25">
        <v>648</v>
      </c>
      <c r="N499" s="25">
        <v>361</v>
      </c>
      <c r="O499" s="25">
        <v>560</v>
      </c>
      <c r="P499" s="25">
        <v>544</v>
      </c>
      <c r="Q499" s="25">
        <v>694</v>
      </c>
      <c r="R499" s="25">
        <v>1622</v>
      </c>
      <c r="Z499" s="20"/>
      <c r="AG499" s="20" t="s">
        <v>34</v>
      </c>
      <c r="AH499" s="28">
        <v>50600</v>
      </c>
      <c r="AI499" s="28">
        <v>51700</v>
      </c>
      <c r="AJ499" s="28">
        <v>52000</v>
      </c>
      <c r="AL499" s="30">
        <f t="shared" si="278"/>
        <v>5.8300395256916998E-3</v>
      </c>
      <c r="AM499" s="30">
        <f t="shared" si="283"/>
        <v>1.2549407114624506E-2</v>
      </c>
      <c r="AN499" s="30">
        <f t="shared" si="284"/>
        <v>1.3379446640316206E-2</v>
      </c>
      <c r="AO499" s="30">
        <f t="shared" si="279"/>
        <v>1.1392649903288201E-2</v>
      </c>
      <c r="AP499" s="30">
        <f t="shared" si="280"/>
        <v>8.0270793036750481E-3</v>
      </c>
      <c r="AQ499" s="30">
        <f t="shared" si="281"/>
        <v>1.3307543520309478E-2</v>
      </c>
      <c r="AR499" s="30">
        <f t="shared" si="282"/>
        <v>9.2499999999999995E-3</v>
      </c>
      <c r="AS499" s="30">
        <f t="shared" si="285"/>
        <v>9.8269230769230768E-3</v>
      </c>
      <c r="AT499" s="30">
        <f t="shared" si="286"/>
        <v>1.2153846153846154E-2</v>
      </c>
      <c r="AU499" s="30">
        <f t="shared" si="287"/>
        <v>9.6538461538461535E-3</v>
      </c>
      <c r="AV499" s="30">
        <f t="shared" si="288"/>
        <v>1.3346153846153846E-2</v>
      </c>
      <c r="AW499" s="30">
        <f t="shared" si="289"/>
        <v>1.2461538461538461E-2</v>
      </c>
      <c r="AX499" s="30">
        <f t="shared" si="290"/>
        <v>6.9423076923076921E-3</v>
      </c>
      <c r="AY499" s="30">
        <f t="shared" si="291"/>
        <v>1.0769230769230769E-2</v>
      </c>
      <c r="AZ499" s="30">
        <f t="shared" si="292"/>
        <v>1.0461538461538461E-2</v>
      </c>
      <c r="BA499" s="30">
        <f t="shared" si="293"/>
        <v>1.3346153846153846E-2</v>
      </c>
      <c r="BB499" s="30">
        <f t="shared" si="294"/>
        <v>3.1192307692307693E-2</v>
      </c>
    </row>
    <row r="500" spans="1:54" ht="15" x14ac:dyDescent="0.2">
      <c r="A500" s="20" t="s">
        <v>43</v>
      </c>
      <c r="B500" s="25">
        <v>382</v>
      </c>
      <c r="C500" s="25">
        <v>957</v>
      </c>
      <c r="D500" s="25">
        <v>803</v>
      </c>
      <c r="E500" s="25">
        <v>915</v>
      </c>
      <c r="F500" s="25">
        <v>1302</v>
      </c>
      <c r="G500" s="25">
        <v>867</v>
      </c>
      <c r="H500" s="25">
        <v>1199</v>
      </c>
      <c r="I500" s="25">
        <v>1000</v>
      </c>
      <c r="J500" s="25">
        <v>1265</v>
      </c>
      <c r="K500" s="25">
        <v>1892</v>
      </c>
      <c r="L500" s="25">
        <v>2234</v>
      </c>
      <c r="M500" s="25">
        <v>1495</v>
      </c>
      <c r="N500" s="25">
        <v>1029</v>
      </c>
      <c r="O500" s="25">
        <v>889</v>
      </c>
      <c r="P500" s="25">
        <v>1323</v>
      </c>
      <c r="Q500" s="25">
        <v>1132</v>
      </c>
      <c r="R500" s="25">
        <v>1335</v>
      </c>
      <c r="Z500" s="20"/>
      <c r="AG500" s="20" t="s">
        <v>43</v>
      </c>
      <c r="AH500" s="28">
        <v>59900</v>
      </c>
      <c r="AI500" s="28">
        <v>61800</v>
      </c>
      <c r="AJ500" s="28">
        <v>60000</v>
      </c>
      <c r="AL500" s="30">
        <f t="shared" si="278"/>
        <v>6.3772954924874795E-3</v>
      </c>
      <c r="AM500" s="30">
        <f t="shared" si="283"/>
        <v>1.5976627712854758E-2</v>
      </c>
      <c r="AN500" s="30">
        <f t="shared" si="284"/>
        <v>1.340567612687813E-2</v>
      </c>
      <c r="AO500" s="30">
        <f t="shared" si="279"/>
        <v>1.4805825242718446E-2</v>
      </c>
      <c r="AP500" s="30">
        <f t="shared" si="280"/>
        <v>2.1067961165048544E-2</v>
      </c>
      <c r="AQ500" s="30">
        <f t="shared" si="281"/>
        <v>1.4029126213592234E-2</v>
      </c>
      <c r="AR500" s="30">
        <f t="shared" si="282"/>
        <v>1.9983333333333332E-2</v>
      </c>
      <c r="AS500" s="30">
        <f t="shared" si="285"/>
        <v>1.6666666666666666E-2</v>
      </c>
      <c r="AT500" s="30">
        <f t="shared" si="286"/>
        <v>2.1083333333333332E-2</v>
      </c>
      <c r="AU500" s="30">
        <f t="shared" si="287"/>
        <v>3.153333333333333E-2</v>
      </c>
      <c r="AV500" s="30">
        <f t="shared" si="288"/>
        <v>3.7233333333333334E-2</v>
      </c>
      <c r="AW500" s="30">
        <f t="shared" si="289"/>
        <v>2.4916666666666667E-2</v>
      </c>
      <c r="AX500" s="30">
        <f t="shared" si="290"/>
        <v>1.7149999999999999E-2</v>
      </c>
      <c r="AY500" s="30">
        <f t="shared" si="291"/>
        <v>1.4816666666666667E-2</v>
      </c>
      <c r="AZ500" s="30">
        <f t="shared" si="292"/>
        <v>2.205E-2</v>
      </c>
      <c r="BA500" s="30">
        <f t="shared" si="293"/>
        <v>1.8866666666666667E-2</v>
      </c>
      <c r="BB500" s="30">
        <f t="shared" si="294"/>
        <v>2.2249999999999999E-2</v>
      </c>
    </row>
    <row r="501" spans="1:54" ht="15" x14ac:dyDescent="0.2">
      <c r="A501" s="20" t="s">
        <v>86</v>
      </c>
      <c r="B501" s="25">
        <v>321</v>
      </c>
      <c r="C501" s="25">
        <v>528</v>
      </c>
      <c r="D501" s="25">
        <v>417</v>
      </c>
      <c r="E501" s="25">
        <v>475</v>
      </c>
      <c r="F501" s="25">
        <v>340</v>
      </c>
      <c r="G501" s="25">
        <v>375</v>
      </c>
      <c r="H501" s="25">
        <v>439</v>
      </c>
      <c r="I501" s="25">
        <v>444</v>
      </c>
      <c r="J501" s="25">
        <v>428</v>
      </c>
      <c r="K501" s="25">
        <v>495</v>
      </c>
      <c r="L501" s="25">
        <v>534</v>
      </c>
      <c r="M501" s="25">
        <v>561</v>
      </c>
      <c r="N501" s="25">
        <v>311</v>
      </c>
      <c r="O501" s="25">
        <v>446</v>
      </c>
      <c r="P501" s="25">
        <v>553</v>
      </c>
      <c r="Q501" s="25">
        <v>514</v>
      </c>
      <c r="R501" s="25">
        <v>1038</v>
      </c>
      <c r="Z501" s="20"/>
      <c r="AG501" s="20" t="s">
        <v>86</v>
      </c>
      <c r="AH501" s="28">
        <v>67400</v>
      </c>
      <c r="AI501" s="28">
        <v>64800</v>
      </c>
      <c r="AJ501" s="28">
        <v>64200</v>
      </c>
      <c r="AL501" s="30">
        <f t="shared" si="278"/>
        <v>4.7626112759643919E-3</v>
      </c>
      <c r="AM501" s="30">
        <f t="shared" si="283"/>
        <v>7.8338278931750736E-3</v>
      </c>
      <c r="AN501" s="30">
        <f t="shared" si="284"/>
        <v>6.1869436201780412E-3</v>
      </c>
      <c r="AO501" s="30">
        <f t="shared" si="279"/>
        <v>7.3302469135802465E-3</v>
      </c>
      <c r="AP501" s="30">
        <f t="shared" si="280"/>
        <v>5.2469135802469136E-3</v>
      </c>
      <c r="AQ501" s="30">
        <f t="shared" si="281"/>
        <v>5.7870370370370367E-3</v>
      </c>
      <c r="AR501" s="30">
        <f t="shared" si="282"/>
        <v>6.8380062305295952E-3</v>
      </c>
      <c r="AS501" s="30">
        <f t="shared" si="285"/>
        <v>6.9158878504672894E-3</v>
      </c>
      <c r="AT501" s="30">
        <f t="shared" si="286"/>
        <v>6.6666666666666671E-3</v>
      </c>
      <c r="AU501" s="30">
        <f t="shared" si="287"/>
        <v>7.7102803738317753E-3</v>
      </c>
      <c r="AV501" s="30">
        <f t="shared" si="288"/>
        <v>8.3177570093457952E-3</v>
      </c>
      <c r="AW501" s="30">
        <f t="shared" si="289"/>
        <v>8.7383177570093465E-3</v>
      </c>
      <c r="AX501" s="30">
        <f t="shared" si="290"/>
        <v>4.8442367601246109E-3</v>
      </c>
      <c r="AY501" s="30">
        <f t="shared" si="291"/>
        <v>6.9470404984423679E-3</v>
      </c>
      <c r="AZ501" s="30">
        <f t="shared" si="292"/>
        <v>8.613707165109034E-3</v>
      </c>
      <c r="BA501" s="30">
        <f t="shared" si="293"/>
        <v>8.006230529595015E-3</v>
      </c>
      <c r="BB501" s="30">
        <f t="shared" si="294"/>
        <v>1.616822429906542E-2</v>
      </c>
    </row>
    <row r="502" spans="1:54" ht="15" x14ac:dyDescent="0.2">
      <c r="A502" s="20" t="s">
        <v>104</v>
      </c>
      <c r="B502" s="25">
        <v>505</v>
      </c>
      <c r="C502" s="25">
        <v>576</v>
      </c>
      <c r="D502" s="25">
        <v>572</v>
      </c>
      <c r="E502" s="25">
        <v>491</v>
      </c>
      <c r="F502" s="25">
        <v>415</v>
      </c>
      <c r="G502" s="25">
        <v>587</v>
      </c>
      <c r="H502" s="25">
        <v>601</v>
      </c>
      <c r="I502" s="25">
        <v>699</v>
      </c>
      <c r="J502" s="25">
        <v>888</v>
      </c>
      <c r="K502" s="25">
        <v>909</v>
      </c>
      <c r="L502" s="25">
        <v>675</v>
      </c>
      <c r="M502" s="25">
        <v>589</v>
      </c>
      <c r="N502" s="25">
        <v>308</v>
      </c>
      <c r="O502" s="25">
        <v>502</v>
      </c>
      <c r="P502" s="25">
        <v>698</v>
      </c>
      <c r="Q502" s="25">
        <v>704</v>
      </c>
      <c r="R502" s="25">
        <v>1378</v>
      </c>
      <c r="Z502" s="20"/>
      <c r="AG502" s="20" t="s">
        <v>104</v>
      </c>
      <c r="AH502" s="28">
        <v>66500</v>
      </c>
      <c r="AI502" s="28">
        <v>66600</v>
      </c>
      <c r="AJ502" s="28">
        <v>66100</v>
      </c>
      <c r="AL502" s="30">
        <f t="shared" si="278"/>
        <v>7.5939849624060149E-3</v>
      </c>
      <c r="AM502" s="30">
        <f t="shared" si="283"/>
        <v>8.661654135338346E-3</v>
      </c>
      <c r="AN502" s="30">
        <f t="shared" si="284"/>
        <v>8.6015037593984954E-3</v>
      </c>
      <c r="AO502" s="30">
        <f t="shared" si="279"/>
        <v>7.372372372372372E-3</v>
      </c>
      <c r="AP502" s="30">
        <f t="shared" si="280"/>
        <v>6.2312312312312315E-3</v>
      </c>
      <c r="AQ502" s="30">
        <f t="shared" si="281"/>
        <v>8.8138138138138134E-3</v>
      </c>
      <c r="AR502" s="30">
        <f t="shared" si="282"/>
        <v>9.0922844175491679E-3</v>
      </c>
      <c r="AS502" s="30">
        <f t="shared" si="285"/>
        <v>1.0574886535552193E-2</v>
      </c>
      <c r="AT502" s="30">
        <f t="shared" si="286"/>
        <v>1.3434190620272315E-2</v>
      </c>
      <c r="AU502" s="30">
        <f t="shared" si="287"/>
        <v>1.3751891074130105E-2</v>
      </c>
      <c r="AV502" s="30">
        <f t="shared" si="288"/>
        <v>1.021180030257186E-2</v>
      </c>
      <c r="AW502" s="30">
        <f t="shared" si="289"/>
        <v>8.9107413010590022E-3</v>
      </c>
      <c r="AX502" s="30">
        <f t="shared" si="290"/>
        <v>4.6596066565809382E-3</v>
      </c>
      <c r="AY502" s="30">
        <f t="shared" si="291"/>
        <v>7.5945537065052948E-3</v>
      </c>
      <c r="AZ502" s="30">
        <f t="shared" si="292"/>
        <v>1.0559757942511346E-2</v>
      </c>
      <c r="BA502" s="30">
        <f t="shared" si="293"/>
        <v>1.065052950075643E-2</v>
      </c>
      <c r="BB502" s="30">
        <f t="shared" si="294"/>
        <v>2.0847201210287443E-2</v>
      </c>
    </row>
    <row r="503" spans="1:54" ht="15" x14ac:dyDescent="0.2">
      <c r="A503" s="20" t="s">
        <v>197</v>
      </c>
      <c r="B503" s="25">
        <v>302</v>
      </c>
      <c r="C503" s="25">
        <v>594</v>
      </c>
      <c r="D503" s="25">
        <v>348</v>
      </c>
      <c r="E503" s="25">
        <v>399</v>
      </c>
      <c r="F503" s="25">
        <v>345</v>
      </c>
      <c r="G503" s="25">
        <v>463</v>
      </c>
      <c r="H503" s="25">
        <v>401</v>
      </c>
      <c r="I503" s="25">
        <v>428</v>
      </c>
      <c r="J503" s="25">
        <v>325</v>
      </c>
      <c r="K503" s="25">
        <v>526</v>
      </c>
      <c r="L503" s="25">
        <v>434</v>
      </c>
      <c r="M503" s="25">
        <v>557</v>
      </c>
      <c r="N503" s="25">
        <v>302</v>
      </c>
      <c r="O503" s="25">
        <v>467</v>
      </c>
      <c r="P503" s="25">
        <v>413</v>
      </c>
      <c r="Q503" s="25">
        <v>504</v>
      </c>
      <c r="R503" s="25">
        <v>798</v>
      </c>
      <c r="Z503" s="20"/>
      <c r="AG503" s="20" t="s">
        <v>197</v>
      </c>
      <c r="AH503" s="28">
        <v>53600</v>
      </c>
      <c r="AI503" s="28">
        <v>51400</v>
      </c>
      <c r="AJ503" s="28">
        <v>49600</v>
      </c>
      <c r="AL503" s="30">
        <f t="shared" si="278"/>
        <v>5.6343283582089556E-3</v>
      </c>
      <c r="AM503" s="30">
        <f t="shared" si="283"/>
        <v>1.1082089552238807E-2</v>
      </c>
      <c r="AN503" s="30">
        <f t="shared" si="284"/>
        <v>6.4925373134328357E-3</v>
      </c>
      <c r="AO503" s="30">
        <f t="shared" si="279"/>
        <v>7.7626459143968875E-3</v>
      </c>
      <c r="AP503" s="30">
        <f t="shared" si="280"/>
        <v>6.7120622568093381E-3</v>
      </c>
      <c r="AQ503" s="30">
        <f t="shared" si="281"/>
        <v>9.0077821011673147E-3</v>
      </c>
      <c r="AR503" s="30">
        <f t="shared" si="282"/>
        <v>8.0846774193548392E-3</v>
      </c>
      <c r="AS503" s="30">
        <f t="shared" si="285"/>
        <v>8.629032258064516E-3</v>
      </c>
      <c r="AT503" s="30">
        <f t="shared" si="286"/>
        <v>6.5524193548387099E-3</v>
      </c>
      <c r="AU503" s="30">
        <f t="shared" si="287"/>
        <v>1.0604838709677419E-2</v>
      </c>
      <c r="AV503" s="30">
        <f t="shared" si="288"/>
        <v>8.7500000000000008E-3</v>
      </c>
      <c r="AW503" s="30">
        <f t="shared" si="289"/>
        <v>1.122983870967742E-2</v>
      </c>
      <c r="AX503" s="30">
        <f t="shared" si="290"/>
        <v>6.0887096774193544E-3</v>
      </c>
      <c r="AY503" s="30">
        <f t="shared" si="291"/>
        <v>9.4153225806451607E-3</v>
      </c>
      <c r="AZ503" s="30">
        <f t="shared" si="292"/>
        <v>8.3266129032258072E-3</v>
      </c>
      <c r="BA503" s="30">
        <f t="shared" si="293"/>
        <v>1.0161290322580644E-2</v>
      </c>
      <c r="BB503" s="30">
        <f t="shared" si="294"/>
        <v>1.6088709677419356E-2</v>
      </c>
    </row>
    <row r="504" spans="1:54" ht="15" x14ac:dyDescent="0.2">
      <c r="A504" s="20" t="s">
        <v>558</v>
      </c>
      <c r="B504" s="25">
        <v>399</v>
      </c>
      <c r="C504" s="25">
        <v>627</v>
      </c>
      <c r="D504" s="25">
        <v>915</v>
      </c>
      <c r="E504" s="25">
        <v>1011</v>
      </c>
      <c r="F504" s="25">
        <v>719</v>
      </c>
      <c r="G504" s="25">
        <v>950</v>
      </c>
      <c r="H504" s="25">
        <v>1078</v>
      </c>
      <c r="I504" s="25">
        <v>860</v>
      </c>
      <c r="J504" s="25">
        <v>1077</v>
      </c>
      <c r="K504" s="25">
        <v>1325</v>
      </c>
      <c r="L504" s="25">
        <v>1366</v>
      </c>
      <c r="M504" s="25">
        <v>976</v>
      </c>
      <c r="N504" s="25">
        <v>673</v>
      </c>
      <c r="O504" s="25">
        <v>896</v>
      </c>
      <c r="P504" s="25">
        <v>1016</v>
      </c>
      <c r="Q504" s="25">
        <v>1091</v>
      </c>
      <c r="R504" s="25">
        <v>1041</v>
      </c>
      <c r="Z504" s="20"/>
      <c r="AG504" s="20" t="s">
        <v>558</v>
      </c>
      <c r="AH504" s="28">
        <v>85700</v>
      </c>
      <c r="AI504" s="28">
        <v>84700</v>
      </c>
      <c r="AJ504" s="28">
        <v>83600</v>
      </c>
      <c r="AL504" s="30">
        <f t="shared" si="278"/>
        <v>4.6557759626604436E-3</v>
      </c>
      <c r="AM504" s="30">
        <f t="shared" si="283"/>
        <v>7.3162193698949824E-3</v>
      </c>
      <c r="AN504" s="30">
        <f t="shared" si="284"/>
        <v>1.0676779463243875E-2</v>
      </c>
      <c r="AO504" s="30">
        <f t="shared" si="279"/>
        <v>1.1936245572609208E-2</v>
      </c>
      <c r="AP504" s="30">
        <f t="shared" si="280"/>
        <v>8.4887839433293987E-3</v>
      </c>
      <c r="AQ504" s="30">
        <f t="shared" si="281"/>
        <v>1.1216056670602124E-2</v>
      </c>
      <c r="AR504" s="30">
        <f t="shared" si="282"/>
        <v>1.2894736842105263E-2</v>
      </c>
      <c r="AS504" s="30">
        <f t="shared" si="285"/>
        <v>1.0287081339712919E-2</v>
      </c>
      <c r="AT504" s="30">
        <f t="shared" si="286"/>
        <v>1.2882775119617225E-2</v>
      </c>
      <c r="AU504" s="30">
        <f t="shared" si="287"/>
        <v>1.5849282296650717E-2</v>
      </c>
      <c r="AV504" s="30">
        <f t="shared" si="288"/>
        <v>1.6339712918660286E-2</v>
      </c>
      <c r="AW504" s="30">
        <f t="shared" si="289"/>
        <v>1.1674641148325358E-2</v>
      </c>
      <c r="AX504" s="30">
        <f t="shared" si="290"/>
        <v>8.0502392344497607E-3</v>
      </c>
      <c r="AY504" s="30">
        <f t="shared" si="291"/>
        <v>1.0717703349282296E-2</v>
      </c>
      <c r="AZ504" s="30">
        <f t="shared" si="292"/>
        <v>1.215311004784689E-2</v>
      </c>
      <c r="BA504" s="30">
        <f t="shared" si="293"/>
        <v>1.3050239234449762E-2</v>
      </c>
      <c r="BB504" s="30">
        <f t="shared" si="294"/>
        <v>1.2452153110047846E-2</v>
      </c>
    </row>
    <row r="505" spans="1:54" ht="15" x14ac:dyDescent="0.2">
      <c r="A505" s="20" t="s">
        <v>559</v>
      </c>
      <c r="B505" s="25">
        <v>731</v>
      </c>
      <c r="C505" s="25">
        <v>1206</v>
      </c>
      <c r="D505" s="25">
        <v>1335</v>
      </c>
      <c r="E505" s="25">
        <v>1425</v>
      </c>
      <c r="F505" s="25">
        <v>1740</v>
      </c>
      <c r="G505" s="25">
        <v>1547</v>
      </c>
      <c r="H505" s="25">
        <v>1218</v>
      </c>
      <c r="I505" s="25">
        <v>1154</v>
      </c>
      <c r="J505" s="25">
        <v>1188</v>
      </c>
      <c r="K505" s="25">
        <v>1468</v>
      </c>
      <c r="L505" s="25">
        <v>1252</v>
      </c>
      <c r="M505" s="25">
        <v>1139</v>
      </c>
      <c r="N505" s="25">
        <v>986</v>
      </c>
      <c r="O505" s="25">
        <v>1246</v>
      </c>
      <c r="P505" s="25">
        <v>1370</v>
      </c>
      <c r="Q505" s="25">
        <v>1839</v>
      </c>
      <c r="R505" s="25">
        <v>1517</v>
      </c>
      <c r="Z505" s="20"/>
      <c r="AG505" s="20" t="s">
        <v>559</v>
      </c>
      <c r="AH505" s="28">
        <v>80300</v>
      </c>
      <c r="AI505" s="28">
        <v>78700</v>
      </c>
      <c r="AJ505" s="28">
        <v>78600</v>
      </c>
      <c r="AL505" s="30">
        <f t="shared" si="278"/>
        <v>9.1033623910336241E-3</v>
      </c>
      <c r="AM505" s="30">
        <f t="shared" si="283"/>
        <v>1.5018679950186799E-2</v>
      </c>
      <c r="AN505" s="30">
        <f t="shared" si="284"/>
        <v>1.6625155666251556E-2</v>
      </c>
      <c r="AO505" s="30">
        <f t="shared" si="279"/>
        <v>1.8106734434561626E-2</v>
      </c>
      <c r="AP505" s="30">
        <f t="shared" si="280"/>
        <v>2.2109275730622619E-2</v>
      </c>
      <c r="AQ505" s="30">
        <f t="shared" si="281"/>
        <v>1.9656925031766199E-2</v>
      </c>
      <c r="AR505" s="30">
        <f t="shared" si="282"/>
        <v>1.549618320610687E-2</v>
      </c>
      <c r="AS505" s="30">
        <f t="shared" si="285"/>
        <v>1.4681933842239186E-2</v>
      </c>
      <c r="AT505" s="30">
        <f t="shared" si="286"/>
        <v>1.5114503816793893E-2</v>
      </c>
      <c r="AU505" s="30">
        <f t="shared" si="287"/>
        <v>1.8676844783715011E-2</v>
      </c>
      <c r="AV505" s="30">
        <f t="shared" si="288"/>
        <v>1.5928753180661576E-2</v>
      </c>
      <c r="AW505" s="30">
        <f t="shared" si="289"/>
        <v>1.4491094147582697E-2</v>
      </c>
      <c r="AX505" s="30">
        <f t="shared" si="290"/>
        <v>1.2544529262086514E-2</v>
      </c>
      <c r="AY505" s="30">
        <f t="shared" si="291"/>
        <v>1.5852417302798981E-2</v>
      </c>
      <c r="AZ505" s="30">
        <f t="shared" si="292"/>
        <v>1.7430025445292621E-2</v>
      </c>
      <c r="BA505" s="30">
        <f t="shared" si="293"/>
        <v>2.3396946564885498E-2</v>
      </c>
      <c r="BB505" s="30">
        <f t="shared" si="294"/>
        <v>1.930025445292621E-2</v>
      </c>
    </row>
    <row r="506" spans="1:54" ht="15" x14ac:dyDescent="0.2">
      <c r="A506" s="20" t="s">
        <v>560</v>
      </c>
      <c r="B506" s="25">
        <v>1537</v>
      </c>
      <c r="C506" s="25">
        <v>2607</v>
      </c>
      <c r="D506" s="25">
        <v>2298</v>
      </c>
      <c r="E506" s="25">
        <v>2631</v>
      </c>
      <c r="F506" s="25">
        <v>2267</v>
      </c>
      <c r="G506" s="25">
        <v>2963</v>
      </c>
      <c r="H506" s="25">
        <v>3184</v>
      </c>
      <c r="I506" s="25">
        <v>3233</v>
      </c>
      <c r="J506" s="25">
        <v>3393</v>
      </c>
      <c r="K506" s="25">
        <v>3339</v>
      </c>
      <c r="L506" s="25">
        <v>3156</v>
      </c>
      <c r="M506" s="25">
        <v>3726</v>
      </c>
      <c r="N506" s="25">
        <v>2812</v>
      </c>
      <c r="O506" s="25">
        <v>3237</v>
      </c>
      <c r="P506" s="25">
        <v>3460</v>
      </c>
      <c r="Q506" s="25">
        <v>3678</v>
      </c>
      <c r="R506" s="25">
        <v>3700</v>
      </c>
      <c r="Z506" s="20"/>
      <c r="AG506" s="20" t="s">
        <v>560</v>
      </c>
      <c r="AH506" s="28">
        <v>248800</v>
      </c>
      <c r="AI506" s="28">
        <v>249500</v>
      </c>
      <c r="AJ506" s="28">
        <v>249300</v>
      </c>
      <c r="AL506" s="30">
        <f t="shared" si="278"/>
        <v>6.1776527331189714E-3</v>
      </c>
      <c r="AM506" s="30">
        <f t="shared" si="283"/>
        <v>1.0478295819935691E-2</v>
      </c>
      <c r="AN506" s="30">
        <f t="shared" si="284"/>
        <v>9.2363344051446944E-3</v>
      </c>
      <c r="AO506" s="30">
        <f t="shared" si="279"/>
        <v>1.0545090180360721E-2</v>
      </c>
      <c r="AP506" s="30">
        <f t="shared" si="280"/>
        <v>9.0861723446893795E-3</v>
      </c>
      <c r="AQ506" s="30">
        <f t="shared" si="281"/>
        <v>1.1875751503006012E-2</v>
      </c>
      <c r="AR506" s="30">
        <f t="shared" si="282"/>
        <v>1.2771760930605697E-2</v>
      </c>
      <c r="AS506" s="30">
        <f t="shared" si="285"/>
        <v>1.2968311271560369E-2</v>
      </c>
      <c r="AT506" s="30">
        <f t="shared" si="286"/>
        <v>1.3610108303249097E-2</v>
      </c>
      <c r="AU506" s="30">
        <f t="shared" si="287"/>
        <v>1.3393501805054152E-2</v>
      </c>
      <c r="AV506" s="30">
        <f t="shared" si="288"/>
        <v>1.2659446450060169E-2</v>
      </c>
      <c r="AW506" s="30">
        <f t="shared" si="289"/>
        <v>1.4945848375451263E-2</v>
      </c>
      <c r="AX506" s="30">
        <f t="shared" si="290"/>
        <v>1.1279582831929402E-2</v>
      </c>
      <c r="AY506" s="30">
        <f t="shared" si="291"/>
        <v>1.2984356197352586E-2</v>
      </c>
      <c r="AZ506" s="30">
        <f t="shared" si="292"/>
        <v>1.3878860810268753E-2</v>
      </c>
      <c r="BA506" s="30">
        <f t="shared" si="293"/>
        <v>1.4753309265944646E-2</v>
      </c>
      <c r="BB506" s="30">
        <f t="shared" si="294"/>
        <v>1.4841556357801846E-2</v>
      </c>
    </row>
    <row r="507" spans="1:54" ht="15" x14ac:dyDescent="0.2">
      <c r="A507" s="20" t="s">
        <v>561</v>
      </c>
      <c r="B507" s="25">
        <v>1265</v>
      </c>
      <c r="C507" s="25">
        <v>2662</v>
      </c>
      <c r="D507" s="25">
        <v>3105</v>
      </c>
      <c r="E507" s="25">
        <v>2826</v>
      </c>
      <c r="F507" s="25">
        <v>2715</v>
      </c>
      <c r="G507" s="25">
        <v>3650</v>
      </c>
      <c r="H507" s="25">
        <v>3734</v>
      </c>
      <c r="I507" s="25">
        <v>2425</v>
      </c>
      <c r="J507" s="25">
        <v>2727</v>
      </c>
      <c r="K507" s="25">
        <v>3265</v>
      </c>
      <c r="L507" s="25">
        <v>1955</v>
      </c>
      <c r="M507" s="25">
        <v>2228</v>
      </c>
      <c r="N507" s="25">
        <v>1251</v>
      </c>
      <c r="O507" s="25">
        <v>2674</v>
      </c>
      <c r="P507" s="25">
        <v>2617</v>
      </c>
      <c r="Q507" s="25">
        <v>2856</v>
      </c>
      <c r="R507" s="25">
        <v>3278</v>
      </c>
      <c r="Z507" s="20"/>
      <c r="AG507" s="20" t="s">
        <v>561</v>
      </c>
      <c r="AH507" s="28">
        <v>248900</v>
      </c>
      <c r="AI507" s="28">
        <v>249000</v>
      </c>
      <c r="AJ507" s="28">
        <v>249300</v>
      </c>
      <c r="AL507" s="30">
        <f t="shared" si="278"/>
        <v>5.0823623945359586E-3</v>
      </c>
      <c r="AM507" s="30">
        <f t="shared" si="283"/>
        <v>1.0695058256327843E-2</v>
      </c>
      <c r="AN507" s="30">
        <f t="shared" si="284"/>
        <v>1.2474889513860988E-2</v>
      </c>
      <c r="AO507" s="30">
        <f t="shared" si="279"/>
        <v>1.1349397590361446E-2</v>
      </c>
      <c r="AP507" s="30">
        <f t="shared" si="280"/>
        <v>1.0903614457831326E-2</v>
      </c>
      <c r="AQ507" s="30">
        <f t="shared" si="281"/>
        <v>1.4658634538152611E-2</v>
      </c>
      <c r="AR507" s="30">
        <f t="shared" si="282"/>
        <v>1.4977938227035701E-2</v>
      </c>
      <c r="AS507" s="30">
        <f t="shared" si="285"/>
        <v>9.7272362615322908E-3</v>
      </c>
      <c r="AT507" s="30">
        <f t="shared" si="286"/>
        <v>1.0938628158844766E-2</v>
      </c>
      <c r="AU507" s="30">
        <f t="shared" si="287"/>
        <v>1.3096670677898114E-2</v>
      </c>
      <c r="AV507" s="30">
        <f t="shared" si="288"/>
        <v>7.8419574809466507E-3</v>
      </c>
      <c r="AW507" s="30">
        <f t="shared" si="289"/>
        <v>8.9370236662655433E-3</v>
      </c>
      <c r="AX507" s="30">
        <f t="shared" si="290"/>
        <v>5.0180505415162455E-3</v>
      </c>
      <c r="AY507" s="30">
        <f t="shared" si="291"/>
        <v>1.0726032892097875E-2</v>
      </c>
      <c r="AZ507" s="30">
        <f t="shared" si="292"/>
        <v>1.0497392699558765E-2</v>
      </c>
      <c r="BA507" s="30">
        <f t="shared" si="293"/>
        <v>1.1456077015643802E-2</v>
      </c>
      <c r="BB507" s="30">
        <f t="shared" si="294"/>
        <v>1.3148816686722823E-2</v>
      </c>
    </row>
    <row r="508" spans="1:54" ht="15" x14ac:dyDescent="0.2">
      <c r="A508" s="20" t="s">
        <v>562</v>
      </c>
      <c r="B508" s="25">
        <v>6</v>
      </c>
      <c r="C508" s="25">
        <v>4</v>
      </c>
      <c r="D508" s="25">
        <v>3</v>
      </c>
      <c r="E508" s="25">
        <v>5</v>
      </c>
      <c r="F508" s="25">
        <v>8</v>
      </c>
      <c r="G508" s="21" t="s">
        <v>507</v>
      </c>
      <c r="H508" s="21" t="s">
        <v>507</v>
      </c>
      <c r="I508" s="25">
        <v>12</v>
      </c>
      <c r="J508" s="25">
        <v>12</v>
      </c>
      <c r="K508" s="21" t="s">
        <v>507</v>
      </c>
      <c r="L508" s="25">
        <v>5</v>
      </c>
      <c r="M508" s="25">
        <v>3</v>
      </c>
      <c r="N508" s="25">
        <v>3</v>
      </c>
      <c r="O508" s="25">
        <v>5</v>
      </c>
      <c r="P508" s="21" t="s">
        <v>507</v>
      </c>
      <c r="Q508" s="25">
        <v>4</v>
      </c>
      <c r="R508" s="21" t="s">
        <v>507</v>
      </c>
      <c r="Z508" s="20"/>
      <c r="AG508" s="20" t="s">
        <v>562</v>
      </c>
      <c r="AH508" s="29" t="s">
        <v>642</v>
      </c>
      <c r="AI508" s="29" t="s">
        <v>642</v>
      </c>
      <c r="AJ508" s="29" t="s">
        <v>642</v>
      </c>
      <c r="AL508" s="30" t="e">
        <f t="shared" si="278"/>
        <v>#VALUE!</v>
      </c>
      <c r="AM508" s="30" t="e">
        <f t="shared" si="283"/>
        <v>#VALUE!</v>
      </c>
      <c r="AN508" s="30" t="e">
        <f t="shared" si="284"/>
        <v>#VALUE!</v>
      </c>
      <c r="AO508" s="30" t="e">
        <f t="shared" si="279"/>
        <v>#VALUE!</v>
      </c>
      <c r="AP508" s="30" t="e">
        <f t="shared" si="280"/>
        <v>#VALUE!</v>
      </c>
      <c r="AQ508" s="30" t="e">
        <f t="shared" si="281"/>
        <v>#VALUE!</v>
      </c>
      <c r="AR508" s="30" t="e">
        <f t="shared" si="282"/>
        <v>#VALUE!</v>
      </c>
      <c r="AS508" s="30" t="e">
        <f t="shared" si="285"/>
        <v>#VALUE!</v>
      </c>
      <c r="AT508" s="30" t="e">
        <f t="shared" si="286"/>
        <v>#VALUE!</v>
      </c>
      <c r="AU508" s="30" t="e">
        <f t="shared" si="287"/>
        <v>#VALUE!</v>
      </c>
      <c r="AV508" s="30" t="e">
        <f t="shared" si="288"/>
        <v>#VALUE!</v>
      </c>
      <c r="AW508" s="30" t="e">
        <f t="shared" si="289"/>
        <v>#VALUE!</v>
      </c>
      <c r="AX508" s="30" t="e">
        <f t="shared" si="290"/>
        <v>#VALUE!</v>
      </c>
      <c r="AY508" s="30" t="e">
        <f t="shared" si="291"/>
        <v>#VALUE!</v>
      </c>
      <c r="AZ508" s="30" t="e">
        <f t="shared" si="292"/>
        <v>#VALUE!</v>
      </c>
      <c r="BA508" s="30" t="e">
        <f t="shared" si="293"/>
        <v>#VALUE!</v>
      </c>
      <c r="BB508" s="30" t="e">
        <f t="shared" si="294"/>
        <v>#VALUE!</v>
      </c>
    </row>
    <row r="509" spans="1:54" ht="15" x14ac:dyDescent="0.2">
      <c r="A509" s="20" t="s">
        <v>563</v>
      </c>
      <c r="B509" s="25">
        <v>441</v>
      </c>
      <c r="C509" s="25">
        <v>752</v>
      </c>
      <c r="D509" s="25">
        <v>737</v>
      </c>
      <c r="E509" s="25">
        <v>855</v>
      </c>
      <c r="F509" s="25">
        <v>824</v>
      </c>
      <c r="G509" s="25">
        <v>1013</v>
      </c>
      <c r="H509" s="25">
        <v>1085</v>
      </c>
      <c r="I509" s="25">
        <v>959</v>
      </c>
      <c r="J509" s="25">
        <v>1064</v>
      </c>
      <c r="K509" s="25">
        <v>1304</v>
      </c>
      <c r="L509" s="25">
        <v>989</v>
      </c>
      <c r="M509" s="25">
        <v>983</v>
      </c>
      <c r="N509" s="25">
        <v>738</v>
      </c>
      <c r="O509" s="25">
        <v>894</v>
      </c>
      <c r="P509" s="25">
        <v>946</v>
      </c>
      <c r="Q509" s="25">
        <v>1370</v>
      </c>
      <c r="R509" s="25">
        <v>1417</v>
      </c>
      <c r="Z509" s="20"/>
      <c r="AG509" s="20" t="s">
        <v>563</v>
      </c>
      <c r="AH509" s="28">
        <v>105700</v>
      </c>
      <c r="AI509" s="28">
        <v>106200</v>
      </c>
      <c r="AJ509" s="28">
        <v>106400</v>
      </c>
      <c r="AL509" s="30">
        <f t="shared" si="278"/>
        <v>4.1721854304635764E-3</v>
      </c>
      <c r="AM509" s="30">
        <f t="shared" si="283"/>
        <v>7.1144749290444655E-3</v>
      </c>
      <c r="AN509" s="30">
        <f t="shared" si="284"/>
        <v>6.9725638599810787E-3</v>
      </c>
      <c r="AO509" s="30">
        <f t="shared" si="279"/>
        <v>8.0508474576271184E-3</v>
      </c>
      <c r="AP509" s="30">
        <f t="shared" si="280"/>
        <v>7.7589453860640303E-3</v>
      </c>
      <c r="AQ509" s="30">
        <f t="shared" si="281"/>
        <v>9.5386064030131834E-3</v>
      </c>
      <c r="AR509" s="30">
        <f t="shared" si="282"/>
        <v>1.0197368421052632E-2</v>
      </c>
      <c r="AS509" s="30">
        <f t="shared" si="285"/>
        <v>9.0131578947368427E-3</v>
      </c>
      <c r="AT509" s="30">
        <f t="shared" si="286"/>
        <v>0.01</v>
      </c>
      <c r="AU509" s="30">
        <f t="shared" si="287"/>
        <v>1.2255639097744362E-2</v>
      </c>
      <c r="AV509" s="30">
        <f t="shared" si="288"/>
        <v>9.2951127819548875E-3</v>
      </c>
      <c r="AW509" s="30">
        <f t="shared" si="289"/>
        <v>9.2387218045112789E-3</v>
      </c>
      <c r="AX509" s="30">
        <f t="shared" si="290"/>
        <v>6.9360902255639094E-3</v>
      </c>
      <c r="AY509" s="30">
        <f t="shared" si="291"/>
        <v>8.4022556390977443E-3</v>
      </c>
      <c r="AZ509" s="30">
        <f t="shared" si="292"/>
        <v>8.8909774436090223E-3</v>
      </c>
      <c r="BA509" s="30">
        <f t="shared" si="293"/>
        <v>1.287593984962406E-2</v>
      </c>
      <c r="BB509" s="30">
        <f t="shared" si="294"/>
        <v>1.3317669172932331E-2</v>
      </c>
    </row>
    <row r="510" spans="1:54" ht="15" x14ac:dyDescent="0.2">
      <c r="A510" s="20" t="s">
        <v>564</v>
      </c>
      <c r="B510" s="25">
        <v>596</v>
      </c>
      <c r="C510" s="25">
        <v>1171</v>
      </c>
      <c r="D510" s="25">
        <v>1138</v>
      </c>
      <c r="E510" s="25">
        <v>1284</v>
      </c>
      <c r="F510" s="25">
        <v>960</v>
      </c>
      <c r="G510" s="25">
        <v>1297</v>
      </c>
      <c r="H510" s="25">
        <v>1192</v>
      </c>
      <c r="I510" s="25">
        <v>1017</v>
      </c>
      <c r="J510" s="25">
        <v>1258</v>
      </c>
      <c r="K510" s="25">
        <v>1525</v>
      </c>
      <c r="L510" s="25">
        <v>1272</v>
      </c>
      <c r="M510" s="25">
        <v>1179</v>
      </c>
      <c r="N510" s="25">
        <v>1127</v>
      </c>
      <c r="O510" s="25">
        <v>1619</v>
      </c>
      <c r="P510" s="25">
        <v>1386</v>
      </c>
      <c r="Q510" s="25">
        <v>1243</v>
      </c>
      <c r="R510" s="25">
        <v>1334</v>
      </c>
      <c r="Z510" s="20"/>
      <c r="AG510" s="20" t="s">
        <v>564</v>
      </c>
      <c r="AH510" s="28">
        <v>127500</v>
      </c>
      <c r="AI510" s="28">
        <v>125700</v>
      </c>
      <c r="AJ510" s="28">
        <v>128200</v>
      </c>
      <c r="AL510" s="30">
        <f t="shared" si="278"/>
        <v>4.6745098039215685E-3</v>
      </c>
      <c r="AM510" s="30">
        <f t="shared" si="283"/>
        <v>9.1843137254901969E-3</v>
      </c>
      <c r="AN510" s="30">
        <f t="shared" si="284"/>
        <v>8.9254901960784307E-3</v>
      </c>
      <c r="AO510" s="30">
        <f t="shared" si="279"/>
        <v>1.0214797136038185E-2</v>
      </c>
      <c r="AP510" s="30">
        <f t="shared" si="280"/>
        <v>7.6372315035799524E-3</v>
      </c>
      <c r="AQ510" s="30">
        <f t="shared" si="281"/>
        <v>1.0318217979315831E-2</v>
      </c>
      <c r="AR510" s="30">
        <f t="shared" si="282"/>
        <v>9.2979719188767546E-3</v>
      </c>
      <c r="AS510" s="30">
        <f t="shared" si="285"/>
        <v>7.932917316692668E-3</v>
      </c>
      <c r="AT510" s="30">
        <f t="shared" si="286"/>
        <v>9.8127925117004675E-3</v>
      </c>
      <c r="AU510" s="30">
        <f t="shared" si="287"/>
        <v>1.1895475819032761E-2</v>
      </c>
      <c r="AV510" s="30">
        <f t="shared" si="288"/>
        <v>9.9219968798751942E-3</v>
      </c>
      <c r="AW510" s="30">
        <f t="shared" si="289"/>
        <v>9.1965678627145084E-3</v>
      </c>
      <c r="AX510" s="30">
        <f t="shared" si="290"/>
        <v>8.7909516380655223E-3</v>
      </c>
      <c r="AY510" s="30">
        <f t="shared" si="291"/>
        <v>1.2628705148205929E-2</v>
      </c>
      <c r="AZ510" s="30">
        <f t="shared" si="292"/>
        <v>1.0811232449297973E-2</v>
      </c>
      <c r="BA510" s="30">
        <f t="shared" si="293"/>
        <v>9.6957878315132601E-3</v>
      </c>
      <c r="BB510" s="30">
        <f t="shared" si="294"/>
        <v>1.0405616224648986E-2</v>
      </c>
    </row>
    <row r="511" spans="1:54" ht="15" x14ac:dyDescent="0.2">
      <c r="A511" s="20" t="s">
        <v>565</v>
      </c>
      <c r="B511" s="25">
        <v>583</v>
      </c>
      <c r="C511" s="25">
        <v>1155</v>
      </c>
      <c r="D511" s="25">
        <v>1024</v>
      </c>
      <c r="E511" s="25">
        <v>1035</v>
      </c>
      <c r="F511" s="25">
        <v>906</v>
      </c>
      <c r="G511" s="25">
        <v>1084</v>
      </c>
      <c r="H511" s="25">
        <v>1030</v>
      </c>
      <c r="I511" s="25">
        <v>1093</v>
      </c>
      <c r="J511" s="25">
        <v>988</v>
      </c>
      <c r="K511" s="25">
        <v>1668</v>
      </c>
      <c r="L511" s="25">
        <v>1370</v>
      </c>
      <c r="M511" s="25">
        <v>756</v>
      </c>
      <c r="N511" s="25">
        <v>671</v>
      </c>
      <c r="O511" s="25">
        <v>1179</v>
      </c>
      <c r="P511" s="25">
        <v>937</v>
      </c>
      <c r="Q511" s="25">
        <v>1367</v>
      </c>
      <c r="R511" s="25">
        <v>1443</v>
      </c>
      <c r="Z511" s="20"/>
      <c r="AG511" s="20" t="s">
        <v>565</v>
      </c>
      <c r="AH511" s="28">
        <v>68500</v>
      </c>
      <c r="AI511" s="28">
        <v>69600</v>
      </c>
      <c r="AJ511" s="28">
        <v>68600</v>
      </c>
      <c r="AL511" s="30">
        <f t="shared" si="278"/>
        <v>8.5109489051094899E-3</v>
      </c>
      <c r="AM511" s="30">
        <f t="shared" si="283"/>
        <v>1.6861313868613139E-2</v>
      </c>
      <c r="AN511" s="30">
        <f t="shared" si="284"/>
        <v>1.4948905109489052E-2</v>
      </c>
      <c r="AO511" s="30">
        <f t="shared" si="279"/>
        <v>1.4870689655172414E-2</v>
      </c>
      <c r="AP511" s="30">
        <f t="shared" si="280"/>
        <v>1.3017241379310344E-2</v>
      </c>
      <c r="AQ511" s="30">
        <f t="shared" si="281"/>
        <v>1.557471264367816E-2</v>
      </c>
      <c r="AR511" s="30">
        <f t="shared" si="282"/>
        <v>1.5014577259475219E-2</v>
      </c>
      <c r="AS511" s="30">
        <f t="shared" si="285"/>
        <v>1.5932944606413993E-2</v>
      </c>
      <c r="AT511" s="30">
        <f t="shared" si="286"/>
        <v>1.4402332361516034E-2</v>
      </c>
      <c r="AU511" s="30">
        <f t="shared" si="287"/>
        <v>2.4314868804664724E-2</v>
      </c>
      <c r="AV511" s="30">
        <f t="shared" si="288"/>
        <v>1.9970845481049562E-2</v>
      </c>
      <c r="AW511" s="30">
        <f t="shared" si="289"/>
        <v>1.1020408163265306E-2</v>
      </c>
      <c r="AX511" s="30">
        <f t="shared" si="290"/>
        <v>9.7813411078717209E-3</v>
      </c>
      <c r="AY511" s="30">
        <f t="shared" si="291"/>
        <v>1.7186588921282799E-2</v>
      </c>
      <c r="AZ511" s="30">
        <f t="shared" si="292"/>
        <v>1.3658892128279884E-2</v>
      </c>
      <c r="BA511" s="30">
        <f t="shared" si="293"/>
        <v>1.9927113702623907E-2</v>
      </c>
      <c r="BB511" s="30">
        <f t="shared" si="294"/>
        <v>2.1034985422740526E-2</v>
      </c>
    </row>
    <row r="512" spans="1:54" ht="15" x14ac:dyDescent="0.2">
      <c r="A512" s="20" t="s">
        <v>566</v>
      </c>
      <c r="B512" s="25">
        <v>1043</v>
      </c>
      <c r="C512" s="25">
        <v>1250</v>
      </c>
      <c r="D512" s="25">
        <v>1128</v>
      </c>
      <c r="E512" s="25">
        <v>1364</v>
      </c>
      <c r="F512" s="25">
        <v>1114</v>
      </c>
      <c r="G512" s="25">
        <v>1167</v>
      </c>
      <c r="H512" s="25">
        <v>1612</v>
      </c>
      <c r="I512" s="25">
        <v>2025</v>
      </c>
      <c r="J512" s="25">
        <v>2129</v>
      </c>
      <c r="K512" s="25">
        <v>1957</v>
      </c>
      <c r="L512" s="25">
        <v>2234</v>
      </c>
      <c r="M512" s="25">
        <v>2571</v>
      </c>
      <c r="N512" s="25">
        <v>1209</v>
      </c>
      <c r="O512" s="25">
        <v>1426</v>
      </c>
      <c r="P512" s="25">
        <v>1249</v>
      </c>
      <c r="Q512" s="25">
        <v>1755</v>
      </c>
      <c r="R512" s="25">
        <v>1721</v>
      </c>
      <c r="Z512" s="20"/>
      <c r="AG512" s="20" t="s">
        <v>566</v>
      </c>
      <c r="AH512" s="28">
        <v>141200</v>
      </c>
      <c r="AI512" s="28">
        <v>139100</v>
      </c>
      <c r="AJ512" s="28">
        <v>139900</v>
      </c>
      <c r="AL512" s="30">
        <f t="shared" si="278"/>
        <v>7.3866855524079324E-3</v>
      </c>
      <c r="AM512" s="30">
        <f t="shared" si="283"/>
        <v>8.8526912181303118E-3</v>
      </c>
      <c r="AN512" s="30">
        <f t="shared" si="284"/>
        <v>7.9886685552407934E-3</v>
      </c>
      <c r="AO512" s="30">
        <f t="shared" si="279"/>
        <v>9.8058950395398994E-3</v>
      </c>
      <c r="AP512" s="30">
        <f t="shared" si="280"/>
        <v>8.0086268871315605E-3</v>
      </c>
      <c r="AQ512" s="30">
        <f t="shared" si="281"/>
        <v>8.3896477354421274E-3</v>
      </c>
      <c r="AR512" s="30">
        <f t="shared" si="282"/>
        <v>1.1522516082916368E-2</v>
      </c>
      <c r="AS512" s="30">
        <f t="shared" si="285"/>
        <v>1.4474624731951394E-2</v>
      </c>
      <c r="AT512" s="30">
        <f t="shared" si="286"/>
        <v>1.5218012866333095E-2</v>
      </c>
      <c r="AU512" s="30">
        <f t="shared" si="287"/>
        <v>1.3988563259471051E-2</v>
      </c>
      <c r="AV512" s="30">
        <f t="shared" si="288"/>
        <v>1.5968548963545388E-2</v>
      </c>
      <c r="AW512" s="30">
        <f t="shared" si="289"/>
        <v>1.8377412437455325E-2</v>
      </c>
      <c r="AX512" s="30">
        <f t="shared" si="290"/>
        <v>8.641887062187277E-3</v>
      </c>
      <c r="AY512" s="30">
        <f t="shared" si="291"/>
        <v>1.0192994996426018E-2</v>
      </c>
      <c r="AZ512" s="30">
        <f t="shared" si="292"/>
        <v>8.9278055754110075E-3</v>
      </c>
      <c r="BA512" s="30">
        <f t="shared" si="293"/>
        <v>1.2544674767691208E-2</v>
      </c>
      <c r="BB512" s="30">
        <f t="shared" si="294"/>
        <v>1.2301644031451037E-2</v>
      </c>
    </row>
    <row r="513" spans="1:54" ht="15" x14ac:dyDescent="0.2">
      <c r="A513" s="20" t="s">
        <v>567</v>
      </c>
      <c r="B513" s="25">
        <v>1134</v>
      </c>
      <c r="C513" s="25">
        <v>1381</v>
      </c>
      <c r="D513" s="25">
        <v>1173</v>
      </c>
      <c r="E513" s="25">
        <v>1167</v>
      </c>
      <c r="F513" s="25">
        <v>1074</v>
      </c>
      <c r="G513" s="25">
        <v>1330</v>
      </c>
      <c r="H513" s="25">
        <v>1457</v>
      </c>
      <c r="I513" s="25">
        <v>1572</v>
      </c>
      <c r="J513" s="25">
        <v>1425</v>
      </c>
      <c r="K513" s="25">
        <v>3288</v>
      </c>
      <c r="L513" s="25">
        <v>1486</v>
      </c>
      <c r="M513" s="25">
        <v>1027</v>
      </c>
      <c r="N513" s="25">
        <v>716</v>
      </c>
      <c r="O513" s="25">
        <v>2596</v>
      </c>
      <c r="P513" s="25">
        <v>1375</v>
      </c>
      <c r="Q513" s="25">
        <v>1253</v>
      </c>
      <c r="R513" s="25">
        <v>1162</v>
      </c>
      <c r="Z513" s="20"/>
      <c r="AG513" s="20" t="s">
        <v>567</v>
      </c>
      <c r="AH513" s="28">
        <v>107400</v>
      </c>
      <c r="AI513" s="28">
        <v>107600</v>
      </c>
      <c r="AJ513" s="28">
        <v>106000</v>
      </c>
      <c r="AL513" s="30">
        <f t="shared" si="278"/>
        <v>1.0558659217877095E-2</v>
      </c>
      <c r="AM513" s="30">
        <f t="shared" si="283"/>
        <v>1.2858472998137803E-2</v>
      </c>
      <c r="AN513" s="30">
        <f t="shared" si="284"/>
        <v>1.0921787709497206E-2</v>
      </c>
      <c r="AO513" s="30">
        <f t="shared" si="279"/>
        <v>1.0845724907063196E-2</v>
      </c>
      <c r="AP513" s="30">
        <f t="shared" si="280"/>
        <v>9.9814126394052044E-3</v>
      </c>
      <c r="AQ513" s="30">
        <f t="shared" si="281"/>
        <v>1.2360594795539033E-2</v>
      </c>
      <c r="AR513" s="30">
        <f t="shared" si="282"/>
        <v>1.3745283018867925E-2</v>
      </c>
      <c r="AS513" s="30">
        <f t="shared" si="285"/>
        <v>1.4830188679245283E-2</v>
      </c>
      <c r="AT513" s="30">
        <f t="shared" si="286"/>
        <v>1.3443396226415095E-2</v>
      </c>
      <c r="AU513" s="30">
        <f t="shared" si="287"/>
        <v>3.1018867924528303E-2</v>
      </c>
      <c r="AV513" s="30">
        <f t="shared" si="288"/>
        <v>1.4018867924528302E-2</v>
      </c>
      <c r="AW513" s="30">
        <f t="shared" si="289"/>
        <v>9.6886792452830182E-3</v>
      </c>
      <c r="AX513" s="30">
        <f t="shared" si="290"/>
        <v>6.7547169811320758E-3</v>
      </c>
      <c r="AY513" s="30">
        <f t="shared" si="291"/>
        <v>2.4490566037735848E-2</v>
      </c>
      <c r="AZ513" s="30">
        <f t="shared" si="292"/>
        <v>1.2971698113207548E-2</v>
      </c>
      <c r="BA513" s="30">
        <f t="shared" si="293"/>
        <v>1.1820754716981132E-2</v>
      </c>
      <c r="BB513" s="30">
        <f t="shared" si="294"/>
        <v>1.0962264150943396E-2</v>
      </c>
    </row>
    <row r="514" spans="1:54" ht="15" x14ac:dyDescent="0.2">
      <c r="A514" s="20" t="s">
        <v>568</v>
      </c>
      <c r="B514" s="25">
        <v>371</v>
      </c>
      <c r="C514" s="25">
        <v>945</v>
      </c>
      <c r="D514" s="25">
        <v>761</v>
      </c>
      <c r="E514" s="25">
        <v>900</v>
      </c>
      <c r="F514" s="25">
        <v>855</v>
      </c>
      <c r="G514" s="25">
        <v>877</v>
      </c>
      <c r="H514" s="25">
        <v>797</v>
      </c>
      <c r="I514" s="25">
        <v>742</v>
      </c>
      <c r="J514" s="25">
        <v>739</v>
      </c>
      <c r="K514" s="25">
        <v>847</v>
      </c>
      <c r="L514" s="25">
        <v>554</v>
      </c>
      <c r="M514" s="25">
        <v>616</v>
      </c>
      <c r="N514" s="25">
        <v>608</v>
      </c>
      <c r="O514" s="25">
        <v>793</v>
      </c>
      <c r="P514" s="25">
        <v>861</v>
      </c>
      <c r="Q514" s="25">
        <v>899</v>
      </c>
      <c r="R514" s="25">
        <v>769</v>
      </c>
      <c r="Z514" s="20"/>
      <c r="AG514" s="20" t="s">
        <v>568</v>
      </c>
      <c r="AH514" s="28">
        <v>59400</v>
      </c>
      <c r="AI514" s="28">
        <v>60100</v>
      </c>
      <c r="AJ514" s="28">
        <v>59500</v>
      </c>
      <c r="AL514" s="30">
        <f t="shared" ref="AL514:AL521" si="295">B514/$AH514</f>
        <v>6.2457912457912455E-3</v>
      </c>
      <c r="AM514" s="30">
        <f t="shared" si="283"/>
        <v>1.5909090909090907E-2</v>
      </c>
      <c r="AN514" s="30">
        <f t="shared" si="284"/>
        <v>1.2811447811447812E-2</v>
      </c>
      <c r="AO514" s="30">
        <f t="shared" ref="AO514:AO521" si="296">E514/$AI514</f>
        <v>1.4975041597337771E-2</v>
      </c>
      <c r="AP514" s="30">
        <f t="shared" ref="AP514:AP521" si="297">F514/$AI514</f>
        <v>1.4226289517470882E-2</v>
      </c>
      <c r="AQ514" s="30">
        <f t="shared" ref="AQ514:AQ521" si="298">G514/$AI514</f>
        <v>1.459234608985025E-2</v>
      </c>
      <c r="AR514" s="30">
        <f t="shared" ref="AR514:AR521" si="299">H514/$AJ514</f>
        <v>1.3394957983193278E-2</v>
      </c>
      <c r="AS514" s="30">
        <f t="shared" si="285"/>
        <v>1.2470588235294117E-2</v>
      </c>
      <c r="AT514" s="30">
        <f t="shared" si="286"/>
        <v>1.2420168067226891E-2</v>
      </c>
      <c r="AU514" s="30">
        <f t="shared" si="287"/>
        <v>1.423529411764706E-2</v>
      </c>
      <c r="AV514" s="30">
        <f t="shared" si="288"/>
        <v>9.3109243697478989E-3</v>
      </c>
      <c r="AW514" s="30">
        <f t="shared" si="289"/>
        <v>1.0352941176470589E-2</v>
      </c>
      <c r="AX514" s="30">
        <f t="shared" si="290"/>
        <v>1.0218487394957983E-2</v>
      </c>
      <c r="AY514" s="30">
        <f t="shared" si="291"/>
        <v>1.3327731092436975E-2</v>
      </c>
      <c r="AZ514" s="30">
        <f t="shared" si="292"/>
        <v>1.4470588235294117E-2</v>
      </c>
      <c r="BA514" s="30">
        <f t="shared" si="293"/>
        <v>1.5109243697478991E-2</v>
      </c>
      <c r="BB514" s="30">
        <f t="shared" si="294"/>
        <v>1.2924369747899159E-2</v>
      </c>
    </row>
    <row r="515" spans="1:54" ht="15" x14ac:dyDescent="0.2">
      <c r="A515" s="20" t="s">
        <v>569</v>
      </c>
      <c r="B515" s="25">
        <v>1404</v>
      </c>
      <c r="C515" s="25">
        <v>1964</v>
      </c>
      <c r="D515" s="25">
        <v>2032</v>
      </c>
      <c r="E515" s="25">
        <v>2461</v>
      </c>
      <c r="F515" s="25">
        <v>2302</v>
      </c>
      <c r="G515" s="25">
        <v>1952</v>
      </c>
      <c r="H515" s="25">
        <v>2051</v>
      </c>
      <c r="I515" s="25">
        <v>2222</v>
      </c>
      <c r="J515" s="25">
        <v>1764</v>
      </c>
      <c r="K515" s="25">
        <v>2180</v>
      </c>
      <c r="L515" s="25">
        <v>2194</v>
      </c>
      <c r="M515" s="25">
        <v>2120</v>
      </c>
      <c r="N515" s="25">
        <v>1412</v>
      </c>
      <c r="O515" s="25">
        <v>2444</v>
      </c>
      <c r="P515" s="25">
        <v>1967</v>
      </c>
      <c r="Q515" s="25">
        <v>2727</v>
      </c>
      <c r="R515" s="25">
        <v>2076</v>
      </c>
      <c r="Z515" s="20"/>
      <c r="AG515" s="20" t="s">
        <v>569</v>
      </c>
      <c r="AH515" s="28">
        <v>220800</v>
      </c>
      <c r="AI515" s="28">
        <v>225800</v>
      </c>
      <c r="AJ515" s="28">
        <v>226600</v>
      </c>
      <c r="AL515" s="30">
        <f t="shared" si="295"/>
        <v>6.3586956521739131E-3</v>
      </c>
      <c r="AM515" s="30">
        <f t="shared" si="283"/>
        <v>8.8949275362318839E-3</v>
      </c>
      <c r="AN515" s="30">
        <f t="shared" si="284"/>
        <v>9.2028985507246371E-3</v>
      </c>
      <c r="AO515" s="30">
        <f t="shared" si="296"/>
        <v>1.0899025686448184E-2</v>
      </c>
      <c r="AP515" s="30">
        <f t="shared" si="297"/>
        <v>1.0194862710363153E-2</v>
      </c>
      <c r="AQ515" s="30">
        <f t="shared" si="298"/>
        <v>8.6448184233835247E-3</v>
      </c>
      <c r="AR515" s="30">
        <f t="shared" si="299"/>
        <v>9.0511915269196816E-3</v>
      </c>
      <c r="AS515" s="30">
        <f t="shared" si="285"/>
        <v>9.8058252427184467E-3</v>
      </c>
      <c r="AT515" s="30">
        <f t="shared" si="286"/>
        <v>7.7846425419240955E-3</v>
      </c>
      <c r="AU515" s="30">
        <f t="shared" si="287"/>
        <v>9.6204766107678731E-3</v>
      </c>
      <c r="AV515" s="30">
        <f t="shared" si="288"/>
        <v>9.682259488084731E-3</v>
      </c>
      <c r="AW515" s="30">
        <f t="shared" si="289"/>
        <v>9.3556928508384818E-3</v>
      </c>
      <c r="AX515" s="30">
        <f t="shared" si="290"/>
        <v>6.2312444836716682E-3</v>
      </c>
      <c r="AY515" s="30">
        <f t="shared" si="291"/>
        <v>1.0785525154457192E-2</v>
      </c>
      <c r="AZ515" s="30">
        <f t="shared" si="292"/>
        <v>8.6804942630185344E-3</v>
      </c>
      <c r="BA515" s="30">
        <f t="shared" si="293"/>
        <v>1.203442188879082E-2</v>
      </c>
      <c r="BB515" s="30">
        <f t="shared" si="294"/>
        <v>9.1615180935569283E-3</v>
      </c>
    </row>
    <row r="516" spans="1:54" ht="15" x14ac:dyDescent="0.2">
      <c r="A516" s="20" t="s">
        <v>50</v>
      </c>
      <c r="B516" s="25">
        <v>265</v>
      </c>
      <c r="C516" s="25">
        <v>1078</v>
      </c>
      <c r="D516" s="25">
        <v>883</v>
      </c>
      <c r="E516" s="25">
        <v>639</v>
      </c>
      <c r="F516" s="25">
        <v>451</v>
      </c>
      <c r="G516" s="25">
        <v>527</v>
      </c>
      <c r="H516" s="25">
        <v>679</v>
      </c>
      <c r="I516" s="25">
        <v>889</v>
      </c>
      <c r="J516" s="25">
        <v>538</v>
      </c>
      <c r="K516" s="25">
        <v>873</v>
      </c>
      <c r="L516" s="25">
        <v>490</v>
      </c>
      <c r="M516" s="25">
        <v>484</v>
      </c>
      <c r="N516" s="25">
        <v>518</v>
      </c>
      <c r="O516" s="25">
        <v>756</v>
      </c>
      <c r="P516" s="25">
        <v>1094</v>
      </c>
      <c r="Q516" s="25">
        <v>1277</v>
      </c>
      <c r="R516" s="25">
        <v>758</v>
      </c>
      <c r="Z516" s="20"/>
      <c r="AG516" s="20" t="s">
        <v>50</v>
      </c>
      <c r="AH516" s="28">
        <v>55500</v>
      </c>
      <c r="AI516" s="28">
        <v>52600</v>
      </c>
      <c r="AJ516" s="28">
        <v>55300</v>
      </c>
      <c r="AL516" s="30">
        <f t="shared" si="295"/>
        <v>4.7747747747747746E-3</v>
      </c>
      <c r="AM516" s="30">
        <f t="shared" si="283"/>
        <v>1.9423423423423423E-2</v>
      </c>
      <c r="AN516" s="30">
        <f t="shared" si="284"/>
        <v>1.5909909909909911E-2</v>
      </c>
      <c r="AO516" s="30">
        <f t="shared" si="296"/>
        <v>1.214828897338403E-2</v>
      </c>
      <c r="AP516" s="30">
        <f t="shared" si="297"/>
        <v>8.5741444866920154E-3</v>
      </c>
      <c r="AQ516" s="30">
        <f t="shared" si="298"/>
        <v>1.0019011406844107E-2</v>
      </c>
      <c r="AR516" s="30">
        <f t="shared" si="299"/>
        <v>1.2278481012658228E-2</v>
      </c>
      <c r="AS516" s="30">
        <f t="shared" si="285"/>
        <v>1.6075949367088609E-2</v>
      </c>
      <c r="AT516" s="30">
        <f t="shared" si="286"/>
        <v>9.7287522603978303E-3</v>
      </c>
      <c r="AU516" s="30">
        <f t="shared" si="287"/>
        <v>1.5786618444846294E-2</v>
      </c>
      <c r="AV516" s="30">
        <f t="shared" si="288"/>
        <v>8.8607594936708865E-3</v>
      </c>
      <c r="AW516" s="30">
        <f t="shared" si="289"/>
        <v>8.7522603978300185E-3</v>
      </c>
      <c r="AX516" s="30">
        <f t="shared" si="290"/>
        <v>9.367088607594937E-3</v>
      </c>
      <c r="AY516" s="30">
        <f t="shared" si="291"/>
        <v>1.3670886075949367E-2</v>
      </c>
      <c r="AZ516" s="30">
        <f t="shared" si="292"/>
        <v>1.9783001808318264E-2</v>
      </c>
      <c r="BA516" s="30">
        <f t="shared" si="293"/>
        <v>2.3092224231464738E-2</v>
      </c>
      <c r="BB516" s="30">
        <f t="shared" si="294"/>
        <v>1.3707052441229656E-2</v>
      </c>
    </row>
    <row r="517" spans="1:54" ht="15" x14ac:dyDescent="0.2">
      <c r="A517" s="20" t="s">
        <v>64</v>
      </c>
      <c r="B517" s="25">
        <v>684</v>
      </c>
      <c r="C517" s="25">
        <v>1403</v>
      </c>
      <c r="D517" s="25">
        <v>1132</v>
      </c>
      <c r="E517" s="25">
        <v>1403</v>
      </c>
      <c r="F517" s="25">
        <v>890</v>
      </c>
      <c r="G517" s="25">
        <v>1115</v>
      </c>
      <c r="H517" s="25">
        <v>1210</v>
      </c>
      <c r="I517" s="25">
        <v>1402</v>
      </c>
      <c r="J517" s="25">
        <v>1424</v>
      </c>
      <c r="K517" s="25">
        <v>1906</v>
      </c>
      <c r="L517" s="25">
        <v>1808</v>
      </c>
      <c r="M517" s="25">
        <v>1259</v>
      </c>
      <c r="N517" s="25">
        <v>1266</v>
      </c>
      <c r="O517" s="25">
        <v>1097</v>
      </c>
      <c r="P517" s="25">
        <v>1654</v>
      </c>
      <c r="Q517" s="25">
        <v>1609</v>
      </c>
      <c r="R517" s="25">
        <v>1772</v>
      </c>
      <c r="Z517" s="20"/>
      <c r="AG517" s="20" t="s">
        <v>64</v>
      </c>
      <c r="AH517" s="28">
        <v>64000</v>
      </c>
      <c r="AI517" s="28">
        <v>61900</v>
      </c>
      <c r="AJ517" s="28">
        <v>60500</v>
      </c>
      <c r="AL517" s="30">
        <f t="shared" si="295"/>
        <v>1.0687500000000001E-2</v>
      </c>
      <c r="AM517" s="30">
        <f t="shared" si="283"/>
        <v>2.1921875E-2</v>
      </c>
      <c r="AN517" s="30">
        <f t="shared" si="284"/>
        <v>1.7687499999999998E-2</v>
      </c>
      <c r="AO517" s="30">
        <f t="shared" si="296"/>
        <v>2.2665589660743134E-2</v>
      </c>
      <c r="AP517" s="30">
        <f t="shared" si="297"/>
        <v>1.4378029079159936E-2</v>
      </c>
      <c r="AQ517" s="30">
        <f t="shared" si="298"/>
        <v>1.801292407108239E-2</v>
      </c>
      <c r="AR517" s="30">
        <f t="shared" si="299"/>
        <v>0.02</v>
      </c>
      <c r="AS517" s="30">
        <f t="shared" si="285"/>
        <v>2.3173553719008266E-2</v>
      </c>
      <c r="AT517" s="30">
        <f t="shared" si="286"/>
        <v>2.3537190082644627E-2</v>
      </c>
      <c r="AU517" s="30">
        <f t="shared" si="287"/>
        <v>3.1504132231404962E-2</v>
      </c>
      <c r="AV517" s="30">
        <f t="shared" si="288"/>
        <v>2.9884297520661157E-2</v>
      </c>
      <c r="AW517" s="30">
        <f t="shared" si="289"/>
        <v>2.0809917355371899E-2</v>
      </c>
      <c r="AX517" s="30">
        <f t="shared" si="290"/>
        <v>2.0925619834710744E-2</v>
      </c>
      <c r="AY517" s="30">
        <f t="shared" si="291"/>
        <v>1.8132231404958676E-2</v>
      </c>
      <c r="AZ517" s="30">
        <f t="shared" si="292"/>
        <v>2.7338842975206612E-2</v>
      </c>
      <c r="BA517" s="30">
        <f t="shared" si="293"/>
        <v>2.659504132231405E-2</v>
      </c>
      <c r="BB517" s="30">
        <f t="shared" si="294"/>
        <v>2.9289256198347106E-2</v>
      </c>
    </row>
    <row r="518" spans="1:54" ht="15" x14ac:dyDescent="0.2">
      <c r="A518" s="20" t="s">
        <v>102</v>
      </c>
      <c r="B518" s="25">
        <v>128</v>
      </c>
      <c r="C518" s="25">
        <v>446</v>
      </c>
      <c r="D518" s="25">
        <v>343</v>
      </c>
      <c r="E518" s="25">
        <v>247</v>
      </c>
      <c r="F518" s="25">
        <v>235</v>
      </c>
      <c r="G518" s="25">
        <v>277</v>
      </c>
      <c r="H518" s="25">
        <v>315</v>
      </c>
      <c r="I518" s="25">
        <v>356</v>
      </c>
      <c r="J518" s="25">
        <v>257</v>
      </c>
      <c r="K518" s="25">
        <v>292</v>
      </c>
      <c r="L518" s="25">
        <v>316</v>
      </c>
      <c r="M518" s="25">
        <v>187</v>
      </c>
      <c r="N518" s="25">
        <v>318</v>
      </c>
      <c r="O518" s="25">
        <v>203</v>
      </c>
      <c r="P518" s="25">
        <v>440</v>
      </c>
      <c r="Q518" s="25">
        <v>483</v>
      </c>
      <c r="R518" s="25">
        <v>355</v>
      </c>
      <c r="Z518" s="20"/>
      <c r="AG518" s="20" t="s">
        <v>102</v>
      </c>
      <c r="AH518" s="28">
        <v>36300</v>
      </c>
      <c r="AI518" s="28">
        <v>37000</v>
      </c>
      <c r="AJ518" s="28">
        <v>36700</v>
      </c>
      <c r="AL518" s="30">
        <f t="shared" si="295"/>
        <v>3.5261707988980717E-3</v>
      </c>
      <c r="AM518" s="30">
        <f t="shared" si="283"/>
        <v>1.2286501377410467E-2</v>
      </c>
      <c r="AN518" s="30">
        <f t="shared" si="284"/>
        <v>9.4490358126721758E-3</v>
      </c>
      <c r="AO518" s="30">
        <f t="shared" si="296"/>
        <v>6.6756756756756758E-3</v>
      </c>
      <c r="AP518" s="30">
        <f t="shared" si="297"/>
        <v>6.3513513513513515E-3</v>
      </c>
      <c r="AQ518" s="30">
        <f t="shared" si="298"/>
        <v>7.4864864864864862E-3</v>
      </c>
      <c r="AR518" s="30">
        <f t="shared" si="299"/>
        <v>8.5831062670299729E-3</v>
      </c>
      <c r="AS518" s="30">
        <f t="shared" si="285"/>
        <v>9.7002724795640319E-3</v>
      </c>
      <c r="AT518" s="30">
        <f t="shared" si="286"/>
        <v>7.0027247956403272E-3</v>
      </c>
      <c r="AU518" s="30">
        <f t="shared" si="287"/>
        <v>7.9564032697547679E-3</v>
      </c>
      <c r="AV518" s="30">
        <f t="shared" si="288"/>
        <v>8.610354223433243E-3</v>
      </c>
      <c r="AW518" s="30">
        <f t="shared" si="289"/>
        <v>5.0953678474114439E-3</v>
      </c>
      <c r="AX518" s="30">
        <f t="shared" si="290"/>
        <v>8.6648501362397816E-3</v>
      </c>
      <c r="AY518" s="30">
        <f t="shared" si="291"/>
        <v>5.5313351498637604E-3</v>
      </c>
      <c r="AZ518" s="30">
        <f t="shared" si="292"/>
        <v>1.1989100817438692E-2</v>
      </c>
      <c r="BA518" s="30">
        <f t="shared" si="293"/>
        <v>1.3160762942779292E-2</v>
      </c>
      <c r="BB518" s="30">
        <f t="shared" si="294"/>
        <v>9.6730245231607635E-3</v>
      </c>
    </row>
    <row r="519" spans="1:54" ht="15" x14ac:dyDescent="0.2">
      <c r="A519" s="20" t="s">
        <v>109</v>
      </c>
      <c r="B519" s="25">
        <v>231</v>
      </c>
      <c r="C519" s="25">
        <v>481</v>
      </c>
      <c r="D519" s="25">
        <v>359</v>
      </c>
      <c r="E519" s="25">
        <v>514</v>
      </c>
      <c r="F519" s="25">
        <v>322</v>
      </c>
      <c r="G519" s="25">
        <v>360</v>
      </c>
      <c r="H519" s="25">
        <v>437</v>
      </c>
      <c r="I519" s="25">
        <v>324</v>
      </c>
      <c r="J519" s="25">
        <v>425</v>
      </c>
      <c r="K519" s="25">
        <v>470</v>
      </c>
      <c r="L519" s="25">
        <v>421</v>
      </c>
      <c r="M519" s="25">
        <v>373</v>
      </c>
      <c r="N519" s="25">
        <v>258</v>
      </c>
      <c r="O519" s="25">
        <v>508</v>
      </c>
      <c r="P519" s="25">
        <v>483</v>
      </c>
      <c r="Q519" s="25">
        <v>567</v>
      </c>
      <c r="R519" s="25">
        <v>444</v>
      </c>
      <c r="Z519" s="20"/>
      <c r="AG519" s="20" t="s">
        <v>109</v>
      </c>
      <c r="AH519" s="28">
        <v>43400</v>
      </c>
      <c r="AI519" s="28">
        <v>43200</v>
      </c>
      <c r="AJ519" s="28">
        <v>44300</v>
      </c>
      <c r="AL519" s="30">
        <f t="shared" si="295"/>
        <v>5.3225806451612902E-3</v>
      </c>
      <c r="AM519" s="30">
        <f t="shared" si="283"/>
        <v>1.108294930875576E-2</v>
      </c>
      <c r="AN519" s="30">
        <f t="shared" si="284"/>
        <v>8.2718894009216597E-3</v>
      </c>
      <c r="AO519" s="30">
        <f t="shared" si="296"/>
        <v>1.1898148148148149E-2</v>
      </c>
      <c r="AP519" s="30">
        <f t="shared" si="297"/>
        <v>7.4537037037037037E-3</v>
      </c>
      <c r="AQ519" s="30">
        <f t="shared" si="298"/>
        <v>8.3333333333333332E-3</v>
      </c>
      <c r="AR519" s="30">
        <f t="shared" si="299"/>
        <v>9.8645598194130931E-3</v>
      </c>
      <c r="AS519" s="30">
        <f t="shared" si="285"/>
        <v>7.3137697516930025E-3</v>
      </c>
      <c r="AT519" s="30">
        <f t="shared" si="286"/>
        <v>9.5936794582392772E-3</v>
      </c>
      <c r="AU519" s="30">
        <f t="shared" si="287"/>
        <v>1.0609480812641084E-2</v>
      </c>
      <c r="AV519" s="30">
        <f t="shared" si="288"/>
        <v>9.5033860045146724E-3</v>
      </c>
      <c r="AW519" s="30">
        <f t="shared" si="289"/>
        <v>8.4198645598194139E-3</v>
      </c>
      <c r="AX519" s="30">
        <f t="shared" si="290"/>
        <v>5.82392776523702E-3</v>
      </c>
      <c r="AY519" s="30">
        <f t="shared" si="291"/>
        <v>1.1467268623024831E-2</v>
      </c>
      <c r="AZ519" s="30">
        <f t="shared" si="292"/>
        <v>1.0902934537246049E-2</v>
      </c>
      <c r="BA519" s="30">
        <f t="shared" si="293"/>
        <v>1.2799097065462754E-2</v>
      </c>
      <c r="BB519" s="30">
        <f t="shared" si="294"/>
        <v>1.0022573363431151E-2</v>
      </c>
    </row>
    <row r="520" spans="1:54" ht="15" x14ac:dyDescent="0.2">
      <c r="A520" s="20" t="s">
        <v>145</v>
      </c>
      <c r="B520" s="25">
        <v>259</v>
      </c>
      <c r="C520" s="25">
        <v>407</v>
      </c>
      <c r="D520" s="25">
        <v>392</v>
      </c>
      <c r="E520" s="25">
        <v>407</v>
      </c>
      <c r="F520" s="25">
        <v>411</v>
      </c>
      <c r="G520" s="25">
        <v>363</v>
      </c>
      <c r="H520" s="25">
        <v>300</v>
      </c>
      <c r="I520" s="25">
        <v>340</v>
      </c>
      <c r="J520" s="25">
        <v>324</v>
      </c>
      <c r="K520" s="25">
        <v>384</v>
      </c>
      <c r="L520" s="25">
        <v>432</v>
      </c>
      <c r="M520" s="25">
        <v>473</v>
      </c>
      <c r="N520" s="25">
        <v>192</v>
      </c>
      <c r="O520" s="25">
        <v>414</v>
      </c>
      <c r="P520" s="25">
        <v>392</v>
      </c>
      <c r="Q520" s="25">
        <v>468</v>
      </c>
      <c r="R520" s="25">
        <v>469</v>
      </c>
      <c r="Z520" s="20"/>
      <c r="AG520" s="20" t="s">
        <v>145</v>
      </c>
      <c r="AH520" s="28">
        <v>39500</v>
      </c>
      <c r="AI520" s="28">
        <v>39500</v>
      </c>
      <c r="AJ520" s="28">
        <v>39700</v>
      </c>
      <c r="AL520" s="30">
        <f t="shared" si="295"/>
        <v>6.5569620253164559E-3</v>
      </c>
      <c r="AM520" s="30">
        <f t="shared" si="283"/>
        <v>1.030379746835443E-2</v>
      </c>
      <c r="AN520" s="30">
        <f t="shared" si="284"/>
        <v>9.9240506329113919E-3</v>
      </c>
      <c r="AO520" s="30">
        <f t="shared" si="296"/>
        <v>1.030379746835443E-2</v>
      </c>
      <c r="AP520" s="30">
        <f t="shared" si="297"/>
        <v>1.040506329113924E-2</v>
      </c>
      <c r="AQ520" s="30">
        <f t="shared" si="298"/>
        <v>9.1898734177215183E-3</v>
      </c>
      <c r="AR520" s="30">
        <f t="shared" si="299"/>
        <v>7.556675062972292E-3</v>
      </c>
      <c r="AS520" s="30">
        <f t="shared" si="285"/>
        <v>8.5642317380352651E-3</v>
      </c>
      <c r="AT520" s="30">
        <f t="shared" si="286"/>
        <v>8.1612090680100759E-3</v>
      </c>
      <c r="AU520" s="30">
        <f t="shared" si="287"/>
        <v>9.6725440806045334E-3</v>
      </c>
      <c r="AV520" s="30">
        <f t="shared" si="288"/>
        <v>1.0881612090680101E-2</v>
      </c>
      <c r="AW520" s="30">
        <f t="shared" si="289"/>
        <v>1.1914357682619647E-2</v>
      </c>
      <c r="AX520" s="30">
        <f t="shared" si="290"/>
        <v>4.8362720403022667E-3</v>
      </c>
      <c r="AY520" s="30">
        <f t="shared" si="291"/>
        <v>1.0428211586901763E-2</v>
      </c>
      <c r="AZ520" s="30">
        <f t="shared" si="292"/>
        <v>9.8740554156171289E-3</v>
      </c>
      <c r="BA520" s="30">
        <f t="shared" si="293"/>
        <v>1.1788413098236776E-2</v>
      </c>
      <c r="BB520" s="30">
        <f t="shared" si="294"/>
        <v>1.1813602015113351E-2</v>
      </c>
    </row>
    <row r="521" spans="1:54" ht="15" x14ac:dyDescent="0.2">
      <c r="A521" s="20" t="s">
        <v>169</v>
      </c>
      <c r="B521" s="25">
        <v>297</v>
      </c>
      <c r="C521" s="25">
        <v>881</v>
      </c>
      <c r="D521" s="25">
        <v>685</v>
      </c>
      <c r="E521" s="25">
        <v>781</v>
      </c>
      <c r="F521" s="25">
        <v>768</v>
      </c>
      <c r="G521" s="25">
        <v>807</v>
      </c>
      <c r="H521" s="25">
        <v>670</v>
      </c>
      <c r="I521" s="25">
        <v>726</v>
      </c>
      <c r="J521" s="25">
        <v>607</v>
      </c>
      <c r="K521" s="25">
        <v>955</v>
      </c>
      <c r="L521" s="25">
        <v>1196</v>
      </c>
      <c r="M521" s="25">
        <v>758</v>
      </c>
      <c r="N521" s="25">
        <v>676</v>
      </c>
      <c r="O521" s="25">
        <v>830</v>
      </c>
      <c r="P521" s="25">
        <v>951</v>
      </c>
      <c r="Q521" s="25">
        <v>880</v>
      </c>
      <c r="R521" s="25">
        <v>900</v>
      </c>
      <c r="Z521" s="20"/>
      <c r="AG521" s="20" t="s">
        <v>169</v>
      </c>
      <c r="AH521" s="28">
        <v>59800</v>
      </c>
      <c r="AI521" s="28">
        <v>58500</v>
      </c>
      <c r="AJ521" s="28">
        <v>57200</v>
      </c>
      <c r="AL521" s="30">
        <f t="shared" si="295"/>
        <v>4.9665551839464884E-3</v>
      </c>
      <c r="AM521" s="30">
        <f t="shared" si="283"/>
        <v>1.4732441471571907E-2</v>
      </c>
      <c r="AN521" s="30">
        <f t="shared" si="284"/>
        <v>1.1454849498327759E-2</v>
      </c>
      <c r="AO521" s="30">
        <f t="shared" si="296"/>
        <v>1.335042735042735E-2</v>
      </c>
      <c r="AP521" s="30">
        <f t="shared" si="297"/>
        <v>1.3128205128205127E-2</v>
      </c>
      <c r="AQ521" s="30">
        <f t="shared" si="298"/>
        <v>1.3794871794871795E-2</v>
      </c>
      <c r="AR521" s="30">
        <f t="shared" si="299"/>
        <v>1.1713286713286713E-2</v>
      </c>
      <c r="AS521" s="30">
        <f t="shared" si="285"/>
        <v>1.2692307692307692E-2</v>
      </c>
      <c r="AT521" s="30">
        <f t="shared" si="286"/>
        <v>1.0611888111888111E-2</v>
      </c>
      <c r="AU521" s="30">
        <f t="shared" si="287"/>
        <v>1.6695804195804197E-2</v>
      </c>
      <c r="AV521" s="30">
        <f t="shared" si="288"/>
        <v>2.0909090909090908E-2</v>
      </c>
      <c r="AW521" s="30">
        <f t="shared" si="289"/>
        <v>1.3251748251748251E-2</v>
      </c>
      <c r="AX521" s="30">
        <f t="shared" si="290"/>
        <v>1.1818181818181818E-2</v>
      </c>
      <c r="AY521" s="30">
        <f t="shared" si="291"/>
        <v>1.451048951048951E-2</v>
      </c>
      <c r="AZ521" s="30">
        <f t="shared" si="292"/>
        <v>1.6625874125874126E-2</v>
      </c>
      <c r="BA521" s="30">
        <f t="shared" si="293"/>
        <v>1.5384615384615385E-2</v>
      </c>
      <c r="BB521" s="30">
        <f t="shared" si="294"/>
        <v>1.5734265734265736E-2</v>
      </c>
    </row>
    <row r="522" spans="1:54" ht="15" x14ac:dyDescent="0.2">
      <c r="A522" s="20" t="s">
        <v>176</v>
      </c>
      <c r="B522" s="25">
        <v>114</v>
      </c>
      <c r="C522" s="25">
        <v>315</v>
      </c>
      <c r="D522" s="25">
        <v>180</v>
      </c>
      <c r="E522" s="25">
        <v>179</v>
      </c>
      <c r="F522" s="25">
        <v>185</v>
      </c>
      <c r="G522" s="25">
        <v>170</v>
      </c>
      <c r="H522" s="25">
        <v>126</v>
      </c>
      <c r="I522" s="25">
        <v>229</v>
      </c>
      <c r="J522" s="25">
        <v>186</v>
      </c>
      <c r="K522" s="25">
        <v>197</v>
      </c>
      <c r="L522" s="25">
        <v>169</v>
      </c>
      <c r="M522" s="25">
        <v>142</v>
      </c>
      <c r="N522" s="25">
        <v>105</v>
      </c>
      <c r="O522" s="25">
        <v>225</v>
      </c>
      <c r="P522" s="25">
        <v>190</v>
      </c>
      <c r="Q522" s="25">
        <v>216</v>
      </c>
      <c r="R522" s="25">
        <v>200</v>
      </c>
      <c r="Z522" s="20"/>
      <c r="AG522" s="20" t="s">
        <v>176</v>
      </c>
      <c r="AH522" s="28">
        <v>29300</v>
      </c>
      <c r="AI522" s="28">
        <v>29000</v>
      </c>
      <c r="AJ522" s="28">
        <v>30200</v>
      </c>
      <c r="AL522" s="30">
        <f t="shared" ref="AL522:AL547" si="300">B522/$AH522</f>
        <v>3.8907849829351534E-3</v>
      </c>
      <c r="AM522" s="30">
        <f t="shared" ref="AM522:AM547" si="301">C522/$AH522</f>
        <v>1.0750853242320819E-2</v>
      </c>
      <c r="AN522" s="30">
        <f t="shared" ref="AN522:AN547" si="302">D522/$AH522</f>
        <v>6.1433447098976105E-3</v>
      </c>
      <c r="AO522" s="30">
        <f t="shared" ref="AO522:AO547" si="303">E522/$AI522</f>
        <v>6.1724137931034482E-3</v>
      </c>
      <c r="AP522" s="30">
        <f t="shared" ref="AP522:AP547" si="304">F522/$AI522</f>
        <v>6.3793103448275866E-3</v>
      </c>
      <c r="AQ522" s="30">
        <f t="shared" ref="AQ522:AQ547" si="305">G522/$AI522</f>
        <v>5.8620689655172415E-3</v>
      </c>
      <c r="AR522" s="30">
        <f t="shared" ref="AR522:AR547" si="306">H522/$AJ522</f>
        <v>4.1721854304635764E-3</v>
      </c>
      <c r="AS522" s="30">
        <f t="shared" ref="AS522:AS547" si="307">I522/$AJ522</f>
        <v>7.5827814569536427E-3</v>
      </c>
      <c r="AT522" s="30">
        <f t="shared" ref="AT522:AT547" si="308">J522/$AJ522</f>
        <v>6.1589403973509932E-3</v>
      </c>
      <c r="AU522" s="30">
        <f t="shared" ref="AU522:AU547" si="309">K522/$AJ522</f>
        <v>6.5231788079470202E-3</v>
      </c>
      <c r="AV522" s="30">
        <f t="shared" ref="AV522:AV547" si="310">L522/$AJ522</f>
        <v>5.5960264900662251E-3</v>
      </c>
      <c r="AW522" s="30">
        <f t="shared" ref="AW522:AW547" si="311">M522/$AJ522</f>
        <v>4.7019867549668876E-3</v>
      </c>
      <c r="AX522" s="30">
        <f t="shared" ref="AX522:AX547" si="312">N522/$AJ522</f>
        <v>3.47682119205298E-3</v>
      </c>
      <c r="AY522" s="30">
        <f t="shared" ref="AY522:AY547" si="313">O522/$AJ522</f>
        <v>7.4503311258278145E-3</v>
      </c>
      <c r="AZ522" s="30">
        <f t="shared" ref="AZ522:AZ547" si="314">P522/$AJ522</f>
        <v>6.2913907284768214E-3</v>
      </c>
      <c r="BA522" s="30">
        <f t="shared" ref="BA522:BA547" si="315">Q522/$AJ522</f>
        <v>7.152317880794702E-3</v>
      </c>
      <c r="BB522" s="30">
        <f t="shared" ref="BB522:BB547" si="316">R522/$AJ522</f>
        <v>6.6225165562913907E-3</v>
      </c>
    </row>
    <row r="523" spans="1:54" ht="15" x14ac:dyDescent="0.2">
      <c r="A523" s="20" t="s">
        <v>187</v>
      </c>
      <c r="B523" s="25">
        <v>84</v>
      </c>
      <c r="C523" s="25">
        <v>183</v>
      </c>
      <c r="D523" s="25">
        <v>202</v>
      </c>
      <c r="E523" s="25">
        <v>162</v>
      </c>
      <c r="F523" s="25">
        <v>81</v>
      </c>
      <c r="G523" s="25">
        <v>151</v>
      </c>
      <c r="H523" s="25">
        <v>146</v>
      </c>
      <c r="I523" s="25">
        <v>235</v>
      </c>
      <c r="J523" s="25">
        <v>146</v>
      </c>
      <c r="K523" s="25">
        <v>129</v>
      </c>
      <c r="L523" s="25">
        <v>146</v>
      </c>
      <c r="M523" s="25">
        <v>145</v>
      </c>
      <c r="N523" s="25">
        <v>114</v>
      </c>
      <c r="O523" s="25">
        <v>152</v>
      </c>
      <c r="P523" s="25">
        <v>141</v>
      </c>
      <c r="Q523" s="25">
        <v>411</v>
      </c>
      <c r="R523" s="25">
        <v>180</v>
      </c>
      <c r="Z523" s="20"/>
      <c r="AG523" s="20" t="s">
        <v>187</v>
      </c>
      <c r="AH523" s="28">
        <v>22100</v>
      </c>
      <c r="AI523" s="28">
        <v>21400</v>
      </c>
      <c r="AJ523" s="28">
        <v>21400</v>
      </c>
      <c r="AL523" s="30">
        <f t="shared" si="300"/>
        <v>3.8009049773755658E-3</v>
      </c>
      <c r="AM523" s="30">
        <f t="shared" si="301"/>
        <v>8.2805429864253391E-3</v>
      </c>
      <c r="AN523" s="30">
        <f t="shared" si="302"/>
        <v>9.1402714932126705E-3</v>
      </c>
      <c r="AO523" s="30">
        <f t="shared" si="303"/>
        <v>7.5700934579439249E-3</v>
      </c>
      <c r="AP523" s="30">
        <f t="shared" si="304"/>
        <v>3.7850467289719625E-3</v>
      </c>
      <c r="AQ523" s="30">
        <f t="shared" si="305"/>
        <v>7.0560747663551398E-3</v>
      </c>
      <c r="AR523" s="30">
        <f t="shared" si="306"/>
        <v>6.8224299065420563E-3</v>
      </c>
      <c r="AS523" s="30">
        <f t="shared" si="307"/>
        <v>1.0981308411214953E-2</v>
      </c>
      <c r="AT523" s="30">
        <f t="shared" si="308"/>
        <v>6.8224299065420563E-3</v>
      </c>
      <c r="AU523" s="30">
        <f t="shared" si="309"/>
        <v>6.0280373831775704E-3</v>
      </c>
      <c r="AV523" s="30">
        <f t="shared" si="310"/>
        <v>6.8224299065420563E-3</v>
      </c>
      <c r="AW523" s="30">
        <f t="shared" si="311"/>
        <v>6.775700934579439E-3</v>
      </c>
      <c r="AX523" s="30">
        <f t="shared" si="312"/>
        <v>5.3271028037383174E-3</v>
      </c>
      <c r="AY523" s="30">
        <f t="shared" si="313"/>
        <v>7.1028037383177572E-3</v>
      </c>
      <c r="AZ523" s="30">
        <f t="shared" si="314"/>
        <v>6.588785046728972E-3</v>
      </c>
      <c r="BA523" s="30">
        <f t="shared" si="315"/>
        <v>1.9205607476635515E-2</v>
      </c>
      <c r="BB523" s="30">
        <f t="shared" si="316"/>
        <v>8.4112149532710283E-3</v>
      </c>
    </row>
    <row r="524" spans="1:54" ht="15" x14ac:dyDescent="0.2">
      <c r="A524" s="20" t="s">
        <v>37</v>
      </c>
      <c r="B524" s="25">
        <v>113</v>
      </c>
      <c r="C524" s="25">
        <v>217</v>
      </c>
      <c r="D524" s="25">
        <v>250</v>
      </c>
      <c r="E524" s="25">
        <v>241</v>
      </c>
      <c r="F524" s="25">
        <v>203</v>
      </c>
      <c r="G524" s="25">
        <v>382</v>
      </c>
      <c r="H524" s="25">
        <v>254</v>
      </c>
      <c r="I524" s="25">
        <v>212</v>
      </c>
      <c r="J524" s="25">
        <v>158</v>
      </c>
      <c r="K524" s="25">
        <v>222</v>
      </c>
      <c r="L524" s="25">
        <v>286</v>
      </c>
      <c r="M524" s="25">
        <v>227</v>
      </c>
      <c r="N524" s="25">
        <v>141</v>
      </c>
      <c r="O524" s="25">
        <v>257</v>
      </c>
      <c r="P524" s="25">
        <v>276</v>
      </c>
      <c r="Q524" s="25">
        <v>280</v>
      </c>
      <c r="R524" s="25">
        <v>262</v>
      </c>
      <c r="Z524" s="20"/>
      <c r="AG524" s="20" t="s">
        <v>37</v>
      </c>
      <c r="AH524" s="28">
        <v>19300</v>
      </c>
      <c r="AI524" s="28">
        <v>19700</v>
      </c>
      <c r="AJ524" s="28">
        <v>18900</v>
      </c>
      <c r="AL524" s="30">
        <f t="shared" si="300"/>
        <v>5.8549222797927465E-3</v>
      </c>
      <c r="AM524" s="30">
        <f t="shared" si="301"/>
        <v>1.1243523316062176E-2</v>
      </c>
      <c r="AN524" s="30">
        <f t="shared" si="302"/>
        <v>1.2953367875647668E-2</v>
      </c>
      <c r="AO524" s="30">
        <f t="shared" si="303"/>
        <v>1.2233502538071065E-2</v>
      </c>
      <c r="AP524" s="30">
        <f t="shared" si="304"/>
        <v>1.0304568527918782E-2</v>
      </c>
      <c r="AQ524" s="30">
        <f t="shared" si="305"/>
        <v>1.9390862944162437E-2</v>
      </c>
      <c r="AR524" s="30">
        <f t="shared" si="306"/>
        <v>1.343915343915344E-2</v>
      </c>
      <c r="AS524" s="30">
        <f t="shared" si="307"/>
        <v>1.1216931216931217E-2</v>
      </c>
      <c r="AT524" s="30">
        <f t="shared" si="308"/>
        <v>8.3597883597883605E-3</v>
      </c>
      <c r="AU524" s="30">
        <f t="shared" si="309"/>
        <v>1.1746031746031746E-2</v>
      </c>
      <c r="AV524" s="30">
        <f t="shared" si="310"/>
        <v>1.5132275132275132E-2</v>
      </c>
      <c r="AW524" s="30">
        <f t="shared" si="311"/>
        <v>1.201058201058201E-2</v>
      </c>
      <c r="AX524" s="30">
        <f t="shared" si="312"/>
        <v>7.4603174603174605E-3</v>
      </c>
      <c r="AY524" s="30">
        <f t="shared" si="313"/>
        <v>1.3597883597883598E-2</v>
      </c>
      <c r="AZ524" s="30">
        <f t="shared" si="314"/>
        <v>1.4603174603174604E-2</v>
      </c>
      <c r="BA524" s="30">
        <f t="shared" si="315"/>
        <v>1.4814814814814815E-2</v>
      </c>
      <c r="BB524" s="30">
        <f t="shared" si="316"/>
        <v>1.3862433862433863E-2</v>
      </c>
    </row>
    <row r="525" spans="1:54" ht="15" x14ac:dyDescent="0.2">
      <c r="A525" s="20" t="s">
        <v>51</v>
      </c>
      <c r="B525" s="25">
        <v>179</v>
      </c>
      <c r="C525" s="25">
        <v>354</v>
      </c>
      <c r="D525" s="25">
        <v>375</v>
      </c>
      <c r="E525" s="25">
        <v>281</v>
      </c>
      <c r="F525" s="25">
        <v>235</v>
      </c>
      <c r="G525" s="25">
        <v>356</v>
      </c>
      <c r="H525" s="25">
        <v>361</v>
      </c>
      <c r="I525" s="25">
        <v>272</v>
      </c>
      <c r="J525" s="25">
        <v>341</v>
      </c>
      <c r="K525" s="25">
        <v>406</v>
      </c>
      <c r="L525" s="25">
        <v>311</v>
      </c>
      <c r="M525" s="25">
        <v>335</v>
      </c>
      <c r="N525" s="25">
        <v>283</v>
      </c>
      <c r="O525" s="25">
        <v>379</v>
      </c>
      <c r="P525" s="25">
        <v>416</v>
      </c>
      <c r="Q525" s="25">
        <v>397</v>
      </c>
      <c r="R525" s="25">
        <v>470</v>
      </c>
      <c r="Z525" s="20"/>
      <c r="AG525" s="20" t="s">
        <v>51</v>
      </c>
      <c r="AH525" s="28">
        <v>38700</v>
      </c>
      <c r="AI525" s="28">
        <v>38900</v>
      </c>
      <c r="AJ525" s="28">
        <v>39800</v>
      </c>
      <c r="AL525" s="30">
        <f t="shared" si="300"/>
        <v>4.6253229974160207E-3</v>
      </c>
      <c r="AM525" s="30">
        <f t="shared" si="301"/>
        <v>9.1472868217054269E-3</v>
      </c>
      <c r="AN525" s="30">
        <f t="shared" si="302"/>
        <v>9.6899224806201549E-3</v>
      </c>
      <c r="AO525" s="30">
        <f t="shared" si="303"/>
        <v>7.2236503856041127E-3</v>
      </c>
      <c r="AP525" s="30">
        <f t="shared" si="304"/>
        <v>6.0411311053984573E-3</v>
      </c>
      <c r="AQ525" s="30">
        <f t="shared" si="305"/>
        <v>9.1516709511568119E-3</v>
      </c>
      <c r="AR525" s="30">
        <f t="shared" si="306"/>
        <v>9.0703517587939694E-3</v>
      </c>
      <c r="AS525" s="30">
        <f t="shared" si="307"/>
        <v>6.8341708542713564E-3</v>
      </c>
      <c r="AT525" s="30">
        <f t="shared" si="308"/>
        <v>8.5678391959798997E-3</v>
      </c>
      <c r="AU525" s="30">
        <f t="shared" si="309"/>
        <v>1.0201005025125628E-2</v>
      </c>
      <c r="AV525" s="30">
        <f t="shared" si="310"/>
        <v>7.8140703517587933E-3</v>
      </c>
      <c r="AW525" s="30">
        <f t="shared" si="311"/>
        <v>8.4170854271356788E-3</v>
      </c>
      <c r="AX525" s="30">
        <f t="shared" si="312"/>
        <v>7.1105527638190957E-3</v>
      </c>
      <c r="AY525" s="30">
        <f t="shared" si="313"/>
        <v>9.5226130653266339E-3</v>
      </c>
      <c r="AZ525" s="30">
        <f t="shared" si="314"/>
        <v>1.0452261306532663E-2</v>
      </c>
      <c r="BA525" s="30">
        <f t="shared" si="315"/>
        <v>9.9748743718592967E-3</v>
      </c>
      <c r="BB525" s="30">
        <f t="shared" si="316"/>
        <v>1.1809045226130653E-2</v>
      </c>
    </row>
    <row r="526" spans="1:54" ht="15" x14ac:dyDescent="0.2">
      <c r="A526" s="20" t="s">
        <v>110</v>
      </c>
      <c r="B526" s="25">
        <v>119</v>
      </c>
      <c r="C526" s="25">
        <v>249</v>
      </c>
      <c r="D526" s="25">
        <v>290</v>
      </c>
      <c r="E526" s="25">
        <v>271</v>
      </c>
      <c r="F526" s="25">
        <v>277</v>
      </c>
      <c r="G526" s="25">
        <v>275</v>
      </c>
      <c r="H526" s="25">
        <v>359</v>
      </c>
      <c r="I526" s="25">
        <v>456</v>
      </c>
      <c r="J526" s="25">
        <v>308</v>
      </c>
      <c r="K526" s="25">
        <v>413</v>
      </c>
      <c r="L526" s="25">
        <v>270</v>
      </c>
      <c r="M526" s="25">
        <v>278</v>
      </c>
      <c r="N526" s="25">
        <v>275</v>
      </c>
      <c r="O526" s="25">
        <v>223</v>
      </c>
      <c r="P526" s="25">
        <v>341</v>
      </c>
      <c r="Q526" s="25">
        <v>298</v>
      </c>
      <c r="R526" s="25">
        <v>261</v>
      </c>
      <c r="Z526" s="20"/>
      <c r="AG526" s="20" t="s">
        <v>110</v>
      </c>
      <c r="AH526" s="28">
        <v>28600</v>
      </c>
      <c r="AI526" s="28">
        <v>29800</v>
      </c>
      <c r="AJ526" s="28">
        <v>29000</v>
      </c>
      <c r="AL526" s="30">
        <f t="shared" si="300"/>
        <v>4.1608391608391609E-3</v>
      </c>
      <c r="AM526" s="30">
        <f t="shared" si="301"/>
        <v>8.7062937062937062E-3</v>
      </c>
      <c r="AN526" s="30">
        <f t="shared" si="302"/>
        <v>1.013986013986014E-2</v>
      </c>
      <c r="AO526" s="30">
        <f t="shared" si="303"/>
        <v>9.0939597315436247E-3</v>
      </c>
      <c r="AP526" s="30">
        <f t="shared" si="304"/>
        <v>9.2953020134228185E-3</v>
      </c>
      <c r="AQ526" s="30">
        <f t="shared" si="305"/>
        <v>9.2281879194630878E-3</v>
      </c>
      <c r="AR526" s="30">
        <f t="shared" si="306"/>
        <v>1.2379310344827586E-2</v>
      </c>
      <c r="AS526" s="30">
        <f t="shared" si="307"/>
        <v>1.5724137931034481E-2</v>
      </c>
      <c r="AT526" s="30">
        <f t="shared" si="308"/>
        <v>1.0620689655172414E-2</v>
      </c>
      <c r="AU526" s="30">
        <f t="shared" si="309"/>
        <v>1.4241379310344828E-2</v>
      </c>
      <c r="AV526" s="30">
        <f t="shared" si="310"/>
        <v>9.3103448275862061E-3</v>
      </c>
      <c r="AW526" s="30">
        <f t="shared" si="311"/>
        <v>9.5862068965517234E-3</v>
      </c>
      <c r="AX526" s="30">
        <f t="shared" si="312"/>
        <v>9.482758620689655E-3</v>
      </c>
      <c r="AY526" s="30">
        <f t="shared" si="313"/>
        <v>7.6896551724137934E-3</v>
      </c>
      <c r="AZ526" s="30">
        <f t="shared" si="314"/>
        <v>1.1758620689655172E-2</v>
      </c>
      <c r="BA526" s="30">
        <f t="shared" si="315"/>
        <v>1.0275862068965518E-2</v>
      </c>
      <c r="BB526" s="30">
        <f t="shared" si="316"/>
        <v>8.9999999999999993E-3</v>
      </c>
    </row>
    <row r="527" spans="1:54" ht="15" x14ac:dyDescent="0.2">
      <c r="A527" s="20" t="s">
        <v>124</v>
      </c>
      <c r="B527" s="25">
        <v>88</v>
      </c>
      <c r="C527" s="25">
        <v>168</v>
      </c>
      <c r="D527" s="25">
        <v>177</v>
      </c>
      <c r="E527" s="25">
        <v>180</v>
      </c>
      <c r="F527" s="25">
        <v>115</v>
      </c>
      <c r="G527" s="25">
        <v>155</v>
      </c>
      <c r="H527" s="25">
        <v>127</v>
      </c>
      <c r="I527" s="25">
        <v>179</v>
      </c>
      <c r="J527" s="25">
        <v>153</v>
      </c>
      <c r="K527" s="25">
        <v>179</v>
      </c>
      <c r="L527" s="25">
        <v>150</v>
      </c>
      <c r="M527" s="25">
        <v>115</v>
      </c>
      <c r="N527" s="25">
        <v>147</v>
      </c>
      <c r="O527" s="25">
        <v>202</v>
      </c>
      <c r="P527" s="25">
        <v>152</v>
      </c>
      <c r="Q527" s="25">
        <v>232</v>
      </c>
      <c r="R527" s="25">
        <v>210</v>
      </c>
      <c r="Z527" s="20"/>
      <c r="AG527" s="20" t="s">
        <v>124</v>
      </c>
      <c r="AH527" s="28">
        <v>20800</v>
      </c>
      <c r="AI527" s="28">
        <v>21300</v>
      </c>
      <c r="AJ527" s="28">
        <v>21800</v>
      </c>
      <c r="AL527" s="30">
        <f t="shared" si="300"/>
        <v>4.2307692307692307E-3</v>
      </c>
      <c r="AM527" s="30">
        <f t="shared" si="301"/>
        <v>8.076923076923077E-3</v>
      </c>
      <c r="AN527" s="30">
        <f t="shared" si="302"/>
        <v>8.5096153846153846E-3</v>
      </c>
      <c r="AO527" s="30">
        <f t="shared" si="303"/>
        <v>8.4507042253521118E-3</v>
      </c>
      <c r="AP527" s="30">
        <f t="shared" si="304"/>
        <v>5.3990610328638498E-3</v>
      </c>
      <c r="AQ527" s="30">
        <f t="shared" si="305"/>
        <v>7.2769953051643197E-3</v>
      </c>
      <c r="AR527" s="30">
        <f t="shared" si="306"/>
        <v>5.8256880733944952E-3</v>
      </c>
      <c r="AS527" s="30">
        <f t="shared" si="307"/>
        <v>8.211009174311926E-3</v>
      </c>
      <c r="AT527" s="30">
        <f t="shared" si="308"/>
        <v>7.0183486238532111E-3</v>
      </c>
      <c r="AU527" s="30">
        <f t="shared" si="309"/>
        <v>8.211009174311926E-3</v>
      </c>
      <c r="AV527" s="30">
        <f t="shared" si="310"/>
        <v>6.8807339449541288E-3</v>
      </c>
      <c r="AW527" s="30">
        <f t="shared" si="311"/>
        <v>5.2752293577981654E-3</v>
      </c>
      <c r="AX527" s="30">
        <f t="shared" si="312"/>
        <v>6.7431192660550457E-3</v>
      </c>
      <c r="AY527" s="30">
        <f t="shared" si="313"/>
        <v>9.2660550458715605E-3</v>
      </c>
      <c r="AZ527" s="30">
        <f t="shared" si="314"/>
        <v>6.9724770642201834E-3</v>
      </c>
      <c r="BA527" s="30">
        <f t="shared" si="315"/>
        <v>1.0642201834862385E-2</v>
      </c>
      <c r="BB527" s="30">
        <f t="shared" si="316"/>
        <v>9.6330275229357804E-3</v>
      </c>
    </row>
    <row r="528" spans="1:54" ht="15" x14ac:dyDescent="0.2">
      <c r="A528" s="20" t="s">
        <v>188</v>
      </c>
      <c r="B528" s="25">
        <v>221</v>
      </c>
      <c r="C528" s="25">
        <v>613</v>
      </c>
      <c r="D528" s="25">
        <v>642</v>
      </c>
      <c r="E528" s="25">
        <v>529</v>
      </c>
      <c r="F528" s="25">
        <v>724</v>
      </c>
      <c r="G528" s="25">
        <v>437</v>
      </c>
      <c r="H528" s="25">
        <v>671</v>
      </c>
      <c r="I528" s="25">
        <v>473</v>
      </c>
      <c r="J528" s="25">
        <v>893</v>
      </c>
      <c r="K528" s="25">
        <v>689</v>
      </c>
      <c r="L528" s="25">
        <v>679</v>
      </c>
      <c r="M528" s="25">
        <v>327</v>
      </c>
      <c r="N528" s="25">
        <v>539</v>
      </c>
      <c r="O528" s="25">
        <v>623</v>
      </c>
      <c r="P528" s="25">
        <v>454</v>
      </c>
      <c r="Q528" s="25">
        <v>736</v>
      </c>
      <c r="R528" s="25">
        <v>672</v>
      </c>
      <c r="Z528" s="20"/>
      <c r="AG528" s="20" t="s">
        <v>188</v>
      </c>
      <c r="AH528" s="28">
        <v>41100</v>
      </c>
      <c r="AI528" s="28">
        <v>41200</v>
      </c>
      <c r="AJ528" s="28">
        <v>41500</v>
      </c>
      <c r="AL528" s="30">
        <f t="shared" si="300"/>
        <v>5.3771289537712895E-3</v>
      </c>
      <c r="AM528" s="30">
        <f t="shared" si="301"/>
        <v>1.4914841849148418E-2</v>
      </c>
      <c r="AN528" s="30">
        <f t="shared" si="302"/>
        <v>1.5620437956204379E-2</v>
      </c>
      <c r="AO528" s="30">
        <f t="shared" si="303"/>
        <v>1.2839805825242719E-2</v>
      </c>
      <c r="AP528" s="30">
        <f t="shared" si="304"/>
        <v>1.7572815533980584E-2</v>
      </c>
      <c r="AQ528" s="30">
        <f t="shared" si="305"/>
        <v>1.0606796116504854E-2</v>
      </c>
      <c r="AR528" s="30">
        <f t="shared" si="306"/>
        <v>1.6168674698795182E-2</v>
      </c>
      <c r="AS528" s="30">
        <f t="shared" si="307"/>
        <v>1.1397590361445784E-2</v>
      </c>
      <c r="AT528" s="30">
        <f t="shared" si="308"/>
        <v>2.1518072289156625E-2</v>
      </c>
      <c r="AU528" s="30">
        <f t="shared" si="309"/>
        <v>1.6602409638554218E-2</v>
      </c>
      <c r="AV528" s="30">
        <f t="shared" si="310"/>
        <v>1.636144578313253E-2</v>
      </c>
      <c r="AW528" s="30">
        <f t="shared" si="311"/>
        <v>7.8795180722891559E-3</v>
      </c>
      <c r="AX528" s="30">
        <f t="shared" si="312"/>
        <v>1.2987951807228915E-2</v>
      </c>
      <c r="AY528" s="30">
        <f t="shared" si="313"/>
        <v>1.5012048192771084E-2</v>
      </c>
      <c r="AZ528" s="30">
        <f t="shared" si="314"/>
        <v>1.0939759036144579E-2</v>
      </c>
      <c r="BA528" s="30">
        <f t="shared" si="315"/>
        <v>1.7734939759036145E-2</v>
      </c>
      <c r="BB528" s="30">
        <f t="shared" si="316"/>
        <v>1.6192771084337348E-2</v>
      </c>
    </row>
    <row r="529" spans="1:54" ht="15" x14ac:dyDescent="0.2">
      <c r="A529" s="20" t="s">
        <v>193</v>
      </c>
      <c r="B529" s="25">
        <v>256</v>
      </c>
      <c r="C529" s="25">
        <v>683</v>
      </c>
      <c r="D529" s="25">
        <v>551</v>
      </c>
      <c r="E529" s="25">
        <v>335</v>
      </c>
      <c r="F529" s="25">
        <v>267</v>
      </c>
      <c r="G529" s="25">
        <v>280</v>
      </c>
      <c r="H529" s="25">
        <v>385</v>
      </c>
      <c r="I529" s="25">
        <v>311</v>
      </c>
      <c r="J529" s="25">
        <v>290</v>
      </c>
      <c r="K529" s="25">
        <v>347</v>
      </c>
      <c r="L529" s="25">
        <v>296</v>
      </c>
      <c r="M529" s="25">
        <v>603</v>
      </c>
      <c r="N529" s="25">
        <v>267</v>
      </c>
      <c r="O529" s="25">
        <v>867</v>
      </c>
      <c r="P529" s="25">
        <v>722</v>
      </c>
      <c r="Q529" s="25">
        <v>522</v>
      </c>
      <c r="R529" s="25">
        <v>988</v>
      </c>
      <c r="Z529" s="20"/>
      <c r="AG529" s="20" t="s">
        <v>193</v>
      </c>
      <c r="AH529" s="28">
        <v>27400</v>
      </c>
      <c r="AI529" s="28">
        <v>27700</v>
      </c>
      <c r="AJ529" s="28">
        <v>26600</v>
      </c>
      <c r="AL529" s="30">
        <f t="shared" si="300"/>
        <v>9.3430656934306577E-3</v>
      </c>
      <c r="AM529" s="30">
        <f t="shared" si="301"/>
        <v>2.4927007299270072E-2</v>
      </c>
      <c r="AN529" s="30">
        <f t="shared" si="302"/>
        <v>2.010948905109489E-2</v>
      </c>
      <c r="AO529" s="30">
        <f t="shared" si="303"/>
        <v>1.2093862815884477E-2</v>
      </c>
      <c r="AP529" s="30">
        <f t="shared" si="304"/>
        <v>9.6389891696750905E-3</v>
      </c>
      <c r="AQ529" s="30">
        <f t="shared" si="305"/>
        <v>1.0108303249097473E-2</v>
      </c>
      <c r="AR529" s="30">
        <f t="shared" si="306"/>
        <v>1.4473684210526316E-2</v>
      </c>
      <c r="AS529" s="30">
        <f t="shared" si="307"/>
        <v>1.169172932330827E-2</v>
      </c>
      <c r="AT529" s="30">
        <f t="shared" si="308"/>
        <v>1.0902255639097745E-2</v>
      </c>
      <c r="AU529" s="30">
        <f t="shared" si="309"/>
        <v>1.3045112781954887E-2</v>
      </c>
      <c r="AV529" s="30">
        <f t="shared" si="310"/>
        <v>1.1127819548872181E-2</v>
      </c>
      <c r="AW529" s="30">
        <f t="shared" si="311"/>
        <v>2.2669172932330828E-2</v>
      </c>
      <c r="AX529" s="30">
        <f t="shared" si="312"/>
        <v>1.0037593984962406E-2</v>
      </c>
      <c r="AY529" s="30">
        <f t="shared" si="313"/>
        <v>3.2593984962406015E-2</v>
      </c>
      <c r="AZ529" s="30">
        <f t="shared" si="314"/>
        <v>2.7142857142857142E-2</v>
      </c>
      <c r="BA529" s="30">
        <f t="shared" si="315"/>
        <v>1.962406015037594E-2</v>
      </c>
      <c r="BB529" s="30">
        <f t="shared" si="316"/>
        <v>3.7142857142857144E-2</v>
      </c>
    </row>
    <row r="530" spans="1:54" ht="15" x14ac:dyDescent="0.2">
      <c r="A530" s="20" t="s">
        <v>31</v>
      </c>
      <c r="B530" s="25">
        <v>524</v>
      </c>
      <c r="C530" s="25">
        <v>1118</v>
      </c>
      <c r="D530" s="25">
        <v>830</v>
      </c>
      <c r="E530" s="25">
        <v>647</v>
      </c>
      <c r="F530" s="25">
        <v>540</v>
      </c>
      <c r="G530" s="25">
        <v>687</v>
      </c>
      <c r="H530" s="25">
        <v>618</v>
      </c>
      <c r="I530" s="25">
        <v>683</v>
      </c>
      <c r="J530" s="25">
        <v>829</v>
      </c>
      <c r="K530" s="25">
        <v>967</v>
      </c>
      <c r="L530" s="25">
        <v>528</v>
      </c>
      <c r="M530" s="25">
        <v>528</v>
      </c>
      <c r="N530" s="25">
        <v>327</v>
      </c>
      <c r="O530" s="25">
        <v>1987</v>
      </c>
      <c r="P530" s="25">
        <v>663</v>
      </c>
      <c r="Q530" s="25">
        <v>851</v>
      </c>
      <c r="R530" s="25">
        <v>631</v>
      </c>
      <c r="Z530" s="20"/>
      <c r="AG530" s="20" t="s">
        <v>31</v>
      </c>
      <c r="AH530" s="28">
        <v>59800</v>
      </c>
      <c r="AI530" s="28">
        <v>59300</v>
      </c>
      <c r="AJ530" s="28">
        <v>59200</v>
      </c>
      <c r="AL530" s="30">
        <f t="shared" si="300"/>
        <v>8.7625418060200671E-3</v>
      </c>
      <c r="AM530" s="30">
        <f t="shared" si="301"/>
        <v>1.8695652173913044E-2</v>
      </c>
      <c r="AN530" s="30">
        <f t="shared" si="302"/>
        <v>1.3879598662207358E-2</v>
      </c>
      <c r="AO530" s="30">
        <f t="shared" si="303"/>
        <v>1.0910623946037099E-2</v>
      </c>
      <c r="AP530" s="30">
        <f t="shared" si="304"/>
        <v>9.1062394603709951E-3</v>
      </c>
      <c r="AQ530" s="30">
        <f t="shared" si="305"/>
        <v>1.1585160202360877E-2</v>
      </c>
      <c r="AR530" s="30">
        <f t="shared" si="306"/>
        <v>1.0439189189189188E-2</v>
      </c>
      <c r="AS530" s="30">
        <f t="shared" si="307"/>
        <v>1.1537162162162162E-2</v>
      </c>
      <c r="AT530" s="30">
        <f t="shared" si="308"/>
        <v>1.4003378378378378E-2</v>
      </c>
      <c r="AU530" s="30">
        <f t="shared" si="309"/>
        <v>1.6334459459459459E-2</v>
      </c>
      <c r="AV530" s="30">
        <f t="shared" si="310"/>
        <v>8.9189189189189198E-3</v>
      </c>
      <c r="AW530" s="30">
        <f t="shared" si="311"/>
        <v>8.9189189189189198E-3</v>
      </c>
      <c r="AX530" s="30">
        <f t="shared" si="312"/>
        <v>5.5236486486486486E-3</v>
      </c>
      <c r="AY530" s="30">
        <f t="shared" si="313"/>
        <v>3.3564189189189186E-2</v>
      </c>
      <c r="AZ530" s="30">
        <f t="shared" si="314"/>
        <v>1.1199324324324324E-2</v>
      </c>
      <c r="BA530" s="30">
        <f t="shared" si="315"/>
        <v>1.4375000000000001E-2</v>
      </c>
      <c r="BB530" s="30">
        <f t="shared" si="316"/>
        <v>1.0658783783783784E-2</v>
      </c>
    </row>
    <row r="531" spans="1:54" ht="15" x14ac:dyDescent="0.2">
      <c r="A531" s="20" t="s">
        <v>41</v>
      </c>
      <c r="B531" s="25">
        <v>253</v>
      </c>
      <c r="C531" s="25">
        <v>535</v>
      </c>
      <c r="D531" s="25">
        <v>437</v>
      </c>
      <c r="E531" s="25">
        <v>392</v>
      </c>
      <c r="F531" s="25">
        <v>353</v>
      </c>
      <c r="G531" s="25">
        <v>725</v>
      </c>
      <c r="H531" s="25">
        <v>423</v>
      </c>
      <c r="I531" s="25">
        <v>511</v>
      </c>
      <c r="J531" s="25">
        <v>364</v>
      </c>
      <c r="K531" s="25">
        <v>476</v>
      </c>
      <c r="L531" s="25">
        <v>369</v>
      </c>
      <c r="M531" s="25">
        <v>605</v>
      </c>
      <c r="N531" s="25">
        <v>205</v>
      </c>
      <c r="O531" s="25">
        <v>847</v>
      </c>
      <c r="P531" s="25">
        <v>478</v>
      </c>
      <c r="Q531" s="25">
        <v>421</v>
      </c>
      <c r="R531" s="25">
        <v>387</v>
      </c>
      <c r="Z531" s="20"/>
      <c r="AG531" s="20" t="s">
        <v>41</v>
      </c>
      <c r="AH531" s="28">
        <v>37400</v>
      </c>
      <c r="AI531" s="28">
        <v>39100</v>
      </c>
      <c r="AJ531" s="28">
        <v>38900</v>
      </c>
      <c r="AL531" s="30">
        <f t="shared" si="300"/>
        <v>6.7647058823529409E-3</v>
      </c>
      <c r="AM531" s="30">
        <f t="shared" si="301"/>
        <v>1.4304812834224599E-2</v>
      </c>
      <c r="AN531" s="30">
        <f t="shared" si="302"/>
        <v>1.1684491978609626E-2</v>
      </c>
      <c r="AO531" s="30">
        <f t="shared" si="303"/>
        <v>1.0025575447570333E-2</v>
      </c>
      <c r="AP531" s="30">
        <f t="shared" si="304"/>
        <v>9.0281329923273656E-3</v>
      </c>
      <c r="AQ531" s="30">
        <f t="shared" si="305"/>
        <v>1.8542199488491048E-2</v>
      </c>
      <c r="AR531" s="30">
        <f t="shared" si="306"/>
        <v>1.0874035989717224E-2</v>
      </c>
      <c r="AS531" s="30">
        <f t="shared" si="307"/>
        <v>1.313624678663239E-2</v>
      </c>
      <c r="AT531" s="30">
        <f t="shared" si="308"/>
        <v>9.3573264781491011E-3</v>
      </c>
      <c r="AU531" s="30">
        <f t="shared" si="309"/>
        <v>1.2236503856041131E-2</v>
      </c>
      <c r="AV531" s="30">
        <f t="shared" si="310"/>
        <v>9.4858611825192809E-3</v>
      </c>
      <c r="AW531" s="30">
        <f t="shared" si="311"/>
        <v>1.5552699228791773E-2</v>
      </c>
      <c r="AX531" s="30">
        <f t="shared" si="312"/>
        <v>5.2699228791773783E-3</v>
      </c>
      <c r="AY531" s="30">
        <f t="shared" si="313"/>
        <v>2.1773778920308483E-2</v>
      </c>
      <c r="AZ531" s="30">
        <f t="shared" si="314"/>
        <v>1.2287917737789204E-2</v>
      </c>
      <c r="BA531" s="30">
        <f t="shared" si="315"/>
        <v>1.0822622107969151E-2</v>
      </c>
      <c r="BB531" s="30">
        <f t="shared" si="316"/>
        <v>9.9485861182519279E-3</v>
      </c>
    </row>
    <row r="532" spans="1:54" ht="15" x14ac:dyDescent="0.2">
      <c r="A532" s="20" t="s">
        <v>68</v>
      </c>
      <c r="B532" s="25">
        <v>157</v>
      </c>
      <c r="C532" s="25">
        <v>169</v>
      </c>
      <c r="D532" s="25">
        <v>252</v>
      </c>
      <c r="E532" s="25">
        <v>252</v>
      </c>
      <c r="F532" s="25">
        <v>223</v>
      </c>
      <c r="G532" s="25">
        <v>185</v>
      </c>
      <c r="H532" s="25">
        <v>230</v>
      </c>
      <c r="I532" s="25">
        <v>159</v>
      </c>
      <c r="J532" s="25">
        <v>187</v>
      </c>
      <c r="K532" s="25">
        <v>235</v>
      </c>
      <c r="L532" s="25">
        <v>146</v>
      </c>
      <c r="M532" s="25">
        <v>179</v>
      </c>
      <c r="N532" s="25">
        <v>94</v>
      </c>
      <c r="O532" s="25">
        <v>131</v>
      </c>
      <c r="P532" s="25">
        <v>212</v>
      </c>
      <c r="Q532" s="25">
        <v>194</v>
      </c>
      <c r="R532" s="25">
        <v>181</v>
      </c>
      <c r="Z532" s="20"/>
      <c r="AG532" s="20" t="s">
        <v>68</v>
      </c>
      <c r="AH532" s="28">
        <v>40600</v>
      </c>
      <c r="AI532" s="28">
        <v>41400</v>
      </c>
      <c r="AJ532" s="28">
        <v>41100</v>
      </c>
      <c r="AL532" s="30">
        <f t="shared" si="300"/>
        <v>3.8669950738916257E-3</v>
      </c>
      <c r="AM532" s="30">
        <f t="shared" si="301"/>
        <v>4.1625615763546796E-3</v>
      </c>
      <c r="AN532" s="30">
        <f t="shared" si="302"/>
        <v>6.2068965517241377E-3</v>
      </c>
      <c r="AO532" s="30">
        <f t="shared" si="303"/>
        <v>6.0869565217391303E-3</v>
      </c>
      <c r="AP532" s="30">
        <f t="shared" si="304"/>
        <v>5.3864734299516907E-3</v>
      </c>
      <c r="AQ532" s="30">
        <f t="shared" si="305"/>
        <v>4.4685990338164255E-3</v>
      </c>
      <c r="AR532" s="30">
        <f t="shared" si="306"/>
        <v>5.5961070559610703E-3</v>
      </c>
      <c r="AS532" s="30">
        <f t="shared" si="307"/>
        <v>3.8686131386861315E-3</v>
      </c>
      <c r="AT532" s="30">
        <f t="shared" si="308"/>
        <v>4.5498783454987835E-3</v>
      </c>
      <c r="AU532" s="30">
        <f t="shared" si="309"/>
        <v>5.7177615571776157E-3</v>
      </c>
      <c r="AV532" s="30">
        <f t="shared" si="310"/>
        <v>3.5523114355231144E-3</v>
      </c>
      <c r="AW532" s="30">
        <f t="shared" si="311"/>
        <v>4.3552311435523117E-3</v>
      </c>
      <c r="AX532" s="30">
        <f t="shared" si="312"/>
        <v>2.2871046228710463E-3</v>
      </c>
      <c r="AY532" s="30">
        <f t="shared" si="313"/>
        <v>3.1873479318734795E-3</v>
      </c>
      <c r="AZ532" s="30">
        <f t="shared" si="314"/>
        <v>5.1581508515815087E-3</v>
      </c>
      <c r="BA532" s="30">
        <f t="shared" si="315"/>
        <v>4.7201946472019462E-3</v>
      </c>
      <c r="BB532" s="30">
        <f t="shared" si="316"/>
        <v>4.403892944038929E-3</v>
      </c>
    </row>
    <row r="533" spans="1:54" ht="15" x14ac:dyDescent="0.2">
      <c r="A533" s="20" t="s">
        <v>71</v>
      </c>
      <c r="B533" s="25">
        <v>817</v>
      </c>
      <c r="C533" s="25">
        <v>879</v>
      </c>
      <c r="D533" s="25">
        <v>1186</v>
      </c>
      <c r="E533" s="25">
        <v>875</v>
      </c>
      <c r="F533" s="25">
        <v>693</v>
      </c>
      <c r="G533" s="25">
        <v>919</v>
      </c>
      <c r="H533" s="25">
        <v>874</v>
      </c>
      <c r="I533" s="25">
        <v>884</v>
      </c>
      <c r="J533" s="25">
        <v>963</v>
      </c>
      <c r="K533" s="25">
        <v>1133</v>
      </c>
      <c r="L533" s="25">
        <v>835</v>
      </c>
      <c r="M533" s="25">
        <v>706</v>
      </c>
      <c r="N533" s="25">
        <v>626</v>
      </c>
      <c r="O533" s="25">
        <v>662</v>
      </c>
      <c r="P533" s="25">
        <v>824</v>
      </c>
      <c r="Q533" s="25">
        <v>800</v>
      </c>
      <c r="R533" s="25">
        <v>729</v>
      </c>
      <c r="Z533" s="20"/>
      <c r="AG533" s="20" t="s">
        <v>71</v>
      </c>
      <c r="AH533" s="28">
        <v>61100</v>
      </c>
      <c r="AI533" s="28">
        <v>60700</v>
      </c>
      <c r="AJ533" s="28">
        <v>62300</v>
      </c>
      <c r="AL533" s="30">
        <f t="shared" si="300"/>
        <v>1.337152209492635E-2</v>
      </c>
      <c r="AM533" s="30">
        <f t="shared" si="301"/>
        <v>1.4386252045826513E-2</v>
      </c>
      <c r="AN533" s="30">
        <f t="shared" si="302"/>
        <v>1.9410801963993453E-2</v>
      </c>
      <c r="AO533" s="30">
        <f t="shared" si="303"/>
        <v>1.4415156507413509E-2</v>
      </c>
      <c r="AP533" s="30">
        <f t="shared" si="304"/>
        <v>1.1416803953871499E-2</v>
      </c>
      <c r="AQ533" s="30">
        <f t="shared" si="305"/>
        <v>1.514003294892916E-2</v>
      </c>
      <c r="AR533" s="30">
        <f t="shared" si="306"/>
        <v>1.4028892455858748E-2</v>
      </c>
      <c r="AS533" s="30">
        <f t="shared" si="307"/>
        <v>1.4189406099518459E-2</v>
      </c>
      <c r="AT533" s="30">
        <f t="shared" si="308"/>
        <v>1.5457463884430176E-2</v>
      </c>
      <c r="AU533" s="30">
        <f t="shared" si="309"/>
        <v>1.8186195826645265E-2</v>
      </c>
      <c r="AV533" s="30">
        <f t="shared" si="310"/>
        <v>1.3402889245585874E-2</v>
      </c>
      <c r="AW533" s="30">
        <f t="shared" si="311"/>
        <v>1.1332263242375603E-2</v>
      </c>
      <c r="AX533" s="30">
        <f t="shared" si="312"/>
        <v>1.0048154093097913E-2</v>
      </c>
      <c r="AY533" s="30">
        <f t="shared" si="313"/>
        <v>1.0626003210272874E-2</v>
      </c>
      <c r="AZ533" s="30">
        <f t="shared" si="314"/>
        <v>1.3226324237560193E-2</v>
      </c>
      <c r="BA533" s="30">
        <f t="shared" si="315"/>
        <v>1.2841091492776886E-2</v>
      </c>
      <c r="BB533" s="30">
        <f t="shared" si="316"/>
        <v>1.1701444622792937E-2</v>
      </c>
    </row>
    <row r="534" spans="1:54" ht="15" x14ac:dyDescent="0.2">
      <c r="A534" s="20" t="s">
        <v>162</v>
      </c>
      <c r="B534" s="25">
        <v>255</v>
      </c>
      <c r="C534" s="25">
        <v>528</v>
      </c>
      <c r="D534" s="25">
        <v>482</v>
      </c>
      <c r="E534" s="25">
        <v>459</v>
      </c>
      <c r="F534" s="25">
        <v>380</v>
      </c>
      <c r="G534" s="25">
        <v>581</v>
      </c>
      <c r="H534" s="25">
        <v>496</v>
      </c>
      <c r="I534" s="25">
        <v>448</v>
      </c>
      <c r="J534" s="25">
        <v>516</v>
      </c>
      <c r="K534" s="25">
        <v>497</v>
      </c>
      <c r="L534" s="25">
        <v>464</v>
      </c>
      <c r="M534" s="25">
        <v>495</v>
      </c>
      <c r="N534" s="25">
        <v>319</v>
      </c>
      <c r="O534" s="25">
        <v>361</v>
      </c>
      <c r="P534" s="25">
        <v>459</v>
      </c>
      <c r="Q534" s="25">
        <v>513</v>
      </c>
      <c r="R534" s="25">
        <v>397</v>
      </c>
      <c r="Z534" s="20"/>
      <c r="AG534" s="20" t="s">
        <v>162</v>
      </c>
      <c r="AH534" s="28">
        <v>56800</v>
      </c>
      <c r="AI534" s="28">
        <v>58000</v>
      </c>
      <c r="AJ534" s="28">
        <v>58400</v>
      </c>
      <c r="AL534" s="30">
        <f t="shared" si="300"/>
        <v>4.4894366197183099E-3</v>
      </c>
      <c r="AM534" s="30">
        <f t="shared" si="301"/>
        <v>9.2957746478873234E-3</v>
      </c>
      <c r="AN534" s="30">
        <f t="shared" si="302"/>
        <v>8.4859154929577459E-3</v>
      </c>
      <c r="AO534" s="30">
        <f t="shared" si="303"/>
        <v>7.9137931034482766E-3</v>
      </c>
      <c r="AP534" s="30">
        <f t="shared" si="304"/>
        <v>6.5517241379310347E-3</v>
      </c>
      <c r="AQ534" s="30">
        <f t="shared" si="305"/>
        <v>1.0017241379310345E-2</v>
      </c>
      <c r="AR534" s="30">
        <f t="shared" si="306"/>
        <v>8.493150684931507E-3</v>
      </c>
      <c r="AS534" s="30">
        <f t="shared" si="307"/>
        <v>7.6712328767123287E-3</v>
      </c>
      <c r="AT534" s="30">
        <f t="shared" si="308"/>
        <v>8.8356164383561649E-3</v>
      </c>
      <c r="AU534" s="30">
        <f t="shared" si="309"/>
        <v>8.5102739726027402E-3</v>
      </c>
      <c r="AV534" s="30">
        <f t="shared" si="310"/>
        <v>7.9452054794520548E-3</v>
      </c>
      <c r="AW534" s="30">
        <f t="shared" si="311"/>
        <v>8.4760273972602738E-3</v>
      </c>
      <c r="AX534" s="30">
        <f t="shared" si="312"/>
        <v>5.4623287671232874E-3</v>
      </c>
      <c r="AY534" s="30">
        <f t="shared" si="313"/>
        <v>6.1815068493150686E-3</v>
      </c>
      <c r="AZ534" s="30">
        <f t="shared" si="314"/>
        <v>7.8595890410958907E-3</v>
      </c>
      <c r="BA534" s="30">
        <f t="shared" si="315"/>
        <v>8.7842465753424654E-3</v>
      </c>
      <c r="BB534" s="30">
        <f t="shared" si="316"/>
        <v>6.7979452054794517E-3</v>
      </c>
    </row>
    <row r="535" spans="1:54" ht="15" x14ac:dyDescent="0.2">
      <c r="A535" s="20" t="s">
        <v>172</v>
      </c>
      <c r="B535" s="25">
        <v>341</v>
      </c>
      <c r="C535" s="25">
        <v>654</v>
      </c>
      <c r="D535" s="25">
        <v>590</v>
      </c>
      <c r="E535" s="25">
        <v>451</v>
      </c>
      <c r="F535" s="25">
        <v>377</v>
      </c>
      <c r="G535" s="25">
        <v>675</v>
      </c>
      <c r="H535" s="25">
        <v>425</v>
      </c>
      <c r="I535" s="25">
        <v>577</v>
      </c>
      <c r="J535" s="25">
        <v>508</v>
      </c>
      <c r="K535" s="25">
        <v>665</v>
      </c>
      <c r="L535" s="25">
        <v>787</v>
      </c>
      <c r="M535" s="25">
        <v>766</v>
      </c>
      <c r="N535" s="25">
        <v>441</v>
      </c>
      <c r="O535" s="25">
        <v>380</v>
      </c>
      <c r="P535" s="25">
        <v>470</v>
      </c>
      <c r="Q535" s="25">
        <v>525</v>
      </c>
      <c r="R535" s="25">
        <v>490</v>
      </c>
      <c r="Z535" s="20"/>
      <c r="AG535" s="20" t="s">
        <v>172</v>
      </c>
      <c r="AH535" s="28">
        <v>41200</v>
      </c>
      <c r="AI535" s="28">
        <v>40100</v>
      </c>
      <c r="AJ535" s="28">
        <v>40400</v>
      </c>
      <c r="AL535" s="30">
        <f t="shared" si="300"/>
        <v>8.2766990291262138E-3</v>
      </c>
      <c r="AM535" s="30">
        <f t="shared" si="301"/>
        <v>1.5873786407766991E-2</v>
      </c>
      <c r="AN535" s="30">
        <f t="shared" si="302"/>
        <v>1.4320388349514563E-2</v>
      </c>
      <c r="AO535" s="30">
        <f t="shared" si="303"/>
        <v>1.1246882793017457E-2</v>
      </c>
      <c r="AP535" s="30">
        <f t="shared" si="304"/>
        <v>9.4014962593516205E-3</v>
      </c>
      <c r="AQ535" s="30">
        <f t="shared" si="305"/>
        <v>1.683291770573566E-2</v>
      </c>
      <c r="AR535" s="30">
        <f t="shared" si="306"/>
        <v>1.051980198019802E-2</v>
      </c>
      <c r="AS535" s="30">
        <f t="shared" si="307"/>
        <v>1.4282178217821783E-2</v>
      </c>
      <c r="AT535" s="30">
        <f t="shared" si="308"/>
        <v>1.2574257425742575E-2</v>
      </c>
      <c r="AU535" s="30">
        <f t="shared" si="309"/>
        <v>1.6460396039603961E-2</v>
      </c>
      <c r="AV535" s="30">
        <f t="shared" si="310"/>
        <v>1.948019801980198E-2</v>
      </c>
      <c r="AW535" s="30">
        <f t="shared" si="311"/>
        <v>1.896039603960396E-2</v>
      </c>
      <c r="AX535" s="30">
        <f t="shared" si="312"/>
        <v>1.0915841584158415E-2</v>
      </c>
      <c r="AY535" s="30">
        <f t="shared" si="313"/>
        <v>9.4059405940594056E-3</v>
      </c>
      <c r="AZ535" s="30">
        <f t="shared" si="314"/>
        <v>1.1633663366336634E-2</v>
      </c>
      <c r="BA535" s="30">
        <f t="shared" si="315"/>
        <v>1.2995049504950494E-2</v>
      </c>
      <c r="BB535" s="30">
        <f t="shared" si="316"/>
        <v>1.2128712871287129E-2</v>
      </c>
    </row>
    <row r="536" spans="1:54" ht="15" x14ac:dyDescent="0.2">
      <c r="A536" s="20" t="s">
        <v>101</v>
      </c>
      <c r="B536" s="25">
        <v>193</v>
      </c>
      <c r="C536" s="25">
        <v>497</v>
      </c>
      <c r="D536" s="25">
        <v>517</v>
      </c>
      <c r="E536" s="25">
        <v>621</v>
      </c>
      <c r="F536" s="25">
        <v>356</v>
      </c>
      <c r="G536" s="25">
        <v>514</v>
      </c>
      <c r="H536" s="25">
        <v>517</v>
      </c>
      <c r="I536" s="25">
        <v>532</v>
      </c>
      <c r="J536" s="25">
        <v>538</v>
      </c>
      <c r="K536" s="25">
        <v>809</v>
      </c>
      <c r="L536" s="25">
        <v>392</v>
      </c>
      <c r="M536" s="25">
        <v>1031</v>
      </c>
      <c r="N536" s="25">
        <v>287</v>
      </c>
      <c r="O536" s="25">
        <v>437</v>
      </c>
      <c r="P536" s="25">
        <v>460</v>
      </c>
      <c r="Q536" s="25">
        <v>618</v>
      </c>
      <c r="R536" s="25">
        <v>417</v>
      </c>
      <c r="Z536" s="20"/>
      <c r="AG536" s="20" t="s">
        <v>101</v>
      </c>
      <c r="AH536" s="28">
        <v>51900</v>
      </c>
      <c r="AI536" s="28">
        <v>52800</v>
      </c>
      <c r="AJ536" s="28">
        <v>51900</v>
      </c>
      <c r="AL536" s="30">
        <f t="shared" si="300"/>
        <v>3.7186897880539501E-3</v>
      </c>
      <c r="AM536" s="30">
        <f t="shared" si="301"/>
        <v>9.576107899807321E-3</v>
      </c>
      <c r="AN536" s="30">
        <f t="shared" si="302"/>
        <v>9.961464354527938E-3</v>
      </c>
      <c r="AO536" s="30">
        <f t="shared" si="303"/>
        <v>1.1761363636363636E-2</v>
      </c>
      <c r="AP536" s="30">
        <f t="shared" si="304"/>
        <v>6.7424242424242425E-3</v>
      </c>
      <c r="AQ536" s="30">
        <f t="shared" si="305"/>
        <v>9.7348484848484851E-3</v>
      </c>
      <c r="AR536" s="30">
        <f t="shared" si="306"/>
        <v>9.961464354527938E-3</v>
      </c>
      <c r="AS536" s="30">
        <f t="shared" si="307"/>
        <v>1.02504816955684E-2</v>
      </c>
      <c r="AT536" s="30">
        <f t="shared" si="308"/>
        <v>1.0366088631984585E-2</v>
      </c>
      <c r="AU536" s="30">
        <f t="shared" si="309"/>
        <v>1.558766859344894E-2</v>
      </c>
      <c r="AV536" s="30">
        <f t="shared" si="310"/>
        <v>7.5529865125240851E-3</v>
      </c>
      <c r="AW536" s="30">
        <f t="shared" si="311"/>
        <v>1.9865125240847784E-2</v>
      </c>
      <c r="AX536" s="30">
        <f t="shared" si="312"/>
        <v>5.5298651252408482E-3</v>
      </c>
      <c r="AY536" s="30">
        <f t="shared" si="313"/>
        <v>8.4200385356454719E-3</v>
      </c>
      <c r="AZ536" s="30">
        <f t="shared" si="314"/>
        <v>8.8631984585741813E-3</v>
      </c>
      <c r="BA536" s="30">
        <f t="shared" si="315"/>
        <v>1.1907514450867051E-2</v>
      </c>
      <c r="BB536" s="30">
        <f t="shared" si="316"/>
        <v>8.0346820809248549E-3</v>
      </c>
    </row>
    <row r="537" spans="1:54" ht="15" x14ac:dyDescent="0.2">
      <c r="A537" s="20" t="s">
        <v>138</v>
      </c>
      <c r="B537" s="25">
        <v>329</v>
      </c>
      <c r="C537" s="25">
        <v>540</v>
      </c>
      <c r="D537" s="25">
        <v>685</v>
      </c>
      <c r="E537" s="25">
        <v>536</v>
      </c>
      <c r="F537" s="25">
        <v>427</v>
      </c>
      <c r="G537" s="25">
        <v>609</v>
      </c>
      <c r="H537" s="25">
        <v>1240</v>
      </c>
      <c r="I537" s="25">
        <v>551</v>
      </c>
      <c r="J537" s="25">
        <v>663</v>
      </c>
      <c r="K537" s="25">
        <v>611</v>
      </c>
      <c r="L537" s="25">
        <v>547</v>
      </c>
      <c r="M537" s="25">
        <v>520</v>
      </c>
      <c r="N537" s="25">
        <v>293</v>
      </c>
      <c r="O537" s="25">
        <v>844</v>
      </c>
      <c r="P537" s="25">
        <v>826</v>
      </c>
      <c r="Q537" s="25">
        <v>695</v>
      </c>
      <c r="R537" s="25">
        <v>809</v>
      </c>
      <c r="Z537" s="20"/>
      <c r="AG537" s="20" t="s">
        <v>138</v>
      </c>
      <c r="AH537" s="28">
        <v>48700</v>
      </c>
      <c r="AI537" s="28">
        <v>50100</v>
      </c>
      <c r="AJ537" s="28">
        <v>51800</v>
      </c>
      <c r="AL537" s="30">
        <f t="shared" si="300"/>
        <v>6.7556468172484596E-3</v>
      </c>
      <c r="AM537" s="30">
        <f t="shared" si="301"/>
        <v>1.1088295687885011E-2</v>
      </c>
      <c r="AN537" s="30">
        <f t="shared" si="302"/>
        <v>1.406570841889117E-2</v>
      </c>
      <c r="AO537" s="30">
        <f t="shared" si="303"/>
        <v>1.0698602794411177E-2</v>
      </c>
      <c r="AP537" s="30">
        <f t="shared" si="304"/>
        <v>8.522954091816368E-3</v>
      </c>
      <c r="AQ537" s="30">
        <f t="shared" si="305"/>
        <v>1.2155688622754492E-2</v>
      </c>
      <c r="AR537" s="30">
        <f t="shared" si="306"/>
        <v>2.3938223938223938E-2</v>
      </c>
      <c r="AS537" s="30">
        <f t="shared" si="307"/>
        <v>1.0637065637065637E-2</v>
      </c>
      <c r="AT537" s="30">
        <f t="shared" si="308"/>
        <v>1.27992277992278E-2</v>
      </c>
      <c r="AU537" s="30">
        <f t="shared" si="309"/>
        <v>1.1795366795366795E-2</v>
      </c>
      <c r="AV537" s="30">
        <f t="shared" si="310"/>
        <v>1.0559845559845561E-2</v>
      </c>
      <c r="AW537" s="30">
        <f t="shared" si="311"/>
        <v>1.0038610038610039E-2</v>
      </c>
      <c r="AX537" s="30">
        <f t="shared" si="312"/>
        <v>5.6563706563706566E-3</v>
      </c>
      <c r="AY537" s="30">
        <f t="shared" si="313"/>
        <v>1.6293436293436294E-2</v>
      </c>
      <c r="AZ537" s="30">
        <f t="shared" si="314"/>
        <v>1.5945945945945946E-2</v>
      </c>
      <c r="BA537" s="30">
        <f t="shared" si="315"/>
        <v>1.3416988416988417E-2</v>
      </c>
      <c r="BB537" s="30">
        <f t="shared" si="316"/>
        <v>1.5617760617760618E-2</v>
      </c>
    </row>
    <row r="538" spans="1:54" ht="15" x14ac:dyDescent="0.2">
      <c r="A538" s="20" t="s">
        <v>153</v>
      </c>
      <c r="B538" s="25">
        <v>335</v>
      </c>
      <c r="C538" s="25">
        <v>636</v>
      </c>
      <c r="D538" s="25">
        <v>673</v>
      </c>
      <c r="E538" s="25">
        <v>731</v>
      </c>
      <c r="F538" s="25">
        <v>466</v>
      </c>
      <c r="G538" s="25">
        <v>586</v>
      </c>
      <c r="H538" s="25">
        <v>761</v>
      </c>
      <c r="I538" s="25">
        <v>755</v>
      </c>
      <c r="J538" s="25">
        <v>800</v>
      </c>
      <c r="K538" s="25">
        <v>1327</v>
      </c>
      <c r="L538" s="25">
        <v>702</v>
      </c>
      <c r="M538" s="25">
        <v>589</v>
      </c>
      <c r="N538" s="25">
        <v>475</v>
      </c>
      <c r="O538" s="25">
        <v>885</v>
      </c>
      <c r="P538" s="25">
        <v>645</v>
      </c>
      <c r="Q538" s="25">
        <v>741</v>
      </c>
      <c r="R538" s="25">
        <v>581</v>
      </c>
      <c r="Z538" s="20"/>
      <c r="AG538" s="20" t="s">
        <v>153</v>
      </c>
      <c r="AH538" s="28">
        <v>76000</v>
      </c>
      <c r="AI538" s="28">
        <v>74900</v>
      </c>
      <c r="AJ538" s="28">
        <v>73900</v>
      </c>
      <c r="AL538" s="30">
        <f t="shared" si="300"/>
        <v>4.4078947368421054E-3</v>
      </c>
      <c r="AM538" s="30">
        <f t="shared" si="301"/>
        <v>8.3684210526315788E-3</v>
      </c>
      <c r="AN538" s="30">
        <f t="shared" si="302"/>
        <v>8.8552631578947376E-3</v>
      </c>
      <c r="AO538" s="30">
        <f t="shared" si="303"/>
        <v>9.7596795727636857E-3</v>
      </c>
      <c r="AP538" s="30">
        <f t="shared" si="304"/>
        <v>6.2216288384512684E-3</v>
      </c>
      <c r="AQ538" s="30">
        <f t="shared" si="305"/>
        <v>7.8237650200267024E-3</v>
      </c>
      <c r="AR538" s="30">
        <f t="shared" si="306"/>
        <v>1.0297699594046007E-2</v>
      </c>
      <c r="AS538" s="30">
        <f t="shared" si="307"/>
        <v>1.0216508795669824E-2</v>
      </c>
      <c r="AT538" s="30">
        <f t="shared" si="308"/>
        <v>1.0825439783491205E-2</v>
      </c>
      <c r="AU538" s="30">
        <f t="shared" si="309"/>
        <v>1.7956698240866036E-2</v>
      </c>
      <c r="AV538" s="30">
        <f t="shared" si="310"/>
        <v>9.4993234100135323E-3</v>
      </c>
      <c r="AW538" s="30">
        <f t="shared" si="311"/>
        <v>7.9702300405953986E-3</v>
      </c>
      <c r="AX538" s="30">
        <f t="shared" si="312"/>
        <v>6.4276048714479025E-3</v>
      </c>
      <c r="AY538" s="30">
        <f t="shared" si="313"/>
        <v>1.1975642760487145E-2</v>
      </c>
      <c r="AZ538" s="30">
        <f t="shared" si="314"/>
        <v>8.7280108254397838E-3</v>
      </c>
      <c r="BA538" s="30">
        <f t="shared" si="315"/>
        <v>1.0027063599458728E-2</v>
      </c>
      <c r="BB538" s="30">
        <f t="shared" si="316"/>
        <v>7.8619756427604874E-3</v>
      </c>
    </row>
    <row r="539" spans="1:54" ht="15" x14ac:dyDescent="0.2">
      <c r="A539" s="20" t="s">
        <v>168</v>
      </c>
      <c r="B539" s="25">
        <v>331</v>
      </c>
      <c r="C539" s="25">
        <v>781</v>
      </c>
      <c r="D539" s="25">
        <v>614</v>
      </c>
      <c r="E539" s="25">
        <v>703</v>
      </c>
      <c r="F539" s="25">
        <v>416</v>
      </c>
      <c r="G539" s="25">
        <v>948</v>
      </c>
      <c r="H539" s="25">
        <v>625</v>
      </c>
      <c r="I539" s="25">
        <v>597</v>
      </c>
      <c r="J539" s="25">
        <v>750</v>
      </c>
      <c r="K539" s="25">
        <v>827</v>
      </c>
      <c r="L539" s="25">
        <v>563</v>
      </c>
      <c r="M539" s="25">
        <v>619</v>
      </c>
      <c r="N539" s="25">
        <v>484</v>
      </c>
      <c r="O539" s="25">
        <v>944</v>
      </c>
      <c r="P539" s="25">
        <v>714</v>
      </c>
      <c r="Q539" s="25">
        <v>896</v>
      </c>
      <c r="R539" s="25">
        <v>1043</v>
      </c>
      <c r="Z539" s="20"/>
      <c r="AG539" s="20" t="s">
        <v>168</v>
      </c>
      <c r="AH539" s="28">
        <v>51100</v>
      </c>
      <c r="AI539" s="28">
        <v>51000</v>
      </c>
      <c r="AJ539" s="28">
        <v>53800</v>
      </c>
      <c r="AL539" s="30">
        <f t="shared" si="300"/>
        <v>6.477495107632094E-3</v>
      </c>
      <c r="AM539" s="30">
        <f t="shared" si="301"/>
        <v>1.5283757338551859E-2</v>
      </c>
      <c r="AN539" s="30">
        <f t="shared" si="302"/>
        <v>1.2015655577299413E-2</v>
      </c>
      <c r="AO539" s="30">
        <f t="shared" si="303"/>
        <v>1.3784313725490197E-2</v>
      </c>
      <c r="AP539" s="30">
        <f t="shared" si="304"/>
        <v>8.1568627450980397E-3</v>
      </c>
      <c r="AQ539" s="30">
        <f t="shared" si="305"/>
        <v>1.8588235294117648E-2</v>
      </c>
      <c r="AR539" s="30">
        <f t="shared" si="306"/>
        <v>1.1617100371747211E-2</v>
      </c>
      <c r="AS539" s="30">
        <f t="shared" si="307"/>
        <v>1.1096654275092937E-2</v>
      </c>
      <c r="AT539" s="30">
        <f t="shared" si="308"/>
        <v>1.3940520446096654E-2</v>
      </c>
      <c r="AU539" s="30">
        <f t="shared" si="309"/>
        <v>1.537174721189591E-2</v>
      </c>
      <c r="AV539" s="30">
        <f t="shared" si="310"/>
        <v>1.0464684014869888E-2</v>
      </c>
      <c r="AW539" s="30">
        <f t="shared" si="311"/>
        <v>1.1505576208178438E-2</v>
      </c>
      <c r="AX539" s="30">
        <f t="shared" si="312"/>
        <v>8.9962825278810405E-3</v>
      </c>
      <c r="AY539" s="30">
        <f t="shared" si="313"/>
        <v>1.7546468401486989E-2</v>
      </c>
      <c r="AZ539" s="30">
        <f t="shared" si="314"/>
        <v>1.3271375464684015E-2</v>
      </c>
      <c r="BA539" s="30">
        <f t="shared" si="315"/>
        <v>1.6654275092936804E-2</v>
      </c>
      <c r="BB539" s="30">
        <f t="shared" si="316"/>
        <v>1.9386617100371747E-2</v>
      </c>
    </row>
    <row r="540" spans="1:54" ht="15" x14ac:dyDescent="0.2">
      <c r="A540" s="20" t="s">
        <v>192</v>
      </c>
      <c r="B540" s="25">
        <v>110</v>
      </c>
      <c r="C540" s="25">
        <v>154</v>
      </c>
      <c r="D540" s="25">
        <v>156</v>
      </c>
      <c r="E540" s="25">
        <v>128</v>
      </c>
      <c r="F540" s="25">
        <v>112</v>
      </c>
      <c r="G540" s="25">
        <v>108</v>
      </c>
      <c r="H540" s="25">
        <v>171</v>
      </c>
      <c r="I540" s="25">
        <v>100</v>
      </c>
      <c r="J540" s="25">
        <v>165</v>
      </c>
      <c r="K540" s="25">
        <v>102</v>
      </c>
      <c r="L540" s="25">
        <v>122</v>
      </c>
      <c r="M540" s="25">
        <v>108</v>
      </c>
      <c r="N540" s="25">
        <v>140</v>
      </c>
      <c r="O540" s="25">
        <v>180</v>
      </c>
      <c r="P540" s="25">
        <v>158</v>
      </c>
      <c r="Q540" s="25">
        <v>157</v>
      </c>
      <c r="R540" s="25">
        <v>199</v>
      </c>
      <c r="Z540" s="20"/>
      <c r="AG540" s="20" t="s">
        <v>192</v>
      </c>
      <c r="AH540" s="28">
        <v>16000</v>
      </c>
      <c r="AI540" s="28">
        <v>15600</v>
      </c>
      <c r="AJ540" s="28">
        <v>14800</v>
      </c>
      <c r="AL540" s="30">
        <f t="shared" si="300"/>
        <v>6.875E-3</v>
      </c>
      <c r="AM540" s="30">
        <f t="shared" si="301"/>
        <v>9.6249999999999999E-3</v>
      </c>
      <c r="AN540" s="30">
        <f t="shared" si="302"/>
        <v>9.75E-3</v>
      </c>
      <c r="AO540" s="30">
        <f t="shared" si="303"/>
        <v>8.2051282051282051E-3</v>
      </c>
      <c r="AP540" s="30">
        <f t="shared" si="304"/>
        <v>7.1794871794871795E-3</v>
      </c>
      <c r="AQ540" s="30">
        <f t="shared" si="305"/>
        <v>6.9230769230769233E-3</v>
      </c>
      <c r="AR540" s="30">
        <f t="shared" si="306"/>
        <v>1.1554054054054054E-2</v>
      </c>
      <c r="AS540" s="30">
        <f t="shared" si="307"/>
        <v>6.7567567567567571E-3</v>
      </c>
      <c r="AT540" s="30">
        <f t="shared" si="308"/>
        <v>1.1148648648648649E-2</v>
      </c>
      <c r="AU540" s="30">
        <f t="shared" si="309"/>
        <v>6.8918918918918918E-3</v>
      </c>
      <c r="AV540" s="30">
        <f t="shared" si="310"/>
        <v>8.243243243243244E-3</v>
      </c>
      <c r="AW540" s="30">
        <f t="shared" si="311"/>
        <v>7.2972972972972974E-3</v>
      </c>
      <c r="AX540" s="30">
        <f t="shared" si="312"/>
        <v>9.45945945945946E-3</v>
      </c>
      <c r="AY540" s="30">
        <f t="shared" si="313"/>
        <v>1.2162162162162163E-2</v>
      </c>
      <c r="AZ540" s="30">
        <f t="shared" si="314"/>
        <v>1.0675675675675676E-2</v>
      </c>
      <c r="BA540" s="30">
        <f t="shared" si="315"/>
        <v>1.0608108108108107E-2</v>
      </c>
      <c r="BB540" s="30">
        <f t="shared" si="316"/>
        <v>1.3445945945945946E-2</v>
      </c>
    </row>
    <row r="541" spans="1:54" ht="15" x14ac:dyDescent="0.2">
      <c r="A541" s="20" t="s">
        <v>574</v>
      </c>
      <c r="B541" s="25">
        <v>166</v>
      </c>
      <c r="C541" s="25">
        <v>223</v>
      </c>
      <c r="D541" s="25">
        <v>282</v>
      </c>
      <c r="E541" s="25">
        <v>302</v>
      </c>
      <c r="F541" s="25">
        <v>333</v>
      </c>
      <c r="G541" s="25">
        <v>256</v>
      </c>
      <c r="H541" s="25">
        <v>289</v>
      </c>
      <c r="I541" s="25">
        <v>319</v>
      </c>
      <c r="J541" s="25">
        <v>225</v>
      </c>
      <c r="K541" s="25">
        <v>292</v>
      </c>
      <c r="L541" s="25">
        <v>359</v>
      </c>
      <c r="M541" s="25">
        <v>179</v>
      </c>
      <c r="N541" s="25">
        <v>162</v>
      </c>
      <c r="O541" s="25">
        <v>338</v>
      </c>
      <c r="P541" s="25">
        <v>235</v>
      </c>
      <c r="Q541" s="25">
        <v>313</v>
      </c>
      <c r="R541" s="25">
        <v>196</v>
      </c>
      <c r="Z541" s="20"/>
      <c r="AG541" s="20" t="s">
        <v>574</v>
      </c>
      <c r="AH541" s="28">
        <v>30600</v>
      </c>
      <c r="AI541" s="28">
        <v>30400</v>
      </c>
      <c r="AJ541" s="28">
        <v>30600</v>
      </c>
      <c r="AL541" s="30">
        <f t="shared" si="300"/>
        <v>5.4248366013071895E-3</v>
      </c>
      <c r="AM541" s="30">
        <f t="shared" si="301"/>
        <v>7.287581699346405E-3</v>
      </c>
      <c r="AN541" s="30">
        <f t="shared" si="302"/>
        <v>9.2156862745098045E-3</v>
      </c>
      <c r="AO541" s="30">
        <f t="shared" si="303"/>
        <v>9.9342105263157902E-3</v>
      </c>
      <c r="AP541" s="30">
        <f t="shared" si="304"/>
        <v>1.0953947368421053E-2</v>
      </c>
      <c r="AQ541" s="30">
        <f t="shared" si="305"/>
        <v>8.4210526315789472E-3</v>
      </c>
      <c r="AR541" s="30">
        <f t="shared" si="306"/>
        <v>9.4444444444444445E-3</v>
      </c>
      <c r="AS541" s="30">
        <f t="shared" si="307"/>
        <v>1.042483660130719E-2</v>
      </c>
      <c r="AT541" s="30">
        <f t="shared" si="308"/>
        <v>7.3529411764705881E-3</v>
      </c>
      <c r="AU541" s="30">
        <f t="shared" si="309"/>
        <v>9.5424836601307184E-3</v>
      </c>
      <c r="AV541" s="30">
        <f t="shared" si="310"/>
        <v>1.173202614379085E-2</v>
      </c>
      <c r="AW541" s="30">
        <f t="shared" si="311"/>
        <v>5.8496732026143789E-3</v>
      </c>
      <c r="AX541" s="30">
        <f t="shared" si="312"/>
        <v>5.2941176470588233E-3</v>
      </c>
      <c r="AY541" s="30">
        <f t="shared" si="313"/>
        <v>1.1045751633986928E-2</v>
      </c>
      <c r="AZ541" s="30">
        <f t="shared" si="314"/>
        <v>7.6797385620915029E-3</v>
      </c>
      <c r="BA541" s="30">
        <f t="shared" si="315"/>
        <v>1.022875816993464E-2</v>
      </c>
      <c r="BB541" s="30">
        <f t="shared" si="316"/>
        <v>6.4052287581699346E-3</v>
      </c>
    </row>
    <row r="542" spans="1:54" ht="15" x14ac:dyDescent="0.2">
      <c r="A542" s="20" t="s">
        <v>575</v>
      </c>
      <c r="B542" s="25">
        <v>367</v>
      </c>
      <c r="C542" s="25">
        <v>789</v>
      </c>
      <c r="D542" s="25">
        <v>931</v>
      </c>
      <c r="E542" s="25">
        <v>741</v>
      </c>
      <c r="F542" s="25">
        <v>765</v>
      </c>
      <c r="G542" s="25">
        <v>690</v>
      </c>
      <c r="H542" s="25">
        <v>525</v>
      </c>
      <c r="I542" s="25">
        <v>666</v>
      </c>
      <c r="J542" s="25">
        <v>668</v>
      </c>
      <c r="K542" s="25">
        <v>618</v>
      </c>
      <c r="L542" s="25">
        <v>659</v>
      </c>
      <c r="M542" s="25">
        <v>497</v>
      </c>
      <c r="N542" s="25">
        <v>327</v>
      </c>
      <c r="O542" s="25">
        <v>823</v>
      </c>
      <c r="P542" s="25">
        <v>818</v>
      </c>
      <c r="Q542" s="25">
        <v>842</v>
      </c>
      <c r="R542" s="25">
        <v>650</v>
      </c>
      <c r="Z542" s="20"/>
      <c r="AG542" s="20" t="s">
        <v>575</v>
      </c>
      <c r="AH542" s="28">
        <v>53400</v>
      </c>
      <c r="AI542" s="28">
        <v>52600</v>
      </c>
      <c r="AJ542" s="28">
        <v>51900</v>
      </c>
      <c r="AL542" s="30">
        <f t="shared" si="300"/>
        <v>6.8726591760299629E-3</v>
      </c>
      <c r="AM542" s="30">
        <f t="shared" si="301"/>
        <v>1.4775280898876404E-2</v>
      </c>
      <c r="AN542" s="30">
        <f t="shared" si="302"/>
        <v>1.7434456928838951E-2</v>
      </c>
      <c r="AO542" s="30">
        <f t="shared" si="303"/>
        <v>1.4087452471482889E-2</v>
      </c>
      <c r="AP542" s="30">
        <f t="shared" si="304"/>
        <v>1.4543726235741445E-2</v>
      </c>
      <c r="AQ542" s="30">
        <f t="shared" si="305"/>
        <v>1.3117870722433461E-2</v>
      </c>
      <c r="AR542" s="30">
        <f t="shared" si="306"/>
        <v>1.0115606936416185E-2</v>
      </c>
      <c r="AS542" s="30">
        <f t="shared" si="307"/>
        <v>1.2832369942196532E-2</v>
      </c>
      <c r="AT542" s="30">
        <f t="shared" si="308"/>
        <v>1.2870905587668593E-2</v>
      </c>
      <c r="AU542" s="30">
        <f t="shared" si="309"/>
        <v>1.1907514450867051E-2</v>
      </c>
      <c r="AV542" s="30">
        <f t="shared" si="310"/>
        <v>1.2697495183044315E-2</v>
      </c>
      <c r="AW542" s="30">
        <f t="shared" si="311"/>
        <v>9.576107899807321E-3</v>
      </c>
      <c r="AX542" s="30">
        <f t="shared" si="312"/>
        <v>6.3005780346820812E-3</v>
      </c>
      <c r="AY542" s="30">
        <f t="shared" si="313"/>
        <v>1.5857418111753372E-2</v>
      </c>
      <c r="AZ542" s="30">
        <f t="shared" si="314"/>
        <v>1.5761078998073219E-2</v>
      </c>
      <c r="BA542" s="30">
        <f t="shared" si="315"/>
        <v>1.6223506743737959E-2</v>
      </c>
      <c r="BB542" s="30">
        <f t="shared" si="316"/>
        <v>1.2524084778420038E-2</v>
      </c>
    </row>
    <row r="543" spans="1:54" ht="15" x14ac:dyDescent="0.2">
      <c r="A543" s="20" t="s">
        <v>576</v>
      </c>
      <c r="B543" s="25">
        <v>314</v>
      </c>
      <c r="C543" s="25">
        <v>399</v>
      </c>
      <c r="D543" s="25">
        <v>631</v>
      </c>
      <c r="E543" s="25">
        <v>753</v>
      </c>
      <c r="F543" s="25">
        <v>515</v>
      </c>
      <c r="G543" s="25">
        <v>638</v>
      </c>
      <c r="H543" s="25">
        <v>537</v>
      </c>
      <c r="I543" s="25">
        <v>608</v>
      </c>
      <c r="J543" s="25">
        <v>542</v>
      </c>
      <c r="K543" s="25">
        <v>1559</v>
      </c>
      <c r="L543" s="25">
        <v>731</v>
      </c>
      <c r="M543" s="25">
        <v>459</v>
      </c>
      <c r="N543" s="25">
        <v>298</v>
      </c>
      <c r="O543" s="25">
        <v>724</v>
      </c>
      <c r="P543" s="25">
        <v>628</v>
      </c>
      <c r="Q543" s="25">
        <v>876</v>
      </c>
      <c r="R543" s="25">
        <v>544</v>
      </c>
      <c r="Z543" s="20"/>
      <c r="AG543" s="20" t="s">
        <v>576</v>
      </c>
      <c r="AH543" s="28">
        <v>47400</v>
      </c>
      <c r="AI543" s="28">
        <v>47400</v>
      </c>
      <c r="AJ543" s="28">
        <v>47800</v>
      </c>
      <c r="AL543" s="30">
        <f t="shared" si="300"/>
        <v>6.6244725738396626E-3</v>
      </c>
      <c r="AM543" s="30">
        <f t="shared" si="301"/>
        <v>8.4177215189873422E-3</v>
      </c>
      <c r="AN543" s="30">
        <f t="shared" si="302"/>
        <v>1.3312236286919832E-2</v>
      </c>
      <c r="AO543" s="30">
        <f t="shared" si="303"/>
        <v>1.5886075949367088E-2</v>
      </c>
      <c r="AP543" s="30">
        <f t="shared" si="304"/>
        <v>1.0864978902953586E-2</v>
      </c>
      <c r="AQ543" s="30">
        <f t="shared" si="305"/>
        <v>1.3459915611814347E-2</v>
      </c>
      <c r="AR543" s="30">
        <f t="shared" si="306"/>
        <v>1.1234309623430963E-2</v>
      </c>
      <c r="AS543" s="30">
        <f t="shared" si="307"/>
        <v>1.2719665271966527E-2</v>
      </c>
      <c r="AT543" s="30">
        <f t="shared" si="308"/>
        <v>1.1338912133891214E-2</v>
      </c>
      <c r="AU543" s="30">
        <f t="shared" si="309"/>
        <v>3.2615062761506275E-2</v>
      </c>
      <c r="AV543" s="30">
        <f t="shared" si="310"/>
        <v>1.5292887029288703E-2</v>
      </c>
      <c r="AW543" s="30">
        <f t="shared" si="311"/>
        <v>9.6025104602510455E-3</v>
      </c>
      <c r="AX543" s="30">
        <f t="shared" si="312"/>
        <v>6.2343096234309626E-3</v>
      </c>
      <c r="AY543" s="30">
        <f t="shared" si="313"/>
        <v>1.5146443514644352E-2</v>
      </c>
      <c r="AZ543" s="30">
        <f t="shared" si="314"/>
        <v>1.3138075313807531E-2</v>
      </c>
      <c r="BA543" s="30">
        <f t="shared" si="315"/>
        <v>1.8326359832635985E-2</v>
      </c>
      <c r="BB543" s="30">
        <f t="shared" si="316"/>
        <v>1.1380753138075314E-2</v>
      </c>
    </row>
    <row r="544" spans="1:54" ht="15" x14ac:dyDescent="0.2">
      <c r="A544" s="20" t="s">
        <v>577</v>
      </c>
      <c r="B544" s="25">
        <v>242</v>
      </c>
      <c r="C544" s="25">
        <v>435</v>
      </c>
      <c r="D544" s="25">
        <v>504</v>
      </c>
      <c r="E544" s="25">
        <v>569</v>
      </c>
      <c r="F544" s="25">
        <v>439</v>
      </c>
      <c r="G544" s="25">
        <v>523</v>
      </c>
      <c r="H544" s="25">
        <v>632</v>
      </c>
      <c r="I544" s="25">
        <v>646</v>
      </c>
      <c r="J544" s="25">
        <v>694</v>
      </c>
      <c r="K544" s="25">
        <v>432</v>
      </c>
      <c r="L544" s="25">
        <v>477</v>
      </c>
      <c r="M544" s="25">
        <v>340</v>
      </c>
      <c r="N544" s="25">
        <v>224</v>
      </c>
      <c r="O544" s="25">
        <v>703</v>
      </c>
      <c r="P544" s="25">
        <v>557</v>
      </c>
      <c r="Q544" s="25">
        <v>673</v>
      </c>
      <c r="R544" s="25">
        <v>410</v>
      </c>
      <c r="Z544" s="20"/>
      <c r="AG544" s="20" t="s">
        <v>577</v>
      </c>
      <c r="AH544" s="28">
        <v>43200</v>
      </c>
      <c r="AI544" s="28">
        <v>43700</v>
      </c>
      <c r="AJ544" s="28">
        <v>43800</v>
      </c>
      <c r="AL544" s="30">
        <f t="shared" si="300"/>
        <v>5.6018518518518518E-3</v>
      </c>
      <c r="AM544" s="30">
        <f t="shared" si="301"/>
        <v>1.0069444444444445E-2</v>
      </c>
      <c r="AN544" s="30">
        <f t="shared" si="302"/>
        <v>1.1666666666666667E-2</v>
      </c>
      <c r="AO544" s="30">
        <f t="shared" si="303"/>
        <v>1.3020594965675057E-2</v>
      </c>
      <c r="AP544" s="30">
        <f t="shared" si="304"/>
        <v>1.0045766590389017E-2</v>
      </c>
      <c r="AQ544" s="30">
        <f t="shared" si="305"/>
        <v>1.1967963386727688E-2</v>
      </c>
      <c r="AR544" s="30">
        <f t="shared" si="306"/>
        <v>1.4429223744292237E-2</v>
      </c>
      <c r="AS544" s="30">
        <f t="shared" si="307"/>
        <v>1.4748858447488584E-2</v>
      </c>
      <c r="AT544" s="30">
        <f t="shared" si="308"/>
        <v>1.5844748858447489E-2</v>
      </c>
      <c r="AU544" s="30">
        <f t="shared" si="309"/>
        <v>9.8630136986301367E-3</v>
      </c>
      <c r="AV544" s="30">
        <f t="shared" si="310"/>
        <v>1.089041095890411E-2</v>
      </c>
      <c r="AW544" s="30">
        <f t="shared" si="311"/>
        <v>7.7625570776255707E-3</v>
      </c>
      <c r="AX544" s="30">
        <f t="shared" si="312"/>
        <v>5.1141552511415524E-3</v>
      </c>
      <c r="AY544" s="30">
        <f t="shared" si="313"/>
        <v>1.6050228310502283E-2</v>
      </c>
      <c r="AZ544" s="30">
        <f t="shared" si="314"/>
        <v>1.2716894977168949E-2</v>
      </c>
      <c r="BA544" s="30">
        <f t="shared" si="315"/>
        <v>1.5365296803652968E-2</v>
      </c>
      <c r="BB544" s="30">
        <f t="shared" si="316"/>
        <v>9.3607305936073051E-3</v>
      </c>
    </row>
    <row r="545" spans="1:54" ht="15" x14ac:dyDescent="0.2">
      <c r="A545" s="20" t="s">
        <v>578</v>
      </c>
      <c r="B545" s="25">
        <v>861</v>
      </c>
      <c r="C545" s="25">
        <v>1053</v>
      </c>
      <c r="D545" s="25">
        <v>1224</v>
      </c>
      <c r="E545" s="25">
        <v>1478</v>
      </c>
      <c r="F545" s="25">
        <v>783</v>
      </c>
      <c r="G545" s="25">
        <v>1768</v>
      </c>
      <c r="H545" s="25">
        <v>1159</v>
      </c>
      <c r="I545" s="25">
        <v>1232</v>
      </c>
      <c r="J545" s="25">
        <v>1139</v>
      </c>
      <c r="K545" s="25">
        <v>1154</v>
      </c>
      <c r="L545" s="25">
        <v>1276</v>
      </c>
      <c r="M545" s="25">
        <v>960</v>
      </c>
      <c r="N545" s="25">
        <v>640</v>
      </c>
      <c r="O545" s="25">
        <v>1084</v>
      </c>
      <c r="P545" s="25">
        <v>1069</v>
      </c>
      <c r="Q545" s="25">
        <v>1608</v>
      </c>
      <c r="R545" s="25">
        <v>1158</v>
      </c>
      <c r="Z545" s="20"/>
      <c r="AG545" s="20" t="s">
        <v>578</v>
      </c>
      <c r="AH545" s="28">
        <v>74400</v>
      </c>
      <c r="AI545" s="28">
        <v>74100</v>
      </c>
      <c r="AJ545" s="28">
        <v>73600</v>
      </c>
      <c r="AL545" s="30">
        <f t="shared" si="300"/>
        <v>1.157258064516129E-2</v>
      </c>
      <c r="AM545" s="30">
        <f t="shared" si="301"/>
        <v>1.4153225806451612E-2</v>
      </c>
      <c r="AN545" s="30">
        <f t="shared" si="302"/>
        <v>1.6451612903225808E-2</v>
      </c>
      <c r="AO545" s="30">
        <f t="shared" si="303"/>
        <v>1.9946018893387315E-2</v>
      </c>
      <c r="AP545" s="30">
        <f t="shared" si="304"/>
        <v>1.0566801619433198E-2</v>
      </c>
      <c r="AQ545" s="30">
        <f t="shared" si="305"/>
        <v>2.3859649122807018E-2</v>
      </c>
      <c r="AR545" s="30">
        <f t="shared" si="306"/>
        <v>1.5747282608695651E-2</v>
      </c>
      <c r="AS545" s="30">
        <f t="shared" si="307"/>
        <v>1.6739130434782607E-2</v>
      </c>
      <c r="AT545" s="30">
        <f t="shared" si="308"/>
        <v>1.547554347826087E-2</v>
      </c>
      <c r="AU545" s="30">
        <f t="shared" si="309"/>
        <v>1.5679347826086956E-2</v>
      </c>
      <c r="AV545" s="30">
        <f t="shared" si="310"/>
        <v>1.7336956521739132E-2</v>
      </c>
      <c r="AW545" s="30">
        <f t="shared" si="311"/>
        <v>1.3043478260869565E-2</v>
      </c>
      <c r="AX545" s="30">
        <f t="shared" si="312"/>
        <v>8.6956521739130436E-3</v>
      </c>
      <c r="AY545" s="30">
        <f t="shared" si="313"/>
        <v>1.4728260869565217E-2</v>
      </c>
      <c r="AZ545" s="30">
        <f t="shared" si="314"/>
        <v>1.4524456521739131E-2</v>
      </c>
      <c r="BA545" s="30">
        <f t="shared" si="315"/>
        <v>2.1847826086956523E-2</v>
      </c>
      <c r="BB545" s="30">
        <f t="shared" si="316"/>
        <v>1.5733695652173914E-2</v>
      </c>
    </row>
    <row r="546" spans="1:54" ht="15" x14ac:dyDescent="0.2">
      <c r="A546" s="20" t="s">
        <v>579</v>
      </c>
      <c r="B546" s="25">
        <v>387</v>
      </c>
      <c r="C546" s="25">
        <v>691</v>
      </c>
      <c r="D546" s="25">
        <v>913</v>
      </c>
      <c r="E546" s="25">
        <v>1059</v>
      </c>
      <c r="F546" s="25">
        <v>961</v>
      </c>
      <c r="G546" s="25">
        <v>1218</v>
      </c>
      <c r="H546" s="25">
        <v>922</v>
      </c>
      <c r="I546" s="25">
        <v>1561</v>
      </c>
      <c r="J546" s="25">
        <v>860</v>
      </c>
      <c r="K546" s="25">
        <v>793</v>
      </c>
      <c r="L546" s="25">
        <v>984</v>
      </c>
      <c r="M546" s="25">
        <v>777</v>
      </c>
      <c r="N546" s="25">
        <v>424</v>
      </c>
      <c r="O546" s="25">
        <v>1847</v>
      </c>
      <c r="P546" s="25">
        <v>1000</v>
      </c>
      <c r="Q546" s="25">
        <v>1035</v>
      </c>
      <c r="R546" s="25">
        <v>867</v>
      </c>
      <c r="Z546" s="20"/>
      <c r="AG546" s="20" t="s">
        <v>579</v>
      </c>
      <c r="AH546" s="28">
        <v>66700</v>
      </c>
      <c r="AI546" s="28">
        <v>66000</v>
      </c>
      <c r="AJ546" s="28">
        <v>66100</v>
      </c>
      <c r="AL546" s="30">
        <f t="shared" si="300"/>
        <v>5.8020989505247374E-3</v>
      </c>
      <c r="AM546" s="30">
        <f t="shared" si="301"/>
        <v>1.0359820089955023E-2</v>
      </c>
      <c r="AN546" s="30">
        <f t="shared" si="302"/>
        <v>1.368815592203898E-2</v>
      </c>
      <c r="AO546" s="30">
        <f t="shared" si="303"/>
        <v>1.6045454545454547E-2</v>
      </c>
      <c r="AP546" s="30">
        <f t="shared" si="304"/>
        <v>1.456060606060606E-2</v>
      </c>
      <c r="AQ546" s="30">
        <f t="shared" si="305"/>
        <v>1.8454545454545456E-2</v>
      </c>
      <c r="AR546" s="30">
        <f t="shared" si="306"/>
        <v>1.394856278366112E-2</v>
      </c>
      <c r="AS546" s="30">
        <f t="shared" si="307"/>
        <v>2.3615733736762481E-2</v>
      </c>
      <c r="AT546" s="30">
        <f t="shared" si="308"/>
        <v>1.3010590015128594E-2</v>
      </c>
      <c r="AU546" s="30">
        <f t="shared" si="309"/>
        <v>1.1996974281391831E-2</v>
      </c>
      <c r="AV546" s="30">
        <f t="shared" si="310"/>
        <v>1.4886535552193646E-2</v>
      </c>
      <c r="AW546" s="30">
        <f t="shared" si="311"/>
        <v>1.1754916792738275E-2</v>
      </c>
      <c r="AX546" s="30">
        <f t="shared" si="312"/>
        <v>6.414523449319213E-3</v>
      </c>
      <c r="AY546" s="30">
        <f t="shared" si="313"/>
        <v>2.7942511346444782E-2</v>
      </c>
      <c r="AZ546" s="30">
        <f t="shared" si="314"/>
        <v>1.5128593040847202E-2</v>
      </c>
      <c r="BA546" s="30">
        <f t="shared" si="315"/>
        <v>1.5658093797276854E-2</v>
      </c>
      <c r="BB546" s="30">
        <f t="shared" si="316"/>
        <v>1.3116490166414524E-2</v>
      </c>
    </row>
    <row r="547" spans="1:54" ht="15" x14ac:dyDescent="0.2">
      <c r="A547" s="20" t="s">
        <v>580</v>
      </c>
      <c r="B547" s="25">
        <v>332</v>
      </c>
      <c r="C547" s="25">
        <v>662</v>
      </c>
      <c r="D547" s="25">
        <v>668</v>
      </c>
      <c r="E547" s="25">
        <v>549</v>
      </c>
      <c r="F547" s="25">
        <v>586</v>
      </c>
      <c r="G547" s="25">
        <v>535</v>
      </c>
      <c r="H547" s="25">
        <v>604</v>
      </c>
      <c r="I547" s="25">
        <v>470</v>
      </c>
      <c r="J547" s="25">
        <v>477</v>
      </c>
      <c r="K547" s="25">
        <v>620</v>
      </c>
      <c r="L547" s="25">
        <v>808</v>
      </c>
      <c r="M547" s="25">
        <v>404</v>
      </c>
      <c r="N547" s="25">
        <v>345</v>
      </c>
      <c r="O547" s="25">
        <v>502</v>
      </c>
      <c r="P547" s="25">
        <v>490</v>
      </c>
      <c r="Q547" s="25">
        <v>814</v>
      </c>
      <c r="R547" s="25">
        <v>616</v>
      </c>
      <c r="Z547" s="20"/>
      <c r="AG547" s="20" t="s">
        <v>580</v>
      </c>
      <c r="AH547" s="28">
        <v>59400</v>
      </c>
      <c r="AI547" s="28">
        <v>60500</v>
      </c>
      <c r="AJ547" s="28">
        <v>60800</v>
      </c>
      <c r="AL547" s="30">
        <f t="shared" si="300"/>
        <v>5.5892255892255891E-3</v>
      </c>
      <c r="AM547" s="30">
        <f t="shared" si="301"/>
        <v>1.1144781144781145E-2</v>
      </c>
      <c r="AN547" s="30">
        <f t="shared" si="302"/>
        <v>1.1245791245791247E-2</v>
      </c>
      <c r="AO547" s="30">
        <f t="shared" si="303"/>
        <v>9.0743801652892562E-3</v>
      </c>
      <c r="AP547" s="30">
        <f t="shared" si="304"/>
        <v>9.6859504132231402E-3</v>
      </c>
      <c r="AQ547" s="30">
        <f t="shared" si="305"/>
        <v>8.842975206611571E-3</v>
      </c>
      <c r="AR547" s="30">
        <f t="shared" si="306"/>
        <v>9.9342105263157902E-3</v>
      </c>
      <c r="AS547" s="30">
        <f t="shared" si="307"/>
        <v>7.7302631578947366E-3</v>
      </c>
      <c r="AT547" s="30">
        <f t="shared" si="308"/>
        <v>7.845394736842105E-3</v>
      </c>
      <c r="AU547" s="30">
        <f t="shared" si="309"/>
        <v>1.0197368421052632E-2</v>
      </c>
      <c r="AV547" s="30">
        <f t="shared" si="310"/>
        <v>1.3289473684210526E-2</v>
      </c>
      <c r="AW547" s="30">
        <f t="shared" si="311"/>
        <v>6.6447368421052632E-3</v>
      </c>
      <c r="AX547" s="30">
        <f t="shared" si="312"/>
        <v>5.6743421052631582E-3</v>
      </c>
      <c r="AY547" s="30">
        <f t="shared" si="313"/>
        <v>8.2565789473684204E-3</v>
      </c>
      <c r="AZ547" s="30">
        <f t="shared" si="314"/>
        <v>8.0592105263157902E-3</v>
      </c>
      <c r="BA547" s="30">
        <f t="shared" si="315"/>
        <v>1.3388157894736841E-2</v>
      </c>
      <c r="BB547" s="30">
        <f t="shared" si="316"/>
        <v>1.013157894736842E-2</v>
      </c>
    </row>
    <row r="548" spans="1:54" ht="15" x14ac:dyDescent="0.2">
      <c r="A548" s="20" t="s">
        <v>581</v>
      </c>
      <c r="B548" s="25">
        <v>160</v>
      </c>
      <c r="C548" s="25">
        <v>260</v>
      </c>
      <c r="D548" s="25">
        <v>345</v>
      </c>
      <c r="E548" s="25">
        <v>420</v>
      </c>
      <c r="F548" s="25">
        <v>303</v>
      </c>
      <c r="G548" s="25">
        <v>315</v>
      </c>
      <c r="H548" s="25">
        <v>365</v>
      </c>
      <c r="I548" s="25">
        <v>262</v>
      </c>
      <c r="J548" s="25">
        <v>289</v>
      </c>
      <c r="K548" s="25">
        <v>229</v>
      </c>
      <c r="L548" s="25">
        <v>290</v>
      </c>
      <c r="M548" s="25">
        <v>219</v>
      </c>
      <c r="N548" s="25">
        <v>152</v>
      </c>
      <c r="O548" s="25">
        <v>286</v>
      </c>
      <c r="P548" s="25">
        <v>288</v>
      </c>
      <c r="Q548" s="25">
        <v>258</v>
      </c>
      <c r="R548" s="25">
        <v>231</v>
      </c>
      <c r="Z548" s="20"/>
      <c r="AG548" s="20" t="s">
        <v>581</v>
      </c>
      <c r="AH548" s="28">
        <v>34200</v>
      </c>
      <c r="AI548" s="28">
        <v>33500</v>
      </c>
      <c r="AJ548" s="28">
        <v>33100</v>
      </c>
      <c r="AL548" s="30">
        <f t="shared" ref="AL548:AL594" si="317">B548/$AH548</f>
        <v>4.6783625730994153E-3</v>
      </c>
      <c r="AM548" s="30">
        <f t="shared" ref="AM548:AM594" si="318">C548/$AH548</f>
        <v>7.6023391812865496E-3</v>
      </c>
      <c r="AN548" s="30">
        <f t="shared" ref="AN548:AN594" si="319">D548/$AH548</f>
        <v>1.0087719298245614E-2</v>
      </c>
      <c r="AO548" s="30">
        <f t="shared" ref="AO548:AO594" si="320">E548/$AI548</f>
        <v>1.2537313432835821E-2</v>
      </c>
      <c r="AP548" s="30">
        <f t="shared" ref="AP548:AP594" si="321">F548/$AI548</f>
        <v>9.0447761194029849E-3</v>
      </c>
      <c r="AQ548" s="30">
        <f t="shared" ref="AQ548:AQ594" si="322">G548/$AI548</f>
        <v>9.4029850746268663E-3</v>
      </c>
      <c r="AR548" s="30">
        <f t="shared" ref="AR548:AR594" si="323">H548/$AJ548</f>
        <v>1.1027190332326284E-2</v>
      </c>
      <c r="AS548" s="30">
        <f t="shared" ref="AS548:AS594" si="324">I548/$AJ548</f>
        <v>7.9154078549848947E-3</v>
      </c>
      <c r="AT548" s="30">
        <f t="shared" ref="AT548:AT594" si="325">J548/$AJ548</f>
        <v>8.7311178247734145E-3</v>
      </c>
      <c r="AU548" s="30">
        <f t="shared" ref="AU548:AU594" si="326">K548/$AJ548</f>
        <v>6.9184290030211478E-3</v>
      </c>
      <c r="AV548" s="30">
        <f t="shared" ref="AV548:AV594" si="327">L548/$AJ548</f>
        <v>8.7613293051359512E-3</v>
      </c>
      <c r="AW548" s="30">
        <f t="shared" ref="AW548:AW594" si="328">M548/$AJ548</f>
        <v>6.6163141993957706E-3</v>
      </c>
      <c r="AX548" s="30">
        <f t="shared" ref="AX548:AX594" si="329">N548/$AJ548</f>
        <v>4.5921450151057402E-3</v>
      </c>
      <c r="AY548" s="30">
        <f t="shared" ref="AY548:AY594" si="330">O548/$AJ548</f>
        <v>8.640483383685801E-3</v>
      </c>
      <c r="AZ548" s="30">
        <f t="shared" ref="AZ548:AZ594" si="331">P548/$AJ548</f>
        <v>8.7009063444108761E-3</v>
      </c>
      <c r="BA548" s="30">
        <f t="shared" ref="BA548:BA594" si="332">Q548/$AJ548</f>
        <v>7.7945619335347436E-3</v>
      </c>
      <c r="BB548" s="30">
        <f t="shared" ref="BB548:BB594" si="333">R548/$AJ548</f>
        <v>6.9788519637462238E-3</v>
      </c>
    </row>
    <row r="549" spans="1:54" ht="15" x14ac:dyDescent="0.2">
      <c r="A549" s="20" t="s">
        <v>582</v>
      </c>
      <c r="B549" s="25">
        <v>211</v>
      </c>
      <c r="C549" s="25">
        <v>588</v>
      </c>
      <c r="D549" s="25">
        <v>405</v>
      </c>
      <c r="E549" s="25">
        <v>481</v>
      </c>
      <c r="F549" s="25">
        <v>444</v>
      </c>
      <c r="G549" s="25">
        <v>364</v>
      </c>
      <c r="H549" s="25">
        <v>318</v>
      </c>
      <c r="I549" s="25">
        <v>347</v>
      </c>
      <c r="J549" s="25">
        <v>421</v>
      </c>
      <c r="K549" s="25">
        <v>470</v>
      </c>
      <c r="L549" s="25">
        <v>401</v>
      </c>
      <c r="M549" s="25">
        <v>337</v>
      </c>
      <c r="N549" s="25">
        <v>166</v>
      </c>
      <c r="O549" s="25">
        <v>416</v>
      </c>
      <c r="P549" s="25">
        <v>349</v>
      </c>
      <c r="Q549" s="25">
        <v>543</v>
      </c>
      <c r="R549" s="25">
        <v>505</v>
      </c>
      <c r="Z549" s="20"/>
      <c r="AG549" s="20" t="s">
        <v>582</v>
      </c>
      <c r="AH549" s="28">
        <v>51000</v>
      </c>
      <c r="AI549" s="28">
        <v>50900</v>
      </c>
      <c r="AJ549" s="28">
        <v>49900</v>
      </c>
      <c r="AL549" s="30">
        <f t="shared" si="317"/>
        <v>4.1372549019607846E-3</v>
      </c>
      <c r="AM549" s="30">
        <f t="shared" si="318"/>
        <v>1.1529411764705882E-2</v>
      </c>
      <c r="AN549" s="30">
        <f t="shared" si="319"/>
        <v>7.9411764705882345E-3</v>
      </c>
      <c r="AO549" s="30">
        <f t="shared" si="320"/>
        <v>9.4499017681728883E-3</v>
      </c>
      <c r="AP549" s="30">
        <f t="shared" si="321"/>
        <v>8.7229862475442042E-3</v>
      </c>
      <c r="AQ549" s="30">
        <f t="shared" si="322"/>
        <v>7.1512770137524559E-3</v>
      </c>
      <c r="AR549" s="30">
        <f t="shared" si="323"/>
        <v>6.3727454909819643E-3</v>
      </c>
      <c r="AS549" s="30">
        <f t="shared" si="324"/>
        <v>6.9539078156312627E-3</v>
      </c>
      <c r="AT549" s="30">
        <f t="shared" si="325"/>
        <v>8.4368737474949905E-3</v>
      </c>
      <c r="AU549" s="30">
        <f t="shared" si="326"/>
        <v>9.4188376753507018E-3</v>
      </c>
      <c r="AV549" s="30">
        <f t="shared" si="327"/>
        <v>8.0360721442885776E-3</v>
      </c>
      <c r="AW549" s="30">
        <f t="shared" si="328"/>
        <v>6.7535070140280562E-3</v>
      </c>
      <c r="AX549" s="30">
        <f t="shared" si="329"/>
        <v>3.3266533066132263E-3</v>
      </c>
      <c r="AY549" s="30">
        <f t="shared" si="330"/>
        <v>8.3366733466933868E-3</v>
      </c>
      <c r="AZ549" s="30">
        <f t="shared" si="331"/>
        <v>6.9939879759519036E-3</v>
      </c>
      <c r="BA549" s="30">
        <f t="shared" si="332"/>
        <v>1.0881763527054108E-2</v>
      </c>
      <c r="BB549" s="30">
        <f t="shared" si="333"/>
        <v>1.0120240480961924E-2</v>
      </c>
    </row>
    <row r="550" spans="1:54" ht="15" x14ac:dyDescent="0.2">
      <c r="A550" s="20" t="s">
        <v>583</v>
      </c>
      <c r="B550" s="25">
        <v>471</v>
      </c>
      <c r="C550" s="25">
        <v>966</v>
      </c>
      <c r="D550" s="25">
        <v>817</v>
      </c>
      <c r="E550" s="25">
        <v>1007</v>
      </c>
      <c r="F550" s="25">
        <v>814</v>
      </c>
      <c r="G550" s="25">
        <v>1257</v>
      </c>
      <c r="H550" s="25">
        <v>680</v>
      </c>
      <c r="I550" s="25">
        <v>814</v>
      </c>
      <c r="J550" s="25">
        <v>639</v>
      </c>
      <c r="K550" s="25">
        <v>1000</v>
      </c>
      <c r="L550" s="25">
        <v>727</v>
      </c>
      <c r="M550" s="25">
        <v>691</v>
      </c>
      <c r="N550" s="25">
        <v>509</v>
      </c>
      <c r="O550" s="25">
        <v>766</v>
      </c>
      <c r="P550" s="25">
        <v>782</v>
      </c>
      <c r="Q550" s="25">
        <v>902</v>
      </c>
      <c r="R550" s="25">
        <v>832</v>
      </c>
      <c r="Z550" s="20"/>
      <c r="AG550" s="20" t="s">
        <v>583</v>
      </c>
      <c r="AH550" s="28">
        <v>78800</v>
      </c>
      <c r="AI550" s="28">
        <v>79600</v>
      </c>
      <c r="AJ550" s="28">
        <v>80600</v>
      </c>
      <c r="AL550" s="30">
        <f t="shared" si="317"/>
        <v>5.9771573604060916E-3</v>
      </c>
      <c r="AM550" s="30">
        <f t="shared" si="318"/>
        <v>1.2258883248730965E-2</v>
      </c>
      <c r="AN550" s="30">
        <f t="shared" si="319"/>
        <v>1.0368020304568529E-2</v>
      </c>
      <c r="AO550" s="30">
        <f t="shared" si="320"/>
        <v>1.2650753768844222E-2</v>
      </c>
      <c r="AP550" s="30">
        <f t="shared" si="321"/>
        <v>1.0226130653266332E-2</v>
      </c>
      <c r="AQ550" s="30">
        <f t="shared" si="322"/>
        <v>1.5791457286432161E-2</v>
      </c>
      <c r="AR550" s="30">
        <f t="shared" si="323"/>
        <v>8.4367245657568247E-3</v>
      </c>
      <c r="AS550" s="30">
        <f t="shared" si="324"/>
        <v>1.009925558312655E-2</v>
      </c>
      <c r="AT550" s="30">
        <f t="shared" si="325"/>
        <v>7.9280397022332503E-3</v>
      </c>
      <c r="AU550" s="30">
        <f t="shared" si="326"/>
        <v>1.2406947890818859E-2</v>
      </c>
      <c r="AV550" s="30">
        <f t="shared" si="327"/>
        <v>9.0198511166253107E-3</v>
      </c>
      <c r="AW550" s="30">
        <f t="shared" si="328"/>
        <v>8.5732009925558305E-3</v>
      </c>
      <c r="AX550" s="30">
        <f t="shared" si="329"/>
        <v>6.3151364764267989E-3</v>
      </c>
      <c r="AY550" s="30">
        <f t="shared" si="330"/>
        <v>9.503722084367245E-3</v>
      </c>
      <c r="AZ550" s="30">
        <f t="shared" si="331"/>
        <v>9.7022332506203467E-3</v>
      </c>
      <c r="BA550" s="30">
        <f t="shared" si="332"/>
        <v>1.1191066997518611E-2</v>
      </c>
      <c r="BB550" s="30">
        <f t="shared" si="333"/>
        <v>1.032258064516129E-2</v>
      </c>
    </row>
    <row r="551" spans="1:54" ht="15" x14ac:dyDescent="0.2">
      <c r="A551" s="20" t="s">
        <v>584</v>
      </c>
      <c r="B551" s="25">
        <v>1290</v>
      </c>
      <c r="C551" s="25">
        <v>1591</v>
      </c>
      <c r="D551" s="25">
        <v>1522</v>
      </c>
      <c r="E551" s="25">
        <v>1535</v>
      </c>
      <c r="F551" s="25">
        <v>1218</v>
      </c>
      <c r="G551" s="25">
        <v>1837</v>
      </c>
      <c r="H551" s="25">
        <v>1925</v>
      </c>
      <c r="I551" s="25">
        <v>2669</v>
      </c>
      <c r="J551" s="25">
        <v>1989</v>
      </c>
      <c r="K551" s="25">
        <v>2311</v>
      </c>
      <c r="L551" s="25">
        <v>1690</v>
      </c>
      <c r="M551" s="25">
        <v>2335</v>
      </c>
      <c r="N551" s="25">
        <v>1054</v>
      </c>
      <c r="O551" s="25">
        <v>1993</v>
      </c>
      <c r="P551" s="25">
        <v>2565</v>
      </c>
      <c r="Q551" s="25">
        <v>2428</v>
      </c>
      <c r="R551" s="25">
        <v>2575</v>
      </c>
      <c r="Z551" s="20"/>
      <c r="AG551" s="20" t="s">
        <v>584</v>
      </c>
      <c r="AH551" s="28">
        <v>100400</v>
      </c>
      <c r="AI551" s="28">
        <v>100000</v>
      </c>
      <c r="AJ551" s="28">
        <v>100600</v>
      </c>
      <c r="AL551" s="30">
        <f t="shared" si="317"/>
        <v>1.2848605577689243E-2</v>
      </c>
      <c r="AM551" s="30">
        <f t="shared" si="318"/>
        <v>1.5846613545816735E-2</v>
      </c>
      <c r="AN551" s="30">
        <f t="shared" si="319"/>
        <v>1.5159362549800796E-2</v>
      </c>
      <c r="AO551" s="30">
        <f t="shared" si="320"/>
        <v>1.5350000000000001E-2</v>
      </c>
      <c r="AP551" s="30">
        <f t="shared" si="321"/>
        <v>1.218E-2</v>
      </c>
      <c r="AQ551" s="30">
        <f t="shared" si="322"/>
        <v>1.8370000000000001E-2</v>
      </c>
      <c r="AR551" s="30">
        <f t="shared" si="323"/>
        <v>1.9135188866799206E-2</v>
      </c>
      <c r="AS551" s="30">
        <f t="shared" si="324"/>
        <v>2.6530815109343936E-2</v>
      </c>
      <c r="AT551" s="30">
        <f t="shared" si="325"/>
        <v>1.9771371769383699E-2</v>
      </c>
      <c r="AU551" s="30">
        <f t="shared" si="326"/>
        <v>2.2972166998011929E-2</v>
      </c>
      <c r="AV551" s="30">
        <f t="shared" si="327"/>
        <v>1.679920477137177E-2</v>
      </c>
      <c r="AW551" s="30">
        <f t="shared" si="328"/>
        <v>2.3210735586481113E-2</v>
      </c>
      <c r="AX551" s="30">
        <f t="shared" si="329"/>
        <v>1.0477137176938369E-2</v>
      </c>
      <c r="AY551" s="30">
        <f t="shared" si="330"/>
        <v>1.9811133200795229E-2</v>
      </c>
      <c r="AZ551" s="30">
        <f t="shared" si="331"/>
        <v>2.5497017892644136E-2</v>
      </c>
      <c r="BA551" s="30">
        <f t="shared" si="332"/>
        <v>2.4135188866799204E-2</v>
      </c>
      <c r="BB551" s="30">
        <f t="shared" si="333"/>
        <v>2.5596421471172963E-2</v>
      </c>
    </row>
    <row r="552" spans="1:54" ht="15" x14ac:dyDescent="0.2">
      <c r="A552" s="20" t="s">
        <v>585</v>
      </c>
      <c r="B552" s="25">
        <v>257</v>
      </c>
      <c r="C552" s="25">
        <v>601</v>
      </c>
      <c r="D552" s="25">
        <v>638</v>
      </c>
      <c r="E552" s="25">
        <v>666</v>
      </c>
      <c r="F552" s="25">
        <v>668</v>
      </c>
      <c r="G552" s="25">
        <v>649</v>
      </c>
      <c r="H552" s="25">
        <v>867</v>
      </c>
      <c r="I552" s="25">
        <v>620</v>
      </c>
      <c r="J552" s="25">
        <v>1800</v>
      </c>
      <c r="K552" s="25">
        <v>2103</v>
      </c>
      <c r="L552" s="25">
        <v>1730</v>
      </c>
      <c r="M552" s="25">
        <v>1390</v>
      </c>
      <c r="N552" s="25">
        <v>647</v>
      </c>
      <c r="O552" s="25">
        <v>416</v>
      </c>
      <c r="P552" s="25">
        <v>508</v>
      </c>
      <c r="Q552" s="25">
        <v>669</v>
      </c>
      <c r="R552" s="25">
        <v>732</v>
      </c>
      <c r="Z552" s="20"/>
      <c r="AG552" s="20" t="s">
        <v>585</v>
      </c>
      <c r="AH552" s="28">
        <v>60100</v>
      </c>
      <c r="AI552" s="28">
        <v>59300</v>
      </c>
      <c r="AJ552" s="28">
        <v>60200</v>
      </c>
      <c r="AL552" s="30">
        <f t="shared" si="317"/>
        <v>4.2762063227953411E-3</v>
      </c>
      <c r="AM552" s="30">
        <f t="shared" si="318"/>
        <v>0.01</v>
      </c>
      <c r="AN552" s="30">
        <f t="shared" si="319"/>
        <v>1.0615640599001663E-2</v>
      </c>
      <c r="AO552" s="30">
        <f t="shared" si="320"/>
        <v>1.1231028667790894E-2</v>
      </c>
      <c r="AP552" s="30">
        <f t="shared" si="321"/>
        <v>1.1264755480607083E-2</v>
      </c>
      <c r="AQ552" s="30">
        <f t="shared" si="322"/>
        <v>1.0944350758853288E-2</v>
      </c>
      <c r="AR552" s="30">
        <f t="shared" si="323"/>
        <v>1.4401993355481727E-2</v>
      </c>
      <c r="AS552" s="30">
        <f t="shared" si="324"/>
        <v>1.0299003322259137E-2</v>
      </c>
      <c r="AT552" s="30">
        <f t="shared" si="325"/>
        <v>2.9900332225913623E-2</v>
      </c>
      <c r="AU552" s="30">
        <f t="shared" si="326"/>
        <v>3.4933554817275746E-2</v>
      </c>
      <c r="AV552" s="30">
        <f t="shared" si="327"/>
        <v>2.8737541528239204E-2</v>
      </c>
      <c r="AW552" s="30">
        <f t="shared" si="328"/>
        <v>2.3089700996677742E-2</v>
      </c>
      <c r="AX552" s="30">
        <f t="shared" si="329"/>
        <v>1.074750830564784E-2</v>
      </c>
      <c r="AY552" s="30">
        <f t="shared" si="330"/>
        <v>6.9102990033222591E-3</v>
      </c>
      <c r="AZ552" s="30">
        <f t="shared" si="331"/>
        <v>8.438538205980067E-3</v>
      </c>
      <c r="BA552" s="30">
        <f t="shared" si="332"/>
        <v>1.1112956810631229E-2</v>
      </c>
      <c r="BB552" s="30">
        <f t="shared" si="333"/>
        <v>1.2159468438538205E-2</v>
      </c>
    </row>
    <row r="553" spans="1:54" ht="15" x14ac:dyDescent="0.2">
      <c r="A553" s="20" t="s">
        <v>586</v>
      </c>
      <c r="B553" s="25">
        <v>572</v>
      </c>
      <c r="C553" s="25">
        <v>740</v>
      </c>
      <c r="D553" s="25">
        <v>607</v>
      </c>
      <c r="E553" s="25">
        <v>771</v>
      </c>
      <c r="F553" s="25">
        <v>1094</v>
      </c>
      <c r="G553" s="25">
        <v>1161</v>
      </c>
      <c r="H553" s="25">
        <v>788</v>
      </c>
      <c r="I553" s="25">
        <v>753</v>
      </c>
      <c r="J553" s="25">
        <v>783</v>
      </c>
      <c r="K553" s="25">
        <v>802</v>
      </c>
      <c r="L553" s="25">
        <v>655</v>
      </c>
      <c r="M553" s="25">
        <v>1015</v>
      </c>
      <c r="N553" s="25">
        <v>695</v>
      </c>
      <c r="O553" s="25">
        <v>731</v>
      </c>
      <c r="P553" s="25">
        <v>534</v>
      </c>
      <c r="Q553" s="25">
        <v>819</v>
      </c>
      <c r="R553" s="25">
        <v>914</v>
      </c>
      <c r="Z553" s="20"/>
      <c r="AG553" s="20" t="s">
        <v>586</v>
      </c>
      <c r="AH553" s="28">
        <v>63500</v>
      </c>
      <c r="AI553" s="28">
        <v>63500</v>
      </c>
      <c r="AJ553" s="28">
        <v>63700</v>
      </c>
      <c r="AL553" s="30">
        <f t="shared" si="317"/>
        <v>9.0078740157480321E-3</v>
      </c>
      <c r="AM553" s="30">
        <f t="shared" si="318"/>
        <v>1.1653543307086614E-2</v>
      </c>
      <c r="AN553" s="30">
        <f t="shared" si="319"/>
        <v>9.5590551181102355E-3</v>
      </c>
      <c r="AO553" s="30">
        <f t="shared" si="320"/>
        <v>1.2141732283464567E-2</v>
      </c>
      <c r="AP553" s="30">
        <f t="shared" si="321"/>
        <v>1.7228346456692915E-2</v>
      </c>
      <c r="AQ553" s="30">
        <f t="shared" si="322"/>
        <v>1.8283464566929135E-2</v>
      </c>
      <c r="AR553" s="30">
        <f t="shared" si="323"/>
        <v>1.2370486656200943E-2</v>
      </c>
      <c r="AS553" s="30">
        <f t="shared" si="324"/>
        <v>1.1821036106750393E-2</v>
      </c>
      <c r="AT553" s="30">
        <f t="shared" si="325"/>
        <v>1.2291993720565149E-2</v>
      </c>
      <c r="AU553" s="30">
        <f t="shared" si="326"/>
        <v>1.2590266875981162E-2</v>
      </c>
      <c r="AV553" s="30">
        <f t="shared" si="327"/>
        <v>1.0282574568288854E-2</v>
      </c>
      <c r="AW553" s="30">
        <f t="shared" si="328"/>
        <v>1.5934065934065933E-2</v>
      </c>
      <c r="AX553" s="30">
        <f t="shared" si="329"/>
        <v>1.0910518053375196E-2</v>
      </c>
      <c r="AY553" s="30">
        <f t="shared" si="330"/>
        <v>1.1475667189952904E-2</v>
      </c>
      <c r="AZ553" s="30">
        <f t="shared" si="331"/>
        <v>8.3830455259026691E-3</v>
      </c>
      <c r="BA553" s="30">
        <f t="shared" si="332"/>
        <v>1.2857142857142857E-2</v>
      </c>
      <c r="BB553" s="30">
        <f t="shared" si="333"/>
        <v>1.434850863422292E-2</v>
      </c>
    </row>
    <row r="554" spans="1:54" ht="15" x14ac:dyDescent="0.2">
      <c r="A554" s="20" t="s">
        <v>587</v>
      </c>
      <c r="B554" s="25">
        <v>231</v>
      </c>
      <c r="C554" s="25">
        <v>369</v>
      </c>
      <c r="D554" s="25">
        <v>340</v>
      </c>
      <c r="E554" s="25">
        <v>528</v>
      </c>
      <c r="F554" s="25">
        <v>339</v>
      </c>
      <c r="G554" s="25">
        <v>299</v>
      </c>
      <c r="H554" s="25">
        <v>333</v>
      </c>
      <c r="I554" s="25">
        <v>351</v>
      </c>
      <c r="J554" s="25">
        <v>335</v>
      </c>
      <c r="K554" s="25">
        <v>497</v>
      </c>
      <c r="L554" s="25">
        <v>458</v>
      </c>
      <c r="M554" s="25">
        <v>271</v>
      </c>
      <c r="N554" s="25">
        <v>328</v>
      </c>
      <c r="O554" s="25">
        <v>384</v>
      </c>
      <c r="P554" s="25">
        <v>439</v>
      </c>
      <c r="Q554" s="25">
        <v>384</v>
      </c>
      <c r="R554" s="25">
        <v>556</v>
      </c>
      <c r="Z554" s="20"/>
      <c r="AG554" s="20" t="s">
        <v>587</v>
      </c>
      <c r="AH554" s="28">
        <v>59400</v>
      </c>
      <c r="AI554" s="28">
        <v>58500</v>
      </c>
      <c r="AJ554" s="28">
        <v>58800</v>
      </c>
      <c r="AL554" s="30">
        <f t="shared" si="317"/>
        <v>3.8888888888888888E-3</v>
      </c>
      <c r="AM554" s="30">
        <f t="shared" si="318"/>
        <v>6.2121212121212122E-3</v>
      </c>
      <c r="AN554" s="30">
        <f t="shared" si="319"/>
        <v>5.723905723905724E-3</v>
      </c>
      <c r="AO554" s="30">
        <f t="shared" si="320"/>
        <v>9.0256410256410249E-3</v>
      </c>
      <c r="AP554" s="30">
        <f t="shared" si="321"/>
        <v>5.7948717948717952E-3</v>
      </c>
      <c r="AQ554" s="30">
        <f t="shared" si="322"/>
        <v>5.1111111111111114E-3</v>
      </c>
      <c r="AR554" s="30">
        <f t="shared" si="323"/>
        <v>5.6632653061224492E-3</v>
      </c>
      <c r="AS554" s="30">
        <f t="shared" si="324"/>
        <v>5.9693877551020404E-3</v>
      </c>
      <c r="AT554" s="30">
        <f t="shared" si="325"/>
        <v>5.6972789115646259E-3</v>
      </c>
      <c r="AU554" s="30">
        <f t="shared" si="326"/>
        <v>8.4523809523809525E-3</v>
      </c>
      <c r="AV554" s="30">
        <f t="shared" si="327"/>
        <v>7.7891156462585034E-3</v>
      </c>
      <c r="AW554" s="30">
        <f t="shared" si="328"/>
        <v>4.6088435374149663E-3</v>
      </c>
      <c r="AX554" s="30">
        <f t="shared" si="329"/>
        <v>5.5782312925170066E-3</v>
      </c>
      <c r="AY554" s="30">
        <f t="shared" si="330"/>
        <v>6.5306122448979594E-3</v>
      </c>
      <c r="AZ554" s="30">
        <f t="shared" si="331"/>
        <v>7.465986394557823E-3</v>
      </c>
      <c r="BA554" s="30">
        <f t="shared" si="332"/>
        <v>6.5306122448979594E-3</v>
      </c>
      <c r="BB554" s="30">
        <f t="shared" si="333"/>
        <v>9.4557823129251695E-3</v>
      </c>
    </row>
    <row r="555" spans="1:54" ht="15" x14ac:dyDescent="0.2">
      <c r="A555" s="20" t="s">
        <v>588</v>
      </c>
      <c r="B555" s="25">
        <v>1596</v>
      </c>
      <c r="C555" s="25">
        <v>2414</v>
      </c>
      <c r="D555" s="25">
        <v>3522</v>
      </c>
      <c r="E555" s="25">
        <v>2038</v>
      </c>
      <c r="F555" s="25">
        <v>1889</v>
      </c>
      <c r="G555" s="25">
        <v>2278</v>
      </c>
      <c r="H555" s="25">
        <v>2414</v>
      </c>
      <c r="I555" s="25">
        <v>2387</v>
      </c>
      <c r="J555" s="25">
        <v>2046</v>
      </c>
      <c r="K555" s="25">
        <v>3234</v>
      </c>
      <c r="L555" s="25">
        <v>2457</v>
      </c>
      <c r="M555" s="25">
        <v>2482</v>
      </c>
      <c r="N555" s="25">
        <v>1676</v>
      </c>
      <c r="O555" s="25">
        <v>2569</v>
      </c>
      <c r="P555" s="25">
        <v>2602</v>
      </c>
      <c r="Q555" s="25">
        <v>2144</v>
      </c>
      <c r="R555" s="25">
        <v>2172</v>
      </c>
      <c r="Z555" s="20"/>
      <c r="AG555" s="20" t="s">
        <v>588</v>
      </c>
      <c r="AH555" s="28">
        <v>167200</v>
      </c>
      <c r="AI555" s="28">
        <v>172600</v>
      </c>
      <c r="AJ555" s="28">
        <v>170700</v>
      </c>
      <c r="AL555" s="30">
        <f t="shared" si="317"/>
        <v>9.5454545454545462E-3</v>
      </c>
      <c r="AM555" s="30">
        <f t="shared" si="318"/>
        <v>1.4437799043062201E-2</v>
      </c>
      <c r="AN555" s="30">
        <f t="shared" si="319"/>
        <v>2.1064593301435407E-2</v>
      </c>
      <c r="AO555" s="30">
        <f t="shared" si="320"/>
        <v>1.1807647740440325E-2</v>
      </c>
      <c r="AP555" s="30">
        <f t="shared" si="321"/>
        <v>1.0944380069524914E-2</v>
      </c>
      <c r="AQ555" s="30">
        <f t="shared" si="322"/>
        <v>1.3198146002317498E-2</v>
      </c>
      <c r="AR555" s="30">
        <f t="shared" si="323"/>
        <v>1.4141769185705916E-2</v>
      </c>
      <c r="AS555" s="30">
        <f t="shared" si="324"/>
        <v>1.3983596953719977E-2</v>
      </c>
      <c r="AT555" s="30">
        <f t="shared" si="325"/>
        <v>1.1985940246045695E-2</v>
      </c>
      <c r="AU555" s="30">
        <f t="shared" si="326"/>
        <v>1.8945518453427065E-2</v>
      </c>
      <c r="AV555" s="30">
        <f t="shared" si="327"/>
        <v>1.4393673110720562E-2</v>
      </c>
      <c r="AW555" s="30">
        <f t="shared" si="328"/>
        <v>1.4540128881077915E-2</v>
      </c>
      <c r="AX555" s="30">
        <f t="shared" si="329"/>
        <v>9.8183948447568836E-3</v>
      </c>
      <c r="AY555" s="30">
        <f t="shared" si="330"/>
        <v>1.5049794961921499E-2</v>
      </c>
      <c r="AZ555" s="30">
        <f t="shared" si="331"/>
        <v>1.5243116578793204E-2</v>
      </c>
      <c r="BA555" s="30">
        <f t="shared" si="332"/>
        <v>1.2560046865846514E-2</v>
      </c>
      <c r="BB555" s="30">
        <f t="shared" si="333"/>
        <v>1.2724077328646749E-2</v>
      </c>
    </row>
    <row r="556" spans="1:54" ht="15" x14ac:dyDescent="0.2">
      <c r="A556" s="20" t="s">
        <v>589</v>
      </c>
      <c r="B556" s="25">
        <v>571</v>
      </c>
      <c r="C556" s="25">
        <v>806</v>
      </c>
      <c r="D556" s="25">
        <v>677</v>
      </c>
      <c r="E556" s="25">
        <v>720</v>
      </c>
      <c r="F556" s="25">
        <v>531</v>
      </c>
      <c r="G556" s="25">
        <v>776</v>
      </c>
      <c r="H556" s="25">
        <v>887</v>
      </c>
      <c r="I556" s="25">
        <v>848</v>
      </c>
      <c r="J556" s="25">
        <v>898</v>
      </c>
      <c r="K556" s="25">
        <v>1214</v>
      </c>
      <c r="L556" s="25">
        <v>1076</v>
      </c>
      <c r="M556" s="25">
        <v>658</v>
      </c>
      <c r="N556" s="25">
        <v>428</v>
      </c>
      <c r="O556" s="25">
        <v>720</v>
      </c>
      <c r="P556" s="25">
        <v>636</v>
      </c>
      <c r="Q556" s="25">
        <v>788</v>
      </c>
      <c r="R556" s="25">
        <v>1037</v>
      </c>
      <c r="Z556" s="20"/>
      <c r="AG556" s="20" t="s">
        <v>589</v>
      </c>
      <c r="AH556" s="28">
        <v>105000</v>
      </c>
      <c r="AI556" s="28">
        <v>105900</v>
      </c>
      <c r="AJ556" s="28">
        <v>103600</v>
      </c>
      <c r="AL556" s="30">
        <f t="shared" si="317"/>
        <v>5.4380952380952384E-3</v>
      </c>
      <c r="AM556" s="30">
        <f t="shared" si="318"/>
        <v>7.6761904761904762E-3</v>
      </c>
      <c r="AN556" s="30">
        <f t="shared" si="319"/>
        <v>6.4476190476190475E-3</v>
      </c>
      <c r="AO556" s="30">
        <f t="shared" si="320"/>
        <v>6.7988668555240793E-3</v>
      </c>
      <c r="AP556" s="30">
        <f t="shared" si="321"/>
        <v>5.0141643059490081E-3</v>
      </c>
      <c r="AQ556" s="30">
        <f t="shared" si="322"/>
        <v>7.3276676109537298E-3</v>
      </c>
      <c r="AR556" s="30">
        <f t="shared" si="323"/>
        <v>8.5617760617760618E-3</v>
      </c>
      <c r="AS556" s="30">
        <f t="shared" si="324"/>
        <v>8.1853281853281855E-3</v>
      </c>
      <c r="AT556" s="30">
        <f t="shared" si="325"/>
        <v>8.6679536679536671E-3</v>
      </c>
      <c r="AU556" s="30">
        <f t="shared" si="326"/>
        <v>1.1718146718146718E-2</v>
      </c>
      <c r="AV556" s="30">
        <f t="shared" si="327"/>
        <v>1.0386100386100387E-2</v>
      </c>
      <c r="AW556" s="30">
        <f t="shared" si="328"/>
        <v>6.3513513513513515E-3</v>
      </c>
      <c r="AX556" s="30">
        <f t="shared" si="329"/>
        <v>4.1312741312741312E-3</v>
      </c>
      <c r="AY556" s="30">
        <f t="shared" si="330"/>
        <v>6.9498069498069494E-3</v>
      </c>
      <c r="AZ556" s="30">
        <f t="shared" si="331"/>
        <v>6.1389961389961391E-3</v>
      </c>
      <c r="BA556" s="30">
        <f t="shared" si="332"/>
        <v>7.6061776061776059E-3</v>
      </c>
      <c r="BB556" s="30">
        <f t="shared" si="333"/>
        <v>1.000965250965251E-2</v>
      </c>
    </row>
    <row r="557" spans="1:54" ht="15" x14ac:dyDescent="0.2">
      <c r="A557" s="20" t="s">
        <v>590</v>
      </c>
      <c r="B557" s="25">
        <v>236</v>
      </c>
      <c r="C557" s="25">
        <v>274</v>
      </c>
      <c r="D557" s="25">
        <v>287</v>
      </c>
      <c r="E557" s="25">
        <v>144</v>
      </c>
      <c r="F557" s="25">
        <v>213</v>
      </c>
      <c r="G557" s="25">
        <v>145</v>
      </c>
      <c r="H557" s="25">
        <v>304</v>
      </c>
      <c r="I557" s="25">
        <v>176</v>
      </c>
      <c r="J557" s="25">
        <v>225</v>
      </c>
      <c r="K557" s="25">
        <v>232</v>
      </c>
      <c r="L557" s="25">
        <v>227</v>
      </c>
      <c r="M557" s="25">
        <v>247</v>
      </c>
      <c r="N557" s="25">
        <v>155</v>
      </c>
      <c r="O557" s="25">
        <v>151</v>
      </c>
      <c r="P557" s="25">
        <v>234</v>
      </c>
      <c r="Q557" s="25">
        <v>249</v>
      </c>
      <c r="R557" s="25">
        <v>258</v>
      </c>
      <c r="Z557" s="20"/>
      <c r="AG557" s="20" t="s">
        <v>590</v>
      </c>
      <c r="AH557" s="28">
        <v>25300</v>
      </c>
      <c r="AI557" s="28">
        <v>25100</v>
      </c>
      <c r="AJ557" s="28">
        <v>25000</v>
      </c>
      <c r="AL557" s="30">
        <f t="shared" si="317"/>
        <v>9.3280632411067189E-3</v>
      </c>
      <c r="AM557" s="30">
        <f t="shared" si="318"/>
        <v>1.08300395256917E-2</v>
      </c>
      <c r="AN557" s="30">
        <f t="shared" si="319"/>
        <v>1.1343873517786561E-2</v>
      </c>
      <c r="AO557" s="30">
        <f t="shared" si="320"/>
        <v>5.7370517928286855E-3</v>
      </c>
      <c r="AP557" s="30">
        <f t="shared" si="321"/>
        <v>8.4860557768924299E-3</v>
      </c>
      <c r="AQ557" s="30">
        <f t="shared" si="322"/>
        <v>5.7768924302788842E-3</v>
      </c>
      <c r="AR557" s="30">
        <f t="shared" si="323"/>
        <v>1.2160000000000001E-2</v>
      </c>
      <c r="AS557" s="30">
        <f t="shared" si="324"/>
        <v>7.0400000000000003E-3</v>
      </c>
      <c r="AT557" s="30">
        <f t="shared" si="325"/>
        <v>8.9999999999999993E-3</v>
      </c>
      <c r="AU557" s="30">
        <f t="shared" si="326"/>
        <v>9.2800000000000001E-3</v>
      </c>
      <c r="AV557" s="30">
        <f t="shared" si="327"/>
        <v>9.0799999999999995E-3</v>
      </c>
      <c r="AW557" s="30">
        <f t="shared" si="328"/>
        <v>9.8799999999999999E-3</v>
      </c>
      <c r="AX557" s="30">
        <f t="shared" si="329"/>
        <v>6.1999999999999998E-3</v>
      </c>
      <c r="AY557" s="30">
        <f t="shared" si="330"/>
        <v>6.0400000000000002E-3</v>
      </c>
      <c r="AZ557" s="30">
        <f t="shared" si="331"/>
        <v>9.3600000000000003E-3</v>
      </c>
      <c r="BA557" s="30">
        <f t="shared" si="332"/>
        <v>9.9600000000000001E-3</v>
      </c>
      <c r="BB557" s="30">
        <f t="shared" si="333"/>
        <v>1.0319999999999999E-2</v>
      </c>
    </row>
    <row r="558" spans="1:54" ht="15" x14ac:dyDescent="0.2">
      <c r="A558" s="20" t="s">
        <v>591</v>
      </c>
      <c r="B558" s="25">
        <v>509</v>
      </c>
      <c r="C558" s="25">
        <v>674</v>
      </c>
      <c r="D558" s="25">
        <v>668</v>
      </c>
      <c r="E558" s="25">
        <v>613</v>
      </c>
      <c r="F558" s="25">
        <v>477</v>
      </c>
      <c r="G558" s="25">
        <v>616</v>
      </c>
      <c r="H558" s="25">
        <v>738</v>
      </c>
      <c r="I558" s="25">
        <v>659</v>
      </c>
      <c r="J558" s="25">
        <v>722</v>
      </c>
      <c r="K558" s="25">
        <v>972</v>
      </c>
      <c r="L558" s="25">
        <v>673</v>
      </c>
      <c r="M558" s="25">
        <v>671</v>
      </c>
      <c r="N558" s="25">
        <v>502</v>
      </c>
      <c r="O558" s="25">
        <v>867</v>
      </c>
      <c r="P558" s="25">
        <v>575</v>
      </c>
      <c r="Q558" s="25">
        <v>674</v>
      </c>
      <c r="R558" s="25">
        <v>665</v>
      </c>
      <c r="Z558" s="20"/>
      <c r="AG558" s="20" t="s">
        <v>591</v>
      </c>
      <c r="AH558" s="28">
        <v>77100</v>
      </c>
      <c r="AI558" s="28">
        <v>76500</v>
      </c>
      <c r="AJ558" s="28">
        <v>76600</v>
      </c>
      <c r="AL558" s="30">
        <f t="shared" si="317"/>
        <v>6.6018158236057067E-3</v>
      </c>
      <c r="AM558" s="30">
        <f t="shared" si="318"/>
        <v>8.7418936446173809E-3</v>
      </c>
      <c r="AN558" s="30">
        <f t="shared" si="319"/>
        <v>8.6640726329442284E-3</v>
      </c>
      <c r="AO558" s="30">
        <f t="shared" si="320"/>
        <v>8.0130718954248368E-3</v>
      </c>
      <c r="AP558" s="30">
        <f t="shared" si="321"/>
        <v>6.2352941176470585E-3</v>
      </c>
      <c r="AQ558" s="30">
        <f t="shared" si="322"/>
        <v>8.0522875816993467E-3</v>
      </c>
      <c r="AR558" s="30">
        <f t="shared" si="323"/>
        <v>9.6344647519582237E-3</v>
      </c>
      <c r="AS558" s="30">
        <f t="shared" si="324"/>
        <v>8.6031331592689303E-3</v>
      </c>
      <c r="AT558" s="30">
        <f t="shared" si="325"/>
        <v>9.4255874673629236E-3</v>
      </c>
      <c r="AU558" s="30">
        <f t="shared" si="326"/>
        <v>1.2689295039164491E-2</v>
      </c>
      <c r="AV558" s="30">
        <f t="shared" si="327"/>
        <v>8.7859007832898177E-3</v>
      </c>
      <c r="AW558" s="30">
        <f t="shared" si="328"/>
        <v>8.759791122715405E-3</v>
      </c>
      <c r="AX558" s="30">
        <f t="shared" si="329"/>
        <v>6.5535248041775455E-3</v>
      </c>
      <c r="AY558" s="30">
        <f t="shared" si="330"/>
        <v>1.1318537859007834E-2</v>
      </c>
      <c r="AZ558" s="30">
        <f t="shared" si="331"/>
        <v>7.5065274151436033E-3</v>
      </c>
      <c r="BA558" s="30">
        <f t="shared" si="332"/>
        <v>8.7989556135770232E-3</v>
      </c>
      <c r="BB558" s="30">
        <f t="shared" si="333"/>
        <v>8.6814621409921668E-3</v>
      </c>
    </row>
    <row r="559" spans="1:54" ht="15" x14ac:dyDescent="0.2">
      <c r="A559" s="20" t="s">
        <v>592</v>
      </c>
      <c r="B559" s="25">
        <v>202</v>
      </c>
      <c r="C559" s="25">
        <v>208</v>
      </c>
      <c r="D559" s="25">
        <v>231</v>
      </c>
      <c r="E559" s="25">
        <v>210</v>
      </c>
      <c r="F559" s="25">
        <v>159</v>
      </c>
      <c r="G559" s="25">
        <v>222</v>
      </c>
      <c r="H559" s="25">
        <v>209</v>
      </c>
      <c r="I559" s="25">
        <v>235</v>
      </c>
      <c r="J559" s="25">
        <v>206</v>
      </c>
      <c r="K559" s="25">
        <v>324</v>
      </c>
      <c r="L559" s="25">
        <v>232</v>
      </c>
      <c r="M559" s="25">
        <v>250</v>
      </c>
      <c r="N559" s="25">
        <v>180</v>
      </c>
      <c r="O559" s="25">
        <v>213</v>
      </c>
      <c r="P559" s="25">
        <v>211</v>
      </c>
      <c r="Q559" s="25">
        <v>211</v>
      </c>
      <c r="R559" s="25">
        <v>402</v>
      </c>
      <c r="Z559" s="20"/>
      <c r="AG559" s="20" t="s">
        <v>592</v>
      </c>
      <c r="AH559" s="28">
        <v>30200</v>
      </c>
      <c r="AI559" s="28">
        <v>29100</v>
      </c>
      <c r="AJ559" s="28">
        <v>29500</v>
      </c>
      <c r="AL559" s="30">
        <f t="shared" si="317"/>
        <v>6.6887417218543044E-3</v>
      </c>
      <c r="AM559" s="30">
        <f t="shared" si="318"/>
        <v>6.8874172185430464E-3</v>
      </c>
      <c r="AN559" s="30">
        <f t="shared" si="319"/>
        <v>7.6490066225165564E-3</v>
      </c>
      <c r="AO559" s="30">
        <f t="shared" si="320"/>
        <v>7.2164948453608251E-3</v>
      </c>
      <c r="AP559" s="30">
        <f t="shared" si="321"/>
        <v>5.4639175257731962E-3</v>
      </c>
      <c r="AQ559" s="30">
        <f t="shared" si="322"/>
        <v>7.6288659793814434E-3</v>
      </c>
      <c r="AR559" s="30">
        <f t="shared" si="323"/>
        <v>7.0847457627118641E-3</v>
      </c>
      <c r="AS559" s="30">
        <f t="shared" si="324"/>
        <v>7.9661016949152536E-3</v>
      </c>
      <c r="AT559" s="30">
        <f t="shared" si="325"/>
        <v>6.9830508474576268E-3</v>
      </c>
      <c r="AU559" s="30">
        <f t="shared" si="326"/>
        <v>1.0983050847457628E-2</v>
      </c>
      <c r="AV559" s="30">
        <f t="shared" si="327"/>
        <v>7.8644067796610172E-3</v>
      </c>
      <c r="AW559" s="30">
        <f t="shared" si="328"/>
        <v>8.4745762711864406E-3</v>
      </c>
      <c r="AX559" s="30">
        <f t="shared" si="329"/>
        <v>6.1016949152542374E-3</v>
      </c>
      <c r="AY559" s="30">
        <f t="shared" si="330"/>
        <v>7.2203389830508471E-3</v>
      </c>
      <c r="AZ559" s="30">
        <f t="shared" si="331"/>
        <v>7.1525423728813556E-3</v>
      </c>
      <c r="BA559" s="30">
        <f t="shared" si="332"/>
        <v>7.1525423728813556E-3</v>
      </c>
      <c r="BB559" s="30">
        <f t="shared" si="333"/>
        <v>1.3627118644067796E-2</v>
      </c>
    </row>
    <row r="560" spans="1:54" ht="15" x14ac:dyDescent="0.2">
      <c r="A560" s="20" t="s">
        <v>593</v>
      </c>
      <c r="B560" s="25">
        <v>411</v>
      </c>
      <c r="C560" s="25">
        <v>374</v>
      </c>
      <c r="D560" s="25">
        <v>374</v>
      </c>
      <c r="E560" s="25">
        <v>453</v>
      </c>
      <c r="F560" s="25">
        <v>319</v>
      </c>
      <c r="G560" s="25">
        <v>458</v>
      </c>
      <c r="H560" s="25">
        <v>486</v>
      </c>
      <c r="I560" s="25">
        <v>622</v>
      </c>
      <c r="J560" s="25">
        <v>590</v>
      </c>
      <c r="K560" s="25">
        <v>636</v>
      </c>
      <c r="L560" s="25">
        <v>670</v>
      </c>
      <c r="M560" s="25">
        <v>403</v>
      </c>
      <c r="N560" s="25">
        <v>187</v>
      </c>
      <c r="O560" s="25">
        <v>505</v>
      </c>
      <c r="P560" s="25">
        <v>397</v>
      </c>
      <c r="Q560" s="25">
        <v>380</v>
      </c>
      <c r="R560" s="25">
        <v>499</v>
      </c>
      <c r="Z560" s="20"/>
      <c r="AG560" s="20" t="s">
        <v>593</v>
      </c>
      <c r="AH560" s="28">
        <v>40900</v>
      </c>
      <c r="AI560" s="28">
        <v>41000</v>
      </c>
      <c r="AJ560" s="28">
        <v>41500</v>
      </c>
      <c r="AL560" s="30">
        <f t="shared" si="317"/>
        <v>1.0048899755501222E-2</v>
      </c>
      <c r="AM560" s="30">
        <f t="shared" si="318"/>
        <v>9.1442542787286071E-3</v>
      </c>
      <c r="AN560" s="30">
        <f t="shared" si="319"/>
        <v>9.1442542787286071E-3</v>
      </c>
      <c r="AO560" s="30">
        <f t="shared" si="320"/>
        <v>1.1048780487804877E-2</v>
      </c>
      <c r="AP560" s="30">
        <f t="shared" si="321"/>
        <v>7.7804878048780488E-3</v>
      </c>
      <c r="AQ560" s="30">
        <f t="shared" si="322"/>
        <v>1.1170731707317073E-2</v>
      </c>
      <c r="AR560" s="30">
        <f t="shared" si="323"/>
        <v>1.1710843373493976E-2</v>
      </c>
      <c r="AS560" s="30">
        <f t="shared" si="324"/>
        <v>1.4987951807228915E-2</v>
      </c>
      <c r="AT560" s="30">
        <f t="shared" si="325"/>
        <v>1.4216867469879518E-2</v>
      </c>
      <c r="AU560" s="30">
        <f t="shared" si="326"/>
        <v>1.5325301204819277E-2</v>
      </c>
      <c r="AV560" s="30">
        <f t="shared" si="327"/>
        <v>1.6144578313253014E-2</v>
      </c>
      <c r="AW560" s="30">
        <f t="shared" si="328"/>
        <v>9.7108433734939756E-3</v>
      </c>
      <c r="AX560" s="30">
        <f t="shared" si="329"/>
        <v>4.5060240963855419E-3</v>
      </c>
      <c r="AY560" s="30">
        <f t="shared" si="330"/>
        <v>1.2168674698795181E-2</v>
      </c>
      <c r="AZ560" s="30">
        <f t="shared" si="331"/>
        <v>9.5662650602409641E-3</v>
      </c>
      <c r="BA560" s="30">
        <f t="shared" si="332"/>
        <v>9.1566265060240969E-3</v>
      </c>
      <c r="BB560" s="30">
        <f t="shared" si="333"/>
        <v>1.2024096385542169E-2</v>
      </c>
    </row>
    <row r="561" spans="1:54" ht="15" x14ac:dyDescent="0.2">
      <c r="A561" s="20" t="s">
        <v>594</v>
      </c>
      <c r="B561" s="25">
        <v>305</v>
      </c>
      <c r="C561" s="25">
        <v>471</v>
      </c>
      <c r="D561" s="25">
        <v>435</v>
      </c>
      <c r="E561" s="25">
        <v>447</v>
      </c>
      <c r="F561" s="25">
        <v>534</v>
      </c>
      <c r="G561" s="25">
        <v>508</v>
      </c>
      <c r="H561" s="25">
        <v>666</v>
      </c>
      <c r="I561" s="25">
        <v>505</v>
      </c>
      <c r="J561" s="25">
        <v>697</v>
      </c>
      <c r="K561" s="25">
        <v>708</v>
      </c>
      <c r="L561" s="25">
        <v>652</v>
      </c>
      <c r="M561" s="25">
        <v>435</v>
      </c>
      <c r="N561" s="25">
        <v>415</v>
      </c>
      <c r="O561" s="25">
        <v>608</v>
      </c>
      <c r="P561" s="25">
        <v>348</v>
      </c>
      <c r="Q561" s="25">
        <v>439</v>
      </c>
      <c r="R561" s="25">
        <v>426</v>
      </c>
      <c r="Z561" s="20"/>
      <c r="AG561" s="20" t="s">
        <v>594</v>
      </c>
      <c r="AH561" s="28">
        <v>40400</v>
      </c>
      <c r="AI561" s="28">
        <v>40200</v>
      </c>
      <c r="AJ561" s="28">
        <v>40500</v>
      </c>
      <c r="AL561" s="30">
        <f t="shared" si="317"/>
        <v>7.5495049504950493E-3</v>
      </c>
      <c r="AM561" s="30">
        <f t="shared" si="318"/>
        <v>1.1658415841584158E-2</v>
      </c>
      <c r="AN561" s="30">
        <f t="shared" si="319"/>
        <v>1.0767326732673266E-2</v>
      </c>
      <c r="AO561" s="30">
        <f t="shared" si="320"/>
        <v>1.1119402985074626E-2</v>
      </c>
      <c r="AP561" s="30">
        <f t="shared" si="321"/>
        <v>1.3283582089552239E-2</v>
      </c>
      <c r="AQ561" s="30">
        <f t="shared" si="322"/>
        <v>1.263681592039801E-2</v>
      </c>
      <c r="AR561" s="30">
        <f t="shared" si="323"/>
        <v>1.6444444444444446E-2</v>
      </c>
      <c r="AS561" s="30">
        <f t="shared" si="324"/>
        <v>1.2469135802469136E-2</v>
      </c>
      <c r="AT561" s="30">
        <f t="shared" si="325"/>
        <v>1.7209876543209875E-2</v>
      </c>
      <c r="AU561" s="30">
        <f t="shared" si="326"/>
        <v>1.748148148148148E-2</v>
      </c>
      <c r="AV561" s="30">
        <f t="shared" si="327"/>
        <v>1.6098765432098764E-2</v>
      </c>
      <c r="AW561" s="30">
        <f t="shared" si="328"/>
        <v>1.074074074074074E-2</v>
      </c>
      <c r="AX561" s="30">
        <f t="shared" si="329"/>
        <v>1.0246913580246913E-2</v>
      </c>
      <c r="AY561" s="30">
        <f t="shared" si="330"/>
        <v>1.5012345679012346E-2</v>
      </c>
      <c r="AZ561" s="30">
        <f t="shared" si="331"/>
        <v>8.5925925925925926E-3</v>
      </c>
      <c r="BA561" s="30">
        <f t="shared" si="332"/>
        <v>1.0839506172839505E-2</v>
      </c>
      <c r="BB561" s="30">
        <f t="shared" si="333"/>
        <v>1.0518518518518519E-2</v>
      </c>
    </row>
    <row r="562" spans="1:54" ht="15" x14ac:dyDescent="0.2">
      <c r="A562" s="20" t="s">
        <v>595</v>
      </c>
      <c r="B562" s="25">
        <v>664</v>
      </c>
      <c r="C562" s="25">
        <v>690</v>
      </c>
      <c r="D562" s="25">
        <v>719</v>
      </c>
      <c r="E562" s="25">
        <v>1160</v>
      </c>
      <c r="F562" s="25">
        <v>848</v>
      </c>
      <c r="G562" s="25">
        <v>979</v>
      </c>
      <c r="H562" s="25">
        <v>1058</v>
      </c>
      <c r="I562" s="25">
        <v>1004</v>
      </c>
      <c r="J562" s="25">
        <v>1197</v>
      </c>
      <c r="K562" s="25">
        <v>1371</v>
      </c>
      <c r="L562" s="25">
        <v>1503</v>
      </c>
      <c r="M562" s="25">
        <v>971</v>
      </c>
      <c r="N562" s="25">
        <v>573</v>
      </c>
      <c r="O562" s="25">
        <v>776</v>
      </c>
      <c r="P562" s="25">
        <v>1068</v>
      </c>
      <c r="Q562" s="25">
        <v>910</v>
      </c>
      <c r="R562" s="25">
        <v>947</v>
      </c>
      <c r="Z562" s="20"/>
      <c r="AG562" s="20" t="s">
        <v>595</v>
      </c>
      <c r="AH562" s="28">
        <v>65400</v>
      </c>
      <c r="AI562" s="28">
        <v>65900</v>
      </c>
      <c r="AJ562" s="28">
        <v>66400</v>
      </c>
      <c r="AL562" s="30">
        <f t="shared" si="317"/>
        <v>1.0152905198776759E-2</v>
      </c>
      <c r="AM562" s="30">
        <f t="shared" si="318"/>
        <v>1.0550458715596331E-2</v>
      </c>
      <c r="AN562" s="30">
        <f t="shared" si="319"/>
        <v>1.0993883792048929E-2</v>
      </c>
      <c r="AO562" s="30">
        <f t="shared" si="320"/>
        <v>1.7602427921092564E-2</v>
      </c>
      <c r="AP562" s="30">
        <f t="shared" si="321"/>
        <v>1.2867981790591806E-2</v>
      </c>
      <c r="AQ562" s="30">
        <f t="shared" si="322"/>
        <v>1.4855842185128983E-2</v>
      </c>
      <c r="AR562" s="30">
        <f t="shared" si="323"/>
        <v>1.5933734939759036E-2</v>
      </c>
      <c r="AS562" s="30">
        <f t="shared" si="324"/>
        <v>1.5120481927710844E-2</v>
      </c>
      <c r="AT562" s="30">
        <f t="shared" si="325"/>
        <v>1.802710843373494E-2</v>
      </c>
      <c r="AU562" s="30">
        <f t="shared" si="326"/>
        <v>2.0647590361445783E-2</v>
      </c>
      <c r="AV562" s="30">
        <f t="shared" si="327"/>
        <v>2.2635542168674697E-2</v>
      </c>
      <c r="AW562" s="30">
        <f t="shared" si="328"/>
        <v>1.4623493975903614E-2</v>
      </c>
      <c r="AX562" s="30">
        <f t="shared" si="329"/>
        <v>8.6295180722891565E-3</v>
      </c>
      <c r="AY562" s="30">
        <f t="shared" si="330"/>
        <v>1.1686746987951807E-2</v>
      </c>
      <c r="AZ562" s="30">
        <f t="shared" si="331"/>
        <v>1.6084337349397591E-2</v>
      </c>
      <c r="BA562" s="30">
        <f t="shared" si="332"/>
        <v>1.3704819277108433E-2</v>
      </c>
      <c r="BB562" s="30">
        <f t="shared" si="333"/>
        <v>1.4262048192771085E-2</v>
      </c>
    </row>
    <row r="563" spans="1:54" ht="15" x14ac:dyDescent="0.2">
      <c r="A563" s="20" t="s">
        <v>596</v>
      </c>
      <c r="B563" s="25">
        <v>742</v>
      </c>
      <c r="C563" s="25">
        <v>1548</v>
      </c>
      <c r="D563" s="25">
        <v>1756</v>
      </c>
      <c r="E563" s="25">
        <v>1641</v>
      </c>
      <c r="F563" s="25">
        <v>1773</v>
      </c>
      <c r="G563" s="25">
        <v>1885</v>
      </c>
      <c r="H563" s="25">
        <v>1705</v>
      </c>
      <c r="I563" s="25">
        <v>1594</v>
      </c>
      <c r="J563" s="25">
        <v>1849</v>
      </c>
      <c r="K563" s="25">
        <v>2020</v>
      </c>
      <c r="L563" s="25">
        <v>2689</v>
      </c>
      <c r="M563" s="25">
        <v>2337</v>
      </c>
      <c r="N563" s="25">
        <v>1270</v>
      </c>
      <c r="O563" s="25">
        <v>2165</v>
      </c>
      <c r="P563" s="25">
        <v>2327</v>
      </c>
      <c r="Q563" s="25">
        <v>2082</v>
      </c>
      <c r="R563" s="25">
        <v>1821</v>
      </c>
      <c r="Z563" s="20"/>
      <c r="AG563" s="20" t="s">
        <v>596</v>
      </c>
      <c r="AH563" s="28">
        <v>122100</v>
      </c>
      <c r="AI563" s="28">
        <v>120500</v>
      </c>
      <c r="AJ563" s="28">
        <v>121700</v>
      </c>
      <c r="AL563" s="30">
        <f t="shared" si="317"/>
        <v>6.0769860769860767E-3</v>
      </c>
      <c r="AM563" s="30">
        <f t="shared" si="318"/>
        <v>1.2678132678132678E-2</v>
      </c>
      <c r="AN563" s="30">
        <f t="shared" si="319"/>
        <v>1.4381654381654382E-2</v>
      </c>
      <c r="AO563" s="30">
        <f t="shared" si="320"/>
        <v>1.3618257261410789E-2</v>
      </c>
      <c r="AP563" s="30">
        <f t="shared" si="321"/>
        <v>1.4713692946058092E-2</v>
      </c>
      <c r="AQ563" s="30">
        <f t="shared" si="322"/>
        <v>1.5643153526970953E-2</v>
      </c>
      <c r="AR563" s="30">
        <f t="shared" si="323"/>
        <v>1.4009860312243222E-2</v>
      </c>
      <c r="AS563" s="30">
        <f t="shared" si="324"/>
        <v>1.3097781429745275E-2</v>
      </c>
      <c r="AT563" s="30">
        <f t="shared" si="325"/>
        <v>1.5193097781429745E-2</v>
      </c>
      <c r="AU563" s="30">
        <f t="shared" si="326"/>
        <v>1.6598192276088743E-2</v>
      </c>
      <c r="AV563" s="30">
        <f t="shared" si="327"/>
        <v>2.209531635168447E-2</v>
      </c>
      <c r="AW563" s="30">
        <f t="shared" si="328"/>
        <v>1.9202958093672968E-2</v>
      </c>
      <c r="AX563" s="30">
        <f t="shared" si="329"/>
        <v>1.0435497124075595E-2</v>
      </c>
      <c r="AY563" s="30">
        <f t="shared" si="330"/>
        <v>1.7789646672144617E-2</v>
      </c>
      <c r="AZ563" s="30">
        <f t="shared" si="331"/>
        <v>1.9120788824979456E-2</v>
      </c>
      <c r="BA563" s="30">
        <f t="shared" si="332"/>
        <v>1.7107641741988495E-2</v>
      </c>
      <c r="BB563" s="30">
        <f t="shared" si="333"/>
        <v>1.496302382908792E-2</v>
      </c>
    </row>
    <row r="564" spans="1:54" ht="15" x14ac:dyDescent="0.2">
      <c r="A564" s="20" t="s">
        <v>597</v>
      </c>
      <c r="B564" s="25">
        <v>332</v>
      </c>
      <c r="C564" s="25">
        <v>714</v>
      </c>
      <c r="D564" s="25">
        <v>497</v>
      </c>
      <c r="E564" s="25">
        <v>617</v>
      </c>
      <c r="F564" s="25">
        <v>641</v>
      </c>
      <c r="G564" s="25">
        <v>776</v>
      </c>
      <c r="H564" s="25">
        <v>967</v>
      </c>
      <c r="I564" s="25">
        <v>798</v>
      </c>
      <c r="J564" s="25">
        <v>833</v>
      </c>
      <c r="K564" s="25">
        <v>991</v>
      </c>
      <c r="L564" s="25">
        <v>853</v>
      </c>
      <c r="M564" s="25">
        <v>685</v>
      </c>
      <c r="N564" s="25">
        <v>408</v>
      </c>
      <c r="O564" s="25">
        <v>824</v>
      </c>
      <c r="P564" s="25">
        <v>694</v>
      </c>
      <c r="Q564" s="25">
        <v>827</v>
      </c>
      <c r="R564" s="25">
        <v>751</v>
      </c>
      <c r="Z564" s="20"/>
      <c r="AG564" s="20" t="s">
        <v>597</v>
      </c>
      <c r="AH564" s="28">
        <v>133100</v>
      </c>
      <c r="AI564" s="28">
        <v>133100</v>
      </c>
      <c r="AJ564" s="28">
        <v>132100</v>
      </c>
      <c r="AL564" s="30">
        <f t="shared" si="317"/>
        <v>2.494365138993238E-3</v>
      </c>
      <c r="AM564" s="30">
        <f t="shared" si="318"/>
        <v>5.3643876784372655E-3</v>
      </c>
      <c r="AN564" s="30">
        <f t="shared" si="319"/>
        <v>3.7340345604808417E-3</v>
      </c>
      <c r="AO564" s="30">
        <f t="shared" si="320"/>
        <v>4.6356123215627347E-3</v>
      </c>
      <c r="AP564" s="30">
        <f t="shared" si="321"/>
        <v>4.8159278737791135E-3</v>
      </c>
      <c r="AQ564" s="30">
        <f t="shared" si="322"/>
        <v>5.8302028549962435E-3</v>
      </c>
      <c r="AR564" s="30">
        <f t="shared" si="323"/>
        <v>7.3202119606358817E-3</v>
      </c>
      <c r="AS564" s="30">
        <f t="shared" si="324"/>
        <v>6.0408781226343683E-3</v>
      </c>
      <c r="AT564" s="30">
        <f t="shared" si="325"/>
        <v>6.3058289174867527E-3</v>
      </c>
      <c r="AU564" s="30">
        <f t="shared" si="326"/>
        <v>7.5018925056775168E-3</v>
      </c>
      <c r="AV564" s="30">
        <f t="shared" si="327"/>
        <v>6.4572293716881153E-3</v>
      </c>
      <c r="AW564" s="30">
        <f t="shared" si="328"/>
        <v>5.1854655563966694E-3</v>
      </c>
      <c r="AX564" s="30">
        <f t="shared" si="329"/>
        <v>3.0885692657077971E-3</v>
      </c>
      <c r="AY564" s="30">
        <f t="shared" si="330"/>
        <v>6.2376987130961393E-3</v>
      </c>
      <c r="AZ564" s="30">
        <f t="shared" si="331"/>
        <v>5.2535957607872828E-3</v>
      </c>
      <c r="BA564" s="30">
        <f t="shared" si="332"/>
        <v>6.2604087812263435E-3</v>
      </c>
      <c r="BB564" s="30">
        <f t="shared" si="333"/>
        <v>5.6850870552611656E-3</v>
      </c>
    </row>
    <row r="565" spans="1:54" ht="15" x14ac:dyDescent="0.2">
      <c r="A565" s="20" t="s">
        <v>598</v>
      </c>
      <c r="B565" s="25">
        <v>208</v>
      </c>
      <c r="C565" s="25">
        <v>469</v>
      </c>
      <c r="D565" s="25">
        <v>380</v>
      </c>
      <c r="E565" s="25">
        <v>431</v>
      </c>
      <c r="F565" s="25">
        <v>307</v>
      </c>
      <c r="G565" s="25">
        <v>476</v>
      </c>
      <c r="H565" s="25">
        <v>434</v>
      </c>
      <c r="I565" s="25">
        <v>429</v>
      </c>
      <c r="J565" s="25">
        <v>492</v>
      </c>
      <c r="K565" s="25">
        <v>698</v>
      </c>
      <c r="L565" s="25">
        <v>413</v>
      </c>
      <c r="M565" s="25">
        <v>350</v>
      </c>
      <c r="N565" s="25">
        <v>221</v>
      </c>
      <c r="O565" s="25">
        <v>549</v>
      </c>
      <c r="P565" s="25">
        <v>634</v>
      </c>
      <c r="Q565" s="25">
        <v>341</v>
      </c>
      <c r="R565" s="25">
        <v>372</v>
      </c>
      <c r="Z565" s="20"/>
      <c r="AG565" s="20" t="s">
        <v>598</v>
      </c>
      <c r="AH565" s="28">
        <v>53500</v>
      </c>
      <c r="AI565" s="28">
        <v>53400</v>
      </c>
      <c r="AJ565" s="28">
        <v>53100</v>
      </c>
      <c r="AL565" s="30">
        <f t="shared" si="317"/>
        <v>3.8878504672897195E-3</v>
      </c>
      <c r="AM565" s="30">
        <f t="shared" si="318"/>
        <v>8.7663551401869159E-3</v>
      </c>
      <c r="AN565" s="30">
        <f t="shared" si="319"/>
        <v>7.1028037383177572E-3</v>
      </c>
      <c r="AO565" s="30">
        <f t="shared" si="320"/>
        <v>8.0711610486891381E-3</v>
      </c>
      <c r="AP565" s="30">
        <f t="shared" si="321"/>
        <v>5.749063670411985E-3</v>
      </c>
      <c r="AQ565" s="30">
        <f t="shared" si="322"/>
        <v>8.9138576779026219E-3</v>
      </c>
      <c r="AR565" s="30">
        <f t="shared" si="323"/>
        <v>8.1732580037664777E-3</v>
      </c>
      <c r="AS565" s="30">
        <f t="shared" si="324"/>
        <v>8.0790960451977405E-3</v>
      </c>
      <c r="AT565" s="30">
        <f t="shared" si="325"/>
        <v>9.2655367231638426E-3</v>
      </c>
      <c r="AU565" s="30">
        <f t="shared" si="326"/>
        <v>1.3145009416195856E-2</v>
      </c>
      <c r="AV565" s="30">
        <f t="shared" si="327"/>
        <v>7.7777777777777776E-3</v>
      </c>
      <c r="AW565" s="30">
        <f t="shared" si="328"/>
        <v>6.5913370998116763E-3</v>
      </c>
      <c r="AX565" s="30">
        <f t="shared" si="329"/>
        <v>4.1619585687382296E-3</v>
      </c>
      <c r="AY565" s="30">
        <f t="shared" si="330"/>
        <v>1.0338983050847458E-2</v>
      </c>
      <c r="AZ565" s="30">
        <f t="shared" si="331"/>
        <v>1.1939736346516008E-2</v>
      </c>
      <c r="BA565" s="30">
        <f t="shared" si="332"/>
        <v>6.4218455743879476E-3</v>
      </c>
      <c r="BB565" s="30">
        <f t="shared" si="333"/>
        <v>7.0056497175141246E-3</v>
      </c>
    </row>
    <row r="566" spans="1:54" ht="15" x14ac:dyDescent="0.2">
      <c r="A566" s="20" t="s">
        <v>599</v>
      </c>
      <c r="B566" s="25">
        <v>123</v>
      </c>
      <c r="C566" s="25">
        <v>234</v>
      </c>
      <c r="D566" s="25">
        <v>377</v>
      </c>
      <c r="E566" s="25">
        <v>271</v>
      </c>
      <c r="F566" s="25">
        <v>211</v>
      </c>
      <c r="G566" s="25">
        <v>298</v>
      </c>
      <c r="H566" s="25">
        <v>302</v>
      </c>
      <c r="I566" s="25">
        <v>286</v>
      </c>
      <c r="J566" s="25">
        <v>356</v>
      </c>
      <c r="K566" s="25">
        <v>184</v>
      </c>
      <c r="L566" s="25">
        <v>211</v>
      </c>
      <c r="M566" s="25">
        <v>259</v>
      </c>
      <c r="N566" s="25">
        <v>172</v>
      </c>
      <c r="O566" s="25">
        <v>330</v>
      </c>
      <c r="P566" s="25">
        <v>342</v>
      </c>
      <c r="Q566" s="25">
        <v>371</v>
      </c>
      <c r="R566" s="25">
        <v>373</v>
      </c>
      <c r="Z566" s="20"/>
      <c r="AG566" s="20" t="s">
        <v>599</v>
      </c>
      <c r="AH566" s="28">
        <v>40700</v>
      </c>
      <c r="AI566" s="28">
        <v>41300</v>
      </c>
      <c r="AJ566" s="28">
        <v>41100</v>
      </c>
      <c r="AL566" s="30">
        <f t="shared" si="317"/>
        <v>3.0221130221130222E-3</v>
      </c>
      <c r="AM566" s="30">
        <f t="shared" si="318"/>
        <v>5.7493857493857497E-3</v>
      </c>
      <c r="AN566" s="30">
        <f t="shared" si="319"/>
        <v>9.2628992628992629E-3</v>
      </c>
      <c r="AO566" s="30">
        <f t="shared" si="320"/>
        <v>6.561743341404358E-3</v>
      </c>
      <c r="AP566" s="30">
        <f t="shared" si="321"/>
        <v>5.1089588377723968E-3</v>
      </c>
      <c r="AQ566" s="30">
        <f t="shared" si="322"/>
        <v>7.215496368038741E-3</v>
      </c>
      <c r="AR566" s="30">
        <f t="shared" si="323"/>
        <v>7.3479318734793186E-3</v>
      </c>
      <c r="AS566" s="30">
        <f t="shared" si="324"/>
        <v>6.9586374695863743E-3</v>
      </c>
      <c r="AT566" s="30">
        <f t="shared" si="325"/>
        <v>8.6618004866180053E-3</v>
      </c>
      <c r="AU566" s="30">
        <f t="shared" si="326"/>
        <v>4.4768856447688563E-3</v>
      </c>
      <c r="AV566" s="30">
        <f t="shared" si="327"/>
        <v>5.1338199513381996E-3</v>
      </c>
      <c r="AW566" s="30">
        <f t="shared" si="328"/>
        <v>6.3017031630170318E-3</v>
      </c>
      <c r="AX566" s="30">
        <f t="shared" si="329"/>
        <v>4.1849148418491482E-3</v>
      </c>
      <c r="AY566" s="30">
        <f t="shared" si="330"/>
        <v>8.0291970802919711E-3</v>
      </c>
      <c r="AZ566" s="30">
        <f t="shared" si="331"/>
        <v>8.3211678832116782E-3</v>
      </c>
      <c r="BA566" s="30">
        <f t="shared" si="332"/>
        <v>9.0267639902676406E-3</v>
      </c>
      <c r="BB566" s="30">
        <f t="shared" si="333"/>
        <v>9.0754257907542588E-3</v>
      </c>
    </row>
    <row r="567" spans="1:54" ht="15" x14ac:dyDescent="0.2">
      <c r="A567" s="20" t="s">
        <v>600</v>
      </c>
      <c r="B567" s="25">
        <v>101</v>
      </c>
      <c r="C567" s="25">
        <v>229</v>
      </c>
      <c r="D567" s="25">
        <v>169</v>
      </c>
      <c r="E567" s="25">
        <v>190</v>
      </c>
      <c r="F567" s="25">
        <v>131</v>
      </c>
      <c r="G567" s="25">
        <v>140</v>
      </c>
      <c r="H567" s="25">
        <v>137</v>
      </c>
      <c r="I567" s="25">
        <v>199</v>
      </c>
      <c r="J567" s="25">
        <v>146</v>
      </c>
      <c r="K567" s="25">
        <v>150</v>
      </c>
      <c r="L567" s="25">
        <v>106</v>
      </c>
      <c r="M567" s="25">
        <v>189</v>
      </c>
      <c r="N567" s="25">
        <v>47</v>
      </c>
      <c r="O567" s="25">
        <v>182</v>
      </c>
      <c r="P567" s="25">
        <v>182</v>
      </c>
      <c r="Q567" s="25">
        <v>80</v>
      </c>
      <c r="R567" s="25">
        <v>118</v>
      </c>
      <c r="Z567" s="20"/>
      <c r="AG567" s="20" t="s">
        <v>600</v>
      </c>
      <c r="AH567" s="28">
        <v>25900</v>
      </c>
      <c r="AI567" s="28">
        <v>25600</v>
      </c>
      <c r="AJ567" s="28">
        <v>24600</v>
      </c>
      <c r="AL567" s="30">
        <f t="shared" si="317"/>
        <v>3.8996138996138996E-3</v>
      </c>
      <c r="AM567" s="30">
        <f t="shared" si="318"/>
        <v>8.8416988416988411E-3</v>
      </c>
      <c r="AN567" s="30">
        <f t="shared" si="319"/>
        <v>6.5250965250965255E-3</v>
      </c>
      <c r="AO567" s="30">
        <f t="shared" si="320"/>
        <v>7.4218749999999997E-3</v>
      </c>
      <c r="AP567" s="30">
        <f t="shared" si="321"/>
        <v>5.1171875000000002E-3</v>
      </c>
      <c r="AQ567" s="30">
        <f t="shared" si="322"/>
        <v>5.4687499999999997E-3</v>
      </c>
      <c r="AR567" s="30">
        <f t="shared" si="323"/>
        <v>5.5691056910569109E-3</v>
      </c>
      <c r="AS567" s="30">
        <f t="shared" si="324"/>
        <v>8.0894308943089428E-3</v>
      </c>
      <c r="AT567" s="30">
        <f t="shared" si="325"/>
        <v>5.9349593495934957E-3</v>
      </c>
      <c r="AU567" s="30">
        <f t="shared" si="326"/>
        <v>6.0975609756097563E-3</v>
      </c>
      <c r="AV567" s="30">
        <f t="shared" si="327"/>
        <v>4.3089430894308941E-3</v>
      </c>
      <c r="AW567" s="30">
        <f t="shared" si="328"/>
        <v>7.6829268292682926E-3</v>
      </c>
      <c r="AX567" s="30">
        <f t="shared" si="329"/>
        <v>1.910569105691057E-3</v>
      </c>
      <c r="AY567" s="30">
        <f t="shared" si="330"/>
        <v>7.3983739837398376E-3</v>
      </c>
      <c r="AZ567" s="30">
        <f t="shared" si="331"/>
        <v>7.3983739837398376E-3</v>
      </c>
      <c r="BA567" s="30">
        <f t="shared" si="332"/>
        <v>3.2520325203252032E-3</v>
      </c>
      <c r="BB567" s="30">
        <f t="shared" si="333"/>
        <v>4.796747967479675E-3</v>
      </c>
    </row>
    <row r="568" spans="1:54" ht="15" x14ac:dyDescent="0.2">
      <c r="A568" s="20" t="s">
        <v>601</v>
      </c>
      <c r="B568" s="25">
        <v>298</v>
      </c>
      <c r="C568" s="25">
        <v>504</v>
      </c>
      <c r="D568" s="25">
        <v>547</v>
      </c>
      <c r="E568" s="25">
        <v>473</v>
      </c>
      <c r="F568" s="25">
        <v>451</v>
      </c>
      <c r="G568" s="25">
        <v>559</v>
      </c>
      <c r="H568" s="25">
        <v>563</v>
      </c>
      <c r="I568" s="25">
        <v>686</v>
      </c>
      <c r="J568" s="25">
        <v>673</v>
      </c>
      <c r="K568" s="25">
        <v>654</v>
      </c>
      <c r="L568" s="25">
        <v>442</v>
      </c>
      <c r="M568" s="25">
        <v>522</v>
      </c>
      <c r="N568" s="25">
        <v>357</v>
      </c>
      <c r="O568" s="25">
        <v>780</v>
      </c>
      <c r="P568" s="25">
        <v>451</v>
      </c>
      <c r="Q568" s="25">
        <v>493</v>
      </c>
      <c r="R568" s="25">
        <v>411</v>
      </c>
      <c r="Z568" s="20"/>
      <c r="AG568" s="20" t="s">
        <v>601</v>
      </c>
      <c r="AH568" s="28">
        <v>68100</v>
      </c>
      <c r="AI568" s="28">
        <v>68000</v>
      </c>
      <c r="AJ568" s="28">
        <v>68600</v>
      </c>
      <c r="AL568" s="30">
        <f t="shared" si="317"/>
        <v>4.3759177679882529E-3</v>
      </c>
      <c r="AM568" s="30">
        <f t="shared" si="318"/>
        <v>7.4008810572687225E-3</v>
      </c>
      <c r="AN568" s="30">
        <f t="shared" si="319"/>
        <v>8.0323054331864902E-3</v>
      </c>
      <c r="AO568" s="30">
        <f t="shared" si="320"/>
        <v>6.9558823529411763E-3</v>
      </c>
      <c r="AP568" s="30">
        <f t="shared" si="321"/>
        <v>6.6323529411764703E-3</v>
      </c>
      <c r="AQ568" s="30">
        <f t="shared" si="322"/>
        <v>8.2205882352941184E-3</v>
      </c>
      <c r="AR568" s="30">
        <f t="shared" si="323"/>
        <v>8.2069970845481052E-3</v>
      </c>
      <c r="AS568" s="30">
        <f t="shared" si="324"/>
        <v>0.01</v>
      </c>
      <c r="AT568" s="30">
        <f t="shared" si="325"/>
        <v>9.8104956268221574E-3</v>
      </c>
      <c r="AU568" s="30">
        <f t="shared" si="326"/>
        <v>9.5335276967930035E-3</v>
      </c>
      <c r="AV568" s="30">
        <f t="shared" si="327"/>
        <v>6.4431486880466475E-3</v>
      </c>
      <c r="AW568" s="30">
        <f t="shared" si="328"/>
        <v>7.6093294460641402E-3</v>
      </c>
      <c r="AX568" s="30">
        <f t="shared" si="329"/>
        <v>5.2040816326530612E-3</v>
      </c>
      <c r="AY568" s="30">
        <f t="shared" si="330"/>
        <v>1.1370262390670554E-2</v>
      </c>
      <c r="AZ568" s="30">
        <f t="shared" si="331"/>
        <v>6.5743440233236149E-3</v>
      </c>
      <c r="BA568" s="30">
        <f t="shared" si="332"/>
        <v>7.186588921282799E-3</v>
      </c>
      <c r="BB568" s="30">
        <f t="shared" si="333"/>
        <v>5.991253644314869E-3</v>
      </c>
    </row>
    <row r="569" spans="1:54" ht="15" x14ac:dyDescent="0.2">
      <c r="A569" s="20" t="s">
        <v>602</v>
      </c>
      <c r="B569" s="25">
        <v>470</v>
      </c>
      <c r="C569" s="25">
        <v>881</v>
      </c>
      <c r="D569" s="25">
        <v>876</v>
      </c>
      <c r="E569" s="25">
        <v>733</v>
      </c>
      <c r="F569" s="25">
        <v>668</v>
      </c>
      <c r="G569" s="25">
        <v>738</v>
      </c>
      <c r="H569" s="25">
        <v>725</v>
      </c>
      <c r="I569" s="25">
        <v>838</v>
      </c>
      <c r="J569" s="25">
        <v>733</v>
      </c>
      <c r="K569" s="25">
        <v>953</v>
      </c>
      <c r="L569" s="25">
        <v>887</v>
      </c>
      <c r="M569" s="25">
        <v>652</v>
      </c>
      <c r="N569" s="25">
        <v>497</v>
      </c>
      <c r="O569" s="25">
        <v>800</v>
      </c>
      <c r="P569" s="25">
        <v>1035</v>
      </c>
      <c r="Q569" s="25">
        <v>777</v>
      </c>
      <c r="R569" s="25">
        <v>785</v>
      </c>
      <c r="Z569" s="20"/>
      <c r="AG569" s="20" t="s">
        <v>602</v>
      </c>
      <c r="AH569" s="28">
        <v>72300</v>
      </c>
      <c r="AI569" s="28">
        <v>73000</v>
      </c>
      <c r="AJ569" s="28">
        <v>71700</v>
      </c>
      <c r="AL569" s="30">
        <f t="shared" si="317"/>
        <v>6.5006915629322272E-3</v>
      </c>
      <c r="AM569" s="30">
        <f t="shared" si="318"/>
        <v>1.2185338865836792E-2</v>
      </c>
      <c r="AN569" s="30">
        <f t="shared" si="319"/>
        <v>1.2116182572614109E-2</v>
      </c>
      <c r="AO569" s="30">
        <f t="shared" si="320"/>
        <v>1.0041095890410958E-2</v>
      </c>
      <c r="AP569" s="30">
        <f t="shared" si="321"/>
        <v>9.15068493150685E-3</v>
      </c>
      <c r="AQ569" s="30">
        <f t="shared" si="322"/>
        <v>1.0109589041095891E-2</v>
      </c>
      <c r="AR569" s="30">
        <f t="shared" si="323"/>
        <v>1.0111576011157601E-2</v>
      </c>
      <c r="AS569" s="30">
        <f t="shared" si="324"/>
        <v>1.1687587168758716E-2</v>
      </c>
      <c r="AT569" s="30">
        <f t="shared" si="325"/>
        <v>1.0223152022315203E-2</v>
      </c>
      <c r="AU569" s="30">
        <f t="shared" si="326"/>
        <v>1.3291492329149232E-2</v>
      </c>
      <c r="AV569" s="30">
        <f t="shared" si="327"/>
        <v>1.2370990237099025E-2</v>
      </c>
      <c r="AW569" s="30">
        <f t="shared" si="328"/>
        <v>9.0934449093444912E-3</v>
      </c>
      <c r="AX569" s="30">
        <f t="shared" si="329"/>
        <v>6.9316596931659697E-3</v>
      </c>
      <c r="AY569" s="30">
        <f t="shared" si="330"/>
        <v>1.1157601115760111E-2</v>
      </c>
      <c r="AZ569" s="30">
        <f t="shared" si="331"/>
        <v>1.4435146443514645E-2</v>
      </c>
      <c r="BA569" s="30">
        <f t="shared" si="332"/>
        <v>1.0836820083682008E-2</v>
      </c>
      <c r="BB569" s="30">
        <f t="shared" si="333"/>
        <v>1.0948396094839609E-2</v>
      </c>
    </row>
    <row r="570" spans="1:54" ht="15" x14ac:dyDescent="0.2">
      <c r="A570" s="20" t="s">
        <v>603</v>
      </c>
      <c r="B570" s="25">
        <v>138</v>
      </c>
      <c r="C570" s="25">
        <v>356</v>
      </c>
      <c r="D570" s="25">
        <v>227</v>
      </c>
      <c r="E570" s="25">
        <v>263</v>
      </c>
      <c r="F570" s="25">
        <v>315</v>
      </c>
      <c r="G570" s="25">
        <v>347</v>
      </c>
      <c r="H570" s="25">
        <v>426</v>
      </c>
      <c r="I570" s="25">
        <v>328</v>
      </c>
      <c r="J570" s="25">
        <v>564</v>
      </c>
      <c r="K570" s="25">
        <v>374</v>
      </c>
      <c r="L570" s="25">
        <v>310</v>
      </c>
      <c r="M570" s="25">
        <v>373</v>
      </c>
      <c r="N570" s="25">
        <v>235</v>
      </c>
      <c r="O570" s="25">
        <v>356</v>
      </c>
      <c r="P570" s="25">
        <v>353</v>
      </c>
      <c r="Q570" s="25">
        <v>471</v>
      </c>
      <c r="R570" s="25">
        <v>376</v>
      </c>
      <c r="Z570" s="20"/>
      <c r="AG570" s="20" t="s">
        <v>603</v>
      </c>
      <c r="AH570" s="28">
        <v>58900</v>
      </c>
      <c r="AI570" s="28">
        <v>58400</v>
      </c>
      <c r="AJ570" s="28">
        <v>58100</v>
      </c>
      <c r="AL570" s="30">
        <f t="shared" si="317"/>
        <v>2.3429541595925297E-3</v>
      </c>
      <c r="AM570" s="30">
        <f t="shared" si="318"/>
        <v>6.0441426146010183E-3</v>
      </c>
      <c r="AN570" s="30">
        <f t="shared" si="319"/>
        <v>3.8539898132427843E-3</v>
      </c>
      <c r="AO570" s="30">
        <f t="shared" si="320"/>
        <v>4.5034246575342465E-3</v>
      </c>
      <c r="AP570" s="30">
        <f t="shared" si="321"/>
        <v>5.3938356164383566E-3</v>
      </c>
      <c r="AQ570" s="30">
        <f t="shared" si="322"/>
        <v>5.9417808219178079E-3</v>
      </c>
      <c r="AR570" s="30">
        <f t="shared" si="323"/>
        <v>7.3321858864027539E-3</v>
      </c>
      <c r="AS570" s="30">
        <f t="shared" si="324"/>
        <v>5.6454388984509465E-3</v>
      </c>
      <c r="AT570" s="30">
        <f t="shared" si="325"/>
        <v>9.7074010327022377E-3</v>
      </c>
      <c r="AU570" s="30">
        <f t="shared" si="326"/>
        <v>6.4371772805507741E-3</v>
      </c>
      <c r="AV570" s="30">
        <f t="shared" si="327"/>
        <v>5.3356282271944926E-3</v>
      </c>
      <c r="AW570" s="30">
        <f t="shared" si="328"/>
        <v>6.4199655765920828E-3</v>
      </c>
      <c r="AX570" s="30">
        <f t="shared" si="329"/>
        <v>4.044750430292599E-3</v>
      </c>
      <c r="AY570" s="30">
        <f t="shared" si="330"/>
        <v>6.1273666092943203E-3</v>
      </c>
      <c r="AZ570" s="30">
        <f t="shared" si="331"/>
        <v>6.0757314974182446E-3</v>
      </c>
      <c r="BA570" s="30">
        <f t="shared" si="332"/>
        <v>8.1067125645438894E-3</v>
      </c>
      <c r="BB570" s="30">
        <f t="shared" si="333"/>
        <v>6.4716006884681584E-3</v>
      </c>
    </row>
    <row r="571" spans="1:54" ht="15" x14ac:dyDescent="0.2">
      <c r="A571" s="20" t="s">
        <v>604</v>
      </c>
      <c r="B571" s="25">
        <v>90</v>
      </c>
      <c r="C571" s="25">
        <v>191</v>
      </c>
      <c r="D571" s="25">
        <v>171</v>
      </c>
      <c r="E571" s="25">
        <v>197</v>
      </c>
      <c r="F571" s="25">
        <v>106</v>
      </c>
      <c r="G571" s="25">
        <v>178</v>
      </c>
      <c r="H571" s="25">
        <v>198</v>
      </c>
      <c r="I571" s="25">
        <v>235</v>
      </c>
      <c r="J571" s="25">
        <v>337</v>
      </c>
      <c r="K571" s="25">
        <v>243</v>
      </c>
      <c r="L571" s="25">
        <v>262</v>
      </c>
      <c r="M571" s="25">
        <v>158</v>
      </c>
      <c r="N571" s="25">
        <v>120</v>
      </c>
      <c r="O571" s="25">
        <v>290</v>
      </c>
      <c r="P571" s="25">
        <v>197</v>
      </c>
      <c r="Q571" s="25">
        <v>184</v>
      </c>
      <c r="R571" s="25">
        <v>237</v>
      </c>
      <c r="Z571" s="20"/>
      <c r="AG571" s="20" t="s">
        <v>604</v>
      </c>
      <c r="AH571" s="28">
        <v>51600</v>
      </c>
      <c r="AI571" s="28">
        <v>50200</v>
      </c>
      <c r="AJ571" s="28">
        <v>50500</v>
      </c>
      <c r="AL571" s="30">
        <f t="shared" si="317"/>
        <v>1.7441860465116279E-3</v>
      </c>
      <c r="AM571" s="30">
        <f t="shared" si="318"/>
        <v>3.7015503875968991E-3</v>
      </c>
      <c r="AN571" s="30">
        <f t="shared" si="319"/>
        <v>3.3139534883720929E-3</v>
      </c>
      <c r="AO571" s="30">
        <f t="shared" si="320"/>
        <v>3.9243027888446217E-3</v>
      </c>
      <c r="AP571" s="30">
        <f t="shared" si="321"/>
        <v>2.1115537848605576E-3</v>
      </c>
      <c r="AQ571" s="30">
        <f t="shared" si="322"/>
        <v>3.5458167330677292E-3</v>
      </c>
      <c r="AR571" s="30">
        <f t="shared" si="323"/>
        <v>3.9207920792079208E-3</v>
      </c>
      <c r="AS571" s="30">
        <f t="shared" si="324"/>
        <v>4.6534653465346533E-3</v>
      </c>
      <c r="AT571" s="30">
        <f t="shared" si="325"/>
        <v>6.6732673267326731E-3</v>
      </c>
      <c r="AU571" s="30">
        <f t="shared" si="326"/>
        <v>4.8118811881188118E-3</v>
      </c>
      <c r="AV571" s="30">
        <f t="shared" si="327"/>
        <v>5.1881188118811884E-3</v>
      </c>
      <c r="AW571" s="30">
        <f t="shared" si="328"/>
        <v>3.1287128712871289E-3</v>
      </c>
      <c r="AX571" s="30">
        <f t="shared" si="329"/>
        <v>2.3762376237623762E-3</v>
      </c>
      <c r="AY571" s="30">
        <f t="shared" si="330"/>
        <v>5.7425742574257425E-3</v>
      </c>
      <c r="AZ571" s="30">
        <f t="shared" si="331"/>
        <v>3.900990099009901E-3</v>
      </c>
      <c r="BA571" s="30">
        <f t="shared" si="332"/>
        <v>3.6435643564356438E-3</v>
      </c>
      <c r="BB571" s="30">
        <f t="shared" si="333"/>
        <v>4.6930693069306929E-3</v>
      </c>
    </row>
    <row r="572" spans="1:54" ht="15" x14ac:dyDescent="0.2">
      <c r="A572" s="20" t="s">
        <v>605</v>
      </c>
      <c r="B572" s="25">
        <v>204</v>
      </c>
      <c r="C572" s="25">
        <v>413</v>
      </c>
      <c r="D572" s="25">
        <v>207</v>
      </c>
      <c r="E572" s="25">
        <v>452</v>
      </c>
      <c r="F572" s="25">
        <v>416</v>
      </c>
      <c r="G572" s="25">
        <v>339</v>
      </c>
      <c r="H572" s="25">
        <v>491</v>
      </c>
      <c r="I572" s="25">
        <v>540</v>
      </c>
      <c r="J572" s="25">
        <v>612</v>
      </c>
      <c r="K572" s="25">
        <v>489</v>
      </c>
      <c r="L572" s="25">
        <v>256</v>
      </c>
      <c r="M572" s="25">
        <v>272</v>
      </c>
      <c r="N572" s="25">
        <v>168</v>
      </c>
      <c r="O572" s="25">
        <v>295</v>
      </c>
      <c r="P572" s="25">
        <v>315</v>
      </c>
      <c r="Q572" s="25">
        <v>594</v>
      </c>
      <c r="R572" s="25">
        <v>403</v>
      </c>
      <c r="Z572" s="20"/>
      <c r="AG572" s="20" t="s">
        <v>605</v>
      </c>
      <c r="AH572" s="28">
        <v>47600</v>
      </c>
      <c r="AI572" s="28">
        <v>47100</v>
      </c>
      <c r="AJ572" s="28">
        <v>47900</v>
      </c>
      <c r="AL572" s="30">
        <f t="shared" si="317"/>
        <v>4.2857142857142859E-3</v>
      </c>
      <c r="AM572" s="30">
        <f t="shared" si="318"/>
        <v>8.6764705882352942E-3</v>
      </c>
      <c r="AN572" s="30">
        <f t="shared" si="319"/>
        <v>4.348739495798319E-3</v>
      </c>
      <c r="AO572" s="30">
        <f t="shared" si="320"/>
        <v>9.59660297239915E-3</v>
      </c>
      <c r="AP572" s="30">
        <f t="shared" si="321"/>
        <v>8.8322717622080684E-3</v>
      </c>
      <c r="AQ572" s="30">
        <f t="shared" si="322"/>
        <v>7.1974522292993634E-3</v>
      </c>
      <c r="AR572" s="30">
        <f t="shared" si="323"/>
        <v>1.0250521920668058E-2</v>
      </c>
      <c r="AS572" s="30">
        <f t="shared" si="324"/>
        <v>1.1273486430062631E-2</v>
      </c>
      <c r="AT572" s="30">
        <f t="shared" si="325"/>
        <v>1.2776617954070981E-2</v>
      </c>
      <c r="AU572" s="30">
        <f t="shared" si="326"/>
        <v>1.0208768267223382E-2</v>
      </c>
      <c r="AV572" s="30">
        <f t="shared" si="327"/>
        <v>5.3444676409185807E-3</v>
      </c>
      <c r="AW572" s="30">
        <f t="shared" si="328"/>
        <v>5.6784968684759915E-3</v>
      </c>
      <c r="AX572" s="30">
        <f t="shared" si="329"/>
        <v>3.5073068893528184E-3</v>
      </c>
      <c r="AY572" s="30">
        <f t="shared" si="330"/>
        <v>6.1586638830897706E-3</v>
      </c>
      <c r="AZ572" s="30">
        <f t="shared" si="331"/>
        <v>6.5762004175365348E-3</v>
      </c>
      <c r="BA572" s="30">
        <f t="shared" si="332"/>
        <v>1.2400835073068894E-2</v>
      </c>
      <c r="BB572" s="30">
        <f t="shared" si="333"/>
        <v>8.4133611691022958E-3</v>
      </c>
    </row>
    <row r="573" spans="1:54" ht="15" x14ac:dyDescent="0.2">
      <c r="A573" s="20" t="s">
        <v>606</v>
      </c>
      <c r="B573" s="25">
        <v>88</v>
      </c>
      <c r="C573" s="25">
        <v>129</v>
      </c>
      <c r="D573" s="25">
        <v>509</v>
      </c>
      <c r="E573" s="25">
        <v>143</v>
      </c>
      <c r="F573" s="25">
        <v>184</v>
      </c>
      <c r="G573" s="25">
        <v>196</v>
      </c>
      <c r="H573" s="25">
        <v>140</v>
      </c>
      <c r="I573" s="25">
        <v>226</v>
      </c>
      <c r="J573" s="25">
        <v>233</v>
      </c>
      <c r="K573" s="25">
        <v>294</v>
      </c>
      <c r="L573" s="25">
        <v>150</v>
      </c>
      <c r="M573" s="25">
        <v>158</v>
      </c>
      <c r="N573" s="25">
        <v>62</v>
      </c>
      <c r="O573" s="25">
        <v>167</v>
      </c>
      <c r="P573" s="25">
        <v>104</v>
      </c>
      <c r="Q573" s="25">
        <v>186</v>
      </c>
      <c r="R573" s="25">
        <v>143</v>
      </c>
      <c r="Z573" s="20"/>
      <c r="AG573" s="20" t="s">
        <v>606</v>
      </c>
      <c r="AH573" s="28">
        <v>43100</v>
      </c>
      <c r="AI573" s="28">
        <v>43000</v>
      </c>
      <c r="AJ573" s="28">
        <v>43700</v>
      </c>
      <c r="AL573" s="30">
        <f t="shared" si="317"/>
        <v>2.0417633410672853E-3</v>
      </c>
      <c r="AM573" s="30">
        <f t="shared" si="318"/>
        <v>2.9930394431554523E-3</v>
      </c>
      <c r="AN573" s="30">
        <f t="shared" si="319"/>
        <v>1.1809744779582366E-2</v>
      </c>
      <c r="AO573" s="30">
        <f t="shared" si="320"/>
        <v>3.3255813953488372E-3</v>
      </c>
      <c r="AP573" s="30">
        <f t="shared" si="321"/>
        <v>4.2790697674418609E-3</v>
      </c>
      <c r="AQ573" s="30">
        <f t="shared" si="322"/>
        <v>4.5581395348837208E-3</v>
      </c>
      <c r="AR573" s="30">
        <f t="shared" si="323"/>
        <v>3.2036613272311211E-3</v>
      </c>
      <c r="AS573" s="30">
        <f t="shared" si="324"/>
        <v>5.1716247139588101E-3</v>
      </c>
      <c r="AT573" s="30">
        <f t="shared" si="325"/>
        <v>5.3318077803203665E-3</v>
      </c>
      <c r="AU573" s="30">
        <f t="shared" si="326"/>
        <v>6.727688787185355E-3</v>
      </c>
      <c r="AV573" s="30">
        <f t="shared" si="327"/>
        <v>3.4324942791762012E-3</v>
      </c>
      <c r="AW573" s="30">
        <f t="shared" si="328"/>
        <v>3.6155606407322653E-3</v>
      </c>
      <c r="AX573" s="30">
        <f t="shared" si="329"/>
        <v>1.4187643020594966E-3</v>
      </c>
      <c r="AY573" s="30">
        <f t="shared" si="330"/>
        <v>3.8215102974828376E-3</v>
      </c>
      <c r="AZ573" s="30">
        <f t="shared" si="331"/>
        <v>2.3798627002288328E-3</v>
      </c>
      <c r="BA573" s="30">
        <f t="shared" si="332"/>
        <v>4.2562929061784899E-3</v>
      </c>
      <c r="BB573" s="30">
        <f t="shared" si="333"/>
        <v>3.2723112128146452E-3</v>
      </c>
    </row>
    <row r="574" spans="1:54" ht="15" x14ac:dyDescent="0.2">
      <c r="A574" s="20" t="s">
        <v>607</v>
      </c>
      <c r="B574" s="25">
        <v>1638</v>
      </c>
      <c r="C574" s="25">
        <v>2807</v>
      </c>
      <c r="D574" s="25">
        <v>2400</v>
      </c>
      <c r="E574" s="25">
        <v>3131</v>
      </c>
      <c r="F574" s="25">
        <v>2690</v>
      </c>
      <c r="G574" s="25">
        <v>3252</v>
      </c>
      <c r="H574" s="25">
        <v>3136</v>
      </c>
      <c r="I574" s="25">
        <v>3600</v>
      </c>
      <c r="J574" s="25">
        <v>3226</v>
      </c>
      <c r="K574" s="25">
        <v>4636</v>
      </c>
      <c r="L574" s="25">
        <v>4080</v>
      </c>
      <c r="M574" s="25">
        <v>2834</v>
      </c>
      <c r="N574" s="25">
        <v>2014</v>
      </c>
      <c r="O574" s="25">
        <v>3729</v>
      </c>
      <c r="P574" s="25">
        <v>3302</v>
      </c>
      <c r="Q574" s="25">
        <v>3187</v>
      </c>
      <c r="R574" s="25">
        <v>3600</v>
      </c>
      <c r="Z574" s="20"/>
      <c r="AG574" s="20" t="s">
        <v>607</v>
      </c>
      <c r="AH574" s="28">
        <v>258900</v>
      </c>
      <c r="AI574" s="28">
        <v>261900</v>
      </c>
      <c r="AJ574" s="28">
        <v>264900</v>
      </c>
      <c r="AL574" s="30">
        <f t="shared" si="317"/>
        <v>6.3267670915411354E-3</v>
      </c>
      <c r="AM574" s="30">
        <f t="shared" si="318"/>
        <v>1.0842023947470065E-2</v>
      </c>
      <c r="AN574" s="30">
        <f t="shared" si="319"/>
        <v>9.2699884125144842E-3</v>
      </c>
      <c r="AO574" s="30">
        <f t="shared" si="320"/>
        <v>1.1954944635357007E-2</v>
      </c>
      <c r="AP574" s="30">
        <f t="shared" si="321"/>
        <v>1.0271095838106148E-2</v>
      </c>
      <c r="AQ574" s="30">
        <f t="shared" si="322"/>
        <v>1.2416953035509737E-2</v>
      </c>
      <c r="AR574" s="30">
        <f t="shared" si="323"/>
        <v>1.183842959607399E-2</v>
      </c>
      <c r="AS574" s="30">
        <f t="shared" si="324"/>
        <v>1.3590033975084938E-2</v>
      </c>
      <c r="AT574" s="30">
        <f t="shared" si="325"/>
        <v>1.2178180445451114E-2</v>
      </c>
      <c r="AU574" s="30">
        <f t="shared" si="326"/>
        <v>1.7500943752359381E-2</v>
      </c>
      <c r="AV574" s="30">
        <f t="shared" si="327"/>
        <v>1.5402038505096263E-2</v>
      </c>
      <c r="AW574" s="30">
        <f t="shared" si="328"/>
        <v>1.0698376745941865E-2</v>
      </c>
      <c r="AX574" s="30">
        <f t="shared" si="329"/>
        <v>7.6028690071725177E-3</v>
      </c>
      <c r="AY574" s="30">
        <f t="shared" si="330"/>
        <v>1.4077010192525481E-2</v>
      </c>
      <c r="AZ574" s="30">
        <f t="shared" si="331"/>
        <v>1.2465081162702906E-2</v>
      </c>
      <c r="BA574" s="30">
        <f t="shared" si="332"/>
        <v>1.2030955077387693E-2</v>
      </c>
      <c r="BB574" s="30">
        <f t="shared" si="333"/>
        <v>1.3590033975084938E-2</v>
      </c>
    </row>
    <row r="575" spans="1:54" ht="15" x14ac:dyDescent="0.2">
      <c r="A575" s="20" t="s">
        <v>608</v>
      </c>
      <c r="B575" s="25">
        <v>16</v>
      </c>
      <c r="C575" s="25">
        <v>65</v>
      </c>
      <c r="D575" s="25">
        <v>55</v>
      </c>
      <c r="E575" s="25">
        <v>61</v>
      </c>
      <c r="F575" s="25">
        <v>53</v>
      </c>
      <c r="G575" s="25">
        <v>82</v>
      </c>
      <c r="H575" s="25">
        <v>71</v>
      </c>
      <c r="I575" s="25">
        <v>88</v>
      </c>
      <c r="J575" s="25">
        <v>66</v>
      </c>
      <c r="K575" s="25">
        <v>95</v>
      </c>
      <c r="L575" s="25">
        <v>36</v>
      </c>
      <c r="M575" s="25">
        <v>70</v>
      </c>
      <c r="N575" s="25">
        <v>53</v>
      </c>
      <c r="O575" s="25">
        <v>82</v>
      </c>
      <c r="P575" s="25">
        <v>47</v>
      </c>
      <c r="Q575" s="25">
        <v>84</v>
      </c>
      <c r="R575" s="25">
        <v>50</v>
      </c>
      <c r="Z575" s="20"/>
      <c r="AG575" s="20" t="s">
        <v>608</v>
      </c>
      <c r="AH575" s="28">
        <v>10800</v>
      </c>
      <c r="AI575" s="28">
        <v>11000</v>
      </c>
      <c r="AJ575" s="28">
        <v>11000</v>
      </c>
      <c r="AL575" s="30">
        <f t="shared" si="317"/>
        <v>1.4814814814814814E-3</v>
      </c>
      <c r="AM575" s="30">
        <f t="shared" si="318"/>
        <v>6.0185185185185185E-3</v>
      </c>
      <c r="AN575" s="30">
        <f t="shared" si="319"/>
        <v>5.092592592592593E-3</v>
      </c>
      <c r="AO575" s="30">
        <f t="shared" si="320"/>
        <v>5.5454545454545453E-3</v>
      </c>
      <c r="AP575" s="30">
        <f t="shared" si="321"/>
        <v>4.8181818181818178E-3</v>
      </c>
      <c r="AQ575" s="30">
        <f t="shared" si="322"/>
        <v>7.4545454545454541E-3</v>
      </c>
      <c r="AR575" s="30">
        <f t="shared" si="323"/>
        <v>6.4545454545454541E-3</v>
      </c>
      <c r="AS575" s="30">
        <f t="shared" si="324"/>
        <v>8.0000000000000002E-3</v>
      </c>
      <c r="AT575" s="30">
        <f t="shared" si="325"/>
        <v>6.0000000000000001E-3</v>
      </c>
      <c r="AU575" s="30">
        <f t="shared" si="326"/>
        <v>8.6363636363636365E-3</v>
      </c>
      <c r="AV575" s="30">
        <f t="shared" si="327"/>
        <v>3.2727272727272726E-3</v>
      </c>
      <c r="AW575" s="30">
        <f t="shared" si="328"/>
        <v>6.3636363636363638E-3</v>
      </c>
      <c r="AX575" s="30">
        <f t="shared" si="329"/>
        <v>4.8181818181818178E-3</v>
      </c>
      <c r="AY575" s="30">
        <f t="shared" si="330"/>
        <v>7.4545454545454541E-3</v>
      </c>
      <c r="AZ575" s="30">
        <f t="shared" si="331"/>
        <v>4.2727272727272727E-3</v>
      </c>
      <c r="BA575" s="30">
        <f t="shared" si="332"/>
        <v>7.6363636363636364E-3</v>
      </c>
      <c r="BB575" s="30">
        <f t="shared" si="333"/>
        <v>4.5454545454545452E-3</v>
      </c>
    </row>
    <row r="576" spans="1:54" ht="15" x14ac:dyDescent="0.2">
      <c r="A576" s="20" t="s">
        <v>609</v>
      </c>
      <c r="B576" s="25">
        <v>429</v>
      </c>
      <c r="C576" s="25">
        <v>768</v>
      </c>
      <c r="D576" s="25">
        <v>487</v>
      </c>
      <c r="E576" s="25">
        <v>783</v>
      </c>
      <c r="F576" s="25">
        <v>482</v>
      </c>
      <c r="G576" s="25">
        <v>620</v>
      </c>
      <c r="H576" s="25">
        <v>731</v>
      </c>
      <c r="I576" s="25">
        <v>654</v>
      </c>
      <c r="J576" s="25">
        <v>866</v>
      </c>
      <c r="K576" s="25">
        <v>972</v>
      </c>
      <c r="L576" s="25">
        <v>906</v>
      </c>
      <c r="M576" s="25">
        <v>789</v>
      </c>
      <c r="N576" s="25">
        <v>625</v>
      </c>
      <c r="O576" s="25">
        <v>810</v>
      </c>
      <c r="P576" s="25">
        <v>911</v>
      </c>
      <c r="Q576" s="25">
        <v>1035</v>
      </c>
      <c r="R576" s="25">
        <v>793</v>
      </c>
      <c r="Z576" s="20"/>
      <c r="AG576" s="20" t="s">
        <v>609</v>
      </c>
      <c r="AH576" s="28">
        <v>78500</v>
      </c>
      <c r="AI576" s="28">
        <v>78200</v>
      </c>
      <c r="AJ576" s="28">
        <v>77200</v>
      </c>
      <c r="AL576" s="30">
        <f t="shared" si="317"/>
        <v>5.464968152866242E-3</v>
      </c>
      <c r="AM576" s="30">
        <f t="shared" si="318"/>
        <v>9.7834394904458607E-3</v>
      </c>
      <c r="AN576" s="30">
        <f t="shared" si="319"/>
        <v>6.2038216560509557E-3</v>
      </c>
      <c r="AO576" s="30">
        <f t="shared" si="320"/>
        <v>1.0012787723785166E-2</v>
      </c>
      <c r="AP576" s="30">
        <f t="shared" si="321"/>
        <v>6.163682864450128E-3</v>
      </c>
      <c r="AQ576" s="30">
        <f t="shared" si="322"/>
        <v>7.9283887468030688E-3</v>
      </c>
      <c r="AR576" s="30">
        <f t="shared" si="323"/>
        <v>9.4689119170984458E-3</v>
      </c>
      <c r="AS576" s="30">
        <f t="shared" si="324"/>
        <v>8.4715025906735748E-3</v>
      </c>
      <c r="AT576" s="30">
        <f t="shared" si="325"/>
        <v>1.1217616580310881E-2</v>
      </c>
      <c r="AU576" s="30">
        <f t="shared" si="326"/>
        <v>1.2590673575129534E-2</v>
      </c>
      <c r="AV576" s="30">
        <f t="shared" si="327"/>
        <v>1.1735751295336787E-2</v>
      </c>
      <c r="AW576" s="30">
        <f t="shared" si="328"/>
        <v>1.022020725388601E-2</v>
      </c>
      <c r="AX576" s="30">
        <f t="shared" si="329"/>
        <v>8.095854922279792E-3</v>
      </c>
      <c r="AY576" s="30">
        <f t="shared" si="330"/>
        <v>1.0492227979274611E-2</v>
      </c>
      <c r="AZ576" s="30">
        <f t="shared" si="331"/>
        <v>1.1800518134715027E-2</v>
      </c>
      <c r="BA576" s="30">
        <f t="shared" si="332"/>
        <v>1.3406735751295336E-2</v>
      </c>
      <c r="BB576" s="30">
        <f t="shared" si="333"/>
        <v>1.0272020725388601E-2</v>
      </c>
    </row>
    <row r="577" spans="1:54" ht="15" x14ac:dyDescent="0.2">
      <c r="A577" s="20" t="s">
        <v>610</v>
      </c>
      <c r="B577" s="25">
        <v>608</v>
      </c>
      <c r="C577" s="25">
        <v>1754</v>
      </c>
      <c r="D577" s="25">
        <v>1531</v>
      </c>
      <c r="E577" s="25">
        <v>1678</v>
      </c>
      <c r="F577" s="25">
        <v>1511</v>
      </c>
      <c r="G577" s="25">
        <v>1363</v>
      </c>
      <c r="H577" s="25">
        <v>1295</v>
      </c>
      <c r="I577" s="25">
        <v>1802</v>
      </c>
      <c r="J577" s="25">
        <v>1847</v>
      </c>
      <c r="K577" s="25">
        <v>1945</v>
      </c>
      <c r="L577" s="25">
        <v>1548</v>
      </c>
      <c r="M577" s="25">
        <v>1303</v>
      </c>
      <c r="N577" s="25">
        <v>978</v>
      </c>
      <c r="O577" s="25">
        <v>1855</v>
      </c>
      <c r="P577" s="25">
        <v>1653</v>
      </c>
      <c r="Q577" s="25">
        <v>1739</v>
      </c>
      <c r="R577" s="25">
        <v>1958</v>
      </c>
      <c r="Z577" s="20"/>
      <c r="AG577" s="20" t="s">
        <v>610</v>
      </c>
      <c r="AH577" s="28">
        <v>184900</v>
      </c>
      <c r="AI577" s="28">
        <v>186200</v>
      </c>
      <c r="AJ577" s="28">
        <v>182900</v>
      </c>
      <c r="AL577" s="30">
        <f t="shared" si="317"/>
        <v>3.288263926446728E-3</v>
      </c>
      <c r="AM577" s="30">
        <f t="shared" si="318"/>
        <v>9.4862087614926982E-3</v>
      </c>
      <c r="AN577" s="30">
        <f t="shared" si="319"/>
        <v>8.2801514332071398E-3</v>
      </c>
      <c r="AO577" s="30">
        <f t="shared" si="320"/>
        <v>9.011815252416757E-3</v>
      </c>
      <c r="AP577" s="30">
        <f t="shared" si="321"/>
        <v>8.1149301825993551E-3</v>
      </c>
      <c r="AQ577" s="30">
        <f t="shared" si="322"/>
        <v>7.3200859291084851E-3</v>
      </c>
      <c r="AR577" s="30">
        <f t="shared" si="323"/>
        <v>7.0803717878622201E-3</v>
      </c>
      <c r="AS577" s="30">
        <f t="shared" si="324"/>
        <v>9.8523783488244938E-3</v>
      </c>
      <c r="AT577" s="30">
        <f t="shared" si="325"/>
        <v>1.0098414434117004E-2</v>
      </c>
      <c r="AU577" s="30">
        <f t="shared" si="326"/>
        <v>1.0634226353198469E-2</v>
      </c>
      <c r="AV577" s="30">
        <f t="shared" si="327"/>
        <v>8.4636413340623291E-3</v>
      </c>
      <c r="AW577" s="30">
        <f t="shared" si="328"/>
        <v>7.1241115363586656E-3</v>
      </c>
      <c r="AX577" s="30">
        <f t="shared" si="329"/>
        <v>5.3471842536905413E-3</v>
      </c>
      <c r="AY577" s="30">
        <f t="shared" si="330"/>
        <v>1.0142154182613449E-2</v>
      </c>
      <c r="AZ577" s="30">
        <f t="shared" si="331"/>
        <v>9.037725533078184E-3</v>
      </c>
      <c r="BA577" s="30">
        <f t="shared" si="332"/>
        <v>9.5079278294149805E-3</v>
      </c>
      <c r="BB577" s="30">
        <f t="shared" si="333"/>
        <v>1.0705303444505194E-2</v>
      </c>
    </row>
    <row r="578" spans="1:54" ht="15" x14ac:dyDescent="0.2">
      <c r="A578" s="20" t="s">
        <v>611</v>
      </c>
      <c r="B578" s="25">
        <v>1770</v>
      </c>
      <c r="C578" s="25">
        <v>3440</v>
      </c>
      <c r="D578" s="25">
        <v>3378</v>
      </c>
      <c r="E578" s="25">
        <v>2983</v>
      </c>
      <c r="F578" s="25">
        <v>2960</v>
      </c>
      <c r="G578" s="25">
        <v>3260</v>
      </c>
      <c r="H578" s="25">
        <v>3018</v>
      </c>
      <c r="I578" s="25">
        <v>3857</v>
      </c>
      <c r="J578" s="25">
        <v>3850</v>
      </c>
      <c r="K578" s="25">
        <v>4105</v>
      </c>
      <c r="L578" s="25">
        <v>5321</v>
      </c>
      <c r="M578" s="25">
        <v>5769</v>
      </c>
      <c r="N578" s="25">
        <v>3994</v>
      </c>
      <c r="O578" s="25">
        <v>3358</v>
      </c>
      <c r="P578" s="25">
        <v>3688</v>
      </c>
      <c r="Q578" s="25">
        <v>4137</v>
      </c>
      <c r="R578" s="25">
        <v>3903</v>
      </c>
      <c r="Z578" s="20"/>
      <c r="AG578" s="20" t="s">
        <v>611</v>
      </c>
      <c r="AH578" s="28">
        <v>289900</v>
      </c>
      <c r="AI578" s="28">
        <v>289900</v>
      </c>
      <c r="AJ578" s="28">
        <v>293400</v>
      </c>
      <c r="AL578" s="30">
        <f t="shared" si="317"/>
        <v>6.1055536391859261E-3</v>
      </c>
      <c r="AM578" s="30">
        <f t="shared" si="318"/>
        <v>1.1866160745084512E-2</v>
      </c>
      <c r="AN578" s="30">
        <f t="shared" si="319"/>
        <v>1.165229389444636E-2</v>
      </c>
      <c r="AO578" s="30">
        <f t="shared" si="320"/>
        <v>1.0289755087961367E-2</v>
      </c>
      <c r="AP578" s="30">
        <f t="shared" si="321"/>
        <v>1.0210417385305278E-2</v>
      </c>
      <c r="AQ578" s="30">
        <f t="shared" si="322"/>
        <v>1.1245256985167299E-2</v>
      </c>
      <c r="AR578" s="30">
        <f t="shared" si="323"/>
        <v>1.0286298568507157E-2</v>
      </c>
      <c r="AS578" s="30">
        <f t="shared" si="324"/>
        <v>1.314587593728698E-2</v>
      </c>
      <c r="AT578" s="30">
        <f t="shared" si="325"/>
        <v>1.3122017723244717E-2</v>
      </c>
      <c r="AU578" s="30">
        <f t="shared" si="326"/>
        <v>1.3991138377641444E-2</v>
      </c>
      <c r="AV578" s="30">
        <f t="shared" si="327"/>
        <v>1.8135650988411724E-2</v>
      </c>
      <c r="AW578" s="30">
        <f t="shared" si="328"/>
        <v>1.9662576687116566E-2</v>
      </c>
      <c r="AX578" s="30">
        <f t="shared" si="329"/>
        <v>1.3612815269256987E-2</v>
      </c>
      <c r="AY578" s="30">
        <f t="shared" si="330"/>
        <v>1.1445126107702795E-2</v>
      </c>
      <c r="AZ578" s="30">
        <f t="shared" si="331"/>
        <v>1.2569870483980913E-2</v>
      </c>
      <c r="BA578" s="30">
        <f t="shared" si="332"/>
        <v>1.4100204498977505E-2</v>
      </c>
      <c r="BB578" s="30">
        <f t="shared" si="333"/>
        <v>1.3302658486707567E-2</v>
      </c>
    </row>
    <row r="579" spans="1:54" ht="15" x14ac:dyDescent="0.2">
      <c r="A579" s="20" t="s">
        <v>612</v>
      </c>
      <c r="B579" s="25">
        <v>505</v>
      </c>
      <c r="C579" s="25">
        <v>899</v>
      </c>
      <c r="D579" s="25">
        <v>1262</v>
      </c>
      <c r="E579" s="25">
        <v>1173</v>
      </c>
      <c r="F579" s="25">
        <v>949</v>
      </c>
      <c r="G579" s="25">
        <v>1648</v>
      </c>
      <c r="H579" s="25">
        <v>1164</v>
      </c>
      <c r="I579" s="25">
        <v>1214</v>
      </c>
      <c r="J579" s="25">
        <v>1262</v>
      </c>
      <c r="K579" s="25">
        <v>1321</v>
      </c>
      <c r="L579" s="25">
        <v>1335</v>
      </c>
      <c r="M579" s="25">
        <v>1185</v>
      </c>
      <c r="N579" s="25">
        <v>575</v>
      </c>
      <c r="O579" s="25">
        <v>1335</v>
      </c>
      <c r="P579" s="25">
        <v>1311</v>
      </c>
      <c r="Q579" s="25">
        <v>1555</v>
      </c>
      <c r="R579" s="25">
        <v>1226</v>
      </c>
      <c r="Z579" s="20"/>
      <c r="AG579" s="20" t="s">
        <v>612</v>
      </c>
      <c r="AH579" s="28">
        <v>112900</v>
      </c>
      <c r="AI579" s="28">
        <v>113100</v>
      </c>
      <c r="AJ579" s="28">
        <v>112700</v>
      </c>
      <c r="AL579" s="30">
        <f t="shared" si="317"/>
        <v>4.4729849424269266E-3</v>
      </c>
      <c r="AM579" s="30">
        <f t="shared" si="318"/>
        <v>7.9627989371124884E-3</v>
      </c>
      <c r="AN579" s="30">
        <f t="shared" si="319"/>
        <v>1.1178033658104517E-2</v>
      </c>
      <c r="AO579" s="30">
        <f t="shared" si="320"/>
        <v>1.0371352785145888E-2</v>
      </c>
      <c r="AP579" s="30">
        <f t="shared" si="321"/>
        <v>8.390804597701149E-3</v>
      </c>
      <c r="AQ579" s="30">
        <f t="shared" si="322"/>
        <v>1.4571175950486296E-2</v>
      </c>
      <c r="AR579" s="30">
        <f t="shared" si="323"/>
        <v>1.0328305235137534E-2</v>
      </c>
      <c r="AS579" s="30">
        <f t="shared" si="324"/>
        <v>1.0771960958296361E-2</v>
      </c>
      <c r="AT579" s="30">
        <f t="shared" si="325"/>
        <v>1.1197870452528838E-2</v>
      </c>
      <c r="AU579" s="30">
        <f t="shared" si="326"/>
        <v>1.1721384205856255E-2</v>
      </c>
      <c r="AV579" s="30">
        <f t="shared" si="327"/>
        <v>1.1845607808340727E-2</v>
      </c>
      <c r="AW579" s="30">
        <f t="shared" si="328"/>
        <v>1.0514640638864241E-2</v>
      </c>
      <c r="AX579" s="30">
        <f t="shared" si="329"/>
        <v>5.1020408163265302E-3</v>
      </c>
      <c r="AY579" s="30">
        <f t="shared" si="330"/>
        <v>1.1845607808340727E-2</v>
      </c>
      <c r="AZ579" s="30">
        <f t="shared" si="331"/>
        <v>1.163265306122449E-2</v>
      </c>
      <c r="BA579" s="30">
        <f t="shared" si="332"/>
        <v>1.3797692990239575E-2</v>
      </c>
      <c r="BB579" s="30">
        <f t="shared" si="333"/>
        <v>1.087843833185448E-2</v>
      </c>
    </row>
    <row r="580" spans="1:54" ht="15" x14ac:dyDescent="0.2">
      <c r="A580" s="20" t="s">
        <v>613</v>
      </c>
      <c r="B580" s="25">
        <v>200</v>
      </c>
      <c r="C580" s="25">
        <v>187</v>
      </c>
      <c r="D580" s="25">
        <v>288</v>
      </c>
      <c r="E580" s="25">
        <v>144</v>
      </c>
      <c r="F580" s="25">
        <v>134</v>
      </c>
      <c r="G580" s="25">
        <v>289</v>
      </c>
      <c r="H580" s="25">
        <v>222</v>
      </c>
      <c r="I580" s="25">
        <v>157</v>
      </c>
      <c r="J580" s="25">
        <v>438</v>
      </c>
      <c r="K580" s="25">
        <v>1997</v>
      </c>
      <c r="L580" s="25">
        <v>1078</v>
      </c>
      <c r="M580" s="25">
        <v>1302</v>
      </c>
      <c r="N580" s="25">
        <v>142</v>
      </c>
      <c r="O580" s="25">
        <v>291</v>
      </c>
      <c r="P580" s="25">
        <v>192</v>
      </c>
      <c r="Q580" s="25">
        <v>400</v>
      </c>
      <c r="R580" s="25">
        <v>324</v>
      </c>
      <c r="Z580" s="20"/>
      <c r="AG580" s="20" t="s">
        <v>613</v>
      </c>
      <c r="AH580" s="28">
        <v>38800</v>
      </c>
      <c r="AI580" s="28">
        <v>39100</v>
      </c>
      <c r="AJ580" s="28">
        <v>39100</v>
      </c>
      <c r="AL580" s="30">
        <f t="shared" si="317"/>
        <v>5.1546391752577319E-3</v>
      </c>
      <c r="AM580" s="30">
        <f t="shared" si="318"/>
        <v>4.8195876288659794E-3</v>
      </c>
      <c r="AN580" s="30">
        <f t="shared" si="319"/>
        <v>7.4226804123711338E-3</v>
      </c>
      <c r="AO580" s="30">
        <f t="shared" si="320"/>
        <v>3.6828644501278773E-3</v>
      </c>
      <c r="AP580" s="30">
        <f t="shared" si="321"/>
        <v>3.4271099744245526E-3</v>
      </c>
      <c r="AQ580" s="30">
        <f t="shared" si="322"/>
        <v>7.391304347826087E-3</v>
      </c>
      <c r="AR580" s="30">
        <f t="shared" si="323"/>
        <v>5.6777493606138107E-3</v>
      </c>
      <c r="AS580" s="30">
        <f t="shared" si="324"/>
        <v>4.0153452685421998E-3</v>
      </c>
      <c r="AT580" s="30">
        <f t="shared" si="325"/>
        <v>1.1202046035805626E-2</v>
      </c>
      <c r="AU580" s="30">
        <f t="shared" si="326"/>
        <v>5.1074168797953963E-2</v>
      </c>
      <c r="AV580" s="30">
        <f t="shared" si="327"/>
        <v>2.7570332480818416E-2</v>
      </c>
      <c r="AW580" s="30">
        <f t="shared" si="328"/>
        <v>3.3299232736572891E-2</v>
      </c>
      <c r="AX580" s="30">
        <f t="shared" si="329"/>
        <v>3.6317135549872124E-3</v>
      </c>
      <c r="AY580" s="30">
        <f t="shared" si="330"/>
        <v>7.4424552429667524E-3</v>
      </c>
      <c r="AZ580" s="30">
        <f t="shared" si="331"/>
        <v>4.9104859335038359E-3</v>
      </c>
      <c r="BA580" s="30">
        <f t="shared" si="332"/>
        <v>1.0230179028132993E-2</v>
      </c>
      <c r="BB580" s="30">
        <f t="shared" si="333"/>
        <v>8.2864450127877239E-3</v>
      </c>
    </row>
    <row r="581" spans="1:54" ht="15" x14ac:dyDescent="0.2">
      <c r="A581" s="20" t="s">
        <v>614</v>
      </c>
      <c r="B581" s="25">
        <v>172</v>
      </c>
      <c r="C581" s="25">
        <v>380</v>
      </c>
      <c r="D581" s="25">
        <v>223</v>
      </c>
      <c r="E581" s="25">
        <v>377</v>
      </c>
      <c r="F581" s="25">
        <v>326</v>
      </c>
      <c r="G581" s="25">
        <v>478</v>
      </c>
      <c r="H581" s="25">
        <v>330</v>
      </c>
      <c r="I581" s="25">
        <v>399</v>
      </c>
      <c r="J581" s="25">
        <v>390</v>
      </c>
      <c r="K581" s="25">
        <v>387</v>
      </c>
      <c r="L581" s="25">
        <v>374</v>
      </c>
      <c r="M581" s="25">
        <v>251</v>
      </c>
      <c r="N581" s="25">
        <v>234</v>
      </c>
      <c r="O581" s="25">
        <v>276</v>
      </c>
      <c r="P581" s="25">
        <v>392</v>
      </c>
      <c r="Q581" s="25">
        <v>505</v>
      </c>
      <c r="R581" s="25">
        <v>341</v>
      </c>
      <c r="Z581" s="20"/>
      <c r="AG581" s="20" t="s">
        <v>614</v>
      </c>
      <c r="AH581" s="28">
        <v>41700</v>
      </c>
      <c r="AI581" s="28">
        <v>41600</v>
      </c>
      <c r="AJ581" s="28">
        <v>41900</v>
      </c>
      <c r="AL581" s="30">
        <f t="shared" si="317"/>
        <v>4.1247002398081536E-3</v>
      </c>
      <c r="AM581" s="30">
        <f t="shared" si="318"/>
        <v>9.1127098321342921E-3</v>
      </c>
      <c r="AN581" s="30">
        <f t="shared" si="319"/>
        <v>5.3477218225419666E-3</v>
      </c>
      <c r="AO581" s="30">
        <f t="shared" si="320"/>
        <v>9.0624999999999994E-3</v>
      </c>
      <c r="AP581" s="30">
        <f t="shared" si="321"/>
        <v>7.8365384615384608E-3</v>
      </c>
      <c r="AQ581" s="30">
        <f t="shared" si="322"/>
        <v>1.1490384615384616E-2</v>
      </c>
      <c r="AR581" s="30">
        <f t="shared" si="323"/>
        <v>7.8758949880668259E-3</v>
      </c>
      <c r="AS581" s="30">
        <f t="shared" si="324"/>
        <v>9.5226730310262533E-3</v>
      </c>
      <c r="AT581" s="30">
        <f t="shared" si="325"/>
        <v>9.3078758949880665E-3</v>
      </c>
      <c r="AU581" s="30">
        <f t="shared" si="326"/>
        <v>9.2362768496420042E-3</v>
      </c>
      <c r="AV581" s="30">
        <f t="shared" si="327"/>
        <v>8.9260143198090693E-3</v>
      </c>
      <c r="AW581" s="30">
        <f t="shared" si="328"/>
        <v>5.990453460620525E-3</v>
      </c>
      <c r="AX581" s="30">
        <f t="shared" si="329"/>
        <v>5.5847255369928404E-3</v>
      </c>
      <c r="AY581" s="30">
        <f t="shared" si="330"/>
        <v>6.587112171837709E-3</v>
      </c>
      <c r="AZ581" s="30">
        <f t="shared" si="331"/>
        <v>9.3556085918854413E-3</v>
      </c>
      <c r="BA581" s="30">
        <f t="shared" si="332"/>
        <v>1.2052505966587112E-2</v>
      </c>
      <c r="BB581" s="30">
        <f t="shared" si="333"/>
        <v>8.1384248210023859E-3</v>
      </c>
    </row>
    <row r="582" spans="1:54" ht="15" x14ac:dyDescent="0.2">
      <c r="A582" s="20" t="s">
        <v>615</v>
      </c>
      <c r="B582" s="25">
        <v>266</v>
      </c>
      <c r="C582" s="25">
        <v>525</v>
      </c>
      <c r="D582" s="25">
        <v>614</v>
      </c>
      <c r="E582" s="25">
        <v>504</v>
      </c>
      <c r="F582" s="25">
        <v>461</v>
      </c>
      <c r="G582" s="25">
        <v>405</v>
      </c>
      <c r="H582" s="25">
        <v>372</v>
      </c>
      <c r="I582" s="25">
        <v>415</v>
      </c>
      <c r="J582" s="25">
        <v>478</v>
      </c>
      <c r="K582" s="25">
        <v>436</v>
      </c>
      <c r="L582" s="25">
        <v>525</v>
      </c>
      <c r="M582" s="25">
        <v>314</v>
      </c>
      <c r="N582" s="25">
        <v>160</v>
      </c>
      <c r="O582" s="25">
        <v>570</v>
      </c>
      <c r="P582" s="25">
        <v>408</v>
      </c>
      <c r="Q582" s="25">
        <v>423</v>
      </c>
      <c r="R582" s="25">
        <v>386</v>
      </c>
      <c r="Z582" s="20"/>
      <c r="AG582" s="20" t="s">
        <v>615</v>
      </c>
      <c r="AH582" s="28">
        <v>44400</v>
      </c>
      <c r="AI582" s="28">
        <v>44100</v>
      </c>
      <c r="AJ582" s="28">
        <v>44500</v>
      </c>
      <c r="AL582" s="30">
        <f t="shared" si="317"/>
        <v>5.9909909909909914E-3</v>
      </c>
      <c r="AM582" s="30">
        <f t="shared" si="318"/>
        <v>1.1824324324324325E-2</v>
      </c>
      <c r="AN582" s="30">
        <f t="shared" si="319"/>
        <v>1.3828828828828828E-2</v>
      </c>
      <c r="AO582" s="30">
        <f t="shared" si="320"/>
        <v>1.1428571428571429E-2</v>
      </c>
      <c r="AP582" s="30">
        <f t="shared" si="321"/>
        <v>1.0453514739229026E-2</v>
      </c>
      <c r="AQ582" s="30">
        <f t="shared" si="322"/>
        <v>9.1836734693877559E-3</v>
      </c>
      <c r="AR582" s="30">
        <f t="shared" si="323"/>
        <v>8.3595505617977527E-3</v>
      </c>
      <c r="AS582" s="30">
        <f t="shared" si="324"/>
        <v>9.3258426966292135E-3</v>
      </c>
      <c r="AT582" s="30">
        <f t="shared" si="325"/>
        <v>1.0741573033707865E-2</v>
      </c>
      <c r="AU582" s="30">
        <f t="shared" si="326"/>
        <v>9.7977528089887647E-3</v>
      </c>
      <c r="AV582" s="30">
        <f t="shared" si="327"/>
        <v>1.1797752808988765E-2</v>
      </c>
      <c r="AW582" s="30">
        <f t="shared" si="328"/>
        <v>7.0561797752808986E-3</v>
      </c>
      <c r="AX582" s="30">
        <f t="shared" si="329"/>
        <v>3.5955056179775282E-3</v>
      </c>
      <c r="AY582" s="30">
        <f t="shared" si="330"/>
        <v>1.2808988764044944E-2</v>
      </c>
      <c r="AZ582" s="30">
        <f t="shared" si="331"/>
        <v>9.1685393258426964E-3</v>
      </c>
      <c r="BA582" s="30">
        <f t="shared" si="332"/>
        <v>9.5056179775280907E-3</v>
      </c>
      <c r="BB582" s="30">
        <f t="shared" si="333"/>
        <v>8.6741573033707869E-3</v>
      </c>
    </row>
    <row r="583" spans="1:54" ht="15" x14ac:dyDescent="0.2">
      <c r="A583" s="20" t="s">
        <v>616</v>
      </c>
      <c r="B583" s="25">
        <v>280</v>
      </c>
      <c r="C583" s="25">
        <v>340</v>
      </c>
      <c r="D583" s="25">
        <v>425</v>
      </c>
      <c r="E583" s="25">
        <v>389</v>
      </c>
      <c r="F583" s="25">
        <v>399</v>
      </c>
      <c r="G583" s="25">
        <v>386</v>
      </c>
      <c r="H583" s="25">
        <v>410</v>
      </c>
      <c r="I583" s="25">
        <v>333</v>
      </c>
      <c r="J583" s="25">
        <v>505</v>
      </c>
      <c r="K583" s="25">
        <v>560</v>
      </c>
      <c r="L583" s="25">
        <v>424</v>
      </c>
      <c r="M583" s="25">
        <v>376</v>
      </c>
      <c r="N583" s="25">
        <v>365</v>
      </c>
      <c r="O583" s="25">
        <v>545</v>
      </c>
      <c r="P583" s="25">
        <v>476</v>
      </c>
      <c r="Q583" s="25">
        <v>367</v>
      </c>
      <c r="R583" s="25">
        <v>410</v>
      </c>
      <c r="Z583" s="20"/>
      <c r="AG583" s="20" t="s">
        <v>616</v>
      </c>
      <c r="AH583" s="28">
        <v>60100</v>
      </c>
      <c r="AI583" s="28">
        <v>61400</v>
      </c>
      <c r="AJ583" s="28">
        <v>60900</v>
      </c>
      <c r="AL583" s="30">
        <f t="shared" si="317"/>
        <v>4.6589018302828616E-3</v>
      </c>
      <c r="AM583" s="30">
        <f t="shared" si="318"/>
        <v>5.6572379367720469E-3</v>
      </c>
      <c r="AN583" s="30">
        <f t="shared" si="319"/>
        <v>7.071547420965058E-3</v>
      </c>
      <c r="AO583" s="30">
        <f t="shared" si="320"/>
        <v>6.3355048859934857E-3</v>
      </c>
      <c r="AP583" s="30">
        <f t="shared" si="321"/>
        <v>6.4983713355048862E-3</v>
      </c>
      <c r="AQ583" s="30">
        <f t="shared" si="322"/>
        <v>6.2866449511400652E-3</v>
      </c>
      <c r="AR583" s="30">
        <f t="shared" si="323"/>
        <v>6.7323481116584568E-3</v>
      </c>
      <c r="AS583" s="30">
        <f t="shared" si="324"/>
        <v>5.4679802955665026E-3</v>
      </c>
      <c r="AT583" s="30">
        <f t="shared" si="325"/>
        <v>8.2922824302134653E-3</v>
      </c>
      <c r="AU583" s="30">
        <f t="shared" si="326"/>
        <v>9.1954022988505746E-3</v>
      </c>
      <c r="AV583" s="30">
        <f t="shared" si="327"/>
        <v>6.9622331691297206E-3</v>
      </c>
      <c r="AW583" s="30">
        <f t="shared" si="328"/>
        <v>6.1740558292282428E-3</v>
      </c>
      <c r="AX583" s="30">
        <f t="shared" si="329"/>
        <v>5.9934318555008208E-3</v>
      </c>
      <c r="AY583" s="30">
        <f t="shared" si="330"/>
        <v>8.9490968801313638E-3</v>
      </c>
      <c r="AZ583" s="30">
        <f t="shared" si="331"/>
        <v>7.8160919540229881E-3</v>
      </c>
      <c r="BA583" s="30">
        <f t="shared" si="332"/>
        <v>6.0262725779967156E-3</v>
      </c>
      <c r="BB583" s="30">
        <f t="shared" si="333"/>
        <v>6.7323481116584568E-3</v>
      </c>
    </row>
    <row r="584" spans="1:54" ht="15" x14ac:dyDescent="0.2">
      <c r="A584" s="20" t="s">
        <v>617</v>
      </c>
      <c r="B584" s="25">
        <v>759</v>
      </c>
      <c r="C584" s="25">
        <v>1521</v>
      </c>
      <c r="D584" s="25">
        <v>1574</v>
      </c>
      <c r="E584" s="25">
        <v>1260</v>
      </c>
      <c r="F584" s="25">
        <v>1343</v>
      </c>
      <c r="G584" s="25">
        <v>1474</v>
      </c>
      <c r="H584" s="25">
        <v>1472</v>
      </c>
      <c r="I584" s="25">
        <v>1499</v>
      </c>
      <c r="J584" s="25">
        <v>1569</v>
      </c>
      <c r="K584" s="25">
        <v>2071</v>
      </c>
      <c r="L584" s="25">
        <v>2068</v>
      </c>
      <c r="M584" s="25">
        <v>1193</v>
      </c>
      <c r="N584" s="25">
        <v>812</v>
      </c>
      <c r="O584" s="25">
        <v>1593</v>
      </c>
      <c r="P584" s="25">
        <v>1304</v>
      </c>
      <c r="Q584" s="25">
        <v>1153</v>
      </c>
      <c r="R584" s="25">
        <v>1203</v>
      </c>
      <c r="Z584" s="20"/>
      <c r="AG584" s="20" t="s">
        <v>617</v>
      </c>
      <c r="AH584" s="28">
        <v>165200</v>
      </c>
      <c r="AI584" s="28">
        <v>163100</v>
      </c>
      <c r="AJ584" s="28">
        <v>161900</v>
      </c>
      <c r="AL584" s="30">
        <f t="shared" si="317"/>
        <v>4.5944309927360774E-3</v>
      </c>
      <c r="AM584" s="30">
        <f t="shared" si="318"/>
        <v>9.2070217917675553E-3</v>
      </c>
      <c r="AN584" s="30">
        <f t="shared" si="319"/>
        <v>9.5278450363196123E-3</v>
      </c>
      <c r="AO584" s="30">
        <f t="shared" si="320"/>
        <v>7.725321888412017E-3</v>
      </c>
      <c r="AP584" s="30">
        <f t="shared" si="321"/>
        <v>8.2342121397915389E-3</v>
      </c>
      <c r="AQ584" s="30">
        <f t="shared" si="322"/>
        <v>9.0374003678724713E-3</v>
      </c>
      <c r="AR584" s="30">
        <f t="shared" si="323"/>
        <v>9.0920321185917231E-3</v>
      </c>
      <c r="AS584" s="30">
        <f t="shared" si="324"/>
        <v>9.2588017294626315E-3</v>
      </c>
      <c r="AT584" s="30">
        <f t="shared" si="325"/>
        <v>9.6911673872760971E-3</v>
      </c>
      <c r="AU584" s="30">
        <f t="shared" si="326"/>
        <v>1.2791846819024089E-2</v>
      </c>
      <c r="AV584" s="30">
        <f t="shared" si="327"/>
        <v>1.2773316862260655E-2</v>
      </c>
      <c r="AW584" s="30">
        <f t="shared" si="328"/>
        <v>7.368746139592341E-3</v>
      </c>
      <c r="AX584" s="30">
        <f t="shared" si="329"/>
        <v>5.015441630636195E-3</v>
      </c>
      <c r="AY584" s="30">
        <f t="shared" si="330"/>
        <v>9.8394070413835698E-3</v>
      </c>
      <c r="AZ584" s="30">
        <f t="shared" si="331"/>
        <v>8.0543545398394072E-3</v>
      </c>
      <c r="BA584" s="30">
        <f t="shared" si="332"/>
        <v>7.1216800494132183E-3</v>
      </c>
      <c r="BB584" s="30">
        <f t="shared" si="333"/>
        <v>7.4305126621371214E-3</v>
      </c>
    </row>
    <row r="585" spans="1:54" ht="15" x14ac:dyDescent="0.2">
      <c r="A585" s="20" t="s">
        <v>618</v>
      </c>
      <c r="B585" s="25">
        <v>6</v>
      </c>
      <c r="C585" s="25">
        <v>68</v>
      </c>
      <c r="D585" s="25">
        <v>26</v>
      </c>
      <c r="E585" s="25">
        <v>32</v>
      </c>
      <c r="F585" s="25">
        <v>46</v>
      </c>
      <c r="G585" s="25">
        <v>29</v>
      </c>
      <c r="H585" s="25">
        <v>33</v>
      </c>
      <c r="I585" s="25">
        <v>37</v>
      </c>
      <c r="J585" s="25">
        <v>23</v>
      </c>
      <c r="K585" s="25">
        <v>37</v>
      </c>
      <c r="L585" s="25">
        <v>29</v>
      </c>
      <c r="M585" s="25">
        <v>35</v>
      </c>
      <c r="N585" s="25">
        <v>32</v>
      </c>
      <c r="O585" s="25">
        <v>46</v>
      </c>
      <c r="P585" s="25">
        <v>68</v>
      </c>
      <c r="Q585" s="25">
        <v>43</v>
      </c>
      <c r="R585" s="25">
        <v>73</v>
      </c>
      <c r="Z585" s="20"/>
      <c r="AG585" s="20" t="s">
        <v>618</v>
      </c>
      <c r="AH585" s="28">
        <v>10300</v>
      </c>
      <c r="AI585" s="28">
        <v>10400</v>
      </c>
      <c r="AJ585" s="28">
        <v>10300</v>
      </c>
      <c r="AL585" s="30">
        <f t="shared" si="317"/>
        <v>5.8252427184466023E-4</v>
      </c>
      <c r="AM585" s="30">
        <f t="shared" si="318"/>
        <v>6.6019417475728153E-3</v>
      </c>
      <c r="AN585" s="30">
        <f t="shared" si="319"/>
        <v>2.524271844660194E-3</v>
      </c>
      <c r="AO585" s="30">
        <f t="shared" si="320"/>
        <v>3.0769230769230769E-3</v>
      </c>
      <c r="AP585" s="30">
        <f t="shared" si="321"/>
        <v>4.4230769230769228E-3</v>
      </c>
      <c r="AQ585" s="30">
        <f t="shared" si="322"/>
        <v>2.7884615384615383E-3</v>
      </c>
      <c r="AR585" s="30">
        <f t="shared" si="323"/>
        <v>3.2038834951456309E-3</v>
      </c>
      <c r="AS585" s="30">
        <f t="shared" si="324"/>
        <v>3.592233009708738E-3</v>
      </c>
      <c r="AT585" s="30">
        <f t="shared" si="325"/>
        <v>2.2330097087378642E-3</v>
      </c>
      <c r="AU585" s="30">
        <f t="shared" si="326"/>
        <v>3.592233009708738E-3</v>
      </c>
      <c r="AV585" s="30">
        <f t="shared" si="327"/>
        <v>2.8155339805825243E-3</v>
      </c>
      <c r="AW585" s="30">
        <f t="shared" si="328"/>
        <v>3.3980582524271844E-3</v>
      </c>
      <c r="AX585" s="30">
        <f t="shared" si="329"/>
        <v>3.1067961165048546E-3</v>
      </c>
      <c r="AY585" s="30">
        <f t="shared" si="330"/>
        <v>4.4660194174757284E-3</v>
      </c>
      <c r="AZ585" s="30">
        <f t="shared" si="331"/>
        <v>6.6019417475728153E-3</v>
      </c>
      <c r="BA585" s="30">
        <f t="shared" si="332"/>
        <v>4.1747572815533981E-3</v>
      </c>
      <c r="BB585" s="30">
        <f t="shared" si="333"/>
        <v>7.0873786407766991E-3</v>
      </c>
    </row>
    <row r="586" spans="1:54" ht="15" x14ac:dyDescent="0.2">
      <c r="A586" s="20" t="s">
        <v>619</v>
      </c>
      <c r="B586" s="25">
        <v>486</v>
      </c>
      <c r="C586" s="25">
        <v>821</v>
      </c>
      <c r="D586" s="25">
        <v>802</v>
      </c>
      <c r="E586" s="25">
        <v>833</v>
      </c>
      <c r="F586" s="25">
        <v>731</v>
      </c>
      <c r="G586" s="25">
        <v>908</v>
      </c>
      <c r="H586" s="25">
        <v>856</v>
      </c>
      <c r="I586" s="25">
        <v>828</v>
      </c>
      <c r="J586" s="25">
        <v>824</v>
      </c>
      <c r="K586" s="25">
        <v>1133</v>
      </c>
      <c r="L586" s="25">
        <v>1020</v>
      </c>
      <c r="M586" s="25">
        <v>554</v>
      </c>
      <c r="N586" s="25">
        <v>427</v>
      </c>
      <c r="O586" s="25">
        <v>882</v>
      </c>
      <c r="P586" s="25">
        <v>733</v>
      </c>
      <c r="Q586" s="25">
        <v>590</v>
      </c>
      <c r="R586" s="25">
        <v>804</v>
      </c>
      <c r="Z586" s="20"/>
      <c r="AG586" s="20" t="s">
        <v>619</v>
      </c>
      <c r="AH586" s="28">
        <v>73200</v>
      </c>
      <c r="AI586" s="28">
        <v>73400</v>
      </c>
      <c r="AJ586" s="28">
        <v>72900</v>
      </c>
      <c r="AL586" s="30">
        <f t="shared" si="317"/>
        <v>6.6393442622950816E-3</v>
      </c>
      <c r="AM586" s="30">
        <f t="shared" si="318"/>
        <v>1.121584699453552E-2</v>
      </c>
      <c r="AN586" s="30">
        <f t="shared" si="319"/>
        <v>1.0956284153005464E-2</v>
      </c>
      <c r="AO586" s="30">
        <f t="shared" si="320"/>
        <v>1.1348773841961852E-2</v>
      </c>
      <c r="AP586" s="30">
        <f t="shared" si="321"/>
        <v>9.959128065395095E-3</v>
      </c>
      <c r="AQ586" s="30">
        <f t="shared" si="322"/>
        <v>1.2370572207084469E-2</v>
      </c>
      <c r="AR586" s="30">
        <f t="shared" si="323"/>
        <v>1.1742112482853223E-2</v>
      </c>
      <c r="AS586" s="30">
        <f t="shared" si="324"/>
        <v>1.1358024691358024E-2</v>
      </c>
      <c r="AT586" s="30">
        <f t="shared" si="325"/>
        <v>1.130315500685871E-2</v>
      </c>
      <c r="AU586" s="30">
        <f t="shared" si="326"/>
        <v>1.5541838134430727E-2</v>
      </c>
      <c r="AV586" s="30">
        <f t="shared" si="327"/>
        <v>1.3991769547325103E-2</v>
      </c>
      <c r="AW586" s="30">
        <f t="shared" si="328"/>
        <v>7.5994513031550064E-3</v>
      </c>
      <c r="AX586" s="30">
        <f t="shared" si="329"/>
        <v>5.8573388203017832E-3</v>
      </c>
      <c r="AY586" s="30">
        <f t="shared" si="330"/>
        <v>1.2098765432098766E-2</v>
      </c>
      <c r="AZ586" s="30">
        <f t="shared" si="331"/>
        <v>1.0054869684499314E-2</v>
      </c>
      <c r="BA586" s="30">
        <f t="shared" si="332"/>
        <v>8.0932784636488335E-3</v>
      </c>
      <c r="BB586" s="30">
        <f t="shared" si="333"/>
        <v>1.1028806584362141E-2</v>
      </c>
    </row>
    <row r="587" spans="1:54" ht="15" x14ac:dyDescent="0.2">
      <c r="A587" s="20" t="s">
        <v>620</v>
      </c>
      <c r="B587" s="25">
        <v>564</v>
      </c>
      <c r="C587" s="25">
        <v>1238</v>
      </c>
      <c r="D587" s="25">
        <v>1391</v>
      </c>
      <c r="E587" s="25">
        <v>740</v>
      </c>
      <c r="F587" s="25">
        <v>469</v>
      </c>
      <c r="G587" s="25">
        <v>724</v>
      </c>
      <c r="H587" s="25">
        <v>723</v>
      </c>
      <c r="I587" s="25">
        <v>1019</v>
      </c>
      <c r="J587" s="25">
        <v>1079</v>
      </c>
      <c r="K587" s="25">
        <v>1148</v>
      </c>
      <c r="L587" s="25">
        <v>730</v>
      </c>
      <c r="M587" s="25">
        <v>795</v>
      </c>
      <c r="N587" s="25">
        <v>636</v>
      </c>
      <c r="O587" s="25">
        <v>1120</v>
      </c>
      <c r="P587" s="25">
        <v>1748</v>
      </c>
      <c r="Q587" s="25">
        <v>1026</v>
      </c>
      <c r="R587" s="25">
        <v>924</v>
      </c>
      <c r="Z587" s="20"/>
      <c r="AG587" s="20" t="s">
        <v>620</v>
      </c>
      <c r="AH587" s="28">
        <v>82800</v>
      </c>
      <c r="AI587" s="28">
        <v>82000</v>
      </c>
      <c r="AJ587" s="28">
        <v>81000</v>
      </c>
      <c r="AL587" s="30">
        <f t="shared" si="317"/>
        <v>6.8115942028985511E-3</v>
      </c>
      <c r="AM587" s="30">
        <f t="shared" si="318"/>
        <v>1.4951690821256039E-2</v>
      </c>
      <c r="AN587" s="30">
        <f t="shared" si="319"/>
        <v>1.6799516908212561E-2</v>
      </c>
      <c r="AO587" s="30">
        <f t="shared" si="320"/>
        <v>9.0243902439024384E-3</v>
      </c>
      <c r="AP587" s="30">
        <f t="shared" si="321"/>
        <v>5.7195121951219511E-3</v>
      </c>
      <c r="AQ587" s="30">
        <f t="shared" si="322"/>
        <v>8.829268292682926E-3</v>
      </c>
      <c r="AR587" s="30">
        <f t="shared" si="323"/>
        <v>8.9259259259259257E-3</v>
      </c>
      <c r="AS587" s="30">
        <f t="shared" si="324"/>
        <v>1.2580246913580248E-2</v>
      </c>
      <c r="AT587" s="30">
        <f t="shared" si="325"/>
        <v>1.3320987654320987E-2</v>
      </c>
      <c r="AU587" s="30">
        <f t="shared" si="326"/>
        <v>1.4172839506172839E-2</v>
      </c>
      <c r="AV587" s="30">
        <f t="shared" si="327"/>
        <v>9.0123456790123461E-3</v>
      </c>
      <c r="AW587" s="30">
        <f t="shared" si="328"/>
        <v>9.8148148148148144E-3</v>
      </c>
      <c r="AX587" s="30">
        <f t="shared" si="329"/>
        <v>7.8518518518518512E-3</v>
      </c>
      <c r="AY587" s="30">
        <f t="shared" si="330"/>
        <v>1.3827160493827161E-2</v>
      </c>
      <c r="AZ587" s="30">
        <f t="shared" si="331"/>
        <v>2.1580246913580247E-2</v>
      </c>
      <c r="BA587" s="30">
        <f t="shared" si="332"/>
        <v>1.2666666666666666E-2</v>
      </c>
      <c r="BB587" s="30">
        <f t="shared" si="333"/>
        <v>1.1407407407407408E-2</v>
      </c>
    </row>
    <row r="588" spans="1:54" ht="15" x14ac:dyDescent="0.2">
      <c r="A588" s="20" t="s">
        <v>621</v>
      </c>
      <c r="B588" s="25">
        <v>248</v>
      </c>
      <c r="C588" s="25">
        <v>473</v>
      </c>
      <c r="D588" s="25">
        <v>347</v>
      </c>
      <c r="E588" s="25">
        <v>353</v>
      </c>
      <c r="F588" s="25">
        <v>259</v>
      </c>
      <c r="G588" s="25">
        <v>262</v>
      </c>
      <c r="H588" s="25">
        <v>227</v>
      </c>
      <c r="I588" s="25">
        <v>273</v>
      </c>
      <c r="J588" s="25">
        <v>476</v>
      </c>
      <c r="K588" s="25">
        <v>432</v>
      </c>
      <c r="L588" s="25">
        <v>328</v>
      </c>
      <c r="M588" s="25">
        <v>280</v>
      </c>
      <c r="N588" s="25">
        <v>203</v>
      </c>
      <c r="O588" s="25">
        <v>362</v>
      </c>
      <c r="P588" s="25">
        <v>425</v>
      </c>
      <c r="Q588" s="25">
        <v>439</v>
      </c>
      <c r="R588" s="25">
        <v>347</v>
      </c>
      <c r="Z588" s="20"/>
      <c r="AG588" s="20" t="s">
        <v>621</v>
      </c>
      <c r="AH588" s="28">
        <v>54100</v>
      </c>
      <c r="AI588" s="28">
        <v>54400</v>
      </c>
      <c r="AJ588" s="28">
        <v>54500</v>
      </c>
      <c r="AL588" s="30">
        <f t="shared" si="317"/>
        <v>4.5841035120147873E-3</v>
      </c>
      <c r="AM588" s="30">
        <f t="shared" si="318"/>
        <v>8.7430683918669136E-3</v>
      </c>
      <c r="AN588" s="30">
        <f t="shared" si="319"/>
        <v>6.4140480591497228E-3</v>
      </c>
      <c r="AO588" s="30">
        <f t="shared" si="320"/>
        <v>6.488970588235294E-3</v>
      </c>
      <c r="AP588" s="30">
        <f t="shared" si="321"/>
        <v>4.7610294117647056E-3</v>
      </c>
      <c r="AQ588" s="30">
        <f t="shared" si="322"/>
        <v>4.8161764705882352E-3</v>
      </c>
      <c r="AR588" s="30">
        <f t="shared" si="323"/>
        <v>4.1651376146788991E-3</v>
      </c>
      <c r="AS588" s="30">
        <f t="shared" si="324"/>
        <v>5.0091743119266051E-3</v>
      </c>
      <c r="AT588" s="30">
        <f t="shared" si="325"/>
        <v>8.7339449541284399E-3</v>
      </c>
      <c r="AU588" s="30">
        <f t="shared" si="326"/>
        <v>7.9266055045871565E-3</v>
      </c>
      <c r="AV588" s="30">
        <f t="shared" si="327"/>
        <v>6.018348623853211E-3</v>
      </c>
      <c r="AW588" s="30">
        <f t="shared" si="328"/>
        <v>5.1376146788990823E-3</v>
      </c>
      <c r="AX588" s="30">
        <f t="shared" si="329"/>
        <v>3.7247706422018348E-3</v>
      </c>
      <c r="AY588" s="30">
        <f t="shared" si="330"/>
        <v>6.6422018348623853E-3</v>
      </c>
      <c r="AZ588" s="30">
        <f t="shared" si="331"/>
        <v>7.7981651376146793E-3</v>
      </c>
      <c r="BA588" s="30">
        <f t="shared" si="332"/>
        <v>8.0550458715596338E-3</v>
      </c>
      <c r="BB588" s="30">
        <f t="shared" si="333"/>
        <v>6.36697247706422E-3</v>
      </c>
    </row>
    <row r="589" spans="1:54" ht="15" x14ac:dyDescent="0.2">
      <c r="A589" s="20" t="s">
        <v>622</v>
      </c>
      <c r="B589" s="25">
        <v>18</v>
      </c>
      <c r="C589" s="25">
        <v>34</v>
      </c>
      <c r="D589" s="25">
        <v>49</v>
      </c>
      <c r="E589" s="25">
        <v>98</v>
      </c>
      <c r="F589" s="25">
        <v>43</v>
      </c>
      <c r="G589" s="25">
        <v>98</v>
      </c>
      <c r="H589" s="25">
        <v>72</v>
      </c>
      <c r="I589" s="25">
        <v>65</v>
      </c>
      <c r="J589" s="25">
        <v>102</v>
      </c>
      <c r="K589" s="25">
        <v>88</v>
      </c>
      <c r="L589" s="25">
        <v>78</v>
      </c>
      <c r="M589" s="25">
        <v>73</v>
      </c>
      <c r="N589" s="25">
        <v>27</v>
      </c>
      <c r="O589" s="25">
        <v>34</v>
      </c>
      <c r="P589" s="25">
        <v>46</v>
      </c>
      <c r="Q589" s="25">
        <v>42</v>
      </c>
      <c r="R589" s="25">
        <v>58</v>
      </c>
      <c r="Z589" s="20"/>
      <c r="AG589" s="20" t="s">
        <v>622</v>
      </c>
      <c r="AH589" s="28">
        <v>12200</v>
      </c>
      <c r="AI589" s="28">
        <v>12300</v>
      </c>
      <c r="AJ589" s="28">
        <v>11900</v>
      </c>
      <c r="AL589" s="30">
        <f t="shared" si="317"/>
        <v>1.4754098360655738E-3</v>
      </c>
      <c r="AM589" s="30">
        <f t="shared" si="318"/>
        <v>2.7868852459016396E-3</v>
      </c>
      <c r="AN589" s="30">
        <f t="shared" si="319"/>
        <v>4.0163934426229505E-3</v>
      </c>
      <c r="AO589" s="30">
        <f t="shared" si="320"/>
        <v>7.9674796747967475E-3</v>
      </c>
      <c r="AP589" s="30">
        <f t="shared" si="321"/>
        <v>3.4959349593495937E-3</v>
      </c>
      <c r="AQ589" s="30">
        <f t="shared" si="322"/>
        <v>7.9674796747967475E-3</v>
      </c>
      <c r="AR589" s="30">
        <f t="shared" si="323"/>
        <v>6.0504201680672267E-3</v>
      </c>
      <c r="AS589" s="30">
        <f t="shared" si="324"/>
        <v>5.4621848739495795E-3</v>
      </c>
      <c r="AT589" s="30">
        <f t="shared" si="325"/>
        <v>8.5714285714285719E-3</v>
      </c>
      <c r="AU589" s="30">
        <f t="shared" si="326"/>
        <v>7.3949579831932774E-3</v>
      </c>
      <c r="AV589" s="30">
        <f t="shared" si="327"/>
        <v>6.5546218487394954E-3</v>
      </c>
      <c r="AW589" s="30">
        <f t="shared" si="328"/>
        <v>6.1344537815126053E-3</v>
      </c>
      <c r="AX589" s="30">
        <f t="shared" si="329"/>
        <v>2.2689075630252099E-3</v>
      </c>
      <c r="AY589" s="30">
        <f t="shared" si="330"/>
        <v>2.8571428571428571E-3</v>
      </c>
      <c r="AZ589" s="30">
        <f t="shared" si="331"/>
        <v>3.8655462184873949E-3</v>
      </c>
      <c r="BA589" s="30">
        <f t="shared" si="332"/>
        <v>3.5294117647058825E-3</v>
      </c>
      <c r="BB589" s="30">
        <f t="shared" si="333"/>
        <v>4.8739495798319332E-3</v>
      </c>
    </row>
    <row r="590" spans="1:54" ht="15" x14ac:dyDescent="0.2">
      <c r="A590" s="20" t="s">
        <v>623</v>
      </c>
      <c r="B590" s="25">
        <v>305</v>
      </c>
      <c r="C590" s="25">
        <v>692</v>
      </c>
      <c r="D590" s="25">
        <v>544</v>
      </c>
      <c r="E590" s="25">
        <v>460</v>
      </c>
      <c r="F590" s="25">
        <v>457</v>
      </c>
      <c r="G590" s="25">
        <v>454</v>
      </c>
      <c r="H590" s="25">
        <v>461</v>
      </c>
      <c r="I590" s="25">
        <v>425</v>
      </c>
      <c r="J590" s="25">
        <v>619</v>
      </c>
      <c r="K590" s="25">
        <v>461</v>
      </c>
      <c r="L590" s="25">
        <v>417</v>
      </c>
      <c r="M590" s="25">
        <v>418</v>
      </c>
      <c r="N590" s="25">
        <v>384</v>
      </c>
      <c r="O590" s="25">
        <v>952</v>
      </c>
      <c r="P590" s="25">
        <v>508</v>
      </c>
      <c r="Q590" s="25">
        <v>581</v>
      </c>
      <c r="R590" s="25">
        <v>394</v>
      </c>
      <c r="Z590" s="20"/>
      <c r="AG590" s="20" t="s">
        <v>623</v>
      </c>
      <c r="AH590" s="28">
        <v>52300</v>
      </c>
      <c r="AI590" s="28">
        <v>51500</v>
      </c>
      <c r="AJ590" s="28">
        <v>51700</v>
      </c>
      <c r="AL590" s="30">
        <f t="shared" si="317"/>
        <v>5.8317399617590819E-3</v>
      </c>
      <c r="AM590" s="30">
        <f t="shared" si="318"/>
        <v>1.3231357552581261E-2</v>
      </c>
      <c r="AN590" s="30">
        <f t="shared" si="319"/>
        <v>1.0401529636711281E-2</v>
      </c>
      <c r="AO590" s="30">
        <f t="shared" si="320"/>
        <v>8.9320388349514567E-3</v>
      </c>
      <c r="AP590" s="30">
        <f t="shared" si="321"/>
        <v>8.8737864077669901E-3</v>
      </c>
      <c r="AQ590" s="30">
        <f t="shared" si="322"/>
        <v>8.8155339805825236E-3</v>
      </c>
      <c r="AR590" s="30">
        <f t="shared" si="323"/>
        <v>8.916827852998065E-3</v>
      </c>
      <c r="AS590" s="30">
        <f t="shared" si="324"/>
        <v>8.2205029013539647E-3</v>
      </c>
      <c r="AT590" s="30">
        <f t="shared" si="325"/>
        <v>1.1972920696324952E-2</v>
      </c>
      <c r="AU590" s="30">
        <f t="shared" si="326"/>
        <v>8.916827852998065E-3</v>
      </c>
      <c r="AV590" s="30">
        <f t="shared" si="327"/>
        <v>8.0657640232108321E-3</v>
      </c>
      <c r="AW590" s="30">
        <f t="shared" si="328"/>
        <v>8.0851063829787233E-3</v>
      </c>
      <c r="AX590" s="30">
        <f t="shared" si="329"/>
        <v>7.4274661508704062E-3</v>
      </c>
      <c r="AY590" s="30">
        <f t="shared" si="330"/>
        <v>1.8413926499032882E-2</v>
      </c>
      <c r="AZ590" s="30">
        <f t="shared" si="331"/>
        <v>9.8259187620889747E-3</v>
      </c>
      <c r="BA590" s="30">
        <f t="shared" si="332"/>
        <v>1.1237911025145068E-2</v>
      </c>
      <c r="BB590" s="30">
        <f t="shared" si="333"/>
        <v>7.6208897485493228E-3</v>
      </c>
    </row>
    <row r="591" spans="1:54" ht="15" x14ac:dyDescent="0.2">
      <c r="A591" s="20" t="s">
        <v>624</v>
      </c>
      <c r="B591" s="25">
        <v>712</v>
      </c>
      <c r="C591" s="25">
        <v>1290</v>
      </c>
      <c r="D591" s="25">
        <v>1146</v>
      </c>
      <c r="E591" s="25">
        <v>1001</v>
      </c>
      <c r="F591" s="25">
        <v>1056</v>
      </c>
      <c r="G591" s="25">
        <v>1195</v>
      </c>
      <c r="H591" s="25">
        <v>1661</v>
      </c>
      <c r="I591" s="25">
        <v>1028</v>
      </c>
      <c r="J591" s="25">
        <v>1340</v>
      </c>
      <c r="K591" s="25">
        <v>1333</v>
      </c>
      <c r="L591" s="25">
        <v>1263</v>
      </c>
      <c r="M591" s="25">
        <v>823</v>
      </c>
      <c r="N591" s="25">
        <v>544</v>
      </c>
      <c r="O591" s="25">
        <v>1139</v>
      </c>
      <c r="P591" s="25">
        <v>1076</v>
      </c>
      <c r="Q591" s="25">
        <v>1160</v>
      </c>
      <c r="R591" s="25">
        <v>1236</v>
      </c>
      <c r="Z591" s="20"/>
      <c r="AG591" s="20" t="s">
        <v>624</v>
      </c>
      <c r="AH591" s="28">
        <v>155900</v>
      </c>
      <c r="AI591" s="28">
        <v>154800</v>
      </c>
      <c r="AJ591" s="28">
        <v>153600</v>
      </c>
      <c r="AL591" s="30">
        <f t="shared" si="317"/>
        <v>4.5670301475304684E-3</v>
      </c>
      <c r="AM591" s="30">
        <f t="shared" si="318"/>
        <v>8.274534958306606E-3</v>
      </c>
      <c r="AN591" s="30">
        <f t="shared" si="319"/>
        <v>7.3508659397049387E-3</v>
      </c>
      <c r="AO591" s="30">
        <f t="shared" si="320"/>
        <v>6.4664082687338502E-3</v>
      </c>
      <c r="AP591" s="30">
        <f t="shared" si="321"/>
        <v>6.8217054263565889E-3</v>
      </c>
      <c r="AQ591" s="30">
        <f t="shared" si="322"/>
        <v>7.7196382428940565E-3</v>
      </c>
      <c r="AR591" s="30">
        <f t="shared" si="323"/>
        <v>1.0813802083333334E-2</v>
      </c>
      <c r="AS591" s="30">
        <f t="shared" si="324"/>
        <v>6.6927083333333335E-3</v>
      </c>
      <c r="AT591" s="30">
        <f t="shared" si="325"/>
        <v>8.7239583333333336E-3</v>
      </c>
      <c r="AU591" s="30">
        <f t="shared" si="326"/>
        <v>8.6783854166666667E-3</v>
      </c>
      <c r="AV591" s="30">
        <f t="shared" si="327"/>
        <v>8.2226562499999999E-3</v>
      </c>
      <c r="AW591" s="30">
        <f t="shared" si="328"/>
        <v>5.3580729166666664E-3</v>
      </c>
      <c r="AX591" s="30">
        <f t="shared" si="329"/>
        <v>3.5416666666666665E-3</v>
      </c>
      <c r="AY591" s="30">
        <f t="shared" si="330"/>
        <v>7.4153645833333337E-3</v>
      </c>
      <c r="AZ591" s="30">
        <f t="shared" si="331"/>
        <v>7.0052083333333329E-3</v>
      </c>
      <c r="BA591" s="30">
        <f t="shared" si="332"/>
        <v>7.5520833333333334E-3</v>
      </c>
      <c r="BB591" s="30">
        <f t="shared" si="333"/>
        <v>8.0468750000000002E-3</v>
      </c>
    </row>
    <row r="592" spans="1:54" ht="15" x14ac:dyDescent="0.2">
      <c r="A592" s="20" t="s">
        <v>625</v>
      </c>
      <c r="B592" s="25">
        <v>259</v>
      </c>
      <c r="C592" s="25">
        <v>469</v>
      </c>
      <c r="D592" s="25">
        <v>390</v>
      </c>
      <c r="E592" s="25">
        <v>377</v>
      </c>
      <c r="F592" s="25">
        <v>424</v>
      </c>
      <c r="G592" s="25">
        <v>342</v>
      </c>
      <c r="H592" s="25">
        <v>476</v>
      </c>
      <c r="I592" s="25">
        <v>439</v>
      </c>
      <c r="J592" s="25">
        <v>427</v>
      </c>
      <c r="K592" s="25">
        <v>468</v>
      </c>
      <c r="L592" s="25">
        <v>317</v>
      </c>
      <c r="M592" s="25">
        <v>268</v>
      </c>
      <c r="N592" s="25">
        <v>230</v>
      </c>
      <c r="O592" s="25">
        <v>355</v>
      </c>
      <c r="P592" s="25">
        <v>354</v>
      </c>
      <c r="Q592" s="25">
        <v>370</v>
      </c>
      <c r="R592" s="25">
        <v>394</v>
      </c>
      <c r="Z592" s="20"/>
      <c r="AG592" s="20" t="s">
        <v>625</v>
      </c>
      <c r="AH592" s="28">
        <v>42800</v>
      </c>
      <c r="AI592" s="28">
        <v>42500</v>
      </c>
      <c r="AJ592" s="28">
        <v>42400</v>
      </c>
      <c r="AL592" s="30">
        <f t="shared" si="317"/>
        <v>6.0514018691588782E-3</v>
      </c>
      <c r="AM592" s="30">
        <f t="shared" si="318"/>
        <v>1.0957943925233644E-2</v>
      </c>
      <c r="AN592" s="30">
        <f t="shared" si="319"/>
        <v>9.1121495327102803E-3</v>
      </c>
      <c r="AO592" s="30">
        <f t="shared" si="320"/>
        <v>8.870588235294118E-3</v>
      </c>
      <c r="AP592" s="30">
        <f t="shared" si="321"/>
        <v>9.976470588235295E-3</v>
      </c>
      <c r="AQ592" s="30">
        <f t="shared" si="322"/>
        <v>8.0470588235294124E-3</v>
      </c>
      <c r="AR592" s="30">
        <f t="shared" si="323"/>
        <v>1.1226415094339623E-2</v>
      </c>
      <c r="AS592" s="30">
        <f t="shared" si="324"/>
        <v>1.0353773584905661E-2</v>
      </c>
      <c r="AT592" s="30">
        <f t="shared" si="325"/>
        <v>1.0070754716981132E-2</v>
      </c>
      <c r="AU592" s="30">
        <f t="shared" si="326"/>
        <v>1.1037735849056604E-2</v>
      </c>
      <c r="AV592" s="30">
        <f t="shared" si="327"/>
        <v>7.4764150943396231E-3</v>
      </c>
      <c r="AW592" s="30">
        <f t="shared" si="328"/>
        <v>6.3207547169811321E-3</v>
      </c>
      <c r="AX592" s="30">
        <f t="shared" si="329"/>
        <v>5.4245283018867921E-3</v>
      </c>
      <c r="AY592" s="30">
        <f t="shared" si="330"/>
        <v>8.3726415094339621E-3</v>
      </c>
      <c r="AZ592" s="30">
        <f t="shared" si="331"/>
        <v>8.3490566037735855E-3</v>
      </c>
      <c r="BA592" s="30">
        <f t="shared" si="332"/>
        <v>8.7264150943396224E-3</v>
      </c>
      <c r="BB592" s="30">
        <f t="shared" si="333"/>
        <v>9.2924528301886796E-3</v>
      </c>
    </row>
    <row r="593" spans="1:54" ht="15" x14ac:dyDescent="0.2">
      <c r="A593" s="20" t="s">
        <v>626</v>
      </c>
      <c r="B593" s="25">
        <v>101</v>
      </c>
      <c r="C593" s="25">
        <v>168</v>
      </c>
      <c r="D593" s="25">
        <v>163</v>
      </c>
      <c r="E593" s="25">
        <v>263</v>
      </c>
      <c r="F593" s="25">
        <v>213</v>
      </c>
      <c r="G593" s="25">
        <v>239</v>
      </c>
      <c r="H593" s="25">
        <v>247</v>
      </c>
      <c r="I593" s="25">
        <v>225</v>
      </c>
      <c r="J593" s="25">
        <v>376</v>
      </c>
      <c r="K593" s="25">
        <v>463</v>
      </c>
      <c r="L593" s="25">
        <v>192</v>
      </c>
      <c r="M593" s="25">
        <v>455</v>
      </c>
      <c r="N593" s="25">
        <v>198</v>
      </c>
      <c r="O593" s="25">
        <v>271</v>
      </c>
      <c r="P593" s="25">
        <v>505</v>
      </c>
      <c r="Q593" s="25">
        <v>374</v>
      </c>
      <c r="R593" s="25">
        <v>327</v>
      </c>
      <c r="Z593" s="20"/>
      <c r="AG593" s="20" t="s">
        <v>626</v>
      </c>
      <c r="AH593" s="28">
        <v>45500</v>
      </c>
      <c r="AI593" s="28">
        <v>45800</v>
      </c>
      <c r="AJ593" s="28">
        <v>45700</v>
      </c>
      <c r="AL593" s="30">
        <f t="shared" si="317"/>
        <v>2.2197802197802198E-3</v>
      </c>
      <c r="AM593" s="30">
        <f t="shared" si="318"/>
        <v>3.6923076923076922E-3</v>
      </c>
      <c r="AN593" s="30">
        <f t="shared" si="319"/>
        <v>3.5824175824175825E-3</v>
      </c>
      <c r="AO593" s="30">
        <f t="shared" si="320"/>
        <v>5.7423580786026204E-3</v>
      </c>
      <c r="AP593" s="30">
        <f t="shared" si="321"/>
        <v>4.6506550218340615E-3</v>
      </c>
      <c r="AQ593" s="30">
        <f t="shared" si="322"/>
        <v>5.2183406113537117E-3</v>
      </c>
      <c r="AR593" s="30">
        <f t="shared" si="323"/>
        <v>5.4048140043763673E-3</v>
      </c>
      <c r="AS593" s="30">
        <f t="shared" si="324"/>
        <v>4.9234135667396064E-3</v>
      </c>
      <c r="AT593" s="30">
        <f t="shared" si="325"/>
        <v>8.2275711159737423E-3</v>
      </c>
      <c r="AU593" s="30">
        <f t="shared" si="326"/>
        <v>1.013129102844639E-2</v>
      </c>
      <c r="AV593" s="30">
        <f t="shared" si="327"/>
        <v>4.2013129102844637E-3</v>
      </c>
      <c r="AW593" s="30">
        <f t="shared" si="328"/>
        <v>9.9562363238512031E-3</v>
      </c>
      <c r="AX593" s="30">
        <f t="shared" si="329"/>
        <v>4.3326039387308534E-3</v>
      </c>
      <c r="AY593" s="30">
        <f t="shared" si="330"/>
        <v>5.9299781181619254E-3</v>
      </c>
      <c r="AZ593" s="30">
        <f t="shared" si="331"/>
        <v>1.1050328227571116E-2</v>
      </c>
      <c r="BA593" s="30">
        <f t="shared" si="332"/>
        <v>8.1838074398249451E-3</v>
      </c>
      <c r="BB593" s="30">
        <f t="shared" si="333"/>
        <v>7.1553610503282275E-3</v>
      </c>
    </row>
    <row r="594" spans="1:54" ht="15" x14ac:dyDescent="0.2">
      <c r="A594" s="20" t="s">
        <v>627</v>
      </c>
      <c r="B594" s="25">
        <v>525</v>
      </c>
      <c r="C594" s="25">
        <v>928</v>
      </c>
      <c r="D594" s="25">
        <v>1112</v>
      </c>
      <c r="E594" s="25">
        <v>1236</v>
      </c>
      <c r="F594" s="25">
        <v>1025</v>
      </c>
      <c r="G594" s="25">
        <v>1053</v>
      </c>
      <c r="H594" s="25">
        <v>1152</v>
      </c>
      <c r="I594" s="25">
        <v>1048</v>
      </c>
      <c r="J594" s="25">
        <v>1464</v>
      </c>
      <c r="K594" s="25">
        <v>1637</v>
      </c>
      <c r="L594" s="25">
        <v>1266</v>
      </c>
      <c r="M594" s="25">
        <v>1143</v>
      </c>
      <c r="N594" s="25">
        <v>617</v>
      </c>
      <c r="O594" s="25">
        <v>1218</v>
      </c>
      <c r="P594" s="25">
        <v>975</v>
      </c>
      <c r="Q594" s="25">
        <v>1504</v>
      </c>
      <c r="R594" s="25">
        <v>1028</v>
      </c>
      <c r="Z594" s="20"/>
      <c r="AG594" s="20" t="s">
        <v>627</v>
      </c>
      <c r="AH594" s="28">
        <v>88600</v>
      </c>
      <c r="AI594" s="28">
        <v>88400</v>
      </c>
      <c r="AJ594" s="28">
        <v>89100</v>
      </c>
      <c r="AL594" s="30">
        <f t="shared" si="317"/>
        <v>5.9255079006772012E-3</v>
      </c>
      <c r="AM594" s="30">
        <f t="shared" si="318"/>
        <v>1.0474040632054177E-2</v>
      </c>
      <c r="AN594" s="30">
        <f t="shared" si="319"/>
        <v>1.2550790067720091E-2</v>
      </c>
      <c r="AO594" s="30">
        <f t="shared" si="320"/>
        <v>1.3981900452488687E-2</v>
      </c>
      <c r="AP594" s="30">
        <f t="shared" si="321"/>
        <v>1.159502262443439E-2</v>
      </c>
      <c r="AQ594" s="30">
        <f t="shared" si="322"/>
        <v>1.1911764705882353E-2</v>
      </c>
      <c r="AR594" s="30">
        <f t="shared" si="323"/>
        <v>1.2929292929292929E-2</v>
      </c>
      <c r="AS594" s="30">
        <f t="shared" si="324"/>
        <v>1.1762065095398429E-2</v>
      </c>
      <c r="AT594" s="30">
        <f t="shared" si="325"/>
        <v>1.6430976430976432E-2</v>
      </c>
      <c r="AU594" s="30">
        <f t="shared" si="326"/>
        <v>1.8372615039281705E-2</v>
      </c>
      <c r="AV594" s="30">
        <f t="shared" si="327"/>
        <v>1.4208754208754209E-2</v>
      </c>
      <c r="AW594" s="30">
        <f t="shared" si="328"/>
        <v>1.2828282828282828E-2</v>
      </c>
      <c r="AX594" s="30">
        <f t="shared" si="329"/>
        <v>6.9248035914702584E-3</v>
      </c>
      <c r="AY594" s="30">
        <f t="shared" si="330"/>
        <v>1.3670033670033671E-2</v>
      </c>
      <c r="AZ594" s="30">
        <f t="shared" si="331"/>
        <v>1.0942760942760943E-2</v>
      </c>
      <c r="BA594" s="30">
        <f t="shared" si="332"/>
        <v>1.6879910213243546E-2</v>
      </c>
      <c r="BB594" s="30">
        <f t="shared" si="333"/>
        <v>1.153759820426487E-2</v>
      </c>
    </row>
    <row r="595" spans="1:54" x14ac:dyDescent="0.2">
      <c r="AL595" s="30"/>
      <c r="AM595" s="30"/>
      <c r="AN595" s="30"/>
      <c r="AO595" s="30"/>
      <c r="AP595" s="30"/>
      <c r="AQ595" s="30"/>
      <c r="AR595" s="30"/>
      <c r="AS595" s="30"/>
      <c r="AT595" s="30"/>
      <c r="AU595" s="30"/>
      <c r="AV595" s="30"/>
      <c r="AW595" s="30"/>
      <c r="AX595" s="30"/>
      <c r="AY595" s="30"/>
      <c r="AZ595" s="30"/>
      <c r="BA595" s="30"/>
      <c r="BB595" s="30"/>
    </row>
    <row r="596" spans="1:54" x14ac:dyDescent="0.2">
      <c r="A596" s="22" t="s">
        <v>633</v>
      </c>
      <c r="AL596" s="30"/>
      <c r="AM596" s="30"/>
      <c r="AN596" s="30"/>
      <c r="AO596" s="30"/>
      <c r="AP596" s="30"/>
      <c r="AQ596" s="30"/>
      <c r="AR596" s="30"/>
      <c r="AS596" s="30"/>
      <c r="AT596" s="30"/>
      <c r="AU596" s="30"/>
      <c r="AV596" s="30"/>
      <c r="AW596" s="30"/>
      <c r="AX596" s="30"/>
      <c r="AY596" s="30"/>
      <c r="AZ596" s="30"/>
      <c r="BA596" s="30"/>
      <c r="BB596" s="30"/>
    </row>
    <row r="597" spans="1:54" x14ac:dyDescent="0.2">
      <c r="A597" s="22" t="s">
        <v>632</v>
      </c>
      <c r="AL597" s="30"/>
      <c r="AM597" s="30"/>
      <c r="AN597" s="30"/>
      <c r="AO597" s="30"/>
      <c r="AP597" s="30"/>
      <c r="AQ597" s="30"/>
      <c r="AR597" s="30"/>
      <c r="AS597" s="30"/>
      <c r="AT597" s="30"/>
      <c r="AU597" s="30"/>
      <c r="AV597" s="30"/>
      <c r="AW597" s="30"/>
      <c r="AX597" s="30"/>
      <c r="AY597" s="30"/>
      <c r="AZ597" s="30"/>
      <c r="BA597" s="30"/>
      <c r="BB597" s="30"/>
    </row>
    <row r="598" spans="1:54" x14ac:dyDescent="0.2">
      <c r="AL598" s="30"/>
      <c r="AM598" s="30"/>
      <c r="AN598" s="30"/>
      <c r="AO598" s="30"/>
      <c r="AP598" s="30"/>
      <c r="AQ598" s="30"/>
      <c r="AR598" s="30"/>
      <c r="AS598" s="30"/>
      <c r="AT598" s="30"/>
      <c r="AU598" s="30"/>
      <c r="AV598" s="30"/>
      <c r="AW598" s="30"/>
      <c r="AX598" s="30"/>
      <c r="AY598" s="30"/>
      <c r="AZ598" s="30"/>
      <c r="BA598" s="30"/>
      <c r="BB598" s="30"/>
    </row>
  </sheetData>
  <mergeCells count="3">
    <mergeCell ref="AD7:AG7"/>
    <mergeCell ref="AH7:AK7"/>
    <mergeCell ref="AL7:AO7"/>
  </mergeCells>
  <pageMargins left="0.75" right="0.75" top="1" bottom="1" header="0.5" footer="0.5"/>
  <pageSetup paperSize="9" orientation="portrait" horizontalDpi="4294967292" verticalDpi="429496729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B342"/>
  <sheetViews>
    <sheetView workbookViewId="0">
      <pane xSplit="2" ySplit="2" topLeftCell="C3" activePane="bottomRight" state="frozen"/>
      <selection pane="topRight" activeCell="C1" sqref="C1"/>
      <selection pane="bottomLeft" activeCell="A3" sqref="A3"/>
      <selection pane="bottomRight" activeCell="H1" sqref="H1"/>
    </sheetView>
  </sheetViews>
  <sheetFormatPr defaultColWidth="8.85546875" defaultRowHeight="15" x14ac:dyDescent="0.25"/>
  <cols>
    <col min="1" max="1" width="7.85546875" bestFit="1" customWidth="1"/>
    <col min="2" max="2" width="33.42578125" bestFit="1" customWidth="1"/>
    <col min="3" max="3" width="28.85546875" bestFit="1" customWidth="1"/>
    <col min="4" max="4" width="42.140625" bestFit="1" customWidth="1"/>
    <col min="5" max="5" width="14.28515625" bestFit="1" customWidth="1"/>
    <col min="6" max="6" width="18.140625" bestFit="1" customWidth="1"/>
    <col min="7" max="7" width="16.85546875" bestFit="1" customWidth="1"/>
    <col min="8" max="8" width="22.85546875" bestFit="1" customWidth="1"/>
    <col min="9" max="9" width="22.140625" bestFit="1" customWidth="1"/>
    <col min="10" max="10" width="18.28515625" bestFit="1" customWidth="1"/>
    <col min="11" max="11" width="16.85546875" bestFit="1" customWidth="1"/>
    <col min="12" max="12" width="22.85546875" bestFit="1" customWidth="1"/>
    <col min="13" max="13" width="22.140625" bestFit="1" customWidth="1"/>
    <col min="14" max="14" width="18.28515625" bestFit="1" customWidth="1"/>
    <col min="15" max="15" width="16.85546875" bestFit="1" customWidth="1"/>
    <col min="16" max="16" width="22.85546875" bestFit="1" customWidth="1"/>
    <col min="17" max="17" width="12.85546875" customWidth="1"/>
    <col min="18" max="18" width="13.28515625" bestFit="1" customWidth="1"/>
    <col min="19" max="19" width="14.28515625" bestFit="1" customWidth="1"/>
    <col min="20" max="20" width="12.42578125" bestFit="1" customWidth="1"/>
    <col min="21" max="21" width="11.140625" bestFit="1" customWidth="1"/>
    <col min="22" max="22" width="11" bestFit="1" customWidth="1"/>
  </cols>
  <sheetData>
    <row r="1" spans="1:28" x14ac:dyDescent="0.25">
      <c r="A1" t="s">
        <v>416</v>
      </c>
      <c r="B1" t="s">
        <v>643</v>
      </c>
      <c r="F1" s="40" t="s">
        <v>662</v>
      </c>
      <c r="G1" s="40" t="s">
        <v>663</v>
      </c>
      <c r="H1" s="40">
        <v>40603</v>
      </c>
      <c r="I1" s="40">
        <v>40634</v>
      </c>
      <c r="J1" s="40">
        <v>40664</v>
      </c>
      <c r="K1" s="40">
        <v>40695</v>
      </c>
      <c r="L1" s="40">
        <v>40725</v>
      </c>
      <c r="M1" s="40">
        <v>40756</v>
      </c>
      <c r="N1" s="40">
        <v>40787</v>
      </c>
      <c r="O1" s="40">
        <v>40817</v>
      </c>
      <c r="P1" s="40">
        <v>40848</v>
      </c>
      <c r="Q1" s="40">
        <v>40878</v>
      </c>
      <c r="R1" s="40">
        <v>40909</v>
      </c>
      <c r="S1" s="40">
        <v>40940</v>
      </c>
      <c r="T1" s="40">
        <v>40969</v>
      </c>
      <c r="U1" s="40">
        <v>41000</v>
      </c>
      <c r="V1" s="40">
        <v>41030</v>
      </c>
      <c r="W1" s="40">
        <v>41061</v>
      </c>
      <c r="X1" s="40">
        <v>41091</v>
      </c>
      <c r="Y1" s="40">
        <v>41122</v>
      </c>
      <c r="Z1" s="40">
        <v>41153</v>
      </c>
      <c r="AA1" s="40">
        <v>41183</v>
      </c>
      <c r="AB1" s="40">
        <v>41214</v>
      </c>
    </row>
    <row r="2" spans="1:28" x14ac:dyDescent="0.25">
      <c r="D2" t="s">
        <v>204</v>
      </c>
      <c r="E2" t="s">
        <v>205</v>
      </c>
    </row>
    <row r="3" spans="1:28" x14ac:dyDescent="0.25">
      <c r="A3" s="1" t="s">
        <v>0</v>
      </c>
      <c r="B3" s="2" t="s">
        <v>1</v>
      </c>
      <c r="C3" s="3" t="s">
        <v>1</v>
      </c>
      <c r="D3" t="s">
        <v>206</v>
      </c>
      <c r="E3" t="s">
        <v>644</v>
      </c>
      <c r="F3" s="32">
        <f>VLOOKUP($B3,Data!$A$9:$CB$594,46,FALSE)</f>
        <v>4.2140468227424748E-3</v>
      </c>
      <c r="G3" s="32">
        <f>VLOOKUP($B3,Data!$A$9:$CB$594,47,FALSE)</f>
        <v>5.9197324414715716E-3</v>
      </c>
      <c r="H3" s="32">
        <f>VLOOKUP($B3,Data!$A$9:$CB$594,48,FALSE)</f>
        <v>7.8260869565217397E-3</v>
      </c>
      <c r="I3" s="32">
        <f>VLOOKUP($B3,Data!$A$9:$CB$594,49,FALSE)</f>
        <v>5.3355704697986579E-3</v>
      </c>
      <c r="J3" s="32">
        <f>VLOOKUP($B3,Data!$A$9:$CB$594,50,FALSE)</f>
        <v>7.7181208053691275E-3</v>
      </c>
      <c r="K3" s="32">
        <f>VLOOKUP($B3,Data!$A$9:$CB$594,51,FALSE)</f>
        <v>6.7114093959731542E-3</v>
      </c>
      <c r="L3" s="32">
        <f>VLOOKUP($B3,Data!$A$9:$CB$594,52,FALSE)</f>
        <v>7.6845637583892621E-3</v>
      </c>
      <c r="M3" s="32">
        <f>VLOOKUP($B3,Data!$A$9:$CB$594,53,FALSE)</f>
        <v>9.496644295302014E-3</v>
      </c>
      <c r="N3" s="32">
        <f>VLOOKUP($B3,Data!$A$9:$CB$594,54,FALSE)</f>
        <v>7.550335570469799E-3</v>
      </c>
      <c r="O3" s="32">
        <f>VLOOKUP($B3,Data!$A$9:$CB$594,55,FALSE)</f>
        <v>7.1812080536912751E-3</v>
      </c>
      <c r="P3" s="32">
        <f>VLOOKUP($B3,Data!$A$9:$CB$594,56,FALSE)</f>
        <v>5.6375838926174494E-3</v>
      </c>
      <c r="Q3" s="32">
        <f>VLOOKUP($B3,Data!$A$9:$CB$594,57,FALSE)</f>
        <v>5.4026845637583894E-3</v>
      </c>
      <c r="R3" s="32">
        <f>VLOOKUP($B3,Data!$A$9:$CB$594,58,FALSE)</f>
        <v>4.1275167785234899E-3</v>
      </c>
      <c r="S3" s="32">
        <f>VLOOKUP($B3,Data!$A$9:$CB$594,59,FALSE)</f>
        <v>4.261744966442953E-3</v>
      </c>
      <c r="T3" s="32">
        <f>VLOOKUP($B3,Data!$A$9:$CB$594,60,FALSE)</f>
        <v>4.8993288590604023E-3</v>
      </c>
      <c r="U3" s="32">
        <f>VLOOKUP($B3,Data!$A$9:$CB$594,61,FALSE)</f>
        <v>4.0270270270270272E-3</v>
      </c>
      <c r="V3" s="32">
        <f>VLOOKUP($B3,Data!$A$9:$CB$594,62,FALSE)</f>
        <v>7.6216216216216217E-3</v>
      </c>
      <c r="W3" s="32">
        <f>VLOOKUP($B3,Data!$A$9:$CB$594,63,FALSE)</f>
        <v>3.7837837837837837E-3</v>
      </c>
      <c r="X3" s="32">
        <f>VLOOKUP($B3,Data!$A$9:$CB$594,64,FALSE)</f>
        <v>4.3513513513513515E-3</v>
      </c>
      <c r="Y3" s="32">
        <f>VLOOKUP($B3,Data!$A$9:$CB$594,65,FALSE)</f>
        <v>5.3243243243243244E-3</v>
      </c>
      <c r="Z3" s="32">
        <f>VLOOKUP($B3,Data!$A$9:$CB$594,66,FALSE)</f>
        <v>5.972972972972973E-3</v>
      </c>
      <c r="AA3" s="38">
        <f>VLOOKUP($B3,Data!$A$9:$CB$594,67,FALSE)</f>
        <v>1.3027027027027027E-2</v>
      </c>
      <c r="AB3" s="38">
        <f>VLOOKUP($B3,Data!$A$9:$CB$594,68,FALSE)</f>
        <v>5.3513513513513515E-3</v>
      </c>
    </row>
    <row r="4" spans="1:28" x14ac:dyDescent="0.25">
      <c r="A4" s="1" t="s">
        <v>0</v>
      </c>
      <c r="B4" s="2" t="s">
        <v>2</v>
      </c>
      <c r="C4" s="3" t="s">
        <v>2</v>
      </c>
      <c r="D4" t="s">
        <v>207</v>
      </c>
      <c r="E4" t="s">
        <v>630</v>
      </c>
      <c r="F4" s="32">
        <f>VLOOKUP($B4,Data!$A$9:$CB$594,46,FALSE)</f>
        <v>3.9254385964912278E-3</v>
      </c>
      <c r="G4" s="32">
        <f>VLOOKUP($B4,Data!$A$9:$CB$594,47,FALSE)</f>
        <v>7.0175438596491229E-3</v>
      </c>
      <c r="H4" s="32">
        <f>VLOOKUP($B4,Data!$A$9:$CB$594,48,FALSE)</f>
        <v>8.3114035087719293E-3</v>
      </c>
      <c r="I4" s="32">
        <f>VLOOKUP($B4,Data!$A$9:$CB$594,49,FALSE)</f>
        <v>9.9331848552338536E-3</v>
      </c>
      <c r="J4" s="32">
        <f>VLOOKUP($B4,Data!$A$9:$CB$594,50,FALSE)</f>
        <v>5.857461024498886E-3</v>
      </c>
      <c r="K4" s="32">
        <f>VLOOKUP($B4,Data!$A$9:$CB$594,51,FALSE)</f>
        <v>7.2383073496659241E-3</v>
      </c>
      <c r="L4" s="32">
        <f>VLOOKUP($B4,Data!$A$9:$CB$594,52,FALSE)</f>
        <v>6.1024498886414254E-3</v>
      </c>
      <c r="M4" s="32">
        <f>VLOOKUP($B4,Data!$A$9:$CB$594,53,FALSE)</f>
        <v>7.2160356347438755E-3</v>
      </c>
      <c r="N4" s="32">
        <f>VLOOKUP($B4,Data!$A$9:$CB$594,54,FALSE)</f>
        <v>4.8552338530066814E-3</v>
      </c>
      <c r="O4" s="32">
        <f>VLOOKUP($B4,Data!$A$9:$CB$594,55,FALSE)</f>
        <v>7.3051224944320715E-3</v>
      </c>
      <c r="P4" s="32">
        <f>VLOOKUP($B4,Data!$A$9:$CB$594,56,FALSE)</f>
        <v>5.4788418708240534E-3</v>
      </c>
      <c r="Q4" s="32">
        <f>VLOOKUP($B4,Data!$A$9:$CB$594,57,FALSE)</f>
        <v>6.7260579064587975E-3</v>
      </c>
      <c r="R4" s="32">
        <f>VLOOKUP($B4,Data!$A$9:$CB$594,58,FALSE)</f>
        <v>3.4966592427616927E-3</v>
      </c>
      <c r="S4" s="32">
        <f>VLOOKUP($B4,Data!$A$9:$CB$594,59,FALSE)</f>
        <v>5.7238307349665929E-3</v>
      </c>
      <c r="T4" s="32">
        <f>VLOOKUP($B4,Data!$A$9:$CB$594,60,FALSE)</f>
        <v>5.946547884187082E-3</v>
      </c>
      <c r="U4" s="32">
        <f>VLOOKUP($B4,Data!$A$9:$CB$594,61,FALSE)</f>
        <v>8.9649122807017537E-3</v>
      </c>
      <c r="V4" s="32">
        <f>VLOOKUP($B4,Data!$A$9:$CB$594,62,FALSE)</f>
        <v>4.8245614035087722E-3</v>
      </c>
      <c r="W4" s="32">
        <f>VLOOKUP($B4,Data!$A$9:$CB$594,63,FALSE)</f>
        <v>5.596491228070175E-3</v>
      </c>
      <c r="X4" s="32">
        <f>VLOOKUP($B4,Data!$A$9:$CB$594,64,FALSE)</f>
        <v>5.3157894736842104E-3</v>
      </c>
      <c r="Y4" s="32">
        <f>VLOOKUP($B4,Data!$A$9:$CB$594,65,FALSE)</f>
        <v>6.1929824561403508E-3</v>
      </c>
      <c r="Z4" s="32">
        <f>VLOOKUP($B4,Data!$A$9:$CB$594,66,FALSE)</f>
        <v>6.3333333333333332E-3</v>
      </c>
      <c r="AA4" s="38">
        <f>VLOOKUP($B4,Data!$A$9:$CB$594,67,FALSE)</f>
        <v>6.2456140350877192E-3</v>
      </c>
      <c r="AB4" s="38">
        <f>VLOOKUP($B4,Data!$A$9:$CB$594,68,FALSE)</f>
        <v>1.0894736842105263E-2</v>
      </c>
    </row>
    <row r="5" spans="1:28" x14ac:dyDescent="0.25">
      <c r="A5" s="1" t="s">
        <v>0</v>
      </c>
      <c r="B5" s="2" t="s">
        <v>3</v>
      </c>
      <c r="C5" s="3" t="s">
        <v>3</v>
      </c>
      <c r="D5" t="s">
        <v>208</v>
      </c>
      <c r="E5" t="s">
        <v>645</v>
      </c>
      <c r="F5" s="32">
        <f>VLOOKUP($B5,Data!$A$9:$CB$594,46,FALSE)</f>
        <v>1.1561461794019933E-2</v>
      </c>
      <c r="G5" s="32">
        <f>VLOOKUP($B5,Data!$A$9:$CB$594,47,FALSE)</f>
        <v>1.3687707641196013E-2</v>
      </c>
      <c r="H5" s="32">
        <f>VLOOKUP($B5,Data!$A$9:$CB$594,48,FALSE)</f>
        <v>9.0033222591362119E-3</v>
      </c>
      <c r="I5" s="32">
        <f>VLOOKUP($B5,Data!$A$9:$CB$594,49,FALSE)</f>
        <v>1.9074380165289256E-2</v>
      </c>
      <c r="J5" s="32">
        <f>VLOOKUP($B5,Data!$A$9:$CB$594,50,FALSE)</f>
        <v>1.5917355371900827E-2</v>
      </c>
      <c r="K5" s="32">
        <f>VLOOKUP($B5,Data!$A$9:$CB$594,51,FALSE)</f>
        <v>1.1619834710743801E-2</v>
      </c>
      <c r="L5" s="32">
        <f>VLOOKUP($B5,Data!$A$9:$CB$594,52,FALSE)</f>
        <v>1.922314049586777E-2</v>
      </c>
      <c r="M5" s="32">
        <f>VLOOKUP($B5,Data!$A$9:$CB$594,53,FALSE)</f>
        <v>1.5272727272727273E-2</v>
      </c>
      <c r="N5" s="32">
        <f>VLOOKUP($B5,Data!$A$9:$CB$594,54,FALSE)</f>
        <v>1.3933884297520661E-2</v>
      </c>
      <c r="O5" s="32">
        <f>VLOOKUP($B5,Data!$A$9:$CB$594,55,FALSE)</f>
        <v>1.7553719008264464E-2</v>
      </c>
      <c r="P5" s="32">
        <f>VLOOKUP($B5,Data!$A$9:$CB$594,56,FALSE)</f>
        <v>1.1454545454545455E-2</v>
      </c>
      <c r="Q5" s="32">
        <f>VLOOKUP($B5,Data!$A$9:$CB$594,57,FALSE)</f>
        <v>1.4661157024793389E-2</v>
      </c>
      <c r="R5" s="32">
        <f>VLOOKUP($B5,Data!$A$9:$CB$594,58,FALSE)</f>
        <v>1.3950413223140496E-2</v>
      </c>
      <c r="S5" s="32">
        <f>VLOOKUP($B5,Data!$A$9:$CB$594,59,FALSE)</f>
        <v>1.2165289256198347E-2</v>
      </c>
      <c r="T5" s="32">
        <f>VLOOKUP($B5,Data!$A$9:$CB$594,60,FALSE)</f>
        <v>1.4016528925619835E-2</v>
      </c>
      <c r="U5" s="32">
        <f>VLOOKUP($B5,Data!$A$9:$CB$594,61,FALSE)</f>
        <v>1.7490297542043984E-2</v>
      </c>
      <c r="V5" s="32">
        <f>VLOOKUP($B5,Data!$A$9:$CB$594,62,FALSE)</f>
        <v>1.9391979301423026E-2</v>
      </c>
      <c r="W5" s="32">
        <f>VLOOKUP($B5,Data!$A$9:$CB$594,63,FALSE)</f>
        <v>1.9883570504527815E-2</v>
      </c>
      <c r="X5" s="32">
        <f>VLOOKUP($B5,Data!$A$9:$CB$594,64,FALSE)</f>
        <v>1.8421733505821474E-2</v>
      </c>
      <c r="Y5" s="32">
        <f>VLOOKUP($B5,Data!$A$9:$CB$594,65,FALSE)</f>
        <v>1.5575679172056921E-2</v>
      </c>
      <c r="Z5" s="32">
        <f>VLOOKUP($B5,Data!$A$9:$CB$594,66,FALSE)</f>
        <v>0.02</v>
      </c>
      <c r="AA5" s="38">
        <f>VLOOKUP($B5,Data!$A$9:$CB$594,67,FALSE)</f>
        <v>2.8227684346701164E-2</v>
      </c>
      <c r="AB5" s="38">
        <f>VLOOKUP($B5,Data!$A$9:$CB$594,68,FALSE)</f>
        <v>2.3208279430789132E-2</v>
      </c>
    </row>
    <row r="6" spans="1:28" x14ac:dyDescent="0.25">
      <c r="A6" s="1" t="s">
        <v>0</v>
      </c>
      <c r="B6" s="2" t="s">
        <v>4</v>
      </c>
      <c r="C6" s="3" t="s">
        <v>4</v>
      </c>
      <c r="D6" t="s">
        <v>209</v>
      </c>
      <c r="E6" t="s">
        <v>644</v>
      </c>
      <c r="F6" s="32">
        <f>VLOOKUP($B6,Data!$A$9:$CB$594,46,FALSE)</f>
        <v>4.9550898203592816E-3</v>
      </c>
      <c r="G6" s="32">
        <f>VLOOKUP($B6,Data!$A$9:$CB$594,47,FALSE)</f>
        <v>1.1976047904191617E-2</v>
      </c>
      <c r="H6" s="32">
        <f>VLOOKUP($B6,Data!$A$9:$CB$594,48,FALSE)</f>
        <v>7.275449101796407E-3</v>
      </c>
      <c r="I6" s="32">
        <f>VLOOKUP($B6,Data!$A$9:$CB$594,49,FALSE)</f>
        <v>9.0497737556561094E-3</v>
      </c>
      <c r="J6" s="32">
        <f>VLOOKUP($B6,Data!$A$9:$CB$594,50,FALSE)</f>
        <v>8.4464555052790342E-3</v>
      </c>
      <c r="K6" s="32">
        <f>VLOOKUP($B6,Data!$A$9:$CB$594,51,FALSE)</f>
        <v>1.0904977375565611E-2</v>
      </c>
      <c r="L6" s="32">
        <f>VLOOKUP($B6,Data!$A$9:$CB$594,52,FALSE)</f>
        <v>1.1749622926093514E-2</v>
      </c>
      <c r="M6" s="32">
        <f>VLOOKUP($B6,Data!$A$9:$CB$594,53,FALSE)</f>
        <v>1.0105580693815988E-2</v>
      </c>
      <c r="N6" s="32">
        <f>VLOOKUP($B6,Data!$A$9:$CB$594,54,FALSE)</f>
        <v>9.4419306184012064E-3</v>
      </c>
      <c r="O6" s="32">
        <f>VLOOKUP($B6,Data!$A$9:$CB$594,55,FALSE)</f>
        <v>8.4012066365007545E-3</v>
      </c>
      <c r="P6" s="32">
        <f>VLOOKUP($B6,Data!$A$9:$CB$594,56,FALSE)</f>
        <v>1.0723981900452489E-2</v>
      </c>
      <c r="Q6" s="32">
        <f>VLOOKUP($B6,Data!$A$9:$CB$594,57,FALSE)</f>
        <v>7.1794871794871795E-3</v>
      </c>
      <c r="R6" s="32">
        <f>VLOOKUP($B6,Data!$A$9:$CB$594,58,FALSE)</f>
        <v>6.3197586726998489E-3</v>
      </c>
      <c r="S6" s="32">
        <f>VLOOKUP($B6,Data!$A$9:$CB$594,59,FALSE)</f>
        <v>9.004524886877828E-3</v>
      </c>
      <c r="T6" s="32">
        <f>VLOOKUP($B6,Data!$A$9:$CB$594,60,FALSE)</f>
        <v>7.9788838612368032E-3</v>
      </c>
      <c r="U6" s="32">
        <f>VLOOKUP($B6,Data!$A$9:$CB$594,61,FALSE)</f>
        <v>8.9858490566037744E-3</v>
      </c>
      <c r="V6" s="32">
        <f>VLOOKUP($B6,Data!$A$9:$CB$594,62,FALSE)</f>
        <v>1.392688679245283E-2</v>
      </c>
      <c r="W6" s="32">
        <f>VLOOKUP($B6,Data!$A$9:$CB$594,63,FALSE)</f>
        <v>6.8160377358490567E-3</v>
      </c>
      <c r="X6" s="32">
        <f>VLOOKUP($B6,Data!$A$9:$CB$594,64,FALSE)</f>
        <v>9.7405660377358483E-3</v>
      </c>
      <c r="Y6" s="32">
        <f>VLOOKUP($B6,Data!$A$9:$CB$594,65,FALSE)</f>
        <v>8.8443396226415092E-3</v>
      </c>
      <c r="Z6" s="32">
        <f>VLOOKUP($B6,Data!$A$9:$CB$594,66,FALSE)</f>
        <v>7.3466981132075471E-3</v>
      </c>
      <c r="AA6" s="38">
        <f>VLOOKUP($B6,Data!$A$9:$CB$594,67,FALSE)</f>
        <v>8.5613207547169806E-3</v>
      </c>
      <c r="AB6" s="38">
        <f>VLOOKUP($B6,Data!$A$9:$CB$594,68,FALSE)</f>
        <v>1.6438679245283017E-2</v>
      </c>
    </row>
    <row r="7" spans="1:28" x14ac:dyDescent="0.25">
      <c r="A7" s="1" t="s">
        <v>0</v>
      </c>
      <c r="B7" s="2" t="s">
        <v>5</v>
      </c>
      <c r="C7" s="3" t="s">
        <v>5</v>
      </c>
      <c r="D7" t="s">
        <v>210</v>
      </c>
      <c r="E7" t="s">
        <v>646</v>
      </c>
      <c r="F7" s="32">
        <f>VLOOKUP($B7,Data!$A$9:$CB$594,46,FALSE)</f>
        <v>9.5063985374771488E-3</v>
      </c>
      <c r="G7" s="32">
        <f>VLOOKUP($B7,Data!$A$9:$CB$594,47,FALSE)</f>
        <v>1.3583180987202926E-2</v>
      </c>
      <c r="H7" s="32">
        <f>VLOOKUP($B7,Data!$A$9:$CB$594,48,FALSE)</f>
        <v>1.3254113345521023E-2</v>
      </c>
      <c r="I7" s="32">
        <f>VLOOKUP($B7,Data!$A$9:$CB$594,49,FALSE)</f>
        <v>1.3460144927536232E-2</v>
      </c>
      <c r="J7" s="32">
        <f>VLOOKUP($B7,Data!$A$9:$CB$594,50,FALSE)</f>
        <v>8.4601449275362312E-3</v>
      </c>
      <c r="K7" s="32">
        <f>VLOOKUP($B7,Data!$A$9:$CB$594,51,FALSE)</f>
        <v>1.2373188405797101E-2</v>
      </c>
      <c r="L7" s="32">
        <f>VLOOKUP($B7,Data!$A$9:$CB$594,52,FALSE)</f>
        <v>1.4239130434782608E-2</v>
      </c>
      <c r="M7" s="32">
        <f>VLOOKUP($B7,Data!$A$9:$CB$594,53,FALSE)</f>
        <v>1.8822463768115943E-2</v>
      </c>
      <c r="N7" s="32">
        <f>VLOOKUP($B7,Data!$A$9:$CB$594,54,FALSE)</f>
        <v>1.7862318840579709E-2</v>
      </c>
      <c r="O7" s="32">
        <f>VLOOKUP($B7,Data!$A$9:$CB$594,55,FALSE)</f>
        <v>2.4039855072463766E-2</v>
      </c>
      <c r="P7" s="32">
        <f>VLOOKUP($B7,Data!$A$9:$CB$594,56,FALSE)</f>
        <v>2.5869565217391303E-2</v>
      </c>
      <c r="Q7" s="32">
        <f>VLOOKUP($B7,Data!$A$9:$CB$594,57,FALSE)</f>
        <v>1.5615942028985507E-2</v>
      </c>
      <c r="R7" s="32">
        <f>VLOOKUP($B7,Data!$A$9:$CB$594,58,FALSE)</f>
        <v>1.0144927536231883E-2</v>
      </c>
      <c r="S7" s="32">
        <f>VLOOKUP($B7,Data!$A$9:$CB$594,59,FALSE)</f>
        <v>9.4565217391304347E-3</v>
      </c>
      <c r="T7" s="32">
        <f>VLOOKUP($B7,Data!$A$9:$CB$594,60,FALSE)</f>
        <v>1.338768115942029E-2</v>
      </c>
      <c r="U7" s="32">
        <f>VLOOKUP($B7,Data!$A$9:$CB$594,61,FALSE)</f>
        <v>1.077762619372442E-2</v>
      </c>
      <c r="V7" s="32">
        <f>VLOOKUP($B7,Data!$A$9:$CB$594,62,FALSE)</f>
        <v>1.2537517053206002E-2</v>
      </c>
      <c r="W7" s="32">
        <f>VLOOKUP($B7,Data!$A$9:$CB$594,63,FALSE)</f>
        <v>1.0832196452933152E-2</v>
      </c>
      <c r="X7" s="32">
        <f>VLOOKUP($B7,Data!$A$9:$CB$594,64,FALSE)</f>
        <v>1.8226466575716235E-2</v>
      </c>
      <c r="Y7" s="32">
        <f>VLOOKUP($B7,Data!$A$9:$CB$594,65,FALSE)</f>
        <v>1.3233287858117325E-2</v>
      </c>
      <c r="Z7" s="32">
        <f>VLOOKUP($B7,Data!$A$9:$CB$594,66,FALSE)</f>
        <v>1.8035470668485674E-2</v>
      </c>
      <c r="AA7" s="38">
        <f>VLOOKUP($B7,Data!$A$9:$CB$594,67,FALSE)</f>
        <v>2.7189631650750341E-2</v>
      </c>
      <c r="AB7" s="38">
        <f>VLOOKUP($B7,Data!$A$9:$CB$594,68,FALSE)</f>
        <v>2.2837653478854025E-2</v>
      </c>
    </row>
    <row r="8" spans="1:28" x14ac:dyDescent="0.25">
      <c r="A8" s="1" t="s">
        <v>0</v>
      </c>
      <c r="B8" s="2" t="s">
        <v>6</v>
      </c>
      <c r="C8" s="3" t="s">
        <v>6</v>
      </c>
      <c r="D8" t="s">
        <v>211</v>
      </c>
      <c r="E8" t="s">
        <v>645</v>
      </c>
      <c r="F8" s="32">
        <f>VLOOKUP($B8,Data!$A$9:$CB$594,46,FALSE)</f>
        <v>6.8149466192170818E-3</v>
      </c>
      <c r="G8" s="32">
        <f>VLOOKUP($B8,Data!$A$9:$CB$594,47,FALSE)</f>
        <v>6.5658362989323843E-3</v>
      </c>
      <c r="H8" s="32">
        <f>VLOOKUP($B8,Data!$A$9:$CB$594,48,FALSE)</f>
        <v>7.3487544483985768E-3</v>
      </c>
      <c r="I8" s="32">
        <f>VLOOKUP($B8,Data!$A$9:$CB$594,49,FALSE)</f>
        <v>1.293381037567084E-2</v>
      </c>
      <c r="J8" s="32">
        <f>VLOOKUP($B8,Data!$A$9:$CB$594,50,FALSE)</f>
        <v>6.9588550983899818E-3</v>
      </c>
      <c r="K8" s="32">
        <f>VLOOKUP($B8,Data!$A$9:$CB$594,51,FALSE)</f>
        <v>9.1592128801431128E-3</v>
      </c>
      <c r="L8" s="32">
        <f>VLOOKUP($B8,Data!$A$9:$CB$594,52,FALSE)</f>
        <v>1.0447227191413238E-2</v>
      </c>
      <c r="M8" s="32">
        <f>VLOOKUP($B8,Data!$A$9:$CB$594,53,FALSE)</f>
        <v>1.1377459749552774E-2</v>
      </c>
      <c r="N8" s="32">
        <f>VLOOKUP($B8,Data!$A$9:$CB$594,54,FALSE)</f>
        <v>1.0608228980322003E-2</v>
      </c>
      <c r="O8" s="32">
        <f>VLOOKUP($B8,Data!$A$9:$CB$594,55,FALSE)</f>
        <v>1.0912343470483005E-2</v>
      </c>
      <c r="P8" s="32">
        <f>VLOOKUP($B8,Data!$A$9:$CB$594,56,FALSE)</f>
        <v>1.2915921288014311E-2</v>
      </c>
      <c r="Q8" s="32">
        <f>VLOOKUP($B8,Data!$A$9:$CB$594,57,FALSE)</f>
        <v>1.2719141323792487E-2</v>
      </c>
      <c r="R8" s="32">
        <f>VLOOKUP($B8,Data!$A$9:$CB$594,58,FALSE)</f>
        <v>5.5813953488372094E-3</v>
      </c>
      <c r="S8" s="32">
        <f>VLOOKUP($B8,Data!$A$9:$CB$594,59,FALSE)</f>
        <v>6.6368515205724506E-3</v>
      </c>
      <c r="T8" s="32">
        <f>VLOOKUP($B8,Data!$A$9:$CB$594,60,FALSE)</f>
        <v>7.7101967799642216E-3</v>
      </c>
      <c r="U8" s="32">
        <f>VLOOKUP($B8,Data!$A$9:$CB$594,61,FALSE)</f>
        <v>7.8111587982832619E-3</v>
      </c>
      <c r="V8" s="32">
        <f>VLOOKUP($B8,Data!$A$9:$CB$594,62,FALSE)</f>
        <v>8.3690987124463521E-3</v>
      </c>
      <c r="W8" s="32">
        <f>VLOOKUP($B8,Data!$A$9:$CB$594,63,FALSE)</f>
        <v>7.8397711015736771E-3</v>
      </c>
      <c r="X8" s="32">
        <f>VLOOKUP($B8,Data!$A$9:$CB$594,64,FALSE)</f>
        <v>6.2804005722460659E-3</v>
      </c>
      <c r="Y8" s="32">
        <f>VLOOKUP($B8,Data!$A$9:$CB$594,65,FALSE)</f>
        <v>9.5565092989985702E-3</v>
      </c>
      <c r="Z8" s="32">
        <f>VLOOKUP($B8,Data!$A$9:$CB$594,66,FALSE)</f>
        <v>9.4563662374821181E-3</v>
      </c>
      <c r="AA8" s="38">
        <f>VLOOKUP($B8,Data!$A$9:$CB$594,67,FALSE)</f>
        <v>9.6566523605150223E-3</v>
      </c>
      <c r="AB8" s="38">
        <f>VLOOKUP($B8,Data!$A$9:$CB$594,68,FALSE)</f>
        <v>6.0944206008583688E-3</v>
      </c>
    </row>
    <row r="9" spans="1:28" x14ac:dyDescent="0.25">
      <c r="A9" s="1" t="s">
        <v>0</v>
      </c>
      <c r="B9" s="2" t="s">
        <v>7</v>
      </c>
      <c r="C9" s="3" t="s">
        <v>7</v>
      </c>
      <c r="D9" t="s">
        <v>212</v>
      </c>
      <c r="E9" t="s">
        <v>631</v>
      </c>
      <c r="F9" s="32">
        <f>VLOOKUP($B9,Data!$A$9:$CB$594,46,FALSE)</f>
        <v>6.5681818181818185E-3</v>
      </c>
      <c r="G9" s="32">
        <f>VLOOKUP($B9,Data!$A$9:$CB$594,47,FALSE)</f>
        <v>1.0215909090909091E-2</v>
      </c>
      <c r="H9" s="32">
        <f>VLOOKUP($B9,Data!$A$9:$CB$594,48,FALSE)</f>
        <v>6.8863636363636366E-3</v>
      </c>
      <c r="I9" s="32">
        <f>VLOOKUP($B9,Data!$A$9:$CB$594,49,FALSE)</f>
        <v>9.2218350754936125E-3</v>
      </c>
      <c r="J9" s="32">
        <f>VLOOKUP($B9,Data!$A$9:$CB$594,50,FALSE)</f>
        <v>6.0046457607433219E-3</v>
      </c>
      <c r="K9" s="32">
        <f>VLOOKUP($B9,Data!$A$9:$CB$594,51,FALSE)</f>
        <v>9.8257839721254351E-3</v>
      </c>
      <c r="L9" s="32">
        <f>VLOOKUP($B9,Data!$A$9:$CB$594,52,FALSE)</f>
        <v>7.2938443670150987E-3</v>
      </c>
      <c r="M9" s="32">
        <f>VLOOKUP($B9,Data!$A$9:$CB$594,53,FALSE)</f>
        <v>8.7108013937282226E-3</v>
      </c>
      <c r="N9" s="32">
        <f>VLOOKUP($B9,Data!$A$9:$CB$594,54,FALSE)</f>
        <v>8.4668989547038321E-3</v>
      </c>
      <c r="O9" s="32">
        <f>VLOOKUP($B9,Data!$A$9:$CB$594,55,FALSE)</f>
        <v>1.0220673635307782E-2</v>
      </c>
      <c r="P9" s="32">
        <f>VLOOKUP($B9,Data!$A$9:$CB$594,56,FALSE)</f>
        <v>9.0592334494773528E-3</v>
      </c>
      <c r="Q9" s="32">
        <f>VLOOKUP($B9,Data!$A$9:$CB$594,57,FALSE)</f>
        <v>8.7340301974448316E-3</v>
      </c>
      <c r="R9" s="32">
        <f>VLOOKUP($B9,Data!$A$9:$CB$594,58,FALSE)</f>
        <v>1.2044134727061557E-2</v>
      </c>
      <c r="S9" s="32">
        <f>VLOOKUP($B9,Data!$A$9:$CB$594,59,FALSE)</f>
        <v>1.3728222996515679E-2</v>
      </c>
      <c r="T9" s="32">
        <f>VLOOKUP($B9,Data!$A$9:$CB$594,60,FALSE)</f>
        <v>1.0371660859465738E-2</v>
      </c>
      <c r="U9" s="32">
        <f>VLOOKUP($B9,Data!$A$9:$CB$594,61,FALSE)</f>
        <v>8.1528662420382158E-3</v>
      </c>
      <c r="V9" s="32">
        <f>VLOOKUP($B9,Data!$A$9:$CB$594,62,FALSE)</f>
        <v>8.7989080982711562E-3</v>
      </c>
      <c r="W9" s="32">
        <f>VLOOKUP($B9,Data!$A$9:$CB$594,63,FALSE)</f>
        <v>7.7616014558689718E-3</v>
      </c>
      <c r="X9" s="32">
        <f>VLOOKUP($B9,Data!$A$9:$CB$594,64,FALSE)</f>
        <v>8.8717015468607833E-3</v>
      </c>
      <c r="Y9" s="32">
        <f>VLOOKUP($B9,Data!$A$9:$CB$594,65,FALSE)</f>
        <v>1.078252957233849E-2</v>
      </c>
      <c r="Z9" s="32">
        <f>VLOOKUP($B9,Data!$A$9:$CB$594,66,FALSE)</f>
        <v>8.7807097361237482E-3</v>
      </c>
      <c r="AA9" s="38">
        <f>VLOOKUP($B9,Data!$A$9:$CB$594,67,FALSE)</f>
        <v>1.1555959963603276E-2</v>
      </c>
      <c r="AB9" s="38">
        <f>VLOOKUP($B9,Data!$A$9:$CB$594,68,FALSE)</f>
        <v>1.0427661510464058E-2</v>
      </c>
    </row>
    <row r="10" spans="1:28" x14ac:dyDescent="0.25">
      <c r="A10" s="1" t="s">
        <v>0</v>
      </c>
      <c r="B10" s="4" t="s">
        <v>8</v>
      </c>
      <c r="C10" s="3" t="s">
        <v>8</v>
      </c>
      <c r="D10" t="s">
        <v>213</v>
      </c>
      <c r="E10" t="s">
        <v>630</v>
      </c>
      <c r="F10" s="32">
        <f>VLOOKUP($B10,Data!$A$9:$CB$594,46,FALSE)</f>
        <v>6.8870523415977963E-3</v>
      </c>
      <c r="G10" s="32">
        <f>VLOOKUP($B10,Data!$A$9:$CB$594,47,FALSE)</f>
        <v>8.677685950413223E-3</v>
      </c>
      <c r="H10" s="32">
        <f>VLOOKUP($B10,Data!$A$9:$CB$594,48,FALSE)</f>
        <v>7.5482093663911849E-3</v>
      </c>
      <c r="I10" s="32">
        <f>VLOOKUP($B10,Data!$A$9:$CB$594,49,FALSE)</f>
        <v>8.4303797468354424E-3</v>
      </c>
      <c r="J10" s="32">
        <f>VLOOKUP($B10,Data!$A$9:$CB$594,50,FALSE)</f>
        <v>1.0101265822784811E-2</v>
      </c>
      <c r="K10" s="32">
        <f>VLOOKUP($B10,Data!$A$9:$CB$594,51,FALSE)</f>
        <v>7.3417721518987339E-3</v>
      </c>
      <c r="L10" s="32">
        <f>VLOOKUP($B10,Data!$A$9:$CB$594,52,FALSE)</f>
        <v>1.0607594936708861E-2</v>
      </c>
      <c r="M10" s="32">
        <f>VLOOKUP($B10,Data!$A$9:$CB$594,53,FALSE)</f>
        <v>8.4810126582278485E-3</v>
      </c>
      <c r="N10" s="32">
        <f>VLOOKUP($B10,Data!$A$9:$CB$594,54,FALSE)</f>
        <v>8.1012658227848106E-3</v>
      </c>
      <c r="O10" s="32">
        <f>VLOOKUP($B10,Data!$A$9:$CB$594,55,FALSE)</f>
        <v>1.559493670886076E-2</v>
      </c>
      <c r="P10" s="32">
        <f>VLOOKUP($B10,Data!$A$9:$CB$594,56,FALSE)</f>
        <v>1.0379746835443038E-2</v>
      </c>
      <c r="Q10" s="32">
        <f>VLOOKUP($B10,Data!$A$9:$CB$594,57,FALSE)</f>
        <v>9.8227848101265815E-3</v>
      </c>
      <c r="R10" s="32">
        <f>VLOOKUP($B10,Data!$A$9:$CB$594,58,FALSE)</f>
        <v>3.8481012658227848E-3</v>
      </c>
      <c r="S10" s="32">
        <f>VLOOKUP($B10,Data!$A$9:$CB$594,59,FALSE)</f>
        <v>5.7974683544303801E-3</v>
      </c>
      <c r="T10" s="32">
        <f>VLOOKUP($B10,Data!$A$9:$CB$594,60,FALSE)</f>
        <v>7.2405063291139243E-3</v>
      </c>
      <c r="U10" s="32">
        <f>VLOOKUP($B10,Data!$A$9:$CB$594,61,FALSE)</f>
        <v>8.0080482897384314E-3</v>
      </c>
      <c r="V10" s="32">
        <f>VLOOKUP($B10,Data!$A$9:$CB$594,62,FALSE)</f>
        <v>6.7806841046277669E-3</v>
      </c>
      <c r="W10" s="32">
        <f>VLOOKUP($B10,Data!$A$9:$CB$594,63,FALSE)</f>
        <v>8.3098591549295771E-3</v>
      </c>
      <c r="X10" s="32">
        <f>VLOOKUP($B10,Data!$A$9:$CB$594,64,FALSE)</f>
        <v>7.7263581488933603E-3</v>
      </c>
      <c r="Y10" s="32">
        <f>VLOOKUP($B10,Data!$A$9:$CB$594,65,FALSE)</f>
        <v>8.9537223340040249E-3</v>
      </c>
      <c r="Z10" s="32">
        <f>VLOOKUP($B10,Data!$A$9:$CB$594,66,FALSE)</f>
        <v>1.3158953722334004E-2</v>
      </c>
      <c r="AA10" s="38">
        <f>VLOOKUP($B10,Data!$A$9:$CB$594,67,FALSE)</f>
        <v>6.6800804828973841E-3</v>
      </c>
      <c r="AB10" s="38">
        <f>VLOOKUP($B10,Data!$A$9:$CB$594,68,FALSE)</f>
        <v>1.0140845070422535E-2</v>
      </c>
    </row>
    <row r="11" spans="1:28" x14ac:dyDescent="0.25">
      <c r="A11" s="1" t="s">
        <v>0</v>
      </c>
      <c r="B11" s="2" t="s">
        <v>9</v>
      </c>
      <c r="C11" s="3" t="s">
        <v>9</v>
      </c>
      <c r="D11" t="s">
        <v>214</v>
      </c>
      <c r="E11" t="s">
        <v>646</v>
      </c>
      <c r="F11" s="32">
        <f>VLOOKUP($B11,Data!$A$9:$CB$594,46,FALSE)</f>
        <v>2.8086419753086422E-3</v>
      </c>
      <c r="G11" s="32">
        <f>VLOOKUP($B11,Data!$A$9:$CB$594,47,FALSE)</f>
        <v>6.4814814814814813E-3</v>
      </c>
      <c r="H11" s="32">
        <f>VLOOKUP($B11,Data!$A$9:$CB$594,48,FALSE)</f>
        <v>6.1111111111111114E-3</v>
      </c>
      <c r="I11" s="32">
        <f>VLOOKUP($B11,Data!$A$9:$CB$594,49,FALSE)</f>
        <v>5.7057057057057058E-3</v>
      </c>
      <c r="J11" s="32">
        <f>VLOOKUP($B11,Data!$A$9:$CB$594,50,FALSE)</f>
        <v>5.0750750750750747E-3</v>
      </c>
      <c r="K11" s="32">
        <f>VLOOKUP($B11,Data!$A$9:$CB$594,51,FALSE)</f>
        <v>5.5555555555555558E-3</v>
      </c>
      <c r="L11" s="32">
        <f>VLOOKUP($B11,Data!$A$9:$CB$594,52,FALSE)</f>
        <v>5.3453453453453457E-3</v>
      </c>
      <c r="M11" s="32">
        <f>VLOOKUP($B11,Data!$A$9:$CB$594,53,FALSE)</f>
        <v>4.9549549549549547E-3</v>
      </c>
      <c r="N11" s="32">
        <f>VLOOKUP($B11,Data!$A$9:$CB$594,54,FALSE)</f>
        <v>5.9459459459459459E-3</v>
      </c>
      <c r="O11" s="32">
        <f>VLOOKUP($B11,Data!$A$9:$CB$594,55,FALSE)</f>
        <v>8.8888888888888889E-3</v>
      </c>
      <c r="P11" s="32">
        <f>VLOOKUP($B11,Data!$A$9:$CB$594,56,FALSE)</f>
        <v>8.5285285285285287E-3</v>
      </c>
      <c r="Q11" s="32">
        <f>VLOOKUP($B11,Data!$A$9:$CB$594,57,FALSE)</f>
        <v>1.0960960960960961E-2</v>
      </c>
      <c r="R11" s="32">
        <f>VLOOKUP($B11,Data!$A$9:$CB$594,58,FALSE)</f>
        <v>3.6336336336336337E-3</v>
      </c>
      <c r="S11" s="32">
        <f>VLOOKUP($B11,Data!$A$9:$CB$594,59,FALSE)</f>
        <v>7.1471471471471473E-3</v>
      </c>
      <c r="T11" s="32">
        <f>VLOOKUP($B11,Data!$A$9:$CB$594,60,FALSE)</f>
        <v>6.6666666666666671E-3</v>
      </c>
      <c r="U11" s="32">
        <f>VLOOKUP($B11,Data!$A$9:$CB$594,61,FALSE)</f>
        <v>4.7098214285714287E-3</v>
      </c>
      <c r="V11" s="32">
        <f>VLOOKUP($B11,Data!$A$9:$CB$594,62,FALSE)</f>
        <v>6.1607142857142859E-3</v>
      </c>
      <c r="W11" s="32">
        <f>VLOOKUP($B11,Data!$A$9:$CB$594,63,FALSE)</f>
        <v>4.3750000000000004E-3</v>
      </c>
      <c r="X11" s="32">
        <f>VLOOKUP($B11,Data!$A$9:$CB$594,64,FALSE)</f>
        <v>5.8258928571428567E-3</v>
      </c>
      <c r="Y11" s="32">
        <f>VLOOKUP($B11,Data!$A$9:$CB$594,65,FALSE)</f>
        <v>5.9598214285714289E-3</v>
      </c>
      <c r="Z11" s="32">
        <f>VLOOKUP($B11,Data!$A$9:$CB$594,66,FALSE)</f>
        <v>4.0401785714285713E-3</v>
      </c>
      <c r="AA11" s="38">
        <f>VLOOKUP($B11,Data!$A$9:$CB$594,67,FALSE)</f>
        <v>5.2455357142857139E-3</v>
      </c>
      <c r="AB11" s="38">
        <f>VLOOKUP($B11,Data!$A$9:$CB$594,68,FALSE)</f>
        <v>6.1830357142857147E-3</v>
      </c>
    </row>
    <row r="12" spans="1:28" x14ac:dyDescent="0.25">
      <c r="A12" s="1" t="s">
        <v>0</v>
      </c>
      <c r="B12" s="2" t="s">
        <v>10</v>
      </c>
      <c r="C12" s="3" t="s">
        <v>10</v>
      </c>
      <c r="D12" t="s">
        <v>215</v>
      </c>
      <c r="E12" t="s">
        <v>646</v>
      </c>
      <c r="F12" s="32">
        <f>VLOOKUP($B12,Data!$A$9:$CB$594,46,FALSE)</f>
        <v>5.9297052154195012E-3</v>
      </c>
      <c r="G12" s="32">
        <f>VLOOKUP($B12,Data!$A$9:$CB$594,47,FALSE)</f>
        <v>2.0793650793650795E-2</v>
      </c>
      <c r="H12" s="32">
        <f>VLOOKUP($B12,Data!$A$9:$CB$594,48,FALSE)</f>
        <v>8.9455782312925173E-3</v>
      </c>
      <c r="I12" s="32">
        <f>VLOOKUP($B12,Data!$A$9:$CB$594,49,FALSE)</f>
        <v>9.6483516483516479E-3</v>
      </c>
      <c r="J12" s="32">
        <f>VLOOKUP($B12,Data!$A$9:$CB$594,50,FALSE)</f>
        <v>7.8131868131868128E-3</v>
      </c>
      <c r="K12" s="32">
        <f>VLOOKUP($B12,Data!$A$9:$CB$594,51,FALSE)</f>
        <v>1.1153846153846153E-2</v>
      </c>
      <c r="L12" s="32">
        <f>VLOOKUP($B12,Data!$A$9:$CB$594,52,FALSE)</f>
        <v>1.2461538461538461E-2</v>
      </c>
      <c r="M12" s="32">
        <f>VLOOKUP($B12,Data!$A$9:$CB$594,53,FALSE)</f>
        <v>1.1736263736263736E-2</v>
      </c>
      <c r="N12" s="32">
        <f>VLOOKUP($B12,Data!$A$9:$CB$594,54,FALSE)</f>
        <v>1.5252747252747252E-2</v>
      </c>
      <c r="O12" s="32">
        <f>VLOOKUP($B12,Data!$A$9:$CB$594,55,FALSE)</f>
        <v>1.7285714285714286E-2</v>
      </c>
      <c r="P12" s="32">
        <f>VLOOKUP($B12,Data!$A$9:$CB$594,56,FALSE)</f>
        <v>1.4142857142857143E-2</v>
      </c>
      <c r="Q12" s="32">
        <f>VLOOKUP($B12,Data!$A$9:$CB$594,57,FALSE)</f>
        <v>9.7142857142857135E-3</v>
      </c>
      <c r="R12" s="32">
        <f>VLOOKUP($B12,Data!$A$9:$CB$594,58,FALSE)</f>
        <v>9.6923076923076928E-3</v>
      </c>
      <c r="S12" s="32">
        <f>VLOOKUP($B12,Data!$A$9:$CB$594,59,FALSE)</f>
        <v>1.0032967032967032E-2</v>
      </c>
      <c r="T12" s="32">
        <f>VLOOKUP($B12,Data!$A$9:$CB$594,60,FALSE)</f>
        <v>1.143956043956044E-2</v>
      </c>
      <c r="U12" s="32">
        <f>VLOOKUP($B12,Data!$A$9:$CB$594,61,FALSE)</f>
        <v>9.8312611012433392E-3</v>
      </c>
      <c r="V12" s="32">
        <f>VLOOKUP($B12,Data!$A$9:$CB$594,62,FALSE)</f>
        <v>6.5719360568383661E-3</v>
      </c>
      <c r="W12" s="32">
        <f>VLOOKUP($B12,Data!$A$9:$CB$594,63,FALSE)</f>
        <v>1.0097690941385434E-2</v>
      </c>
      <c r="X12" s="32">
        <f>VLOOKUP($B12,Data!$A$9:$CB$594,64,FALSE)</f>
        <v>8.7122557726465356E-3</v>
      </c>
      <c r="Y12" s="32">
        <f>VLOOKUP($B12,Data!$A$9:$CB$594,65,FALSE)</f>
        <v>1.436056838365897E-2</v>
      </c>
      <c r="Z12" s="32">
        <f>VLOOKUP($B12,Data!$A$9:$CB$594,66,FALSE)</f>
        <v>1.1465364120781528E-2</v>
      </c>
      <c r="AA12" s="38">
        <f>VLOOKUP($B12,Data!$A$9:$CB$594,67,FALSE)</f>
        <v>1.2095914742451155E-2</v>
      </c>
      <c r="AB12" s="38">
        <f>VLOOKUP($B12,Data!$A$9:$CB$594,68,FALSE)</f>
        <v>9.7246891651865015E-3</v>
      </c>
    </row>
    <row r="13" spans="1:28" x14ac:dyDescent="0.25">
      <c r="A13" s="1" t="s">
        <v>0</v>
      </c>
      <c r="B13" s="2" t="s">
        <v>11</v>
      </c>
      <c r="C13" s="3" t="s">
        <v>11</v>
      </c>
      <c r="D13" t="s">
        <v>216</v>
      </c>
      <c r="E13" t="s">
        <v>645</v>
      </c>
      <c r="F13" s="32">
        <f>VLOOKUP($B13,Data!$A$9:$CB$594,46,FALSE)</f>
        <v>5.948372615039282E-3</v>
      </c>
      <c r="G13" s="32">
        <f>VLOOKUP($B13,Data!$A$9:$CB$594,47,FALSE)</f>
        <v>1.0785634118967453E-2</v>
      </c>
      <c r="H13" s="32">
        <f>VLOOKUP($B13,Data!$A$9:$CB$594,48,FALSE)</f>
        <v>9.3827160493827159E-3</v>
      </c>
      <c r="I13" s="32">
        <f>VLOOKUP($B13,Data!$A$9:$CB$594,49,FALSE)</f>
        <v>9.7300215982721386E-3</v>
      </c>
      <c r="J13" s="32">
        <f>VLOOKUP($B13,Data!$A$9:$CB$594,50,FALSE)</f>
        <v>7.0518358531317495E-3</v>
      </c>
      <c r="K13" s="32">
        <f>VLOOKUP($B13,Data!$A$9:$CB$594,51,FALSE)</f>
        <v>9.5464362850971925E-3</v>
      </c>
      <c r="L13" s="32">
        <f>VLOOKUP($B13,Data!$A$9:$CB$594,52,FALSE)</f>
        <v>9.6976241900647957E-3</v>
      </c>
      <c r="M13" s="32">
        <f>VLOOKUP($B13,Data!$A$9:$CB$594,53,FALSE)</f>
        <v>9.6868250539956808E-3</v>
      </c>
      <c r="N13" s="32">
        <f>VLOOKUP($B13,Data!$A$9:$CB$594,54,FALSE)</f>
        <v>9.5248380129589628E-3</v>
      </c>
      <c r="O13" s="32">
        <f>VLOOKUP($B13,Data!$A$9:$CB$594,55,FALSE)</f>
        <v>1.1004319654427646E-2</v>
      </c>
      <c r="P13" s="32">
        <f>VLOOKUP($B13,Data!$A$9:$CB$594,56,FALSE)</f>
        <v>1.1479481641468682E-2</v>
      </c>
      <c r="Q13" s="32">
        <f>VLOOKUP($B13,Data!$A$9:$CB$594,57,FALSE)</f>
        <v>8.2829373650108E-3</v>
      </c>
      <c r="R13" s="32">
        <f>VLOOKUP($B13,Data!$A$9:$CB$594,58,FALSE)</f>
        <v>6.6954643628509723E-3</v>
      </c>
      <c r="S13" s="32">
        <f>VLOOKUP($B13,Data!$A$9:$CB$594,59,FALSE)</f>
        <v>1.8207343412527E-2</v>
      </c>
      <c r="T13" s="32">
        <f>VLOOKUP($B13,Data!$A$9:$CB$594,60,FALSE)</f>
        <v>8.0237580993520515E-3</v>
      </c>
      <c r="U13" s="32">
        <f>VLOOKUP($B13,Data!$A$9:$CB$594,61,FALSE)</f>
        <v>9.4176524112829837E-3</v>
      </c>
      <c r="V13" s="32">
        <f>VLOOKUP($B13,Data!$A$9:$CB$594,62,FALSE)</f>
        <v>8.7352138307552323E-3</v>
      </c>
      <c r="W13" s="32">
        <f>VLOOKUP($B13,Data!$A$9:$CB$594,63,FALSE)</f>
        <v>1.156505914467698E-2</v>
      </c>
      <c r="X13" s="32">
        <f>VLOOKUP($B13,Data!$A$9:$CB$594,64,FALSE)</f>
        <v>8.6715195632393084E-3</v>
      </c>
      <c r="Y13" s="32">
        <f>VLOOKUP($B13,Data!$A$9:$CB$594,65,FALSE)</f>
        <v>1.1701546860782529E-2</v>
      </c>
      <c r="Z13" s="32">
        <f>VLOOKUP($B13,Data!$A$9:$CB$594,66,FALSE)</f>
        <v>1.4458598726114649E-2</v>
      </c>
      <c r="AA13" s="38">
        <f>VLOOKUP($B13,Data!$A$9:$CB$594,67,FALSE)</f>
        <v>1.4158325750682439E-2</v>
      </c>
      <c r="AB13" s="38">
        <f>VLOOKUP($B13,Data!$A$9:$CB$594,68,FALSE)</f>
        <v>1.1392174704276616E-2</v>
      </c>
    </row>
    <row r="14" spans="1:28" x14ac:dyDescent="0.25">
      <c r="A14" s="1" t="s">
        <v>0</v>
      </c>
      <c r="B14" s="2" t="s">
        <v>12</v>
      </c>
      <c r="C14" s="3" t="s">
        <v>12</v>
      </c>
      <c r="D14" t="s">
        <v>217</v>
      </c>
      <c r="E14" t="s">
        <v>631</v>
      </c>
      <c r="F14" s="32">
        <f>VLOOKUP($B14,Data!$A$9:$CB$594,46,FALSE)</f>
        <v>8.5658153241650291E-3</v>
      </c>
      <c r="G14" s="32">
        <f>VLOOKUP($B14,Data!$A$9:$CB$594,47,FALSE)</f>
        <v>1.6699410609037329E-2</v>
      </c>
      <c r="H14" s="32">
        <f>VLOOKUP($B14,Data!$A$9:$CB$594,48,FALSE)</f>
        <v>1.5009823182711199E-2</v>
      </c>
      <c r="I14" s="32">
        <f>VLOOKUP($B14,Data!$A$9:$CB$594,49,FALSE)</f>
        <v>1.628731343283582E-2</v>
      </c>
      <c r="J14" s="32">
        <f>VLOOKUP($B14,Data!$A$9:$CB$594,50,FALSE)</f>
        <v>1.289179104477612E-2</v>
      </c>
      <c r="K14" s="32">
        <f>VLOOKUP($B14,Data!$A$9:$CB$594,51,FALSE)</f>
        <v>1.4757462686567165E-2</v>
      </c>
      <c r="L14" s="32">
        <f>VLOOKUP($B14,Data!$A$9:$CB$594,52,FALSE)</f>
        <v>1.2985074626865671E-2</v>
      </c>
      <c r="M14" s="32">
        <f>VLOOKUP($B14,Data!$A$9:$CB$594,53,FALSE)</f>
        <v>1.5708955223880598E-2</v>
      </c>
      <c r="N14" s="32">
        <f>VLOOKUP($B14,Data!$A$9:$CB$594,54,FALSE)</f>
        <v>1.7462686567164178E-2</v>
      </c>
      <c r="O14" s="32">
        <f>VLOOKUP($B14,Data!$A$9:$CB$594,55,FALSE)</f>
        <v>1.4925373134328358E-2</v>
      </c>
      <c r="P14" s="32">
        <f>VLOOKUP($B14,Data!$A$9:$CB$594,56,FALSE)</f>
        <v>1.2276119402985074E-2</v>
      </c>
      <c r="Q14" s="32">
        <f>VLOOKUP($B14,Data!$A$9:$CB$594,57,FALSE)</f>
        <v>1.2014925373134328E-2</v>
      </c>
      <c r="R14" s="32">
        <f>VLOOKUP($B14,Data!$A$9:$CB$594,58,FALSE)</f>
        <v>8.8059701492537307E-3</v>
      </c>
      <c r="S14" s="32">
        <f>VLOOKUP($B14,Data!$A$9:$CB$594,59,FALSE)</f>
        <v>1.5074626865671641E-2</v>
      </c>
      <c r="T14" s="32">
        <f>VLOOKUP($B14,Data!$A$9:$CB$594,60,FALSE)</f>
        <v>1.4794776119402985E-2</v>
      </c>
      <c r="U14" s="32">
        <f>VLOOKUP($B14,Data!$A$9:$CB$594,61,FALSE)</f>
        <v>1.1926345609065156E-2</v>
      </c>
      <c r="V14" s="32">
        <f>VLOOKUP($B14,Data!$A$9:$CB$594,62,FALSE)</f>
        <v>1.1473087818696884E-2</v>
      </c>
      <c r="W14" s="32">
        <f>VLOOKUP($B14,Data!$A$9:$CB$594,63,FALSE)</f>
        <v>1.0439093484419263E-2</v>
      </c>
      <c r="X14" s="32">
        <f>VLOOKUP($B14,Data!$A$9:$CB$594,64,FALSE)</f>
        <v>1.2492917847025496E-2</v>
      </c>
      <c r="Y14" s="32">
        <f>VLOOKUP($B14,Data!$A$9:$CB$594,65,FALSE)</f>
        <v>1.2903682719546743E-2</v>
      </c>
      <c r="Z14" s="32">
        <f>VLOOKUP($B14,Data!$A$9:$CB$594,66,FALSE)</f>
        <v>1.5056657223796035E-2</v>
      </c>
      <c r="AA14" s="38">
        <f>VLOOKUP($B14,Data!$A$9:$CB$594,67,FALSE)</f>
        <v>1.1912181303116148E-2</v>
      </c>
      <c r="AB14" s="38">
        <f>VLOOKUP($B14,Data!$A$9:$CB$594,68,FALSE)</f>
        <v>1.1104815864022663E-2</v>
      </c>
    </row>
    <row r="15" spans="1:28" x14ac:dyDescent="0.25">
      <c r="A15" s="1" t="s">
        <v>0</v>
      </c>
      <c r="B15" s="2" t="s">
        <v>13</v>
      </c>
      <c r="C15" s="3" t="s">
        <v>13</v>
      </c>
      <c r="D15" t="s">
        <v>218</v>
      </c>
      <c r="E15" t="s">
        <v>644</v>
      </c>
      <c r="F15" s="32">
        <f>VLOOKUP($B15,Data!$A$9:$CB$594,46,FALSE)</f>
        <v>6.1099796334012219E-3</v>
      </c>
      <c r="G15" s="32">
        <f>VLOOKUP($B15,Data!$A$9:$CB$594,47,FALSE)</f>
        <v>7.3727087576374748E-3</v>
      </c>
      <c r="H15" s="32">
        <f>VLOOKUP($B15,Data!$A$9:$CB$594,48,FALSE)</f>
        <v>1.0366598778004074E-2</v>
      </c>
      <c r="I15" s="32">
        <f>VLOOKUP($B15,Data!$A$9:$CB$594,49,FALSE)</f>
        <v>5.2772073921971254E-3</v>
      </c>
      <c r="J15" s="32">
        <f>VLOOKUP($B15,Data!$A$9:$CB$594,50,FALSE)</f>
        <v>9.0759753593429165E-3</v>
      </c>
      <c r="K15" s="32">
        <f>VLOOKUP($B15,Data!$A$9:$CB$594,51,FALSE)</f>
        <v>7.2279260780287475E-3</v>
      </c>
      <c r="L15" s="32">
        <f>VLOOKUP($B15,Data!$A$9:$CB$594,52,FALSE)</f>
        <v>6.8788501026694048E-3</v>
      </c>
      <c r="M15" s="32">
        <f>VLOOKUP($B15,Data!$A$9:$CB$594,53,FALSE)</f>
        <v>1.0143737166324435E-2</v>
      </c>
      <c r="N15" s="32">
        <f>VLOOKUP($B15,Data!$A$9:$CB$594,54,FALSE)</f>
        <v>1.3901437371663244E-2</v>
      </c>
      <c r="O15" s="32">
        <f>VLOOKUP($B15,Data!$A$9:$CB$594,55,FALSE)</f>
        <v>1.915811088295688E-2</v>
      </c>
      <c r="P15" s="32">
        <f>VLOOKUP($B15,Data!$A$9:$CB$594,56,FALSE)</f>
        <v>9.507186858316221E-3</v>
      </c>
      <c r="Q15" s="32">
        <f>VLOOKUP($B15,Data!$A$9:$CB$594,57,FALSE)</f>
        <v>9.2607802874743322E-3</v>
      </c>
      <c r="R15" s="32">
        <f>VLOOKUP($B15,Data!$A$9:$CB$594,58,FALSE)</f>
        <v>5.0308008213552358E-3</v>
      </c>
      <c r="S15" s="32">
        <f>VLOOKUP($B15,Data!$A$9:$CB$594,59,FALSE)</f>
        <v>7.8439425051334711E-3</v>
      </c>
      <c r="T15" s="32">
        <f>VLOOKUP($B15,Data!$A$9:$CB$594,60,FALSE)</f>
        <v>1.1293634496919919E-2</v>
      </c>
      <c r="U15" s="32">
        <f>VLOOKUP($B15,Data!$A$9:$CB$594,61,FALSE)</f>
        <v>9.2255892255892254E-3</v>
      </c>
      <c r="V15" s="32">
        <f>VLOOKUP($B15,Data!$A$9:$CB$594,62,FALSE)</f>
        <v>9.427609427609427E-3</v>
      </c>
      <c r="W15" s="32">
        <f>VLOOKUP($B15,Data!$A$9:$CB$594,63,FALSE)</f>
        <v>8.4848484848484857E-3</v>
      </c>
      <c r="X15" s="32">
        <f>VLOOKUP($B15,Data!$A$9:$CB$594,64,FALSE)</f>
        <v>1.2188552188552188E-2</v>
      </c>
      <c r="Y15" s="32">
        <f>VLOOKUP($B15,Data!$A$9:$CB$594,65,FALSE)</f>
        <v>1.5909090909090907E-2</v>
      </c>
      <c r="Z15" s="32">
        <f>VLOOKUP($B15,Data!$A$9:$CB$594,66,FALSE)</f>
        <v>1.8855218855218854E-2</v>
      </c>
      <c r="AA15" s="38">
        <f>VLOOKUP($B15,Data!$A$9:$CB$594,67,FALSE)</f>
        <v>1.8535353535353537E-2</v>
      </c>
      <c r="AB15" s="38">
        <f>VLOOKUP($B15,Data!$A$9:$CB$594,68,FALSE)</f>
        <v>1.5252525252525252E-2</v>
      </c>
    </row>
    <row r="16" spans="1:28" x14ac:dyDescent="0.25">
      <c r="A16" s="1" t="s">
        <v>0</v>
      </c>
      <c r="B16" s="2" t="s">
        <v>14</v>
      </c>
      <c r="C16" s="3" t="s">
        <v>14</v>
      </c>
      <c r="D16" t="s">
        <v>219</v>
      </c>
      <c r="E16" t="s">
        <v>645</v>
      </c>
      <c r="F16" s="32">
        <f>VLOOKUP($B16,Data!$A$9:$CB$594,46,FALSE)</f>
        <v>7.7142857142857143E-3</v>
      </c>
      <c r="G16" s="32">
        <f>VLOOKUP($B16,Data!$A$9:$CB$594,47,FALSE)</f>
        <v>1.1246753246753246E-2</v>
      </c>
      <c r="H16" s="32">
        <f>VLOOKUP($B16,Data!$A$9:$CB$594,48,FALSE)</f>
        <v>1.4311688311688312E-2</v>
      </c>
      <c r="I16" s="32">
        <f>VLOOKUP($B16,Data!$A$9:$CB$594,49,FALSE)</f>
        <v>1.5476190476190477E-2</v>
      </c>
      <c r="J16" s="32">
        <f>VLOOKUP($B16,Data!$A$9:$CB$594,50,FALSE)</f>
        <v>1.5396825396825397E-2</v>
      </c>
      <c r="K16" s="32">
        <f>VLOOKUP($B16,Data!$A$9:$CB$594,51,FALSE)</f>
        <v>1.2328042328042329E-2</v>
      </c>
      <c r="L16" s="32">
        <f>VLOOKUP($B16,Data!$A$9:$CB$594,52,FALSE)</f>
        <v>1.1851851851851851E-2</v>
      </c>
      <c r="M16" s="32">
        <f>VLOOKUP($B16,Data!$A$9:$CB$594,53,FALSE)</f>
        <v>1.9814814814814816E-2</v>
      </c>
      <c r="N16" s="32">
        <f>VLOOKUP($B16,Data!$A$9:$CB$594,54,FALSE)</f>
        <v>1.4867724867724868E-2</v>
      </c>
      <c r="O16" s="32">
        <f>VLOOKUP($B16,Data!$A$9:$CB$594,55,FALSE)</f>
        <v>1.7777777777777778E-2</v>
      </c>
      <c r="P16" s="32">
        <f>VLOOKUP($B16,Data!$A$9:$CB$594,56,FALSE)</f>
        <v>1.6746031746031745E-2</v>
      </c>
      <c r="Q16" s="32">
        <f>VLOOKUP($B16,Data!$A$9:$CB$594,57,FALSE)</f>
        <v>1.7619047619047618E-2</v>
      </c>
      <c r="R16" s="32">
        <f>VLOOKUP($B16,Data!$A$9:$CB$594,58,FALSE)</f>
        <v>1.1296296296296296E-2</v>
      </c>
      <c r="S16" s="32">
        <f>VLOOKUP($B16,Data!$A$9:$CB$594,59,FALSE)</f>
        <v>2.0476190476190478E-2</v>
      </c>
      <c r="T16" s="32">
        <f>VLOOKUP($B16,Data!$A$9:$CB$594,60,FALSE)</f>
        <v>2.462962962962963E-2</v>
      </c>
      <c r="U16" s="32">
        <f>VLOOKUP($B16,Data!$A$9:$CB$594,61,FALSE)</f>
        <v>1.2723311546840959E-2</v>
      </c>
      <c r="V16" s="32">
        <f>VLOOKUP($B16,Data!$A$9:$CB$594,62,FALSE)</f>
        <v>1.2897603485838779E-2</v>
      </c>
      <c r="W16" s="32">
        <f>VLOOKUP($B16,Data!$A$9:$CB$594,63,FALSE)</f>
        <v>1.8235294117647058E-2</v>
      </c>
      <c r="X16" s="32">
        <f>VLOOKUP($B16,Data!$A$9:$CB$594,64,FALSE)</f>
        <v>1.5054466230936819E-2</v>
      </c>
      <c r="Y16" s="32">
        <f>VLOOKUP($B16,Data!$A$9:$CB$594,65,FALSE)</f>
        <v>1.7843137254901959E-2</v>
      </c>
      <c r="Z16" s="32">
        <f>VLOOKUP($B16,Data!$A$9:$CB$594,66,FALSE)</f>
        <v>1.4509803921568627E-2</v>
      </c>
      <c r="AA16" s="38">
        <f>VLOOKUP($B16,Data!$A$9:$CB$594,67,FALSE)</f>
        <v>2.2810457516339869E-2</v>
      </c>
      <c r="AB16" s="38">
        <f>VLOOKUP($B16,Data!$A$9:$CB$594,68,FALSE)</f>
        <v>1.383442265795207E-2</v>
      </c>
    </row>
    <row r="17" spans="1:28" x14ac:dyDescent="0.25">
      <c r="A17" s="1" t="s">
        <v>0</v>
      </c>
      <c r="B17" s="2" t="s">
        <v>15</v>
      </c>
      <c r="C17" s="3" t="s">
        <v>15</v>
      </c>
      <c r="D17" t="s">
        <v>220</v>
      </c>
      <c r="E17" t="s">
        <v>645</v>
      </c>
      <c r="F17" s="32">
        <f>VLOOKUP($B17,Data!$A$9:$CB$594,46,FALSE)</f>
        <v>2.1226765799256506E-2</v>
      </c>
      <c r="G17" s="32">
        <f>VLOOKUP($B17,Data!$A$9:$CB$594,47,FALSE)</f>
        <v>1.4832713754646841E-2</v>
      </c>
      <c r="H17" s="32">
        <f>VLOOKUP($B17,Data!$A$9:$CB$594,48,FALSE)</f>
        <v>1.1598513011152417E-2</v>
      </c>
      <c r="I17" s="32">
        <f>VLOOKUP($B17,Data!$A$9:$CB$594,49,FALSE)</f>
        <v>1.3253968253968254E-2</v>
      </c>
      <c r="J17" s="32">
        <f>VLOOKUP($B17,Data!$A$9:$CB$594,50,FALSE)</f>
        <v>1.2976190476190476E-2</v>
      </c>
      <c r="K17" s="32">
        <f>VLOOKUP($B17,Data!$A$9:$CB$594,51,FALSE)</f>
        <v>9.285714285714286E-3</v>
      </c>
      <c r="L17" s="32">
        <f>VLOOKUP($B17,Data!$A$9:$CB$594,52,FALSE)</f>
        <v>1.3055555555555556E-2</v>
      </c>
      <c r="M17" s="32">
        <f>VLOOKUP($B17,Data!$A$9:$CB$594,53,FALSE)</f>
        <v>8.3333333333333332E-3</v>
      </c>
      <c r="N17" s="32">
        <f>VLOOKUP($B17,Data!$A$9:$CB$594,54,FALSE)</f>
        <v>1.1785714285714287E-2</v>
      </c>
      <c r="O17" s="32">
        <f>VLOOKUP($B17,Data!$A$9:$CB$594,55,FALSE)</f>
        <v>1.4007936507936507E-2</v>
      </c>
      <c r="P17" s="32">
        <f>VLOOKUP($B17,Data!$A$9:$CB$594,56,FALSE)</f>
        <v>1.3214285714285715E-2</v>
      </c>
      <c r="Q17" s="32">
        <f>VLOOKUP($B17,Data!$A$9:$CB$594,57,FALSE)</f>
        <v>1.361111111111111E-2</v>
      </c>
      <c r="R17" s="32">
        <f>VLOOKUP($B17,Data!$A$9:$CB$594,58,FALSE)</f>
        <v>1.0912698412698412E-2</v>
      </c>
      <c r="S17" s="32">
        <f>VLOOKUP($B17,Data!$A$9:$CB$594,59,FALSE)</f>
        <v>9.6031746031746031E-3</v>
      </c>
      <c r="T17" s="32">
        <f>VLOOKUP($B17,Data!$A$9:$CB$594,60,FALSE)</f>
        <v>1.7539682539682539E-2</v>
      </c>
      <c r="U17" s="32">
        <f>VLOOKUP($B17,Data!$A$9:$CB$594,61,FALSE)</f>
        <v>2.2692307692307692E-2</v>
      </c>
      <c r="V17" s="32">
        <f>VLOOKUP($B17,Data!$A$9:$CB$594,62,FALSE)</f>
        <v>1.4285714285714285E-2</v>
      </c>
      <c r="W17" s="32">
        <f>VLOOKUP($B17,Data!$A$9:$CB$594,63,FALSE)</f>
        <v>8.241758241758242E-3</v>
      </c>
      <c r="X17" s="32">
        <f>VLOOKUP($B17,Data!$A$9:$CB$594,64,FALSE)</f>
        <v>1.2774725274725274E-2</v>
      </c>
      <c r="Y17" s="32">
        <f>VLOOKUP($B17,Data!$A$9:$CB$594,65,FALSE)</f>
        <v>1.6675824175824177E-2</v>
      </c>
      <c r="Z17" s="32">
        <f>VLOOKUP($B17,Data!$A$9:$CB$594,66,FALSE)</f>
        <v>1.4038461538461538E-2</v>
      </c>
      <c r="AA17" s="38">
        <f>VLOOKUP($B17,Data!$A$9:$CB$594,67,FALSE)</f>
        <v>1.1126373626373627E-2</v>
      </c>
      <c r="AB17" s="38">
        <f>VLOOKUP($B17,Data!$A$9:$CB$594,68,FALSE)</f>
        <v>1.0906593406593407E-2</v>
      </c>
    </row>
    <row r="18" spans="1:28" x14ac:dyDescent="0.25">
      <c r="A18" s="1" t="s">
        <v>0</v>
      </c>
      <c r="B18" s="2" t="s">
        <v>16</v>
      </c>
      <c r="C18" s="3" t="s">
        <v>16</v>
      </c>
      <c r="D18" t="s">
        <v>221</v>
      </c>
      <c r="E18" t="s">
        <v>631</v>
      </c>
      <c r="F18" s="32">
        <f>VLOOKUP($B18,Data!$A$9:$CB$594,46,FALSE)</f>
        <v>6.6358839050131924E-3</v>
      </c>
      <c r="G18" s="32">
        <f>VLOOKUP($B18,Data!$A$9:$CB$594,47,FALSE)</f>
        <v>1.0963060686015831E-2</v>
      </c>
      <c r="H18" s="32">
        <f>VLOOKUP($B18,Data!$A$9:$CB$594,48,FALSE)</f>
        <v>7.5725593667546175E-3</v>
      </c>
      <c r="I18" s="32">
        <f>VLOOKUP($B18,Data!$A$9:$CB$594,49,FALSE)</f>
        <v>9.1655076495132121E-3</v>
      </c>
      <c r="J18" s="32">
        <f>VLOOKUP($B18,Data!$A$9:$CB$594,50,FALSE)</f>
        <v>8.0528511821974964E-3</v>
      </c>
      <c r="K18" s="32">
        <f>VLOOKUP($B18,Data!$A$9:$CB$594,51,FALSE)</f>
        <v>1.2336578581363004E-2</v>
      </c>
      <c r="L18" s="32">
        <f>VLOOKUP($B18,Data!$A$9:$CB$594,52,FALSE)</f>
        <v>8.6648122392211403E-3</v>
      </c>
      <c r="M18" s="32">
        <f>VLOOKUP($B18,Data!$A$9:$CB$594,53,FALSE)</f>
        <v>9.7079276773296246E-3</v>
      </c>
      <c r="N18" s="32">
        <f>VLOOKUP($B18,Data!$A$9:$CB$594,54,FALSE)</f>
        <v>1.0180806675938804E-2</v>
      </c>
      <c r="O18" s="32">
        <f>VLOOKUP($B18,Data!$A$9:$CB$594,55,FALSE)</f>
        <v>1.2100139082058415E-2</v>
      </c>
      <c r="P18" s="32">
        <f>VLOOKUP($B18,Data!$A$9:$CB$594,56,FALSE)</f>
        <v>1.3226703755215577E-2</v>
      </c>
      <c r="Q18" s="32">
        <f>VLOOKUP($B18,Data!$A$9:$CB$594,57,FALSE)</f>
        <v>9.0542420027816418E-3</v>
      </c>
      <c r="R18" s="32">
        <f>VLOOKUP($B18,Data!$A$9:$CB$594,58,FALSE)</f>
        <v>7.9415855354659243E-3</v>
      </c>
      <c r="S18" s="32">
        <f>VLOOKUP($B18,Data!$A$9:$CB$594,59,FALSE)</f>
        <v>9.1933240611961065E-3</v>
      </c>
      <c r="T18" s="32">
        <f>VLOOKUP($B18,Data!$A$9:$CB$594,60,FALSE)</f>
        <v>1.1043115438108484E-2</v>
      </c>
      <c r="U18" s="32">
        <f>VLOOKUP($B18,Data!$A$9:$CB$594,61,FALSE)</f>
        <v>7.0378619153674835E-3</v>
      </c>
      <c r="V18" s="32">
        <f>VLOOKUP($B18,Data!$A$9:$CB$594,62,FALSE)</f>
        <v>9.5991091314031173E-3</v>
      </c>
      <c r="W18" s="32">
        <f>VLOOKUP($B18,Data!$A$9:$CB$594,63,FALSE)</f>
        <v>9.4432071269487747E-3</v>
      </c>
      <c r="X18" s="32">
        <f>VLOOKUP($B18,Data!$A$9:$CB$594,64,FALSE)</f>
        <v>7.0824053452115815E-3</v>
      </c>
      <c r="Y18" s="32">
        <f>VLOOKUP($B18,Data!$A$9:$CB$594,65,FALSE)</f>
        <v>1.0690423162583519E-2</v>
      </c>
      <c r="Z18" s="32">
        <f>VLOOKUP($B18,Data!$A$9:$CB$594,66,FALSE)</f>
        <v>9.3763919821826282E-3</v>
      </c>
      <c r="AA18" s="38">
        <f>VLOOKUP($B18,Data!$A$9:$CB$594,67,FALSE)</f>
        <v>1.1035634743875278E-2</v>
      </c>
      <c r="AB18" s="38">
        <f>VLOOKUP($B18,Data!$A$9:$CB$594,68,FALSE)</f>
        <v>9.3763919821826282E-3</v>
      </c>
    </row>
    <row r="19" spans="1:28" x14ac:dyDescent="0.25">
      <c r="A19" s="1" t="s">
        <v>0</v>
      </c>
      <c r="B19" s="2" t="s">
        <v>17</v>
      </c>
      <c r="C19" s="3" t="s">
        <v>17</v>
      </c>
      <c r="D19" t="s">
        <v>222</v>
      </c>
      <c r="E19" t="s">
        <v>630</v>
      </c>
      <c r="F19" s="32">
        <f>VLOOKUP($B19,Data!$A$9:$CB$594,46,FALSE)</f>
        <v>4.4778481012658225E-3</v>
      </c>
      <c r="G19" s="32">
        <f>VLOOKUP($B19,Data!$A$9:$CB$594,47,FALSE)</f>
        <v>9.4145569620253163E-3</v>
      </c>
      <c r="H19" s="32">
        <f>VLOOKUP($B19,Data!$A$9:$CB$594,48,FALSE)</f>
        <v>7.8639240506329106E-3</v>
      </c>
      <c r="I19" s="32">
        <f>VLOOKUP($B19,Data!$A$9:$CB$594,49,FALSE)</f>
        <v>7.0512820512820514E-3</v>
      </c>
      <c r="J19" s="32">
        <f>VLOOKUP($B19,Data!$A$9:$CB$594,50,FALSE)</f>
        <v>6.6025641025641022E-3</v>
      </c>
      <c r="K19" s="32">
        <f>VLOOKUP($B19,Data!$A$9:$CB$594,51,FALSE)</f>
        <v>1.2147435897435898E-2</v>
      </c>
      <c r="L19" s="32">
        <f>VLOOKUP($B19,Data!$A$9:$CB$594,52,FALSE)</f>
        <v>9.4391025641025646E-3</v>
      </c>
      <c r="M19" s="32">
        <f>VLOOKUP($B19,Data!$A$9:$CB$594,53,FALSE)</f>
        <v>8.3974358974358981E-3</v>
      </c>
      <c r="N19" s="32">
        <f>VLOOKUP($B19,Data!$A$9:$CB$594,54,FALSE)</f>
        <v>1.3766025641025642E-2</v>
      </c>
      <c r="O19" s="32">
        <f>VLOOKUP($B19,Data!$A$9:$CB$594,55,FALSE)</f>
        <v>1.2323717948717949E-2</v>
      </c>
      <c r="P19" s="32">
        <f>VLOOKUP($B19,Data!$A$9:$CB$594,56,FALSE)</f>
        <v>9.2788461538461531E-3</v>
      </c>
      <c r="Q19" s="32">
        <f>VLOOKUP($B19,Data!$A$9:$CB$594,57,FALSE)</f>
        <v>8.6858974358974359E-3</v>
      </c>
      <c r="R19" s="32">
        <f>VLOOKUP($B19,Data!$A$9:$CB$594,58,FALSE)</f>
        <v>6.8589743589743592E-3</v>
      </c>
      <c r="S19" s="32">
        <f>VLOOKUP($B19,Data!$A$9:$CB$594,59,FALSE)</f>
        <v>1.1586538461538462E-2</v>
      </c>
      <c r="T19" s="32">
        <f>VLOOKUP($B19,Data!$A$9:$CB$594,60,FALSE)</f>
        <v>8.814102564102564E-3</v>
      </c>
      <c r="U19" s="32">
        <f>VLOOKUP($B19,Data!$A$9:$CB$594,61,FALSE)</f>
        <v>7.8562577447335805E-3</v>
      </c>
      <c r="V19" s="32">
        <f>VLOOKUP($B19,Data!$A$9:$CB$594,62,FALSE)</f>
        <v>6.0966542750929371E-3</v>
      </c>
      <c r="W19" s="32">
        <f>VLOOKUP($B19,Data!$A$9:$CB$594,63,FALSE)</f>
        <v>9.8513011152416355E-3</v>
      </c>
      <c r="X19" s="32">
        <f>VLOOKUP($B19,Data!$A$9:$CB$594,64,FALSE)</f>
        <v>9.6282527881040893E-3</v>
      </c>
      <c r="Y19" s="32">
        <f>VLOOKUP($B19,Data!$A$9:$CB$594,65,FALSE)</f>
        <v>1.0582403965303593E-2</v>
      </c>
      <c r="Z19" s="32">
        <f>VLOOKUP($B19,Data!$A$9:$CB$594,66,FALSE)</f>
        <v>9.7026022304832708E-3</v>
      </c>
      <c r="AA19" s="38">
        <f>VLOOKUP($B19,Data!$A$9:$CB$594,67,FALSE)</f>
        <v>8.4138785625774478E-3</v>
      </c>
      <c r="AB19" s="38">
        <f>VLOOKUP($B19,Data!$A$9:$CB$594,68,FALSE)</f>
        <v>8.6864931846344483E-3</v>
      </c>
    </row>
    <row r="20" spans="1:28" x14ac:dyDescent="0.25">
      <c r="A20" s="1" t="s">
        <v>0</v>
      </c>
      <c r="B20" s="2" t="s">
        <v>18</v>
      </c>
      <c r="C20" s="3" t="s">
        <v>18</v>
      </c>
      <c r="D20" t="s">
        <v>223</v>
      </c>
      <c r="E20" t="s">
        <v>645</v>
      </c>
      <c r="F20" s="32">
        <f>VLOOKUP($B20,Data!$A$9:$CB$594,46,FALSE)</f>
        <v>4.8412698412698416E-3</v>
      </c>
      <c r="G20" s="32">
        <f>VLOOKUP($B20,Data!$A$9:$CB$594,47,FALSE)</f>
        <v>9.0211640211640218E-3</v>
      </c>
      <c r="H20" s="32">
        <f>VLOOKUP($B20,Data!$A$9:$CB$594,48,FALSE)</f>
        <v>9.9206349206349201E-3</v>
      </c>
      <c r="I20" s="32">
        <f>VLOOKUP($B20,Data!$A$9:$CB$594,49,FALSE)</f>
        <v>1.0343980343980343E-2</v>
      </c>
      <c r="J20" s="32">
        <f>VLOOKUP($B20,Data!$A$9:$CB$594,50,FALSE)</f>
        <v>6.216216216216216E-3</v>
      </c>
      <c r="K20" s="32">
        <f>VLOOKUP($B20,Data!$A$9:$CB$594,51,FALSE)</f>
        <v>1.0245700245700247E-2</v>
      </c>
      <c r="L20" s="32">
        <f>VLOOKUP($B20,Data!$A$9:$CB$594,52,FALSE)</f>
        <v>1.1965601965601966E-2</v>
      </c>
      <c r="M20" s="32">
        <f>VLOOKUP($B20,Data!$A$9:$CB$594,53,FALSE)</f>
        <v>1.1474201474201475E-2</v>
      </c>
      <c r="N20" s="32">
        <f>VLOOKUP($B20,Data!$A$9:$CB$594,54,FALSE)</f>
        <v>1.1891891891891892E-2</v>
      </c>
      <c r="O20" s="32">
        <f>VLOOKUP($B20,Data!$A$9:$CB$594,55,FALSE)</f>
        <v>1.2383292383292383E-2</v>
      </c>
      <c r="P20" s="32">
        <f>VLOOKUP($B20,Data!$A$9:$CB$594,56,FALSE)</f>
        <v>1.3095823095823095E-2</v>
      </c>
      <c r="Q20" s="32">
        <f>VLOOKUP($B20,Data!$A$9:$CB$594,57,FALSE)</f>
        <v>1.1277641277641278E-2</v>
      </c>
      <c r="R20" s="32">
        <f>VLOOKUP($B20,Data!$A$9:$CB$594,58,FALSE)</f>
        <v>8.5749385749385749E-3</v>
      </c>
      <c r="S20" s="32">
        <f>VLOOKUP($B20,Data!$A$9:$CB$594,59,FALSE)</f>
        <v>1.0687960687960688E-2</v>
      </c>
      <c r="T20" s="32">
        <f>VLOOKUP($B20,Data!$A$9:$CB$594,60,FALSE)</f>
        <v>1.4103194103194104E-2</v>
      </c>
      <c r="U20" s="32">
        <f>VLOOKUP($B20,Data!$A$9:$CB$594,61,FALSE)</f>
        <v>9.3660531697341513E-3</v>
      </c>
      <c r="V20" s="32">
        <f>VLOOKUP($B20,Data!$A$9:$CB$594,62,FALSE)</f>
        <v>7.5869120654396731E-3</v>
      </c>
      <c r="W20" s="32">
        <f>VLOOKUP($B20,Data!$A$9:$CB$594,63,FALSE)</f>
        <v>1.0736196319018405E-2</v>
      </c>
      <c r="X20" s="32">
        <f>VLOOKUP($B20,Data!$A$9:$CB$594,64,FALSE)</f>
        <v>1.4355828220858896E-2</v>
      </c>
      <c r="Y20" s="32">
        <f>VLOOKUP($B20,Data!$A$9:$CB$594,65,FALSE)</f>
        <v>1.2576687116564417E-2</v>
      </c>
      <c r="Z20" s="32">
        <f>VLOOKUP($B20,Data!$A$9:$CB$594,66,FALSE)</f>
        <v>1.0245398773006134E-2</v>
      </c>
      <c r="AA20" s="38">
        <f>VLOOKUP($B20,Data!$A$9:$CB$594,67,FALSE)</f>
        <v>8.8548057259713701E-3</v>
      </c>
      <c r="AB20" s="38">
        <f>VLOOKUP($B20,Data!$A$9:$CB$594,68,FALSE)</f>
        <v>9.8159509202453993E-3</v>
      </c>
    </row>
    <row r="21" spans="1:28" x14ac:dyDescent="0.25">
      <c r="A21" s="1" t="s">
        <v>0</v>
      </c>
      <c r="B21" s="2" t="s">
        <v>19</v>
      </c>
      <c r="C21" s="3" t="s">
        <v>19</v>
      </c>
      <c r="D21" t="s">
        <v>224</v>
      </c>
      <c r="E21" t="s">
        <v>645</v>
      </c>
      <c r="F21" s="32">
        <f>VLOOKUP($B21,Data!$A$9:$CB$594,46,FALSE)</f>
        <v>3.2892561983471074E-3</v>
      </c>
      <c r="G21" s="32">
        <f>VLOOKUP($B21,Data!$A$9:$CB$594,47,FALSE)</f>
        <v>7.2396694214876033E-3</v>
      </c>
      <c r="H21" s="32">
        <f>VLOOKUP($B21,Data!$A$9:$CB$594,48,FALSE)</f>
        <v>8.0330578512396687E-3</v>
      </c>
      <c r="I21" s="32">
        <f>VLOOKUP($B21,Data!$A$9:$CB$594,49,FALSE)</f>
        <v>5.0242326332794827E-3</v>
      </c>
      <c r="J21" s="32">
        <f>VLOOKUP($B21,Data!$A$9:$CB$594,50,FALSE)</f>
        <v>1.0193861066235864E-2</v>
      </c>
      <c r="K21" s="32">
        <f>VLOOKUP($B21,Data!$A$9:$CB$594,51,FALSE)</f>
        <v>5.541195476575121E-3</v>
      </c>
      <c r="L21" s="32">
        <f>VLOOKUP($B21,Data!$A$9:$CB$594,52,FALSE)</f>
        <v>7.3344103392568661E-3</v>
      </c>
      <c r="M21" s="32">
        <f>VLOOKUP($B21,Data!$A$9:$CB$594,53,FALSE)</f>
        <v>5.9935379644588047E-3</v>
      </c>
      <c r="N21" s="32">
        <f>VLOOKUP($B21,Data!$A$9:$CB$594,54,FALSE)</f>
        <v>7.0920840064620351E-3</v>
      </c>
      <c r="O21" s="32">
        <f>VLOOKUP($B21,Data!$A$9:$CB$594,55,FALSE)</f>
        <v>1.1130856219709209E-2</v>
      </c>
      <c r="P21" s="32">
        <f>VLOOKUP($B21,Data!$A$9:$CB$594,56,FALSE)</f>
        <v>8.8206785137318264E-3</v>
      </c>
      <c r="Q21" s="32">
        <f>VLOOKUP($B21,Data!$A$9:$CB$594,57,FALSE)</f>
        <v>4.5880452342487886E-3</v>
      </c>
      <c r="R21" s="32">
        <f>VLOOKUP($B21,Data!$A$9:$CB$594,58,FALSE)</f>
        <v>3.9095315024232635E-3</v>
      </c>
      <c r="S21" s="32">
        <f>VLOOKUP($B21,Data!$A$9:$CB$594,59,FALSE)</f>
        <v>7.1728594507269794E-3</v>
      </c>
      <c r="T21" s="32">
        <f>VLOOKUP($B21,Data!$A$9:$CB$594,60,FALSE)</f>
        <v>6.8820678513731824E-3</v>
      </c>
      <c r="U21" s="32">
        <f>VLOOKUP($B21,Data!$A$9:$CB$594,61,FALSE)</f>
        <v>5.9946949602122015E-3</v>
      </c>
      <c r="V21" s="32">
        <f>VLOOKUP($B21,Data!$A$9:$CB$594,62,FALSE)</f>
        <v>8.1432360742705566E-3</v>
      </c>
      <c r="W21" s="32">
        <f>VLOOKUP($B21,Data!$A$9:$CB$594,63,FALSE)</f>
        <v>6.0212201591511938E-3</v>
      </c>
      <c r="X21" s="32">
        <f>VLOOKUP($B21,Data!$A$9:$CB$594,64,FALSE)</f>
        <v>6.6312997347480109E-3</v>
      </c>
      <c r="Y21" s="32">
        <f>VLOOKUP($B21,Data!$A$9:$CB$594,65,FALSE)</f>
        <v>1.0159151193633953E-2</v>
      </c>
      <c r="Z21" s="32">
        <f>VLOOKUP($B21,Data!$A$9:$CB$594,66,FALSE)</f>
        <v>7.6657824933687004E-3</v>
      </c>
      <c r="AA21" s="38">
        <f>VLOOKUP($B21,Data!$A$9:$CB$594,67,FALSE)</f>
        <v>9.0848806366047741E-3</v>
      </c>
      <c r="AB21" s="38">
        <f>VLOOKUP($B21,Data!$A$9:$CB$594,68,FALSE)</f>
        <v>8.2625994694960209E-3</v>
      </c>
    </row>
    <row r="22" spans="1:28" x14ac:dyDescent="0.25">
      <c r="A22" s="1" t="s">
        <v>0</v>
      </c>
      <c r="B22" s="2" t="s">
        <v>20</v>
      </c>
      <c r="C22" s="3" t="s">
        <v>20</v>
      </c>
      <c r="D22" t="s">
        <v>225</v>
      </c>
      <c r="E22" t="s">
        <v>645</v>
      </c>
      <c r="F22" s="32">
        <f>VLOOKUP($B22,Data!$A$9:$CB$594,46,FALSE)</f>
        <v>7.411504424778761E-3</v>
      </c>
      <c r="G22" s="32">
        <f>VLOOKUP($B22,Data!$A$9:$CB$594,47,FALSE)</f>
        <v>9.5353982300884956E-3</v>
      </c>
      <c r="H22" s="32">
        <f>VLOOKUP($B22,Data!$A$9:$CB$594,48,FALSE)</f>
        <v>1.2522123893805311E-2</v>
      </c>
      <c r="I22" s="32">
        <f>VLOOKUP($B22,Data!$A$9:$CB$594,49,FALSE)</f>
        <v>1.368421052631579E-2</v>
      </c>
      <c r="J22" s="32">
        <f>VLOOKUP($B22,Data!$A$9:$CB$594,50,FALSE)</f>
        <v>9.08466819221968E-3</v>
      </c>
      <c r="K22" s="32">
        <f>VLOOKUP($B22,Data!$A$9:$CB$594,51,FALSE)</f>
        <v>1.3043478260869565E-2</v>
      </c>
      <c r="L22" s="32">
        <f>VLOOKUP($B22,Data!$A$9:$CB$594,52,FALSE)</f>
        <v>1.3180778032036614E-2</v>
      </c>
      <c r="M22" s="32">
        <f>VLOOKUP($B22,Data!$A$9:$CB$594,53,FALSE)</f>
        <v>1.1784897025171624E-2</v>
      </c>
      <c r="N22" s="32">
        <f>VLOOKUP($B22,Data!$A$9:$CB$594,54,FALSE)</f>
        <v>1.3752860411899314E-2</v>
      </c>
      <c r="O22" s="32">
        <f>VLOOKUP($B22,Data!$A$9:$CB$594,55,FALSE)</f>
        <v>2.0755148741418764E-2</v>
      </c>
      <c r="P22" s="32">
        <f>VLOOKUP($B22,Data!$A$9:$CB$594,56,FALSE)</f>
        <v>2.3272311212814645E-2</v>
      </c>
      <c r="Q22" s="32">
        <f>VLOOKUP($B22,Data!$A$9:$CB$594,57,FALSE)</f>
        <v>1.8947368421052633E-2</v>
      </c>
      <c r="R22" s="32">
        <f>VLOOKUP($B22,Data!$A$9:$CB$594,58,FALSE)</f>
        <v>9.3135011441647601E-3</v>
      </c>
      <c r="S22" s="32">
        <f>VLOOKUP($B22,Data!$A$9:$CB$594,59,FALSE)</f>
        <v>1.5697940503432494E-2</v>
      </c>
      <c r="T22" s="32">
        <f>VLOOKUP($B22,Data!$A$9:$CB$594,60,FALSE)</f>
        <v>1.5423340961098398E-2</v>
      </c>
      <c r="U22" s="32">
        <f>VLOOKUP($B22,Data!$A$9:$CB$594,61,FALSE)</f>
        <v>1.8649122807017544E-2</v>
      </c>
      <c r="V22" s="32">
        <f>VLOOKUP($B22,Data!$A$9:$CB$594,62,FALSE)</f>
        <v>1.2350877192982456E-2</v>
      </c>
      <c r="W22" s="32">
        <f>VLOOKUP($B22,Data!$A$9:$CB$594,63,FALSE)</f>
        <v>1.7491228070175439E-2</v>
      </c>
      <c r="X22" s="32">
        <f>VLOOKUP($B22,Data!$A$9:$CB$594,64,FALSE)</f>
        <v>1.568421052631579E-2</v>
      </c>
      <c r="Y22" s="32">
        <f>VLOOKUP($B22,Data!$A$9:$CB$594,65,FALSE)</f>
        <v>1.6947368421052631E-2</v>
      </c>
      <c r="Z22" s="32">
        <f>VLOOKUP($B22,Data!$A$9:$CB$594,66,FALSE)</f>
        <v>2.1087719298245614E-2</v>
      </c>
      <c r="AA22" s="38">
        <f>VLOOKUP($B22,Data!$A$9:$CB$594,67,FALSE)</f>
        <v>1.750877192982456E-2</v>
      </c>
      <c r="AB22" s="38">
        <f>VLOOKUP($B22,Data!$A$9:$CB$594,68,FALSE)</f>
        <v>1.9473684210526317E-2</v>
      </c>
    </row>
    <row r="23" spans="1:28" x14ac:dyDescent="0.25">
      <c r="A23" s="1" t="s">
        <v>0</v>
      </c>
      <c r="B23" s="2" t="s">
        <v>21</v>
      </c>
      <c r="C23" s="3" t="s">
        <v>21</v>
      </c>
      <c r="D23" t="s">
        <v>226</v>
      </c>
      <c r="E23" t="s">
        <v>647</v>
      </c>
      <c r="F23" s="32">
        <f>VLOOKUP($B23,Data!$A$9:$CB$594,46,FALSE)</f>
        <v>5.9080962800875277E-3</v>
      </c>
      <c r="G23" s="32">
        <f>VLOOKUP($B23,Data!$A$9:$CB$594,47,FALSE)</f>
        <v>7.1772428884026261E-3</v>
      </c>
      <c r="H23" s="32">
        <f>VLOOKUP($B23,Data!$A$9:$CB$594,48,FALSE)</f>
        <v>4.9234135667396064E-3</v>
      </c>
      <c r="I23" s="32">
        <f>VLOOKUP($B23,Data!$A$9:$CB$594,49,FALSE)</f>
        <v>6.7842323651452286E-3</v>
      </c>
      <c r="J23" s="32">
        <f>VLOOKUP($B23,Data!$A$9:$CB$594,50,FALSE)</f>
        <v>5.3112033195020746E-3</v>
      </c>
      <c r="K23" s="32">
        <f>VLOOKUP($B23,Data!$A$9:$CB$594,51,FALSE)</f>
        <v>9.9170124481327802E-3</v>
      </c>
      <c r="L23" s="32">
        <f>VLOOKUP($B23,Data!$A$9:$CB$594,52,FALSE)</f>
        <v>9.1286307053941914E-3</v>
      </c>
      <c r="M23" s="32">
        <f>VLOOKUP($B23,Data!$A$9:$CB$594,53,FALSE)</f>
        <v>1.1327800829875518E-2</v>
      </c>
      <c r="N23" s="32">
        <f>VLOOKUP($B23,Data!$A$9:$CB$594,54,FALSE)</f>
        <v>1.0311203319502076E-2</v>
      </c>
      <c r="O23" s="32">
        <f>VLOOKUP($B23,Data!$A$9:$CB$594,55,FALSE)</f>
        <v>9.4813278008298758E-3</v>
      </c>
      <c r="P23" s="32">
        <f>VLOOKUP($B23,Data!$A$9:$CB$594,56,FALSE)</f>
        <v>1.2095435684647302E-2</v>
      </c>
      <c r="Q23" s="32">
        <f>VLOOKUP($B23,Data!$A$9:$CB$594,57,FALSE)</f>
        <v>1.0705394190871369E-2</v>
      </c>
      <c r="R23" s="32">
        <f>VLOOKUP($B23,Data!$A$9:$CB$594,58,FALSE)</f>
        <v>9.6058091286307049E-3</v>
      </c>
      <c r="S23" s="32">
        <f>VLOOKUP($B23,Data!$A$9:$CB$594,59,FALSE)</f>
        <v>7.2821576763485475E-3</v>
      </c>
      <c r="T23" s="32">
        <f>VLOOKUP($B23,Data!$A$9:$CB$594,60,FALSE)</f>
        <v>1.2883817427385893E-2</v>
      </c>
      <c r="U23" s="32">
        <f>VLOOKUP($B23,Data!$A$9:$CB$594,61,FALSE)</f>
        <v>9.8432055749128923E-3</v>
      </c>
      <c r="V23" s="32">
        <f>VLOOKUP($B23,Data!$A$9:$CB$594,62,FALSE)</f>
        <v>1.0731707317073172E-2</v>
      </c>
      <c r="W23" s="32">
        <f>VLOOKUP($B23,Data!$A$9:$CB$594,63,FALSE)</f>
        <v>1.0958188153310105E-2</v>
      </c>
      <c r="X23" s="32">
        <f>VLOOKUP($B23,Data!$A$9:$CB$594,64,FALSE)</f>
        <v>1.2944250871080139E-2</v>
      </c>
      <c r="Y23" s="32">
        <f>VLOOKUP($B23,Data!$A$9:$CB$594,65,FALSE)</f>
        <v>8.5714285714285719E-3</v>
      </c>
      <c r="Z23" s="32">
        <f>VLOOKUP($B23,Data!$A$9:$CB$594,66,FALSE)</f>
        <v>1.1707317073170732E-2</v>
      </c>
      <c r="AA23" s="38">
        <f>VLOOKUP($B23,Data!$A$9:$CB$594,67,FALSE)</f>
        <v>1.1097560975609756E-2</v>
      </c>
      <c r="AB23" s="38">
        <f>VLOOKUP($B23,Data!$A$9:$CB$594,68,FALSE)</f>
        <v>8.4320557491289194E-3</v>
      </c>
    </row>
    <row r="24" spans="1:28" x14ac:dyDescent="0.25">
      <c r="A24" s="1" t="s">
        <v>0</v>
      </c>
      <c r="B24" s="2" t="s">
        <v>22</v>
      </c>
      <c r="C24" s="3" t="s">
        <v>22</v>
      </c>
      <c r="D24" t="s">
        <v>227</v>
      </c>
      <c r="E24" t="s">
        <v>644</v>
      </c>
      <c r="F24" s="32">
        <f>VLOOKUP($B24,Data!$A$9:$CB$594,46,FALSE)</f>
        <v>4.5346869712351943E-3</v>
      </c>
      <c r="G24" s="32">
        <f>VLOOKUP($B24,Data!$A$9:$CB$594,47,FALSE)</f>
        <v>8.5109983079526223E-3</v>
      </c>
      <c r="H24" s="32">
        <f>VLOOKUP($B24,Data!$A$9:$CB$594,48,FALSE)</f>
        <v>6.3959390862944158E-3</v>
      </c>
      <c r="I24" s="32">
        <f>VLOOKUP($B24,Data!$A$9:$CB$594,49,FALSE)</f>
        <v>7.5993091537132984E-3</v>
      </c>
      <c r="J24" s="32">
        <f>VLOOKUP($B24,Data!$A$9:$CB$594,50,FALSE)</f>
        <v>4.715025906735751E-3</v>
      </c>
      <c r="K24" s="32">
        <f>VLOOKUP($B24,Data!$A$9:$CB$594,51,FALSE)</f>
        <v>9.6027633851468053E-3</v>
      </c>
      <c r="L24" s="32">
        <f>VLOOKUP($B24,Data!$A$9:$CB$594,52,FALSE)</f>
        <v>7.8929188255613125E-3</v>
      </c>
      <c r="M24" s="32">
        <f>VLOOKUP($B24,Data!$A$9:$CB$594,53,FALSE)</f>
        <v>7.0293609671848011E-3</v>
      </c>
      <c r="N24" s="32">
        <f>VLOOKUP($B24,Data!$A$9:$CB$594,54,FALSE)</f>
        <v>8.4974093264248707E-3</v>
      </c>
      <c r="O24" s="32">
        <f>VLOOKUP($B24,Data!$A$9:$CB$594,55,FALSE)</f>
        <v>1.4404145077720207E-2</v>
      </c>
      <c r="P24" s="32">
        <f>VLOOKUP($B24,Data!$A$9:$CB$594,56,FALSE)</f>
        <v>1.8238341968911918E-2</v>
      </c>
      <c r="Q24" s="32">
        <f>VLOOKUP($B24,Data!$A$9:$CB$594,57,FALSE)</f>
        <v>1.0328151986183075E-2</v>
      </c>
      <c r="R24" s="32">
        <f>VLOOKUP($B24,Data!$A$9:$CB$594,58,FALSE)</f>
        <v>6.390328151986183E-3</v>
      </c>
      <c r="S24" s="32">
        <f>VLOOKUP($B24,Data!$A$9:$CB$594,59,FALSE)</f>
        <v>1.0414507772020725E-2</v>
      </c>
      <c r="T24" s="32">
        <f>VLOOKUP($B24,Data!$A$9:$CB$594,60,FALSE)</f>
        <v>8.1519861830742658E-3</v>
      </c>
      <c r="U24" s="32">
        <f>VLOOKUP($B24,Data!$A$9:$CB$594,61,FALSE)</f>
        <v>9.5206391478029288E-3</v>
      </c>
      <c r="V24" s="32">
        <f>VLOOKUP($B24,Data!$A$9:$CB$594,62,FALSE)</f>
        <v>6.0719041278295607E-3</v>
      </c>
      <c r="W24" s="32">
        <f>VLOOKUP($B24,Data!$A$9:$CB$594,63,FALSE)</f>
        <v>7.8428761651131822E-3</v>
      </c>
      <c r="X24" s="32">
        <f>VLOOKUP($B24,Data!$A$9:$CB$594,64,FALSE)</f>
        <v>7.6564580559254324E-3</v>
      </c>
      <c r="Y24" s="32">
        <f>VLOOKUP($B24,Data!$A$9:$CB$594,65,FALSE)</f>
        <v>9.9733688415446064E-3</v>
      </c>
      <c r="Z24" s="32">
        <f>VLOOKUP($B24,Data!$A$9:$CB$594,66,FALSE)</f>
        <v>1.0013315579227697E-2</v>
      </c>
      <c r="AA24" s="38">
        <f>VLOOKUP($B24,Data!$A$9:$CB$594,67,FALSE)</f>
        <v>8.0559254327563241E-3</v>
      </c>
      <c r="AB24" s="38">
        <f>VLOOKUP($B24,Data!$A$9:$CB$594,68,FALSE)</f>
        <v>8.2023968042609849E-3</v>
      </c>
    </row>
    <row r="25" spans="1:28" x14ac:dyDescent="0.25">
      <c r="A25" s="1" t="s">
        <v>0</v>
      </c>
      <c r="B25" s="2" t="s">
        <v>23</v>
      </c>
      <c r="C25" s="3" t="s">
        <v>23</v>
      </c>
      <c r="D25" t="s">
        <v>228</v>
      </c>
      <c r="E25" t="s">
        <v>646</v>
      </c>
      <c r="F25" s="32">
        <f>VLOOKUP($B25,Data!$A$9:$CB$594,46,FALSE)</f>
        <v>6.4735516372795973E-3</v>
      </c>
      <c r="G25" s="32">
        <f>VLOOKUP($B25,Data!$A$9:$CB$594,47,FALSE)</f>
        <v>1.8765743073047857E-2</v>
      </c>
      <c r="H25" s="32">
        <f>VLOOKUP($B25,Data!$A$9:$CB$594,48,FALSE)</f>
        <v>1.5717884130982369E-2</v>
      </c>
      <c r="I25" s="32">
        <f>VLOOKUP($B25,Data!$A$9:$CB$594,49,FALSE)</f>
        <v>1.2972292191435768E-2</v>
      </c>
      <c r="J25" s="32">
        <f>VLOOKUP($B25,Data!$A$9:$CB$594,50,FALSE)</f>
        <v>9.1687657430730481E-3</v>
      </c>
      <c r="K25" s="32">
        <f>VLOOKUP($B25,Data!$A$9:$CB$594,51,FALSE)</f>
        <v>1.0226700251889169E-2</v>
      </c>
      <c r="L25" s="32">
        <f>VLOOKUP($B25,Data!$A$9:$CB$594,52,FALSE)</f>
        <v>1.0881612090680101E-2</v>
      </c>
      <c r="M25" s="32">
        <f>VLOOKUP($B25,Data!$A$9:$CB$594,53,FALSE)</f>
        <v>1.5566750629722922E-2</v>
      </c>
      <c r="N25" s="32">
        <f>VLOOKUP($B25,Data!$A$9:$CB$594,54,FALSE)</f>
        <v>1.216624685138539E-2</v>
      </c>
      <c r="O25" s="32">
        <f>VLOOKUP($B25,Data!$A$9:$CB$594,55,FALSE)</f>
        <v>1.4433249370277079E-2</v>
      </c>
      <c r="P25" s="32">
        <f>VLOOKUP($B25,Data!$A$9:$CB$594,56,FALSE)</f>
        <v>1.2997481108312343E-2</v>
      </c>
      <c r="Q25" s="32">
        <f>VLOOKUP($B25,Data!$A$9:$CB$594,57,FALSE)</f>
        <v>1.3954659949622167E-2</v>
      </c>
      <c r="R25" s="32">
        <f>VLOOKUP($B25,Data!$A$9:$CB$594,58,FALSE)</f>
        <v>8.1612090680100759E-3</v>
      </c>
      <c r="S25" s="32">
        <f>VLOOKUP($B25,Data!$A$9:$CB$594,59,FALSE)</f>
        <v>1.1939546599496222E-2</v>
      </c>
      <c r="T25" s="32">
        <f>VLOOKUP($B25,Data!$A$9:$CB$594,60,FALSE)</f>
        <v>1.6372795969773299E-2</v>
      </c>
      <c r="U25" s="32">
        <f>VLOOKUP($B25,Data!$A$9:$CB$594,61,FALSE)</f>
        <v>1.0653846153846154E-2</v>
      </c>
      <c r="V25" s="32">
        <f>VLOOKUP($B25,Data!$A$9:$CB$594,62,FALSE)</f>
        <v>1.2211538461538461E-2</v>
      </c>
      <c r="W25" s="32">
        <f>VLOOKUP($B25,Data!$A$9:$CB$594,63,FALSE)</f>
        <v>1.3807692307692307E-2</v>
      </c>
      <c r="X25" s="32">
        <f>VLOOKUP($B25,Data!$A$9:$CB$594,64,FALSE)</f>
        <v>1.4173076923076924E-2</v>
      </c>
      <c r="Y25" s="32">
        <f>VLOOKUP($B25,Data!$A$9:$CB$594,65,FALSE)</f>
        <v>9.9807692307692306E-3</v>
      </c>
      <c r="Z25" s="32">
        <f>VLOOKUP($B25,Data!$A$9:$CB$594,66,FALSE)</f>
        <v>1.1980769230769231E-2</v>
      </c>
      <c r="AA25" s="38">
        <f>VLOOKUP($B25,Data!$A$9:$CB$594,67,FALSE)</f>
        <v>1.6711538461538462E-2</v>
      </c>
      <c r="AB25" s="38">
        <f>VLOOKUP($B25,Data!$A$9:$CB$594,68,FALSE)</f>
        <v>1.5884615384615386E-2</v>
      </c>
    </row>
    <row r="26" spans="1:28" x14ac:dyDescent="0.25">
      <c r="A26" s="1" t="s">
        <v>0</v>
      </c>
      <c r="B26" s="2" t="s">
        <v>24</v>
      </c>
      <c r="C26" s="3" t="s">
        <v>24</v>
      </c>
      <c r="D26" t="s">
        <v>229</v>
      </c>
      <c r="E26" t="s">
        <v>646</v>
      </c>
      <c r="F26" s="32">
        <f>VLOOKUP($B26,Data!$A$9:$CB$594,46,FALSE)</f>
        <v>9.8260869565217398E-3</v>
      </c>
      <c r="G26" s="32">
        <f>VLOOKUP($B26,Data!$A$9:$CB$594,47,FALSE)</f>
        <v>1.4927536231884059E-2</v>
      </c>
      <c r="H26" s="32">
        <f>VLOOKUP($B26,Data!$A$9:$CB$594,48,FALSE)</f>
        <v>1.3898550724637681E-2</v>
      </c>
      <c r="I26" s="32">
        <f>VLOOKUP($B26,Data!$A$9:$CB$594,49,FALSE)</f>
        <v>1.6919642857142859E-2</v>
      </c>
      <c r="J26" s="32">
        <f>VLOOKUP($B26,Data!$A$9:$CB$594,50,FALSE)</f>
        <v>1.6830357142857143E-2</v>
      </c>
      <c r="K26" s="32">
        <f>VLOOKUP($B26,Data!$A$9:$CB$594,51,FALSE)</f>
        <v>1.831845238095238E-2</v>
      </c>
      <c r="L26" s="32">
        <f>VLOOKUP($B26,Data!$A$9:$CB$594,52,FALSE)</f>
        <v>1.669642857142857E-2</v>
      </c>
      <c r="M26" s="32">
        <f>VLOOKUP($B26,Data!$A$9:$CB$594,53,FALSE)</f>
        <v>2.2351190476190476E-2</v>
      </c>
      <c r="N26" s="32">
        <f>VLOOKUP($B26,Data!$A$9:$CB$594,54,FALSE)</f>
        <v>2.5580357142857144E-2</v>
      </c>
      <c r="O26" s="32">
        <f>VLOOKUP($B26,Data!$A$9:$CB$594,55,FALSE)</f>
        <v>2.6785714285714284E-2</v>
      </c>
      <c r="P26" s="32">
        <f>VLOOKUP($B26,Data!$A$9:$CB$594,56,FALSE)</f>
        <v>2.6964285714285715E-2</v>
      </c>
      <c r="Q26" s="32">
        <f>VLOOKUP($B26,Data!$A$9:$CB$594,57,FALSE)</f>
        <v>1.5610119047619048E-2</v>
      </c>
      <c r="R26" s="32">
        <f>VLOOKUP($B26,Data!$A$9:$CB$594,58,FALSE)</f>
        <v>1.4627976190476191E-2</v>
      </c>
      <c r="S26" s="32">
        <f>VLOOKUP($B26,Data!$A$9:$CB$594,59,FALSE)</f>
        <v>2.0833333333333332E-2</v>
      </c>
      <c r="T26" s="32">
        <f>VLOOKUP($B26,Data!$A$9:$CB$594,60,FALSE)</f>
        <v>2.238095238095238E-2</v>
      </c>
      <c r="U26" s="32">
        <f>VLOOKUP($B26,Data!$A$9:$CB$594,61,FALSE)</f>
        <v>1.4569832402234638E-2</v>
      </c>
      <c r="V26" s="32">
        <f>VLOOKUP($B26,Data!$A$9:$CB$594,62,FALSE)</f>
        <v>1.7162011173184357E-2</v>
      </c>
      <c r="W26" s="32">
        <f>VLOOKUP($B26,Data!$A$9:$CB$594,63,FALSE)</f>
        <v>1.5072625698324023E-2</v>
      </c>
      <c r="X26" s="32">
        <f>VLOOKUP($B26,Data!$A$9:$CB$594,64,FALSE)</f>
        <v>1.6972067039106146E-2</v>
      </c>
      <c r="Y26" s="32">
        <f>VLOOKUP($B26,Data!$A$9:$CB$594,65,FALSE)</f>
        <v>1.9586592178770949E-2</v>
      </c>
      <c r="Z26" s="32">
        <f>VLOOKUP($B26,Data!$A$9:$CB$594,66,FALSE)</f>
        <v>1.928491620111732E-2</v>
      </c>
      <c r="AA26" s="38">
        <f>VLOOKUP($B26,Data!$A$9:$CB$594,67,FALSE)</f>
        <v>1.9430167597765363E-2</v>
      </c>
      <c r="AB26" s="38">
        <f>VLOOKUP($B26,Data!$A$9:$CB$594,68,FALSE)</f>
        <v>1.8983240223463687E-2</v>
      </c>
    </row>
    <row r="27" spans="1:28" x14ac:dyDescent="0.25">
      <c r="A27" s="1" t="s">
        <v>0</v>
      </c>
      <c r="B27" s="2" t="s">
        <v>25</v>
      </c>
      <c r="C27" s="3" t="s">
        <v>25</v>
      </c>
      <c r="D27" t="s">
        <v>230</v>
      </c>
      <c r="E27" t="s">
        <v>645</v>
      </c>
      <c r="F27" s="32">
        <f>VLOOKUP($B27,Data!$A$9:$CB$594,46,FALSE)</f>
        <v>5.227722772277228E-3</v>
      </c>
      <c r="G27" s="32">
        <f>VLOOKUP($B27,Data!$A$9:$CB$594,47,FALSE)</f>
        <v>1.1782178217821782E-2</v>
      </c>
      <c r="H27" s="32">
        <f>VLOOKUP($B27,Data!$A$9:$CB$594,48,FALSE)</f>
        <v>1.2237623762376238E-2</v>
      </c>
      <c r="I27" s="32">
        <f>VLOOKUP($B27,Data!$A$9:$CB$594,49,FALSE)</f>
        <v>1.3661670235546038E-2</v>
      </c>
      <c r="J27" s="32">
        <f>VLOOKUP($B27,Data!$A$9:$CB$594,50,FALSE)</f>
        <v>1.171306209850107E-2</v>
      </c>
      <c r="K27" s="32">
        <f>VLOOKUP($B27,Data!$A$9:$CB$594,51,FALSE)</f>
        <v>1.3126338329764453E-2</v>
      </c>
      <c r="L27" s="32">
        <f>VLOOKUP($B27,Data!$A$9:$CB$594,52,FALSE)</f>
        <v>2.08779443254818E-2</v>
      </c>
      <c r="M27" s="32">
        <f>VLOOKUP($B27,Data!$A$9:$CB$594,53,FALSE)</f>
        <v>1.6402569593147752E-2</v>
      </c>
      <c r="N27" s="32">
        <f>VLOOKUP($B27,Data!$A$9:$CB$594,54,FALSE)</f>
        <v>2.4967880085653104E-2</v>
      </c>
      <c r="O27" s="32">
        <f>VLOOKUP($B27,Data!$A$9:$CB$594,55,FALSE)</f>
        <v>2.0599571734475373E-2</v>
      </c>
      <c r="P27" s="32">
        <f>VLOOKUP($B27,Data!$A$9:$CB$594,56,FALSE)</f>
        <v>1.8672376873661672E-2</v>
      </c>
      <c r="Q27" s="32">
        <f>VLOOKUP($B27,Data!$A$9:$CB$594,57,FALSE)</f>
        <v>2.5353319057815845E-2</v>
      </c>
      <c r="R27" s="32">
        <f>VLOOKUP($B27,Data!$A$9:$CB$594,58,FALSE)</f>
        <v>1.190578158458244E-2</v>
      </c>
      <c r="S27" s="32">
        <f>VLOOKUP($B27,Data!$A$9:$CB$594,59,FALSE)</f>
        <v>1.5010706638115632E-2</v>
      </c>
      <c r="T27" s="32">
        <f>VLOOKUP($B27,Data!$A$9:$CB$594,60,FALSE)</f>
        <v>1.6102783725910064E-2</v>
      </c>
      <c r="U27" s="32">
        <f>VLOOKUP($B27,Data!$A$9:$CB$594,61,FALSE)</f>
        <v>1.3793103448275862E-2</v>
      </c>
      <c r="V27" s="32">
        <f>VLOOKUP($B27,Data!$A$9:$CB$594,62,FALSE)</f>
        <v>1.2413793103448275E-2</v>
      </c>
      <c r="W27" s="32">
        <f>VLOOKUP($B27,Data!$A$9:$CB$594,63,FALSE)</f>
        <v>2.2742200328407226E-2</v>
      </c>
      <c r="X27" s="32">
        <f>VLOOKUP($B27,Data!$A$9:$CB$594,64,FALSE)</f>
        <v>1.605911330049261E-2</v>
      </c>
      <c r="Y27" s="32">
        <f>VLOOKUP($B27,Data!$A$9:$CB$594,65,FALSE)</f>
        <v>2.1280788177339902E-2</v>
      </c>
      <c r="Z27" s="32">
        <f>VLOOKUP($B27,Data!$A$9:$CB$594,66,FALSE)</f>
        <v>4.607553366174056E-2</v>
      </c>
      <c r="AA27" s="38">
        <f>VLOOKUP($B27,Data!$A$9:$CB$594,67,FALSE)</f>
        <v>2.5582922824302134E-2</v>
      </c>
      <c r="AB27" s="38">
        <f>VLOOKUP($B27,Data!$A$9:$CB$594,68,FALSE)</f>
        <v>2.7274220032840722E-2</v>
      </c>
    </row>
    <row r="28" spans="1:28" x14ac:dyDescent="0.25">
      <c r="A28" s="1" t="s">
        <v>0</v>
      </c>
      <c r="B28" s="2" t="s">
        <v>26</v>
      </c>
      <c r="C28" s="3" t="s">
        <v>26</v>
      </c>
      <c r="D28" t="s">
        <v>231</v>
      </c>
      <c r="E28" t="s">
        <v>646</v>
      </c>
      <c r="F28" s="32">
        <f>VLOOKUP($B28,Data!$A$9:$CB$594,46,FALSE)</f>
        <v>6.1764705882352937E-3</v>
      </c>
      <c r="G28" s="32">
        <f>VLOOKUP($B28,Data!$A$9:$CB$594,47,FALSE)</f>
        <v>7.1657754010695188E-3</v>
      </c>
      <c r="H28" s="32">
        <f>VLOOKUP($B28,Data!$A$9:$CB$594,48,FALSE)</f>
        <v>9.2112299465240636E-3</v>
      </c>
      <c r="I28" s="32">
        <f>VLOOKUP($B28,Data!$A$9:$CB$594,49,FALSE)</f>
        <v>7.6156069364161846E-3</v>
      </c>
      <c r="J28" s="32">
        <f>VLOOKUP($B28,Data!$A$9:$CB$594,50,FALSE)</f>
        <v>7.528901734104046E-3</v>
      </c>
      <c r="K28" s="32">
        <f>VLOOKUP($B28,Data!$A$9:$CB$594,51,FALSE)</f>
        <v>1.1069364161849711E-2</v>
      </c>
      <c r="L28" s="32">
        <f>VLOOKUP($B28,Data!$A$9:$CB$594,52,FALSE)</f>
        <v>1.0823699421965318E-2</v>
      </c>
      <c r="M28" s="32">
        <f>VLOOKUP($B28,Data!$A$9:$CB$594,53,FALSE)</f>
        <v>8.3092485549132941E-3</v>
      </c>
      <c r="N28" s="32">
        <f>VLOOKUP($B28,Data!$A$9:$CB$594,54,FALSE)</f>
        <v>1.4320809248554913E-2</v>
      </c>
      <c r="O28" s="32">
        <f>VLOOKUP($B28,Data!$A$9:$CB$594,55,FALSE)</f>
        <v>1.6387283236994218E-2</v>
      </c>
      <c r="P28" s="32">
        <f>VLOOKUP($B28,Data!$A$9:$CB$594,56,FALSE)</f>
        <v>8.8872832369942204E-3</v>
      </c>
      <c r="Q28" s="32">
        <f>VLOOKUP($B28,Data!$A$9:$CB$594,57,FALSE)</f>
        <v>1.3916184971098266E-2</v>
      </c>
      <c r="R28" s="32">
        <f>VLOOKUP($B28,Data!$A$9:$CB$594,58,FALSE)</f>
        <v>4.8121387283236996E-3</v>
      </c>
      <c r="S28" s="32">
        <f>VLOOKUP($B28,Data!$A$9:$CB$594,59,FALSE)</f>
        <v>8.3381502890173403E-3</v>
      </c>
      <c r="T28" s="32">
        <f>VLOOKUP($B28,Data!$A$9:$CB$594,60,FALSE)</f>
        <v>9.4219653179190756E-3</v>
      </c>
      <c r="U28" s="32">
        <f>VLOOKUP($B28,Data!$A$9:$CB$594,61,FALSE)</f>
        <v>8.4375000000000006E-3</v>
      </c>
      <c r="V28" s="32">
        <f>VLOOKUP($B28,Data!$A$9:$CB$594,62,FALSE)</f>
        <v>6.5312499999999997E-3</v>
      </c>
      <c r="W28" s="32">
        <f>VLOOKUP($B28,Data!$A$9:$CB$594,63,FALSE)</f>
        <v>1.1135416666666667E-2</v>
      </c>
      <c r="X28" s="32">
        <f>VLOOKUP($B28,Data!$A$9:$CB$594,64,FALSE)</f>
        <v>6.572916666666667E-3</v>
      </c>
      <c r="Y28" s="32">
        <f>VLOOKUP($B28,Data!$A$9:$CB$594,65,FALSE)</f>
        <v>1.171875E-2</v>
      </c>
      <c r="Z28" s="32">
        <f>VLOOKUP($B28,Data!$A$9:$CB$594,66,FALSE)</f>
        <v>8.4479166666666661E-3</v>
      </c>
      <c r="AA28" s="38">
        <f>VLOOKUP($B28,Data!$A$9:$CB$594,67,FALSE)</f>
        <v>9.78125E-3</v>
      </c>
      <c r="AB28" s="38">
        <f>VLOOKUP($B28,Data!$A$9:$CB$594,68,FALSE)</f>
        <v>6.2187500000000003E-3</v>
      </c>
    </row>
    <row r="29" spans="1:28" x14ac:dyDescent="0.25">
      <c r="A29" s="1" t="s">
        <v>0</v>
      </c>
      <c r="B29" s="2" t="s">
        <v>27</v>
      </c>
      <c r="C29" s="3" t="s">
        <v>27</v>
      </c>
      <c r="D29" t="s">
        <v>232</v>
      </c>
      <c r="E29" t="s">
        <v>645</v>
      </c>
      <c r="F29" s="32">
        <f>VLOOKUP($B29,Data!$A$9:$CB$594,46,FALSE)</f>
        <v>5.8487084870848709E-3</v>
      </c>
      <c r="G29" s="32">
        <f>VLOOKUP($B29,Data!$A$9:$CB$594,47,FALSE)</f>
        <v>1.1476014760147601E-2</v>
      </c>
      <c r="H29" s="32">
        <f>VLOOKUP($B29,Data!$A$9:$CB$594,48,FALSE)</f>
        <v>1.4391143911439114E-2</v>
      </c>
      <c r="I29" s="32">
        <f>VLOOKUP($B29,Data!$A$9:$CB$594,49,FALSE)</f>
        <v>1.2640845070422535E-2</v>
      </c>
      <c r="J29" s="32">
        <f>VLOOKUP($B29,Data!$A$9:$CB$594,50,FALSE)</f>
        <v>8.5035211267605638E-3</v>
      </c>
      <c r="K29" s="32">
        <f>VLOOKUP($B29,Data!$A$9:$CB$594,51,FALSE)</f>
        <v>1.2482394366197183E-2</v>
      </c>
      <c r="L29" s="32">
        <f>VLOOKUP($B29,Data!$A$9:$CB$594,52,FALSE)</f>
        <v>1.0369718309859156E-2</v>
      </c>
      <c r="M29" s="32">
        <f>VLOOKUP($B29,Data!$A$9:$CB$594,53,FALSE)</f>
        <v>9.8239436619718314E-3</v>
      </c>
      <c r="N29" s="32">
        <f>VLOOKUP($B29,Data!$A$9:$CB$594,54,FALSE)</f>
        <v>1.1919014084507042E-2</v>
      </c>
      <c r="O29" s="32">
        <f>VLOOKUP($B29,Data!$A$9:$CB$594,55,FALSE)</f>
        <v>1.4014084507042253E-2</v>
      </c>
      <c r="P29" s="32">
        <f>VLOOKUP($B29,Data!$A$9:$CB$594,56,FALSE)</f>
        <v>1.3133802816901408E-2</v>
      </c>
      <c r="Q29" s="32">
        <f>VLOOKUP($B29,Data!$A$9:$CB$594,57,FALSE)</f>
        <v>7.1478873239436622E-3</v>
      </c>
      <c r="R29" s="32">
        <f>VLOOKUP($B29,Data!$A$9:$CB$594,58,FALSE)</f>
        <v>6.5845070422535209E-3</v>
      </c>
      <c r="S29" s="32">
        <f>VLOOKUP($B29,Data!$A$9:$CB$594,59,FALSE)</f>
        <v>9.8767605633802817E-3</v>
      </c>
      <c r="T29" s="32">
        <f>VLOOKUP($B29,Data!$A$9:$CB$594,60,FALSE)</f>
        <v>9.0845070422535205E-3</v>
      </c>
      <c r="U29" s="32">
        <f>VLOOKUP($B29,Data!$A$9:$CB$594,61,FALSE)</f>
        <v>1.1104477611940299E-2</v>
      </c>
      <c r="V29" s="32">
        <f>VLOOKUP($B29,Data!$A$9:$CB$594,62,FALSE)</f>
        <v>7.17910447761194E-3</v>
      </c>
      <c r="W29" s="32">
        <f>VLOOKUP($B29,Data!$A$9:$CB$594,63,FALSE)</f>
        <v>1.0537313432835821E-2</v>
      </c>
      <c r="X29" s="32">
        <f>VLOOKUP($B29,Data!$A$9:$CB$594,64,FALSE)</f>
        <v>1.0149253731343283E-2</v>
      </c>
      <c r="Y29" s="32">
        <f>VLOOKUP($B29,Data!$A$9:$CB$594,65,FALSE)</f>
        <v>1.1358208955223881E-2</v>
      </c>
      <c r="Z29" s="32">
        <f>VLOOKUP($B29,Data!$A$9:$CB$594,66,FALSE)</f>
        <v>1.173134328358209E-2</v>
      </c>
      <c r="AA29" s="38">
        <f>VLOOKUP($B29,Data!$A$9:$CB$594,67,FALSE)</f>
        <v>1.2223880597014925E-2</v>
      </c>
      <c r="AB29" s="38">
        <f>VLOOKUP($B29,Data!$A$9:$CB$594,68,FALSE)</f>
        <v>1.1522388059701492E-2</v>
      </c>
    </row>
    <row r="30" spans="1:28" x14ac:dyDescent="0.25">
      <c r="A30" s="1" t="s">
        <v>0</v>
      </c>
      <c r="B30" s="2" t="s">
        <v>28</v>
      </c>
      <c r="C30" s="3" t="s">
        <v>28</v>
      </c>
      <c r="D30" t="s">
        <v>233</v>
      </c>
      <c r="E30" t="s">
        <v>644</v>
      </c>
      <c r="F30" s="32">
        <f>VLOOKUP($B30,Data!$A$9:$CB$594,46,FALSE)</f>
        <v>3.2258064516129032E-3</v>
      </c>
      <c r="G30" s="32">
        <f>VLOOKUP($B30,Data!$A$9:$CB$594,47,FALSE)</f>
        <v>4.5161290322580649E-3</v>
      </c>
      <c r="H30" s="32">
        <f>VLOOKUP($B30,Data!$A$9:$CB$594,48,FALSE)</f>
        <v>5.210918114143921E-3</v>
      </c>
      <c r="I30" s="32">
        <f>VLOOKUP($B30,Data!$A$9:$CB$594,49,FALSE)</f>
        <v>4.3333333333333331E-3</v>
      </c>
      <c r="J30" s="32">
        <f>VLOOKUP($B30,Data!$A$9:$CB$594,50,FALSE)</f>
        <v>5.2619047619047619E-3</v>
      </c>
      <c r="K30" s="32">
        <f>VLOOKUP($B30,Data!$A$9:$CB$594,51,FALSE)</f>
        <v>4.4523809523809525E-3</v>
      </c>
      <c r="L30" s="32">
        <f>VLOOKUP($B30,Data!$A$9:$CB$594,52,FALSE)</f>
        <v>5.4999999999999997E-3</v>
      </c>
      <c r="M30" s="32">
        <f>VLOOKUP($B30,Data!$A$9:$CB$594,53,FALSE)</f>
        <v>6.0238095238095242E-3</v>
      </c>
      <c r="N30" s="32">
        <f>VLOOKUP($B30,Data!$A$9:$CB$594,54,FALSE)</f>
        <v>6.1428571428571426E-3</v>
      </c>
      <c r="O30" s="32">
        <f>VLOOKUP($B30,Data!$A$9:$CB$594,55,FALSE)</f>
        <v>6.4761904761904765E-3</v>
      </c>
      <c r="P30" s="32">
        <f>VLOOKUP($B30,Data!$A$9:$CB$594,56,FALSE)</f>
        <v>6.2142857142857139E-3</v>
      </c>
      <c r="Q30" s="32">
        <f>VLOOKUP($B30,Data!$A$9:$CB$594,57,FALSE)</f>
        <v>5.2857142857142859E-3</v>
      </c>
      <c r="R30" s="32">
        <f>VLOOKUP($B30,Data!$A$9:$CB$594,58,FALSE)</f>
        <v>8.4285714285714294E-3</v>
      </c>
      <c r="S30" s="32">
        <f>VLOOKUP($B30,Data!$A$9:$CB$594,59,FALSE)</f>
        <v>1.5738095238095239E-2</v>
      </c>
      <c r="T30" s="32">
        <f>VLOOKUP($B30,Data!$A$9:$CB$594,60,FALSE)</f>
        <v>4.9761904761904761E-3</v>
      </c>
      <c r="U30" s="32">
        <f>VLOOKUP($B30,Data!$A$9:$CB$594,61,FALSE)</f>
        <v>3.8033395176252319E-3</v>
      </c>
      <c r="V30" s="32">
        <f>VLOOKUP($B30,Data!$A$9:$CB$594,62,FALSE)</f>
        <v>6.3450834879406311E-3</v>
      </c>
      <c r="W30" s="32">
        <f>VLOOKUP($B30,Data!$A$9:$CB$594,63,FALSE)</f>
        <v>9.4619666048237471E-3</v>
      </c>
      <c r="X30" s="32">
        <f>VLOOKUP($B30,Data!$A$9:$CB$594,64,FALSE)</f>
        <v>2.8756957328385899E-3</v>
      </c>
      <c r="Y30" s="32">
        <f>VLOOKUP($B30,Data!$A$9:$CB$594,65,FALSE)</f>
        <v>5.7699443413729125E-3</v>
      </c>
      <c r="Z30" s="32">
        <f>VLOOKUP($B30,Data!$A$9:$CB$594,66,FALSE)</f>
        <v>4.7309833024118736E-3</v>
      </c>
      <c r="AA30" s="38">
        <f>VLOOKUP($B30,Data!$A$9:$CB$594,67,FALSE)</f>
        <v>4.972170686456401E-3</v>
      </c>
      <c r="AB30" s="38">
        <f>VLOOKUP($B30,Data!$A$9:$CB$594,68,FALSE)</f>
        <v>3.1539888682745824E-3</v>
      </c>
    </row>
    <row r="31" spans="1:28" x14ac:dyDescent="0.25">
      <c r="A31" s="1" t="s">
        <v>0</v>
      </c>
      <c r="B31" s="2" t="s">
        <v>29</v>
      </c>
      <c r="C31" s="3" t="s">
        <v>29</v>
      </c>
      <c r="D31" t="s">
        <v>234</v>
      </c>
      <c r="E31" t="s">
        <v>646</v>
      </c>
      <c r="F31" s="32">
        <f>VLOOKUP($B31,Data!$A$9:$CB$594,46,FALSE)</f>
        <v>4.0909090909090912E-3</v>
      </c>
      <c r="G31" s="32">
        <f>VLOOKUP($B31,Data!$A$9:$CB$594,47,FALSE)</f>
        <v>9.4976076555023919E-3</v>
      </c>
      <c r="H31" s="32">
        <f>VLOOKUP($B31,Data!$A$9:$CB$594,48,FALSE)</f>
        <v>8.6722488038277513E-3</v>
      </c>
      <c r="I31" s="32">
        <f>VLOOKUP($B31,Data!$A$9:$CB$594,49,FALSE)</f>
        <v>9.3786635404454859E-3</v>
      </c>
      <c r="J31" s="32">
        <f>VLOOKUP($B31,Data!$A$9:$CB$594,50,FALSE)</f>
        <v>5.8147713950762016E-3</v>
      </c>
      <c r="K31" s="32">
        <f>VLOOKUP($B31,Data!$A$9:$CB$594,51,FALSE)</f>
        <v>6.8933177022274328E-3</v>
      </c>
      <c r="L31" s="32">
        <f>VLOOKUP($B31,Data!$A$9:$CB$594,52,FALSE)</f>
        <v>7.6553341148886287E-3</v>
      </c>
      <c r="M31" s="32">
        <f>VLOOKUP($B31,Data!$A$9:$CB$594,53,FALSE)</f>
        <v>1.189917936694021E-2</v>
      </c>
      <c r="N31" s="32">
        <f>VLOOKUP($B31,Data!$A$9:$CB$594,54,FALSE)</f>
        <v>1.0973036342321218E-2</v>
      </c>
      <c r="O31" s="32">
        <f>VLOOKUP($B31,Data!$A$9:$CB$594,55,FALSE)</f>
        <v>1.1781946072684643E-2</v>
      </c>
      <c r="P31" s="32">
        <f>VLOOKUP($B31,Data!$A$9:$CB$594,56,FALSE)</f>
        <v>1.1606096131301289E-2</v>
      </c>
      <c r="Q31" s="32">
        <f>VLOOKUP($B31,Data!$A$9:$CB$594,57,FALSE)</f>
        <v>1.0926143024618992E-2</v>
      </c>
      <c r="R31" s="32">
        <f>VLOOKUP($B31,Data!$A$9:$CB$594,58,FALSE)</f>
        <v>6.3657678780773743E-3</v>
      </c>
      <c r="S31" s="32">
        <f>VLOOKUP($B31,Data!$A$9:$CB$594,59,FALSE)</f>
        <v>6.9519343493552165E-3</v>
      </c>
      <c r="T31" s="32">
        <f>VLOOKUP($B31,Data!$A$9:$CB$594,60,FALSE)</f>
        <v>9.9413833528722156E-3</v>
      </c>
      <c r="U31" s="32">
        <f>VLOOKUP($B31,Data!$A$9:$CB$594,61,FALSE)</f>
        <v>8.6019590382902938E-3</v>
      </c>
      <c r="V31" s="32">
        <f>VLOOKUP($B31,Data!$A$9:$CB$594,62,FALSE)</f>
        <v>8.5396260017809433E-3</v>
      </c>
      <c r="W31" s="32">
        <f>VLOOKUP($B31,Data!$A$9:$CB$594,63,FALSE)</f>
        <v>7.845057880676758E-3</v>
      </c>
      <c r="X31" s="32">
        <f>VLOOKUP($B31,Data!$A$9:$CB$594,64,FALSE)</f>
        <v>1.0445235975066785E-2</v>
      </c>
      <c r="Y31" s="32">
        <f>VLOOKUP($B31,Data!$A$9:$CB$594,65,FALSE)</f>
        <v>9.9554764024933212E-3</v>
      </c>
      <c r="Z31" s="32">
        <f>VLOOKUP($B31,Data!$A$9:$CB$594,66,FALSE)</f>
        <v>1.2030276046304541E-2</v>
      </c>
      <c r="AA31" s="38">
        <f>VLOOKUP($B31,Data!$A$9:$CB$594,67,FALSE)</f>
        <v>1.0863757791629564E-2</v>
      </c>
      <c r="AB31" s="38">
        <f>VLOOKUP($B31,Data!$A$9:$CB$594,68,FALSE)</f>
        <v>9.1095280498664291E-3</v>
      </c>
    </row>
    <row r="32" spans="1:28" x14ac:dyDescent="0.25">
      <c r="A32" s="1" t="s">
        <v>0</v>
      </c>
      <c r="B32" s="2" t="s">
        <v>30</v>
      </c>
      <c r="C32" s="3" t="s">
        <v>30</v>
      </c>
      <c r="D32" t="s">
        <v>235</v>
      </c>
      <c r="E32" t="s">
        <v>646</v>
      </c>
      <c r="F32" s="32">
        <f>VLOOKUP($B32,Data!$A$9:$CB$594,46,FALSE)</f>
        <v>8.2588774341351666E-3</v>
      </c>
      <c r="G32" s="32">
        <f>VLOOKUP($B32,Data!$A$9:$CB$594,47,FALSE)</f>
        <v>1.1809851088201604E-2</v>
      </c>
      <c r="H32" s="32">
        <f>VLOOKUP($B32,Data!$A$9:$CB$594,48,FALSE)</f>
        <v>1.0687285223367697E-2</v>
      </c>
      <c r="I32" s="32">
        <f>VLOOKUP($B32,Data!$A$9:$CB$594,49,FALSE)</f>
        <v>1.0175824175824176E-2</v>
      </c>
      <c r="J32" s="32">
        <f>VLOOKUP($B32,Data!$A$9:$CB$594,50,FALSE)</f>
        <v>9.1428571428571435E-3</v>
      </c>
      <c r="K32" s="32">
        <f>VLOOKUP($B32,Data!$A$9:$CB$594,51,FALSE)</f>
        <v>1.0714285714285714E-2</v>
      </c>
      <c r="L32" s="32">
        <f>VLOOKUP($B32,Data!$A$9:$CB$594,52,FALSE)</f>
        <v>1.1329670329670329E-2</v>
      </c>
      <c r="M32" s="32">
        <f>VLOOKUP($B32,Data!$A$9:$CB$594,53,FALSE)</f>
        <v>1.5043956043956044E-2</v>
      </c>
      <c r="N32" s="32">
        <f>VLOOKUP($B32,Data!$A$9:$CB$594,54,FALSE)</f>
        <v>1.3054945054945056E-2</v>
      </c>
      <c r="O32" s="32">
        <f>VLOOKUP($B32,Data!$A$9:$CB$594,55,FALSE)</f>
        <v>1.8395604395604396E-2</v>
      </c>
      <c r="P32" s="32">
        <f>VLOOKUP($B32,Data!$A$9:$CB$594,56,FALSE)</f>
        <v>1.4648351648351649E-2</v>
      </c>
      <c r="Q32" s="32">
        <f>VLOOKUP($B32,Data!$A$9:$CB$594,57,FALSE)</f>
        <v>1.4758241758241758E-2</v>
      </c>
      <c r="R32" s="32">
        <f>VLOOKUP($B32,Data!$A$9:$CB$594,58,FALSE)</f>
        <v>1.1142857142857144E-2</v>
      </c>
      <c r="S32" s="32">
        <f>VLOOKUP($B32,Data!$A$9:$CB$594,59,FALSE)</f>
        <v>1.6912087912087911E-2</v>
      </c>
      <c r="T32" s="32">
        <f>VLOOKUP($B32,Data!$A$9:$CB$594,60,FALSE)</f>
        <v>1.467032967032967E-2</v>
      </c>
      <c r="U32" s="32">
        <f>VLOOKUP($B32,Data!$A$9:$CB$594,61,FALSE)</f>
        <v>1.1384615384615385E-2</v>
      </c>
      <c r="V32" s="32">
        <f>VLOOKUP($B32,Data!$A$9:$CB$594,62,FALSE)</f>
        <v>8.8416289592760187E-3</v>
      </c>
      <c r="W32" s="32">
        <f>VLOOKUP($B32,Data!$A$9:$CB$594,63,FALSE)</f>
        <v>1.0615384615384615E-2</v>
      </c>
      <c r="X32" s="32">
        <f>VLOOKUP($B32,Data!$A$9:$CB$594,64,FALSE)</f>
        <v>1.1610859728506787E-2</v>
      </c>
      <c r="Y32" s="32">
        <f>VLOOKUP($B32,Data!$A$9:$CB$594,65,FALSE)</f>
        <v>1.4126696832579186E-2</v>
      </c>
      <c r="Z32" s="32">
        <f>VLOOKUP($B32,Data!$A$9:$CB$594,66,FALSE)</f>
        <v>1.6217194570135745E-2</v>
      </c>
      <c r="AA32" s="38">
        <f>VLOOKUP($B32,Data!$A$9:$CB$594,67,FALSE)</f>
        <v>1.4950226244343891E-2</v>
      </c>
      <c r="AB32" s="38">
        <f>VLOOKUP($B32,Data!$A$9:$CB$594,68,FALSE)</f>
        <v>1.4244343891402715E-2</v>
      </c>
    </row>
    <row r="33" spans="1:28" x14ac:dyDescent="0.25">
      <c r="A33" s="1" t="s">
        <v>0</v>
      </c>
      <c r="B33" s="2" t="s">
        <v>31</v>
      </c>
      <c r="C33" s="3" t="s">
        <v>31</v>
      </c>
      <c r="D33" t="s">
        <v>236</v>
      </c>
      <c r="E33" t="s">
        <v>646</v>
      </c>
      <c r="F33" s="32">
        <f>VLOOKUP($B33,Data!$A$9:$CB$594,46,FALSE)</f>
        <v>8.7043189368770767E-3</v>
      </c>
      <c r="G33" s="32">
        <f>VLOOKUP($B33,Data!$A$9:$CB$594,47,FALSE)</f>
        <v>1.8571428571428572E-2</v>
      </c>
      <c r="H33" s="32">
        <f>VLOOKUP($B33,Data!$A$9:$CB$594,48,FALSE)</f>
        <v>1.3787375415282393E-2</v>
      </c>
      <c r="I33" s="32">
        <f>VLOOKUP($B33,Data!$A$9:$CB$594,49,FALSE)</f>
        <v>1.0947546531302876E-2</v>
      </c>
      <c r="J33" s="32">
        <f>VLOOKUP($B33,Data!$A$9:$CB$594,50,FALSE)</f>
        <v>9.1370558375634525E-3</v>
      </c>
      <c r="K33" s="32">
        <f>VLOOKUP($B33,Data!$A$9:$CB$594,51,FALSE)</f>
        <v>1.1624365482233502E-2</v>
      </c>
      <c r="L33" s="32">
        <f>VLOOKUP($B33,Data!$A$9:$CB$594,52,FALSE)</f>
        <v>1.0456852791878173E-2</v>
      </c>
      <c r="M33" s="32">
        <f>VLOOKUP($B33,Data!$A$9:$CB$594,53,FALSE)</f>
        <v>1.155668358714044E-2</v>
      </c>
      <c r="N33" s="32">
        <f>VLOOKUP($B33,Data!$A$9:$CB$594,54,FALSE)</f>
        <v>1.4027072758037225E-2</v>
      </c>
      <c r="O33" s="32">
        <f>VLOOKUP($B33,Data!$A$9:$CB$594,55,FALSE)</f>
        <v>1.6362098138747883E-2</v>
      </c>
      <c r="P33" s="32">
        <f>VLOOKUP($B33,Data!$A$9:$CB$594,56,FALSE)</f>
        <v>8.9340101522842642E-3</v>
      </c>
      <c r="Q33" s="32">
        <f>VLOOKUP($B33,Data!$A$9:$CB$594,57,FALSE)</f>
        <v>8.9340101522842642E-3</v>
      </c>
      <c r="R33" s="32">
        <f>VLOOKUP($B33,Data!$A$9:$CB$594,58,FALSE)</f>
        <v>5.5329949238578681E-3</v>
      </c>
      <c r="S33" s="32">
        <f>VLOOKUP($B33,Data!$A$9:$CB$594,59,FALSE)</f>
        <v>3.3620981387478849E-2</v>
      </c>
      <c r="T33" s="32">
        <f>VLOOKUP($B33,Data!$A$9:$CB$594,60,FALSE)</f>
        <v>1.1218274111675126E-2</v>
      </c>
      <c r="U33" s="32">
        <f>VLOOKUP($B33,Data!$A$9:$CB$594,61,FALSE)</f>
        <v>1.1737931034482759E-2</v>
      </c>
      <c r="V33" s="32">
        <f>VLOOKUP($B33,Data!$A$9:$CB$594,62,FALSE)</f>
        <v>8.7034482758620683E-3</v>
      </c>
      <c r="W33" s="32">
        <f>VLOOKUP($B33,Data!$A$9:$CB$594,63,FALSE)</f>
        <v>7.8344827586206891E-3</v>
      </c>
      <c r="X33" s="32">
        <f>VLOOKUP($B33,Data!$A$9:$CB$594,64,FALSE)</f>
        <v>8.8275862068965521E-3</v>
      </c>
      <c r="Y33" s="32">
        <f>VLOOKUP($B33,Data!$A$9:$CB$594,65,FALSE)</f>
        <v>1.1696551724137931E-2</v>
      </c>
      <c r="Z33" s="32">
        <f>VLOOKUP($B33,Data!$A$9:$CB$594,66,FALSE)</f>
        <v>1.0179310344827587E-2</v>
      </c>
      <c r="AA33" s="38">
        <f>VLOOKUP($B33,Data!$A$9:$CB$594,67,FALSE)</f>
        <v>1.4482758620689656E-2</v>
      </c>
      <c r="AB33" s="38">
        <f>VLOOKUP($B33,Data!$A$9:$CB$594,68,FALSE)</f>
        <v>1.2703448275862068E-2</v>
      </c>
    </row>
    <row r="34" spans="1:28" x14ac:dyDescent="0.25">
      <c r="A34" s="1" t="s">
        <v>0</v>
      </c>
      <c r="B34" s="2" t="s">
        <v>32</v>
      </c>
      <c r="C34" s="3" t="s">
        <v>32</v>
      </c>
      <c r="D34" t="s">
        <v>237</v>
      </c>
      <c r="E34" t="s">
        <v>645</v>
      </c>
      <c r="F34" s="32">
        <f>VLOOKUP($B34,Data!$A$9:$CB$594,46,FALSE)</f>
        <v>5.859697386519945E-3</v>
      </c>
      <c r="G34" s="32">
        <f>VLOOKUP($B34,Data!$A$9:$CB$594,47,FALSE)</f>
        <v>8.9821182943603858E-3</v>
      </c>
      <c r="H34" s="32">
        <f>VLOOKUP($B34,Data!$A$9:$CB$594,48,FALSE)</f>
        <v>1.0894085281980742E-2</v>
      </c>
      <c r="I34" s="32">
        <f>VLOOKUP($B34,Data!$A$9:$CB$594,49,FALSE)</f>
        <v>9.4383561643835625E-3</v>
      </c>
      <c r="J34" s="32">
        <f>VLOOKUP($B34,Data!$A$9:$CB$594,50,FALSE)</f>
        <v>1.0205479452054795E-2</v>
      </c>
      <c r="K34" s="32">
        <f>VLOOKUP($B34,Data!$A$9:$CB$594,51,FALSE)</f>
        <v>9.5753424657534243E-3</v>
      </c>
      <c r="L34" s="32">
        <f>VLOOKUP($B34,Data!$A$9:$CB$594,52,FALSE)</f>
        <v>1.0643835616438356E-2</v>
      </c>
      <c r="M34" s="32">
        <f>VLOOKUP($B34,Data!$A$9:$CB$594,53,FALSE)</f>
        <v>1.3972602739726028E-2</v>
      </c>
      <c r="N34" s="32">
        <f>VLOOKUP($B34,Data!$A$9:$CB$594,54,FALSE)</f>
        <v>1.3232876712328766E-2</v>
      </c>
      <c r="O34" s="32">
        <f>VLOOKUP($B34,Data!$A$9:$CB$594,55,FALSE)</f>
        <v>1.8260273972602738E-2</v>
      </c>
      <c r="P34" s="32">
        <f>VLOOKUP($B34,Data!$A$9:$CB$594,56,FALSE)</f>
        <v>1.5945205479452055E-2</v>
      </c>
      <c r="Q34" s="32">
        <f>VLOOKUP($B34,Data!$A$9:$CB$594,57,FALSE)</f>
        <v>1.4315068493150685E-2</v>
      </c>
      <c r="R34" s="32">
        <f>VLOOKUP($B34,Data!$A$9:$CB$594,58,FALSE)</f>
        <v>1.1698630136986301E-2</v>
      </c>
      <c r="S34" s="32">
        <f>VLOOKUP($B34,Data!$A$9:$CB$594,59,FALSE)</f>
        <v>2.5178082191780821E-2</v>
      </c>
      <c r="T34" s="32">
        <f>VLOOKUP($B34,Data!$A$9:$CB$594,60,FALSE)</f>
        <v>1.4972602739726027E-2</v>
      </c>
      <c r="U34" s="32">
        <f>VLOOKUP($B34,Data!$A$9:$CB$594,61,FALSE)</f>
        <v>1.3505617977528091E-2</v>
      </c>
      <c r="V34" s="32">
        <f>VLOOKUP($B34,Data!$A$9:$CB$594,62,FALSE)</f>
        <v>1.4101123595505617E-2</v>
      </c>
      <c r="W34" s="32">
        <f>VLOOKUP($B34,Data!$A$9:$CB$594,63,FALSE)</f>
        <v>1.5269662921348315E-2</v>
      </c>
      <c r="X34" s="32">
        <f>VLOOKUP($B34,Data!$A$9:$CB$594,64,FALSE)</f>
        <v>1.303370786516854E-2</v>
      </c>
      <c r="Y34" s="32">
        <f>VLOOKUP($B34,Data!$A$9:$CB$594,65,FALSE)</f>
        <v>1.4584269662921348E-2</v>
      </c>
      <c r="Z34" s="32">
        <f>VLOOKUP($B34,Data!$A$9:$CB$594,66,FALSE)</f>
        <v>1.5662921348314606E-2</v>
      </c>
      <c r="AA34" s="38">
        <f>VLOOKUP($B34,Data!$A$9:$CB$594,67,FALSE)</f>
        <v>1.6370786516853933E-2</v>
      </c>
      <c r="AB34" s="38">
        <f>VLOOKUP($B34,Data!$A$9:$CB$594,68,FALSE)</f>
        <v>1.5235955056179775E-2</v>
      </c>
    </row>
    <row r="35" spans="1:28" x14ac:dyDescent="0.25">
      <c r="A35" s="1" t="s">
        <v>0</v>
      </c>
      <c r="B35" s="2" t="s">
        <v>33</v>
      </c>
      <c r="C35" s="3" t="s">
        <v>33</v>
      </c>
      <c r="D35" t="s">
        <v>238</v>
      </c>
      <c r="E35" t="s">
        <v>646</v>
      </c>
      <c r="F35" s="32">
        <f>VLOOKUP($B35,Data!$A$9:$CB$594,46,FALSE)</f>
        <v>8.23045267489712E-3</v>
      </c>
      <c r="G35" s="32">
        <f>VLOOKUP($B35,Data!$A$9:$CB$594,47,FALSE)</f>
        <v>1.1296296296296296E-2</v>
      </c>
      <c r="H35" s="32">
        <f>VLOOKUP($B35,Data!$A$9:$CB$594,48,FALSE)</f>
        <v>1.2798353909465021E-2</v>
      </c>
      <c r="I35" s="32">
        <f>VLOOKUP($B35,Data!$A$9:$CB$594,49,FALSE)</f>
        <v>1.4473161033797217E-2</v>
      </c>
      <c r="J35" s="32">
        <f>VLOOKUP($B35,Data!$A$9:$CB$594,50,FALSE)</f>
        <v>1.0874751491053677E-2</v>
      </c>
      <c r="K35" s="32">
        <f>VLOOKUP($B35,Data!$A$9:$CB$594,51,FALSE)</f>
        <v>1.3797216699801192E-2</v>
      </c>
      <c r="L35" s="32">
        <f>VLOOKUP($B35,Data!$A$9:$CB$594,52,FALSE)</f>
        <v>1.3578528827037773E-2</v>
      </c>
      <c r="M35" s="32">
        <f>VLOOKUP($B35,Data!$A$9:$CB$594,53,FALSE)</f>
        <v>1.3777335984095427E-2</v>
      </c>
      <c r="N35" s="32">
        <f>VLOOKUP($B35,Data!$A$9:$CB$594,54,FALSE)</f>
        <v>1.6083499005964216E-2</v>
      </c>
      <c r="O35" s="32">
        <f>VLOOKUP($B35,Data!$A$9:$CB$594,55,FALSE)</f>
        <v>1.345924453280318E-2</v>
      </c>
      <c r="P35" s="32">
        <f>VLOOKUP($B35,Data!$A$9:$CB$594,56,FALSE)</f>
        <v>1.2485089463220677E-2</v>
      </c>
      <c r="Q35" s="32">
        <f>VLOOKUP($B35,Data!$A$9:$CB$594,57,FALSE)</f>
        <v>1.1550695825049702E-2</v>
      </c>
      <c r="R35" s="32">
        <f>VLOOKUP($B35,Data!$A$9:$CB$594,58,FALSE)</f>
        <v>1.4214711729622267E-2</v>
      </c>
      <c r="S35" s="32">
        <f>VLOOKUP($B35,Data!$A$9:$CB$594,59,FALSE)</f>
        <v>1.8568588469184889E-2</v>
      </c>
      <c r="T35" s="32">
        <f>VLOOKUP($B35,Data!$A$9:$CB$594,60,FALSE)</f>
        <v>1.371769383697813E-2</v>
      </c>
      <c r="U35" s="32">
        <f>VLOOKUP($B35,Data!$A$9:$CB$594,61,FALSE)</f>
        <v>9.4960629921259851E-3</v>
      </c>
      <c r="V35" s="32">
        <f>VLOOKUP($B35,Data!$A$9:$CB$594,62,FALSE)</f>
        <v>1.0598425196850393E-2</v>
      </c>
      <c r="W35" s="32">
        <f>VLOOKUP($B35,Data!$A$9:$CB$594,63,FALSE)</f>
        <v>1.274015748031496E-2</v>
      </c>
      <c r="X35" s="32">
        <f>VLOOKUP($B35,Data!$A$9:$CB$594,64,FALSE)</f>
        <v>1.2204724409448819E-2</v>
      </c>
      <c r="Y35" s="32">
        <f>VLOOKUP($B35,Data!$A$9:$CB$594,65,FALSE)</f>
        <v>1.7511811023622047E-2</v>
      </c>
      <c r="Z35" s="32">
        <f>VLOOKUP($B35,Data!$A$9:$CB$594,66,FALSE)</f>
        <v>1.462992125984252E-2</v>
      </c>
      <c r="AA35" s="38">
        <f>VLOOKUP($B35,Data!$A$9:$CB$594,67,FALSE)</f>
        <v>1.0771653543307086E-2</v>
      </c>
      <c r="AB35" s="38">
        <f>VLOOKUP($B35,Data!$A$9:$CB$594,68,FALSE)</f>
        <v>1.4409448818897637E-2</v>
      </c>
    </row>
    <row r="36" spans="1:28" x14ac:dyDescent="0.25">
      <c r="A36" s="1" t="s">
        <v>0</v>
      </c>
      <c r="B36" s="2" t="s">
        <v>34</v>
      </c>
      <c r="C36" s="3" t="s">
        <v>34</v>
      </c>
      <c r="D36" t="s">
        <v>239</v>
      </c>
      <c r="E36" t="s">
        <v>630</v>
      </c>
      <c r="F36" s="32">
        <f>VLOOKUP($B36,Data!$A$9:$CB$594,46,FALSE)</f>
        <v>5.8531746031746032E-3</v>
      </c>
      <c r="G36" s="32">
        <f>VLOOKUP($B36,Data!$A$9:$CB$594,47,FALSE)</f>
        <v>1.259920634920635E-2</v>
      </c>
      <c r="H36" s="32">
        <f>VLOOKUP($B36,Data!$A$9:$CB$594,48,FALSE)</f>
        <v>1.3432539682539683E-2</v>
      </c>
      <c r="I36" s="32">
        <f>VLOOKUP($B36,Data!$A$9:$CB$594,49,FALSE)</f>
        <v>1.1155303030303031E-2</v>
      </c>
      <c r="J36" s="32">
        <f>VLOOKUP($B36,Data!$A$9:$CB$594,50,FALSE)</f>
        <v>7.8598484848484852E-3</v>
      </c>
      <c r="K36" s="32">
        <f>VLOOKUP($B36,Data!$A$9:$CB$594,51,FALSE)</f>
        <v>1.3030303030303031E-2</v>
      </c>
      <c r="L36" s="32">
        <f>VLOOKUP($B36,Data!$A$9:$CB$594,52,FALSE)</f>
        <v>9.1098484848484845E-3</v>
      </c>
      <c r="M36" s="32">
        <f>VLOOKUP($B36,Data!$A$9:$CB$594,53,FALSE)</f>
        <v>9.6780303030303029E-3</v>
      </c>
      <c r="N36" s="32">
        <f>VLOOKUP($B36,Data!$A$9:$CB$594,54,FALSE)</f>
        <v>1.196969696969697E-2</v>
      </c>
      <c r="O36" s="32">
        <f>VLOOKUP($B36,Data!$A$9:$CB$594,55,FALSE)</f>
        <v>9.5075757575757581E-3</v>
      </c>
      <c r="P36" s="32">
        <f>VLOOKUP($B36,Data!$A$9:$CB$594,56,FALSE)</f>
        <v>1.3143939393939394E-2</v>
      </c>
      <c r="Q36" s="32">
        <f>VLOOKUP($B36,Data!$A$9:$CB$594,57,FALSE)</f>
        <v>1.2272727272727272E-2</v>
      </c>
      <c r="R36" s="32">
        <f>VLOOKUP($B36,Data!$A$9:$CB$594,58,FALSE)</f>
        <v>6.8371212121212119E-3</v>
      </c>
      <c r="S36" s="32">
        <f>VLOOKUP($B36,Data!$A$9:$CB$594,59,FALSE)</f>
        <v>1.0606060606060607E-2</v>
      </c>
      <c r="T36" s="32">
        <f>VLOOKUP($B36,Data!$A$9:$CB$594,60,FALSE)</f>
        <v>1.0303030303030303E-2</v>
      </c>
      <c r="U36" s="32">
        <f>VLOOKUP($B36,Data!$A$9:$CB$594,61,FALSE)</f>
        <v>1.0251107828655834E-2</v>
      </c>
      <c r="V36" s="32">
        <f>VLOOKUP($B36,Data!$A$9:$CB$594,62,FALSE)</f>
        <v>2.3958641063515508E-2</v>
      </c>
      <c r="W36" s="32">
        <f>VLOOKUP($B36,Data!$A$9:$CB$594,63,FALSE)</f>
        <v>1.2348596750369277E-2</v>
      </c>
      <c r="X36" s="32">
        <f>VLOOKUP($B36,Data!$A$9:$CB$594,64,FALSE)</f>
        <v>1.189069423929099E-2</v>
      </c>
      <c r="Y36" s="32">
        <f>VLOOKUP($B36,Data!$A$9:$CB$594,65,FALSE)</f>
        <v>1.1255539143279173E-2</v>
      </c>
      <c r="Z36" s="32">
        <f>VLOOKUP($B36,Data!$A$9:$CB$594,66,FALSE)</f>
        <v>1.2038404726735598E-2</v>
      </c>
      <c r="AA36" s="38">
        <f>VLOOKUP($B36,Data!$A$9:$CB$594,67,FALSE)</f>
        <v>8.6115214180206793E-3</v>
      </c>
      <c r="AB36" s="38">
        <f>VLOOKUP($B36,Data!$A$9:$CB$594,68,FALSE)</f>
        <v>9.0251107828655842E-3</v>
      </c>
    </row>
    <row r="37" spans="1:28" x14ac:dyDescent="0.25">
      <c r="A37" s="1" t="s">
        <v>0</v>
      </c>
      <c r="B37" s="2" t="s">
        <v>35</v>
      </c>
      <c r="C37" s="3" t="s">
        <v>35</v>
      </c>
      <c r="D37" t="s">
        <v>240</v>
      </c>
      <c r="E37" t="s">
        <v>645</v>
      </c>
      <c r="F37" s="32">
        <f>VLOOKUP($B37,Data!$A$9:$CB$594,46,FALSE)</f>
        <v>3.7268518518518519E-3</v>
      </c>
      <c r="G37" s="32">
        <f>VLOOKUP($B37,Data!$A$9:$CB$594,47,FALSE)</f>
        <v>5.6944444444444447E-3</v>
      </c>
      <c r="H37" s="32">
        <f>VLOOKUP($B37,Data!$A$9:$CB$594,48,FALSE)</f>
        <v>5.9027777777777776E-3</v>
      </c>
      <c r="I37" s="32">
        <f>VLOOKUP($B37,Data!$A$9:$CB$594,49,FALSE)</f>
        <v>5.3376906318082793E-3</v>
      </c>
      <c r="J37" s="32">
        <f>VLOOKUP($B37,Data!$A$9:$CB$594,50,FALSE)</f>
        <v>3.7690631808278865E-3</v>
      </c>
      <c r="K37" s="32">
        <f>VLOOKUP($B37,Data!$A$9:$CB$594,51,FALSE)</f>
        <v>5.1416122004357299E-3</v>
      </c>
      <c r="L37" s="32">
        <f>VLOOKUP($B37,Data!$A$9:$CB$594,52,FALSE)</f>
        <v>8.1045751633986932E-3</v>
      </c>
      <c r="M37" s="32">
        <f>VLOOKUP($B37,Data!$A$9:$CB$594,53,FALSE)</f>
        <v>7.1459694989106752E-3</v>
      </c>
      <c r="N37" s="32">
        <f>VLOOKUP($B37,Data!$A$9:$CB$594,54,FALSE)</f>
        <v>7.7559912854030504E-3</v>
      </c>
      <c r="O37" s="32">
        <f>VLOOKUP($B37,Data!$A$9:$CB$594,55,FALSE)</f>
        <v>9.2374727668845316E-3</v>
      </c>
      <c r="P37" s="32">
        <f>VLOOKUP($B37,Data!$A$9:$CB$594,56,FALSE)</f>
        <v>6.6666666666666671E-3</v>
      </c>
      <c r="Q37" s="32">
        <f>VLOOKUP($B37,Data!$A$9:$CB$594,57,FALSE)</f>
        <v>6.100217864923747E-3</v>
      </c>
      <c r="R37" s="32">
        <f>VLOOKUP($B37,Data!$A$9:$CB$594,58,FALSE)</f>
        <v>5.4030501089324615E-3</v>
      </c>
      <c r="S37" s="32">
        <f>VLOOKUP($B37,Data!$A$9:$CB$594,59,FALSE)</f>
        <v>7.1459694989106752E-3</v>
      </c>
      <c r="T37" s="32">
        <f>VLOOKUP($B37,Data!$A$9:$CB$594,60,FALSE)</f>
        <v>6.2962962962962964E-3</v>
      </c>
      <c r="U37" s="32">
        <f>VLOOKUP($B37,Data!$A$9:$CB$594,61,FALSE)</f>
        <v>5.1001821493624772E-3</v>
      </c>
      <c r="V37" s="32">
        <f>VLOOKUP($B37,Data!$A$9:$CB$594,62,FALSE)</f>
        <v>5.282331511839709E-3</v>
      </c>
      <c r="W37" s="32">
        <f>VLOOKUP($B37,Data!$A$9:$CB$594,63,FALSE)</f>
        <v>7.5227686703096541E-3</v>
      </c>
      <c r="X37" s="32">
        <f>VLOOKUP($B37,Data!$A$9:$CB$594,64,FALSE)</f>
        <v>6.1202185792349727E-3</v>
      </c>
      <c r="Y37" s="32">
        <f>VLOOKUP($B37,Data!$A$9:$CB$594,65,FALSE)</f>
        <v>5.9380692167577418E-3</v>
      </c>
      <c r="Z37" s="32">
        <f>VLOOKUP($B37,Data!$A$9:$CB$594,66,FALSE)</f>
        <v>5.7377049180327867E-3</v>
      </c>
      <c r="AA37" s="38">
        <f>VLOOKUP($B37,Data!$A$9:$CB$594,67,FALSE)</f>
        <v>5.7012750455373408E-3</v>
      </c>
      <c r="AB37" s="38">
        <f>VLOOKUP($B37,Data!$A$9:$CB$594,68,FALSE)</f>
        <v>5.1366120218579239E-3</v>
      </c>
    </row>
    <row r="38" spans="1:28" x14ac:dyDescent="0.25">
      <c r="A38" s="1" t="s">
        <v>0</v>
      </c>
      <c r="B38" s="2" t="s">
        <v>36</v>
      </c>
      <c r="C38" s="3" t="s">
        <v>36</v>
      </c>
      <c r="D38" t="s">
        <v>241</v>
      </c>
      <c r="E38" t="s">
        <v>645</v>
      </c>
      <c r="F38" s="32">
        <f>VLOOKUP($B38,Data!$A$9:$CB$594,46,FALSE)</f>
        <v>4.1266794625719767E-3</v>
      </c>
      <c r="G38" s="32">
        <f>VLOOKUP($B38,Data!$A$9:$CB$594,47,FALSE)</f>
        <v>9.769673704414587E-3</v>
      </c>
      <c r="H38" s="32">
        <f>VLOOKUP($B38,Data!$A$9:$CB$594,48,FALSE)</f>
        <v>7.3704414587332052E-3</v>
      </c>
      <c r="I38" s="32">
        <f>VLOOKUP($B38,Data!$A$9:$CB$594,49,FALSE)</f>
        <v>1.0182481751824818E-2</v>
      </c>
      <c r="J38" s="32">
        <f>VLOOKUP($B38,Data!$A$9:$CB$594,50,FALSE)</f>
        <v>8.0656934306569342E-3</v>
      </c>
      <c r="K38" s="32">
        <f>VLOOKUP($B38,Data!$A$9:$CB$594,51,FALSE)</f>
        <v>1.0328467153284672E-2</v>
      </c>
      <c r="L38" s="32">
        <f>VLOOKUP($B38,Data!$A$9:$CB$594,52,FALSE)</f>
        <v>8.7226277372262767E-3</v>
      </c>
      <c r="M38" s="32">
        <f>VLOOKUP($B38,Data!$A$9:$CB$594,53,FALSE)</f>
        <v>8.3576642335766432E-3</v>
      </c>
      <c r="N38" s="32">
        <f>VLOOKUP($B38,Data!$A$9:$CB$594,54,FALSE)</f>
        <v>8.6496350364963503E-3</v>
      </c>
      <c r="O38" s="32">
        <f>VLOOKUP($B38,Data!$A$9:$CB$594,55,FALSE)</f>
        <v>1.0711678832116789E-2</v>
      </c>
      <c r="P38" s="32">
        <f>VLOOKUP($B38,Data!$A$9:$CB$594,56,FALSE)</f>
        <v>1.2481751824817519E-2</v>
      </c>
      <c r="Q38" s="32">
        <f>VLOOKUP($B38,Data!$A$9:$CB$594,57,FALSE)</f>
        <v>6.9343065693430661E-3</v>
      </c>
      <c r="R38" s="32">
        <f>VLOOKUP($B38,Data!$A$9:$CB$594,58,FALSE)</f>
        <v>4.4525547445255472E-3</v>
      </c>
      <c r="S38" s="32">
        <f>VLOOKUP($B38,Data!$A$9:$CB$594,59,FALSE)</f>
        <v>0.01</v>
      </c>
      <c r="T38" s="32">
        <f>VLOOKUP($B38,Data!$A$9:$CB$594,60,FALSE)</f>
        <v>1.0018248175182482E-2</v>
      </c>
      <c r="U38" s="32">
        <f>VLOOKUP($B38,Data!$A$9:$CB$594,61,FALSE)</f>
        <v>8.3157894736842104E-3</v>
      </c>
      <c r="V38" s="32">
        <f>VLOOKUP($B38,Data!$A$9:$CB$594,62,FALSE)</f>
        <v>7.3984962406015041E-3</v>
      </c>
      <c r="W38" s="32">
        <f>VLOOKUP($B38,Data!$A$9:$CB$594,63,FALSE)</f>
        <v>8.4210526315789472E-3</v>
      </c>
      <c r="X38" s="32">
        <f>VLOOKUP($B38,Data!$A$9:$CB$594,64,FALSE)</f>
        <v>0.01</v>
      </c>
      <c r="Y38" s="32">
        <f>VLOOKUP($B38,Data!$A$9:$CB$594,65,FALSE)</f>
        <v>8.6015037593984954E-3</v>
      </c>
      <c r="Z38" s="32">
        <f>VLOOKUP($B38,Data!$A$9:$CB$594,66,FALSE)</f>
        <v>1.0556390977443609E-2</v>
      </c>
      <c r="AA38" s="38">
        <f>VLOOKUP($B38,Data!$A$9:$CB$594,67,FALSE)</f>
        <v>1.1052631578947368E-2</v>
      </c>
      <c r="AB38" s="38">
        <f>VLOOKUP($B38,Data!$A$9:$CB$594,68,FALSE)</f>
        <v>1.0541353383458647E-2</v>
      </c>
    </row>
    <row r="39" spans="1:28" x14ac:dyDescent="0.25">
      <c r="A39" s="1" t="s">
        <v>0</v>
      </c>
      <c r="B39" s="2" t="s">
        <v>37</v>
      </c>
      <c r="C39" s="3" t="s">
        <v>37</v>
      </c>
      <c r="D39" t="s">
        <v>242</v>
      </c>
      <c r="E39" t="s">
        <v>644</v>
      </c>
      <c r="F39" s="32">
        <f>VLOOKUP($B39,Data!$A$9:$CB$594,46,FALSE)</f>
        <v>5.8549222797927465E-3</v>
      </c>
      <c r="G39" s="32">
        <f>VLOOKUP($B39,Data!$A$9:$CB$594,47,FALSE)</f>
        <v>1.1243523316062176E-2</v>
      </c>
      <c r="H39" s="32">
        <f>VLOOKUP($B39,Data!$A$9:$CB$594,48,FALSE)</f>
        <v>1.2953367875647668E-2</v>
      </c>
      <c r="I39" s="32">
        <f>VLOOKUP($B39,Data!$A$9:$CB$594,49,FALSE)</f>
        <v>1.2552083333333333E-2</v>
      </c>
      <c r="J39" s="32">
        <f>VLOOKUP($B39,Data!$A$9:$CB$594,50,FALSE)</f>
        <v>1.0572916666666666E-2</v>
      </c>
      <c r="K39" s="32">
        <f>VLOOKUP($B39,Data!$A$9:$CB$594,51,FALSE)</f>
        <v>1.9895833333333335E-2</v>
      </c>
      <c r="L39" s="32">
        <f>VLOOKUP($B39,Data!$A$9:$CB$594,52,FALSE)</f>
        <v>1.3229166666666667E-2</v>
      </c>
      <c r="M39" s="32">
        <f>VLOOKUP($B39,Data!$A$9:$CB$594,53,FALSE)</f>
        <v>1.1041666666666667E-2</v>
      </c>
      <c r="N39" s="32">
        <f>VLOOKUP($B39,Data!$A$9:$CB$594,54,FALSE)</f>
        <v>8.2291666666666659E-3</v>
      </c>
      <c r="O39" s="32">
        <f>VLOOKUP($B39,Data!$A$9:$CB$594,55,FALSE)</f>
        <v>1.15625E-2</v>
      </c>
      <c r="P39" s="32">
        <f>VLOOKUP($B39,Data!$A$9:$CB$594,56,FALSE)</f>
        <v>1.4895833333333334E-2</v>
      </c>
      <c r="Q39" s="32">
        <f>VLOOKUP($B39,Data!$A$9:$CB$594,57,FALSE)</f>
        <v>1.1822916666666667E-2</v>
      </c>
      <c r="R39" s="32">
        <f>VLOOKUP($B39,Data!$A$9:$CB$594,58,FALSE)</f>
        <v>7.3437499999999996E-3</v>
      </c>
      <c r="S39" s="32">
        <f>VLOOKUP($B39,Data!$A$9:$CB$594,59,FALSE)</f>
        <v>1.3385416666666667E-2</v>
      </c>
      <c r="T39" s="32">
        <f>VLOOKUP($B39,Data!$A$9:$CB$594,60,FALSE)</f>
        <v>1.4375000000000001E-2</v>
      </c>
      <c r="U39" s="32">
        <f>VLOOKUP($B39,Data!$A$9:$CB$594,61,FALSE)</f>
        <v>1.0894941634241245E-2</v>
      </c>
      <c r="V39" s="32">
        <f>VLOOKUP($B39,Data!$A$9:$CB$594,62,FALSE)</f>
        <v>1.0194552529182879E-2</v>
      </c>
      <c r="W39" s="32">
        <f>VLOOKUP($B39,Data!$A$9:$CB$594,63,FALSE)</f>
        <v>7.2762645914396891E-3</v>
      </c>
      <c r="X39" s="32">
        <f>VLOOKUP($B39,Data!$A$9:$CB$594,64,FALSE)</f>
        <v>5.2607003891050587E-2</v>
      </c>
      <c r="Y39" s="32">
        <f>VLOOKUP($B39,Data!$A$9:$CB$594,65,FALSE)</f>
        <v>1.1556420233463035E-2</v>
      </c>
      <c r="Z39" s="32">
        <f>VLOOKUP($B39,Data!$A$9:$CB$594,66,FALSE)</f>
        <v>8.2879377431906622E-3</v>
      </c>
      <c r="AA39" s="38">
        <f>VLOOKUP($B39,Data!$A$9:$CB$594,67,FALSE)</f>
        <v>1.1712062256809338E-2</v>
      </c>
      <c r="AB39" s="38">
        <f>VLOOKUP($B39,Data!$A$9:$CB$594,68,FALSE)</f>
        <v>1.1750972762645914E-2</v>
      </c>
    </row>
    <row r="40" spans="1:28" x14ac:dyDescent="0.25">
      <c r="A40" s="1" t="s">
        <v>0</v>
      </c>
      <c r="B40" s="2" t="s">
        <v>38</v>
      </c>
      <c r="C40" s="3" t="s">
        <v>38</v>
      </c>
      <c r="D40" t="s">
        <v>243</v>
      </c>
      <c r="E40" t="s">
        <v>645</v>
      </c>
      <c r="F40" s="32">
        <f>VLOOKUP($B40,Data!$A$9:$CB$594,46,FALSE)</f>
        <v>1.1343126967471143E-2</v>
      </c>
      <c r="G40" s="32">
        <f>VLOOKUP($B40,Data!$A$9:$CB$594,47,FALSE)</f>
        <v>8.8982161594963281E-3</v>
      </c>
      <c r="H40" s="32">
        <f>VLOOKUP($B40,Data!$A$9:$CB$594,48,FALSE)</f>
        <v>1.1647429171038825E-2</v>
      </c>
      <c r="I40" s="32">
        <f>VLOOKUP($B40,Data!$A$9:$CB$594,49,FALSE)</f>
        <v>1.0697435897435898E-2</v>
      </c>
      <c r="J40" s="32">
        <f>VLOOKUP($B40,Data!$A$9:$CB$594,50,FALSE)</f>
        <v>9.1589743589743592E-3</v>
      </c>
      <c r="K40" s="32">
        <f>VLOOKUP($B40,Data!$A$9:$CB$594,51,FALSE)</f>
        <v>1.2082051282051282E-2</v>
      </c>
      <c r="L40" s="32">
        <f>VLOOKUP($B40,Data!$A$9:$CB$594,52,FALSE)</f>
        <v>1.2502564102564102E-2</v>
      </c>
      <c r="M40" s="32">
        <f>VLOOKUP($B40,Data!$A$9:$CB$594,53,FALSE)</f>
        <v>1.236923076923077E-2</v>
      </c>
      <c r="N40" s="32">
        <f>VLOOKUP($B40,Data!$A$9:$CB$594,54,FALSE)</f>
        <v>1.3364102564102564E-2</v>
      </c>
      <c r="O40" s="32">
        <f>VLOOKUP($B40,Data!$A$9:$CB$594,55,FALSE)</f>
        <v>1.4307692307692308E-2</v>
      </c>
      <c r="P40" s="32">
        <f>VLOOKUP($B40,Data!$A$9:$CB$594,56,FALSE)</f>
        <v>1.4943589743589744E-2</v>
      </c>
      <c r="Q40" s="32">
        <f>VLOOKUP($B40,Data!$A$9:$CB$594,57,FALSE)</f>
        <v>1.0256410256410256E-2</v>
      </c>
      <c r="R40" s="32">
        <f>VLOOKUP($B40,Data!$A$9:$CB$594,58,FALSE)</f>
        <v>1.078974358974359E-2</v>
      </c>
      <c r="S40" s="32">
        <f>VLOOKUP($B40,Data!$A$9:$CB$594,59,FALSE)</f>
        <v>1.3764102564102564E-2</v>
      </c>
      <c r="T40" s="32">
        <f>VLOOKUP($B40,Data!$A$9:$CB$594,60,FALSE)</f>
        <v>1.2666666666666666E-2</v>
      </c>
      <c r="U40" s="32">
        <f>VLOOKUP($B40,Data!$A$9:$CB$594,61,FALSE)</f>
        <v>9.6244897959183676E-3</v>
      </c>
      <c r="V40" s="32">
        <f>VLOOKUP($B40,Data!$A$9:$CB$594,62,FALSE)</f>
        <v>9.2489795918367351E-3</v>
      </c>
      <c r="W40" s="32">
        <f>VLOOKUP($B40,Data!$A$9:$CB$594,63,FALSE)</f>
        <v>1.2604081632653062E-2</v>
      </c>
      <c r="X40" s="32">
        <f>VLOOKUP($B40,Data!$A$9:$CB$594,64,FALSE)</f>
        <v>9.7632653061224487E-3</v>
      </c>
      <c r="Y40" s="32">
        <f>VLOOKUP($B40,Data!$A$9:$CB$594,65,FALSE)</f>
        <v>9.9020408163265298E-3</v>
      </c>
      <c r="Z40" s="32">
        <f>VLOOKUP($B40,Data!$A$9:$CB$594,66,FALSE)</f>
        <v>9.0204081632653064E-3</v>
      </c>
      <c r="AA40" s="38">
        <f>VLOOKUP($B40,Data!$A$9:$CB$594,67,FALSE)</f>
        <v>9.1183673469387751E-3</v>
      </c>
      <c r="AB40" s="38">
        <f>VLOOKUP($B40,Data!$A$9:$CB$594,68,FALSE)</f>
        <v>8.2122448979591832E-3</v>
      </c>
    </row>
    <row r="41" spans="1:28" x14ac:dyDescent="0.25">
      <c r="A41" s="1" t="s">
        <v>0</v>
      </c>
      <c r="B41" s="2" t="s">
        <v>39</v>
      </c>
      <c r="C41" s="3" t="s">
        <v>39</v>
      </c>
      <c r="D41" t="s">
        <v>244</v>
      </c>
      <c r="E41" t="s">
        <v>630</v>
      </c>
      <c r="F41" s="32">
        <f>VLOOKUP($B41,Data!$A$9:$CB$594,46,FALSE)</f>
        <v>2.6582278481012659E-3</v>
      </c>
      <c r="G41" s="32">
        <f>VLOOKUP($B41,Data!$A$9:$CB$594,47,FALSE)</f>
        <v>4.2405063291139243E-3</v>
      </c>
      <c r="H41" s="32">
        <f>VLOOKUP($B41,Data!$A$9:$CB$594,48,FALSE)</f>
        <v>5.9177215189873417E-3</v>
      </c>
      <c r="I41" s="32">
        <f>VLOOKUP($B41,Data!$A$9:$CB$594,49,FALSE)</f>
        <v>6.446540880503145E-3</v>
      </c>
      <c r="J41" s="32">
        <f>VLOOKUP($B41,Data!$A$9:$CB$594,50,FALSE)</f>
        <v>4.4025157232704401E-3</v>
      </c>
      <c r="K41" s="32">
        <f>VLOOKUP($B41,Data!$A$9:$CB$594,51,FALSE)</f>
        <v>3.0817610062893082E-3</v>
      </c>
      <c r="L41" s="32">
        <f>VLOOKUP($B41,Data!$A$9:$CB$594,52,FALSE)</f>
        <v>6.1006289308176099E-3</v>
      </c>
      <c r="M41" s="32">
        <f>VLOOKUP($B41,Data!$A$9:$CB$594,53,FALSE)</f>
        <v>7.0125786163522013E-3</v>
      </c>
      <c r="N41" s="32">
        <f>VLOOKUP($B41,Data!$A$9:$CB$594,54,FALSE)</f>
        <v>6.8553459119496856E-3</v>
      </c>
      <c r="O41" s="32">
        <f>VLOOKUP($B41,Data!$A$9:$CB$594,55,FALSE)</f>
        <v>3.5849056603773585E-3</v>
      </c>
      <c r="P41" s="32">
        <f>VLOOKUP($B41,Data!$A$9:$CB$594,56,FALSE)</f>
        <v>5.0314465408805029E-3</v>
      </c>
      <c r="Q41" s="32">
        <f>VLOOKUP($B41,Data!$A$9:$CB$594,57,FALSE)</f>
        <v>3.459119496855346E-3</v>
      </c>
      <c r="R41" s="32">
        <f>VLOOKUP($B41,Data!$A$9:$CB$594,58,FALSE)</f>
        <v>2.8301886792452828E-3</v>
      </c>
      <c r="S41" s="32">
        <f>VLOOKUP($B41,Data!$A$9:$CB$594,59,FALSE)</f>
        <v>7.0125786163522013E-3</v>
      </c>
      <c r="T41" s="32">
        <f>VLOOKUP($B41,Data!$A$9:$CB$594,60,FALSE)</f>
        <v>7.2327044025157234E-3</v>
      </c>
      <c r="U41" s="32">
        <f>VLOOKUP($B41,Data!$A$9:$CB$594,61,FALSE)</f>
        <v>6.7792792792792794E-3</v>
      </c>
      <c r="V41" s="32">
        <f>VLOOKUP($B41,Data!$A$9:$CB$594,62,FALSE)</f>
        <v>4.3918918918918921E-3</v>
      </c>
      <c r="W41" s="32">
        <f>VLOOKUP($B41,Data!$A$9:$CB$594,63,FALSE)</f>
        <v>3.3558558558558558E-3</v>
      </c>
      <c r="X41" s="32">
        <f>VLOOKUP($B41,Data!$A$9:$CB$594,64,FALSE)</f>
        <v>5.9684684684684682E-3</v>
      </c>
      <c r="Y41" s="32">
        <f>VLOOKUP($B41,Data!$A$9:$CB$594,65,FALSE)</f>
        <v>3.5810810810810809E-3</v>
      </c>
      <c r="Z41" s="32">
        <f>VLOOKUP($B41,Data!$A$9:$CB$594,66,FALSE)</f>
        <v>4.2567567567567566E-3</v>
      </c>
      <c r="AA41" s="38">
        <f>VLOOKUP($B41,Data!$A$9:$CB$594,67,FALSE)</f>
        <v>4.6621621621621622E-3</v>
      </c>
      <c r="AB41" s="38">
        <f>VLOOKUP($B41,Data!$A$9:$CB$594,68,FALSE)</f>
        <v>8.4459459459459464E-3</v>
      </c>
    </row>
    <row r="42" spans="1:28" x14ac:dyDescent="0.25">
      <c r="A42" s="1" t="s">
        <v>0</v>
      </c>
      <c r="B42" s="2" t="s">
        <v>40</v>
      </c>
      <c r="C42" s="3" t="s">
        <v>40</v>
      </c>
      <c r="D42" t="s">
        <v>245</v>
      </c>
      <c r="E42" t="s">
        <v>646</v>
      </c>
      <c r="F42" s="32">
        <f>VLOOKUP($B42,Data!$A$9:$CB$594,46,FALSE)</f>
        <v>1.441860465116279E-2</v>
      </c>
      <c r="G42" s="32">
        <f>VLOOKUP($B42,Data!$A$9:$CB$594,47,FALSE)</f>
        <v>2.9302325581395349E-2</v>
      </c>
      <c r="H42" s="32">
        <f>VLOOKUP($B42,Data!$A$9:$CB$594,48,FALSE)</f>
        <v>2.1461794019933554E-2</v>
      </c>
      <c r="I42" s="32">
        <f>VLOOKUP($B42,Data!$A$9:$CB$594,49,FALSE)</f>
        <v>1.3076923076923076E-2</v>
      </c>
      <c r="J42" s="32">
        <f>VLOOKUP($B42,Data!$A$9:$CB$594,50,FALSE)</f>
        <v>1.3706293706293707E-2</v>
      </c>
      <c r="K42" s="32">
        <f>VLOOKUP($B42,Data!$A$9:$CB$594,51,FALSE)</f>
        <v>2.4335664335664337E-2</v>
      </c>
      <c r="L42" s="32">
        <f>VLOOKUP($B42,Data!$A$9:$CB$594,52,FALSE)</f>
        <v>2.5104895104895105E-2</v>
      </c>
      <c r="M42" s="32">
        <f>VLOOKUP($B42,Data!$A$9:$CB$594,53,FALSE)</f>
        <v>2.7692307692307693E-2</v>
      </c>
      <c r="N42" s="32">
        <f>VLOOKUP($B42,Data!$A$9:$CB$594,54,FALSE)</f>
        <v>2.2202797202797202E-2</v>
      </c>
      <c r="O42" s="32">
        <f>VLOOKUP($B42,Data!$A$9:$CB$594,55,FALSE)</f>
        <v>2.9405594405594405E-2</v>
      </c>
      <c r="P42" s="32">
        <f>VLOOKUP($B42,Data!$A$9:$CB$594,56,FALSE)</f>
        <v>3.0664335664335664E-2</v>
      </c>
      <c r="Q42" s="32">
        <f>VLOOKUP($B42,Data!$A$9:$CB$594,57,FALSE)</f>
        <v>2.7902097902097901E-2</v>
      </c>
      <c r="R42" s="32">
        <f>VLOOKUP($B42,Data!$A$9:$CB$594,58,FALSE)</f>
        <v>1.4999999999999999E-2</v>
      </c>
      <c r="S42" s="32">
        <f>VLOOKUP($B42,Data!$A$9:$CB$594,59,FALSE)</f>
        <v>1.8916083916083917E-2</v>
      </c>
      <c r="T42" s="32">
        <f>VLOOKUP($B42,Data!$A$9:$CB$594,60,FALSE)</f>
        <v>2.4685314685314687E-2</v>
      </c>
      <c r="U42" s="32">
        <f>VLOOKUP($B42,Data!$A$9:$CB$594,61,FALSE)</f>
        <v>2.2022792022792021E-2</v>
      </c>
      <c r="V42" s="32">
        <f>VLOOKUP($B42,Data!$A$9:$CB$594,62,FALSE)</f>
        <v>1.5299145299145299E-2</v>
      </c>
      <c r="W42" s="32">
        <f>VLOOKUP($B42,Data!$A$9:$CB$594,63,FALSE)</f>
        <v>2.3732193732193731E-2</v>
      </c>
      <c r="X42" s="32">
        <f>VLOOKUP($B42,Data!$A$9:$CB$594,64,FALSE)</f>
        <v>2.5555555555555557E-2</v>
      </c>
      <c r="Y42" s="32">
        <f>VLOOKUP($B42,Data!$A$9:$CB$594,65,FALSE)</f>
        <v>2.9515669515669515E-2</v>
      </c>
      <c r="Z42" s="32">
        <f>VLOOKUP($B42,Data!$A$9:$CB$594,66,FALSE)</f>
        <v>3.4843304843304841E-2</v>
      </c>
      <c r="AA42" s="38">
        <f>VLOOKUP($B42,Data!$A$9:$CB$594,67,FALSE)</f>
        <v>2.8433048433048433E-2</v>
      </c>
      <c r="AB42" s="38">
        <f>VLOOKUP($B42,Data!$A$9:$CB$594,68,FALSE)</f>
        <v>3.1994301994301998E-2</v>
      </c>
    </row>
    <row r="43" spans="1:28" x14ac:dyDescent="0.25">
      <c r="A43" s="1" t="s">
        <v>0</v>
      </c>
      <c r="B43" s="2" t="s">
        <v>41</v>
      </c>
      <c r="C43" s="3" t="s">
        <v>41</v>
      </c>
      <c r="D43" t="s">
        <v>246</v>
      </c>
      <c r="E43" t="s">
        <v>630</v>
      </c>
      <c r="F43" s="32">
        <f>VLOOKUP($B43,Data!$A$9:$CB$594,46,FALSE)</f>
        <v>6.7828418230563006E-3</v>
      </c>
      <c r="G43" s="32">
        <f>VLOOKUP($B43,Data!$A$9:$CB$594,47,FALSE)</f>
        <v>1.4343163538873995E-2</v>
      </c>
      <c r="H43" s="32">
        <f>VLOOKUP($B43,Data!$A$9:$CB$594,48,FALSE)</f>
        <v>1.1715817694369973E-2</v>
      </c>
      <c r="I43" s="32">
        <f>VLOOKUP($B43,Data!$A$9:$CB$594,49,FALSE)</f>
        <v>9.4230769230769229E-3</v>
      </c>
      <c r="J43" s="32">
        <f>VLOOKUP($B43,Data!$A$9:$CB$594,50,FALSE)</f>
        <v>8.4855769230769238E-3</v>
      </c>
      <c r="K43" s="32">
        <f>VLOOKUP($B43,Data!$A$9:$CB$594,51,FALSE)</f>
        <v>1.7427884615384616E-2</v>
      </c>
      <c r="L43" s="32">
        <f>VLOOKUP($B43,Data!$A$9:$CB$594,52,FALSE)</f>
        <v>1.0168269230769231E-2</v>
      </c>
      <c r="M43" s="32">
        <f>VLOOKUP($B43,Data!$A$9:$CB$594,53,FALSE)</f>
        <v>1.2283653846153847E-2</v>
      </c>
      <c r="N43" s="32">
        <f>VLOOKUP($B43,Data!$A$9:$CB$594,54,FALSE)</f>
        <v>8.7500000000000008E-3</v>
      </c>
      <c r="O43" s="32">
        <f>VLOOKUP($B43,Data!$A$9:$CB$594,55,FALSE)</f>
        <v>1.1442307692307693E-2</v>
      </c>
      <c r="P43" s="32">
        <f>VLOOKUP($B43,Data!$A$9:$CB$594,56,FALSE)</f>
        <v>8.8701923076923081E-3</v>
      </c>
      <c r="Q43" s="32">
        <f>VLOOKUP($B43,Data!$A$9:$CB$594,57,FALSE)</f>
        <v>1.4543269230769231E-2</v>
      </c>
      <c r="R43" s="32">
        <f>VLOOKUP($B43,Data!$A$9:$CB$594,58,FALSE)</f>
        <v>4.9278846153846152E-3</v>
      </c>
      <c r="S43" s="32">
        <f>VLOOKUP($B43,Data!$A$9:$CB$594,59,FALSE)</f>
        <v>2.0360576923076922E-2</v>
      </c>
      <c r="T43" s="32">
        <f>VLOOKUP($B43,Data!$A$9:$CB$594,60,FALSE)</f>
        <v>1.1490384615384616E-2</v>
      </c>
      <c r="U43" s="32">
        <f>VLOOKUP($B43,Data!$A$9:$CB$594,61,FALSE)</f>
        <v>8.2874015748031493E-3</v>
      </c>
      <c r="V43" s="32">
        <f>VLOOKUP($B43,Data!$A$9:$CB$594,62,FALSE)</f>
        <v>7.6181102362204729E-3</v>
      </c>
      <c r="W43" s="32">
        <f>VLOOKUP($B43,Data!$A$9:$CB$594,63,FALSE)</f>
        <v>7.6377952755905514E-3</v>
      </c>
      <c r="X43" s="32">
        <f>VLOOKUP($B43,Data!$A$9:$CB$594,64,FALSE)</f>
        <v>1.0570866141732284E-2</v>
      </c>
      <c r="Y43" s="32">
        <f>VLOOKUP($B43,Data!$A$9:$CB$594,65,FALSE)</f>
        <v>9.6850393700787397E-3</v>
      </c>
      <c r="Z43" s="32">
        <f>VLOOKUP($B43,Data!$A$9:$CB$594,66,FALSE)</f>
        <v>1.0590551181102362E-2</v>
      </c>
      <c r="AA43" s="38">
        <f>VLOOKUP($B43,Data!$A$9:$CB$594,67,FALSE)</f>
        <v>1.1515748031496064E-2</v>
      </c>
      <c r="AB43" s="38">
        <f>VLOOKUP($B43,Data!$A$9:$CB$594,68,FALSE)</f>
        <v>1.1515748031496064E-2</v>
      </c>
    </row>
    <row r="44" spans="1:28" x14ac:dyDescent="0.25">
      <c r="A44" s="1" t="s">
        <v>0</v>
      </c>
      <c r="B44" s="2" t="s">
        <v>42</v>
      </c>
      <c r="C44" s="3" t="s">
        <v>42</v>
      </c>
      <c r="D44" t="s">
        <v>247</v>
      </c>
      <c r="E44" t="s">
        <v>630</v>
      </c>
      <c r="F44" s="32">
        <f>VLOOKUP($B44,Data!$A$9:$CB$594,46,FALSE)</f>
        <v>5.1503759398496239E-3</v>
      </c>
      <c r="G44" s="32">
        <f>VLOOKUP($B44,Data!$A$9:$CB$594,47,FALSE)</f>
        <v>1.056390977443609E-2</v>
      </c>
      <c r="H44" s="32">
        <f>VLOOKUP($B44,Data!$A$9:$CB$594,48,FALSE)</f>
        <v>1.1428571428571429E-2</v>
      </c>
      <c r="I44" s="32">
        <f>VLOOKUP($B44,Data!$A$9:$CB$594,49,FALSE)</f>
        <v>1.2415094339622642E-2</v>
      </c>
      <c r="J44" s="32">
        <f>VLOOKUP($B44,Data!$A$9:$CB$594,50,FALSE)</f>
        <v>7.4716981132075472E-3</v>
      </c>
      <c r="K44" s="32">
        <f>VLOOKUP($B44,Data!$A$9:$CB$594,51,FALSE)</f>
        <v>1.3433962264150943E-2</v>
      </c>
      <c r="L44" s="32">
        <f>VLOOKUP($B44,Data!$A$9:$CB$594,52,FALSE)</f>
        <v>1.1849056603773585E-2</v>
      </c>
      <c r="M44" s="32">
        <f>VLOOKUP($B44,Data!$A$9:$CB$594,53,FALSE)</f>
        <v>1.0566037735849057E-2</v>
      </c>
      <c r="N44" s="32">
        <f>VLOOKUP($B44,Data!$A$9:$CB$594,54,FALSE)</f>
        <v>1.0679245283018867E-2</v>
      </c>
      <c r="O44" s="32">
        <f>VLOOKUP($B44,Data!$A$9:$CB$594,55,FALSE)</f>
        <v>1.8716981132075473E-2</v>
      </c>
      <c r="P44" s="32">
        <f>VLOOKUP($B44,Data!$A$9:$CB$594,56,FALSE)</f>
        <v>2.320754716981132E-2</v>
      </c>
      <c r="Q44" s="32">
        <f>VLOOKUP($B44,Data!$A$9:$CB$594,57,FALSE)</f>
        <v>1.9622641509433963E-2</v>
      </c>
      <c r="R44" s="32">
        <f>VLOOKUP($B44,Data!$A$9:$CB$594,58,FALSE)</f>
        <v>1.5132075471698113E-2</v>
      </c>
      <c r="S44" s="32">
        <f>VLOOKUP($B44,Data!$A$9:$CB$594,59,FALSE)</f>
        <v>1.7735849056603775E-2</v>
      </c>
      <c r="T44" s="32">
        <f>VLOOKUP($B44,Data!$A$9:$CB$594,60,FALSE)</f>
        <v>1.5132075471698113E-2</v>
      </c>
      <c r="U44" s="32">
        <f>VLOOKUP($B44,Data!$A$9:$CB$594,61,FALSE)</f>
        <v>1.3975155279503106E-2</v>
      </c>
      <c r="V44" s="32">
        <f>VLOOKUP($B44,Data!$A$9:$CB$594,62,FALSE)</f>
        <v>1.5683229813664597E-2</v>
      </c>
      <c r="W44" s="32">
        <f>VLOOKUP($B44,Data!$A$9:$CB$594,63,FALSE)</f>
        <v>1.3416149068322981E-2</v>
      </c>
      <c r="X44" s="32">
        <f>VLOOKUP($B44,Data!$A$9:$CB$594,64,FALSE)</f>
        <v>1.1801242236024845E-2</v>
      </c>
      <c r="Y44" s="32">
        <f>VLOOKUP($B44,Data!$A$9:$CB$594,65,FALSE)</f>
        <v>1.1956521739130435E-2</v>
      </c>
      <c r="Z44" s="32">
        <f>VLOOKUP($B44,Data!$A$9:$CB$594,66,FALSE)</f>
        <v>1.4347826086956521E-2</v>
      </c>
      <c r="AA44" s="38">
        <f>VLOOKUP($B44,Data!$A$9:$CB$594,67,FALSE)</f>
        <v>1.1677018633540372E-2</v>
      </c>
      <c r="AB44" s="38">
        <f>VLOOKUP($B44,Data!$A$9:$CB$594,68,FALSE)</f>
        <v>1.0372670807453415E-2</v>
      </c>
    </row>
    <row r="45" spans="1:28" x14ac:dyDescent="0.25">
      <c r="A45" s="1" t="s">
        <v>0</v>
      </c>
      <c r="B45" s="2" t="s">
        <v>43</v>
      </c>
      <c r="C45" s="3" t="s">
        <v>43</v>
      </c>
      <c r="D45" t="s">
        <v>248</v>
      </c>
      <c r="E45" t="s">
        <v>646</v>
      </c>
      <c r="F45" s="32">
        <f>VLOOKUP($B45,Data!$A$9:$CB$594,46,FALSE)</f>
        <v>6.2932454695222408E-3</v>
      </c>
      <c r="G45" s="32">
        <f>VLOOKUP($B45,Data!$A$9:$CB$594,47,FALSE)</f>
        <v>1.5766062602965404E-2</v>
      </c>
      <c r="H45" s="32">
        <f>VLOOKUP($B45,Data!$A$9:$CB$594,48,FALSE)</f>
        <v>1.3228995057660627E-2</v>
      </c>
      <c r="I45" s="32">
        <f>VLOOKUP($B45,Data!$A$9:$CB$594,49,FALSE)</f>
        <v>1.5301003344481605E-2</v>
      </c>
      <c r="J45" s="32">
        <f>VLOOKUP($B45,Data!$A$9:$CB$594,50,FALSE)</f>
        <v>2.1772575250836122E-2</v>
      </c>
      <c r="K45" s="32">
        <f>VLOOKUP($B45,Data!$A$9:$CB$594,51,FALSE)</f>
        <v>1.4498327759197325E-2</v>
      </c>
      <c r="L45" s="32">
        <f>VLOOKUP($B45,Data!$A$9:$CB$594,52,FALSE)</f>
        <v>2.0050167224080269E-2</v>
      </c>
      <c r="M45" s="32">
        <f>VLOOKUP($B45,Data!$A$9:$CB$594,53,FALSE)</f>
        <v>1.6722408026755852E-2</v>
      </c>
      <c r="N45" s="32">
        <f>VLOOKUP($B45,Data!$A$9:$CB$594,54,FALSE)</f>
        <v>2.1153846153846155E-2</v>
      </c>
      <c r="O45" s="32">
        <f>VLOOKUP($B45,Data!$A$9:$CB$594,55,FALSE)</f>
        <v>3.1638795986622073E-2</v>
      </c>
      <c r="P45" s="32">
        <f>VLOOKUP($B45,Data!$A$9:$CB$594,56,FALSE)</f>
        <v>3.7357859531772578E-2</v>
      </c>
      <c r="Q45" s="32">
        <f>VLOOKUP($B45,Data!$A$9:$CB$594,57,FALSE)</f>
        <v>2.5000000000000001E-2</v>
      </c>
      <c r="R45" s="32">
        <f>VLOOKUP($B45,Data!$A$9:$CB$594,58,FALSE)</f>
        <v>1.7207357859531772E-2</v>
      </c>
      <c r="S45" s="32">
        <f>VLOOKUP($B45,Data!$A$9:$CB$594,59,FALSE)</f>
        <v>1.4866220735785952E-2</v>
      </c>
      <c r="T45" s="32">
        <f>VLOOKUP($B45,Data!$A$9:$CB$594,60,FALSE)</f>
        <v>2.2123745819397994E-2</v>
      </c>
      <c r="U45" s="32">
        <f>VLOOKUP($B45,Data!$A$9:$CB$594,61,FALSE)</f>
        <v>1.5988700564971751E-2</v>
      </c>
      <c r="V45" s="32">
        <f>VLOOKUP($B45,Data!$A$9:$CB$594,62,FALSE)</f>
        <v>1.8855932203389832E-2</v>
      </c>
      <c r="W45" s="32">
        <f>VLOOKUP($B45,Data!$A$9:$CB$594,63,FALSE)</f>
        <v>1.4491525423728814E-2</v>
      </c>
      <c r="X45" s="32">
        <f>VLOOKUP($B45,Data!$A$9:$CB$594,64,FALSE)</f>
        <v>1.4717514124293785E-2</v>
      </c>
      <c r="Y45" s="32">
        <f>VLOOKUP($B45,Data!$A$9:$CB$594,65,FALSE)</f>
        <v>2.0225988700564971E-2</v>
      </c>
      <c r="Z45" s="32">
        <f>VLOOKUP($B45,Data!$A$9:$CB$594,66,FALSE)</f>
        <v>2.0466101694915254E-2</v>
      </c>
      <c r="AA45" s="38">
        <f>VLOOKUP($B45,Data!$A$9:$CB$594,67,FALSE)</f>
        <v>2.5522598870056496E-2</v>
      </c>
      <c r="AB45" s="38">
        <f>VLOOKUP($B45,Data!$A$9:$CB$594,68,FALSE)</f>
        <v>2.5310734463276835E-2</v>
      </c>
    </row>
    <row r="46" spans="1:28" x14ac:dyDescent="0.25">
      <c r="A46" s="1" t="s">
        <v>0</v>
      </c>
      <c r="B46" s="2" t="s">
        <v>44</v>
      </c>
      <c r="C46" s="3" t="s">
        <v>44</v>
      </c>
      <c r="D46" t="s">
        <v>249</v>
      </c>
      <c r="E46" t="s">
        <v>645</v>
      </c>
      <c r="F46" s="32">
        <f>VLOOKUP($B46,Data!$A$9:$CB$594,46,FALSE)</f>
        <v>6.3698630136986298E-3</v>
      </c>
      <c r="G46" s="32">
        <f>VLOOKUP($B46,Data!$A$9:$CB$594,47,FALSE)</f>
        <v>1.226027397260274E-2</v>
      </c>
      <c r="H46" s="32">
        <f>VLOOKUP($B46,Data!$A$9:$CB$594,48,FALSE)</f>
        <v>8.8630136986301376E-3</v>
      </c>
      <c r="I46" s="32">
        <f>VLOOKUP($B46,Data!$A$9:$CB$594,49,FALSE)</f>
        <v>1.0801630434782609E-2</v>
      </c>
      <c r="J46" s="32">
        <f>VLOOKUP($B46,Data!$A$9:$CB$594,50,FALSE)</f>
        <v>7.2010869565217392E-3</v>
      </c>
      <c r="K46" s="32">
        <f>VLOOKUP($B46,Data!$A$9:$CB$594,51,FALSE)</f>
        <v>1.0448369565217391E-2</v>
      </c>
      <c r="L46" s="32">
        <f>VLOOKUP($B46,Data!$A$9:$CB$594,52,FALSE)</f>
        <v>9.0081521739130439E-3</v>
      </c>
      <c r="M46" s="32">
        <f>VLOOKUP($B46,Data!$A$9:$CB$594,53,FALSE)</f>
        <v>1.1345108695652174E-2</v>
      </c>
      <c r="N46" s="32">
        <f>VLOOKUP($B46,Data!$A$9:$CB$594,54,FALSE)</f>
        <v>9.1983695652173916E-3</v>
      </c>
      <c r="O46" s="32">
        <f>VLOOKUP($B46,Data!$A$9:$CB$594,55,FALSE)</f>
        <v>3.7282608695652177E-2</v>
      </c>
      <c r="P46" s="32">
        <f>VLOOKUP($B46,Data!$A$9:$CB$594,56,FALSE)</f>
        <v>1.5013586956521739E-2</v>
      </c>
      <c r="Q46" s="32">
        <f>VLOOKUP($B46,Data!$A$9:$CB$594,57,FALSE)</f>
        <v>1.4429347826086956E-2</v>
      </c>
      <c r="R46" s="32">
        <f>VLOOKUP($B46,Data!$A$9:$CB$594,58,FALSE)</f>
        <v>9.5788043478260872E-3</v>
      </c>
      <c r="S46" s="32">
        <f>VLOOKUP($B46,Data!$A$9:$CB$594,59,FALSE)</f>
        <v>2.2296195652173913E-2</v>
      </c>
      <c r="T46" s="32">
        <f>VLOOKUP($B46,Data!$A$9:$CB$594,60,FALSE)</f>
        <v>1.0774456521739131E-2</v>
      </c>
      <c r="U46" s="32">
        <f>VLOOKUP($B46,Data!$A$9:$CB$594,61,FALSE)</f>
        <v>7.8227571115973733E-3</v>
      </c>
      <c r="V46" s="32">
        <f>VLOOKUP($B46,Data!$A$9:$CB$594,62,FALSE)</f>
        <v>7.3851203501094096E-3</v>
      </c>
      <c r="W46" s="32">
        <f>VLOOKUP($B46,Data!$A$9:$CB$594,63,FALSE)</f>
        <v>8.7855579868708969E-3</v>
      </c>
      <c r="X46" s="32">
        <f>VLOOKUP($B46,Data!$A$9:$CB$594,64,FALSE)</f>
        <v>1.5339168490153174E-2</v>
      </c>
      <c r="Y46" s="32">
        <f>VLOOKUP($B46,Data!$A$9:$CB$594,65,FALSE)</f>
        <v>1.2100656455142232E-2</v>
      </c>
      <c r="Z46" s="32">
        <f>VLOOKUP($B46,Data!$A$9:$CB$594,66,FALSE)</f>
        <v>1.4967177242888402E-2</v>
      </c>
      <c r="AA46" s="38">
        <f>VLOOKUP($B46,Data!$A$9:$CB$594,67,FALSE)</f>
        <v>2.2439824945295405E-2</v>
      </c>
      <c r="AB46" s="38">
        <f>VLOOKUP($B46,Data!$A$9:$CB$594,68,FALSE)</f>
        <v>1.4934354485776805E-2</v>
      </c>
    </row>
    <row r="47" spans="1:28" x14ac:dyDescent="0.25">
      <c r="A47" s="1" t="s">
        <v>0</v>
      </c>
      <c r="B47" s="2" t="s">
        <v>45</v>
      </c>
      <c r="C47" s="3" t="s">
        <v>45</v>
      </c>
      <c r="D47" t="s">
        <v>250</v>
      </c>
      <c r="E47" t="s">
        <v>647</v>
      </c>
      <c r="F47" s="32">
        <f>VLOOKUP($B47,Data!$A$9:$CB$594,46,FALSE)</f>
        <v>1.4344262295081968E-2</v>
      </c>
      <c r="G47" s="32">
        <f>VLOOKUP($B47,Data!$A$9:$CB$594,47,FALSE)</f>
        <v>1.7848360655737704E-2</v>
      </c>
      <c r="H47" s="32">
        <f>VLOOKUP($B47,Data!$A$9:$CB$594,48,FALSE)</f>
        <v>1.4426229508196721E-2</v>
      </c>
      <c r="I47" s="32">
        <f>VLOOKUP($B47,Data!$A$9:$CB$594,49,FALSE)</f>
        <v>1.6264591439688714E-2</v>
      </c>
      <c r="J47" s="32">
        <f>VLOOKUP($B47,Data!$A$9:$CB$594,50,FALSE)</f>
        <v>1.4338521400778211E-2</v>
      </c>
      <c r="K47" s="32">
        <f>VLOOKUP($B47,Data!$A$9:$CB$594,51,FALSE)</f>
        <v>1.9202334630350194E-2</v>
      </c>
      <c r="L47" s="32">
        <f>VLOOKUP($B47,Data!$A$9:$CB$594,52,FALSE)</f>
        <v>1.7062256809338521E-2</v>
      </c>
      <c r="M47" s="32">
        <f>VLOOKUP($B47,Data!$A$9:$CB$594,53,FALSE)</f>
        <v>1.8482490272373541E-2</v>
      </c>
      <c r="N47" s="32">
        <f>VLOOKUP($B47,Data!$A$9:$CB$594,54,FALSE)</f>
        <v>1.3501945525291829E-2</v>
      </c>
      <c r="O47" s="32">
        <f>VLOOKUP($B47,Data!$A$9:$CB$594,55,FALSE)</f>
        <v>2.0739299610894942E-2</v>
      </c>
      <c r="P47" s="32">
        <f>VLOOKUP($B47,Data!$A$9:$CB$594,56,FALSE)</f>
        <v>2.0428015564202335E-2</v>
      </c>
      <c r="Q47" s="32">
        <f>VLOOKUP($B47,Data!$A$9:$CB$594,57,FALSE)</f>
        <v>1.3852140077821012E-2</v>
      </c>
      <c r="R47" s="32">
        <f>VLOOKUP($B47,Data!$A$9:$CB$594,58,FALSE)</f>
        <v>8.2101167315175097E-3</v>
      </c>
      <c r="S47" s="32">
        <f>VLOOKUP($B47,Data!$A$9:$CB$594,59,FALSE)</f>
        <v>1.0583657587548638E-2</v>
      </c>
      <c r="T47" s="32">
        <f>VLOOKUP($B47,Data!$A$9:$CB$594,60,FALSE)</f>
        <v>1.6789883268482492E-2</v>
      </c>
      <c r="U47" s="32">
        <f>VLOOKUP($B47,Data!$A$9:$CB$594,61,FALSE)</f>
        <v>1.3149606299212599E-2</v>
      </c>
      <c r="V47" s="32">
        <f>VLOOKUP($B47,Data!$A$9:$CB$594,62,FALSE)</f>
        <v>1.573228346456693E-2</v>
      </c>
      <c r="W47" s="32">
        <f>VLOOKUP($B47,Data!$A$9:$CB$594,63,FALSE)</f>
        <v>1.4645669291338584E-2</v>
      </c>
      <c r="X47" s="32">
        <f>VLOOKUP($B47,Data!$A$9:$CB$594,64,FALSE)</f>
        <v>1.4881889763779528E-2</v>
      </c>
      <c r="Y47" s="32">
        <f>VLOOKUP($B47,Data!$A$9:$CB$594,65,FALSE)</f>
        <v>1.2015748031496062E-2</v>
      </c>
      <c r="Z47" s="32">
        <f>VLOOKUP($B47,Data!$A$9:$CB$594,66,FALSE)</f>
        <v>1.8472440944881891E-2</v>
      </c>
      <c r="AA47" s="38">
        <f>VLOOKUP($B47,Data!$A$9:$CB$594,67,FALSE)</f>
        <v>1.7543307086614172E-2</v>
      </c>
      <c r="AB47" s="38">
        <f>VLOOKUP($B47,Data!$A$9:$CB$594,68,FALSE)</f>
        <v>1.5370078740157481E-2</v>
      </c>
    </row>
    <row r="48" spans="1:28" x14ac:dyDescent="0.25">
      <c r="A48" s="1" t="s">
        <v>0</v>
      </c>
      <c r="B48" s="2" t="s">
        <v>46</v>
      </c>
      <c r="C48" s="3" t="s">
        <v>46</v>
      </c>
      <c r="D48" t="s">
        <v>251</v>
      </c>
      <c r="E48" t="s">
        <v>630</v>
      </c>
      <c r="F48" s="32">
        <f>VLOOKUP($B48,Data!$A$9:$CB$594,46,FALSE)</f>
        <v>3.892761394101877E-2</v>
      </c>
      <c r="G48" s="32">
        <f>VLOOKUP($B48,Data!$A$9:$CB$594,47,FALSE)</f>
        <v>1.6327077747989277E-2</v>
      </c>
      <c r="H48" s="32">
        <f>VLOOKUP($B48,Data!$A$9:$CB$594,48,FALSE)</f>
        <v>1.876675603217158E-2</v>
      </c>
      <c r="I48" s="32">
        <f>VLOOKUP($B48,Data!$A$9:$CB$594,49,FALSE)</f>
        <v>1.8559782608695653E-2</v>
      </c>
      <c r="J48" s="32">
        <f>VLOOKUP($B48,Data!$A$9:$CB$594,50,FALSE)</f>
        <v>1.7744565217391303E-2</v>
      </c>
      <c r="K48" s="32">
        <f>VLOOKUP($B48,Data!$A$9:$CB$594,51,FALSE)</f>
        <v>3.1657608695652172E-2</v>
      </c>
      <c r="L48" s="32">
        <f>VLOOKUP($B48,Data!$A$9:$CB$594,52,FALSE)</f>
        <v>1.7391304347826087E-2</v>
      </c>
      <c r="M48" s="32">
        <f>VLOOKUP($B48,Data!$A$9:$CB$594,53,FALSE)</f>
        <v>2.5652173913043478E-2</v>
      </c>
      <c r="N48" s="32">
        <f>VLOOKUP($B48,Data!$A$9:$CB$594,54,FALSE)</f>
        <v>2.5760869565217392E-2</v>
      </c>
      <c r="O48" s="32">
        <f>VLOOKUP($B48,Data!$A$9:$CB$594,55,FALSE)</f>
        <v>3.842391304347826E-2</v>
      </c>
      <c r="P48" s="32">
        <f>VLOOKUP($B48,Data!$A$9:$CB$594,56,FALSE)</f>
        <v>5.1847826086956525E-2</v>
      </c>
      <c r="Q48" s="32">
        <f>VLOOKUP($B48,Data!$A$9:$CB$594,57,FALSE)</f>
        <v>3.4048913043478263E-2</v>
      </c>
      <c r="R48" s="32">
        <f>VLOOKUP($B48,Data!$A$9:$CB$594,58,FALSE)</f>
        <v>1.9456521739130435E-2</v>
      </c>
      <c r="S48" s="32">
        <f>VLOOKUP($B48,Data!$A$9:$CB$594,59,FALSE)</f>
        <v>1.9565217391304349E-2</v>
      </c>
      <c r="T48" s="32">
        <f>VLOOKUP($B48,Data!$A$9:$CB$594,60,FALSE)</f>
        <v>2.032608695652174E-2</v>
      </c>
      <c r="U48" s="32">
        <f>VLOOKUP($B48,Data!$A$9:$CB$594,61,FALSE)</f>
        <v>1.4008016032064129E-2</v>
      </c>
      <c r="V48" s="32">
        <f>VLOOKUP($B48,Data!$A$9:$CB$594,62,FALSE)</f>
        <v>2.2344689378757516E-2</v>
      </c>
      <c r="W48" s="32">
        <f>VLOOKUP($B48,Data!$A$9:$CB$594,63,FALSE)</f>
        <v>1.9258517034068137E-2</v>
      </c>
      <c r="X48" s="32">
        <f>VLOOKUP($B48,Data!$A$9:$CB$594,64,FALSE)</f>
        <v>3.1703406813627252E-2</v>
      </c>
      <c r="Y48" s="32">
        <f>VLOOKUP($B48,Data!$A$9:$CB$594,65,FALSE)</f>
        <v>2.9138276553106211E-2</v>
      </c>
      <c r="Z48" s="32">
        <f>VLOOKUP($B48,Data!$A$9:$CB$594,66,FALSE)</f>
        <v>3.302605210420842E-2</v>
      </c>
      <c r="AA48" s="38">
        <f>VLOOKUP($B48,Data!$A$9:$CB$594,67,FALSE)</f>
        <v>3.3006012024048098E-2</v>
      </c>
      <c r="AB48" s="38">
        <f>VLOOKUP($B48,Data!$A$9:$CB$594,68,FALSE)</f>
        <v>3.2384769539078158E-2</v>
      </c>
    </row>
    <row r="49" spans="1:28" x14ac:dyDescent="0.25">
      <c r="A49" s="1" t="s">
        <v>0</v>
      </c>
      <c r="B49" s="2" t="s">
        <v>47</v>
      </c>
      <c r="C49" s="3" t="s">
        <v>47</v>
      </c>
      <c r="D49" t="s">
        <v>252</v>
      </c>
      <c r="E49" t="s">
        <v>630</v>
      </c>
      <c r="F49" s="32">
        <f>VLOOKUP($B49,Data!$A$9:$CB$594,46,FALSE)</f>
        <v>6.3253012048192772E-3</v>
      </c>
      <c r="G49" s="32">
        <f>VLOOKUP($B49,Data!$A$9:$CB$594,47,FALSE)</f>
        <v>1.144578313253012E-2</v>
      </c>
      <c r="H49" s="32">
        <f>VLOOKUP($B49,Data!$A$9:$CB$594,48,FALSE)</f>
        <v>1.2650602409638554E-2</v>
      </c>
      <c r="I49" s="32">
        <f>VLOOKUP($B49,Data!$A$9:$CB$594,49,FALSE)</f>
        <v>2.0117302052785925E-2</v>
      </c>
      <c r="J49" s="32">
        <f>VLOOKUP($B49,Data!$A$9:$CB$594,50,FALSE)</f>
        <v>7.5953079178885628E-3</v>
      </c>
      <c r="K49" s="32">
        <f>VLOOKUP($B49,Data!$A$9:$CB$594,51,FALSE)</f>
        <v>1.5366568914956013E-2</v>
      </c>
      <c r="L49" s="32">
        <f>VLOOKUP($B49,Data!$A$9:$CB$594,52,FALSE)</f>
        <v>1.4281524926686218E-2</v>
      </c>
      <c r="M49" s="32">
        <f>VLOOKUP($B49,Data!$A$9:$CB$594,53,FALSE)</f>
        <v>7.9765395894428152E-3</v>
      </c>
      <c r="N49" s="32">
        <f>VLOOKUP($B49,Data!$A$9:$CB$594,54,FALSE)</f>
        <v>9.5014662756598249E-3</v>
      </c>
      <c r="O49" s="32">
        <f>VLOOKUP($B49,Data!$A$9:$CB$594,55,FALSE)</f>
        <v>7.4780058651026391E-3</v>
      </c>
      <c r="P49" s="32">
        <f>VLOOKUP($B49,Data!$A$9:$CB$594,56,FALSE)</f>
        <v>8.240469208211143E-3</v>
      </c>
      <c r="Q49" s="32">
        <f>VLOOKUP($B49,Data!$A$9:$CB$594,57,FALSE)</f>
        <v>6.4809384164222876E-3</v>
      </c>
      <c r="R49" s="32">
        <f>VLOOKUP($B49,Data!$A$9:$CB$594,58,FALSE)</f>
        <v>8.9442815249266856E-3</v>
      </c>
      <c r="S49" s="32">
        <f>VLOOKUP($B49,Data!$A$9:$CB$594,59,FALSE)</f>
        <v>1.0967741935483871E-2</v>
      </c>
      <c r="T49" s="32">
        <f>VLOOKUP($B49,Data!$A$9:$CB$594,60,FALSE)</f>
        <v>1.1348973607038123E-2</v>
      </c>
      <c r="U49" s="32">
        <f>VLOOKUP($B49,Data!$A$9:$CB$594,61,FALSE)</f>
        <v>8.9473684210526309E-3</v>
      </c>
      <c r="V49" s="32">
        <f>VLOOKUP($B49,Data!$A$9:$CB$594,62,FALSE)</f>
        <v>1.1913875598086125E-2</v>
      </c>
      <c r="W49" s="32">
        <f>VLOOKUP($B49,Data!$A$9:$CB$594,63,FALSE)</f>
        <v>1.0717703349282296E-2</v>
      </c>
      <c r="X49" s="32">
        <f>VLOOKUP($B49,Data!$A$9:$CB$594,64,FALSE)</f>
        <v>9.7368421052631583E-3</v>
      </c>
      <c r="Y49" s="32">
        <f>VLOOKUP($B49,Data!$A$9:$CB$594,65,FALSE)</f>
        <v>8.8755980861244012E-3</v>
      </c>
      <c r="Z49" s="32">
        <f>VLOOKUP($B49,Data!$A$9:$CB$594,66,FALSE)</f>
        <v>1.2392344497607656E-2</v>
      </c>
      <c r="AA49" s="38">
        <f>VLOOKUP($B49,Data!$A$9:$CB$594,67,FALSE)</f>
        <v>1.0669856459330143E-2</v>
      </c>
      <c r="AB49" s="38">
        <f>VLOOKUP($B49,Data!$A$9:$CB$594,68,FALSE)</f>
        <v>1.1387559808612439E-2</v>
      </c>
    </row>
    <row r="50" spans="1:28" x14ac:dyDescent="0.25">
      <c r="A50" s="1" t="s">
        <v>0</v>
      </c>
      <c r="B50" s="2" t="s">
        <v>48</v>
      </c>
      <c r="C50" s="3" t="s">
        <v>48</v>
      </c>
      <c r="D50" t="s">
        <v>253</v>
      </c>
      <c r="E50" t="s">
        <v>631</v>
      </c>
      <c r="F50" s="32">
        <f>VLOOKUP($B50,Data!$A$9:$CB$594,46,FALSE)</f>
        <v>3.7499999999999999E-3</v>
      </c>
      <c r="G50" s="32">
        <f>VLOOKUP($B50,Data!$A$9:$CB$594,47,FALSE)</f>
        <v>8.9549180327868853E-3</v>
      </c>
      <c r="H50" s="32">
        <f>VLOOKUP($B50,Data!$A$9:$CB$594,48,FALSE)</f>
        <v>6.1680327868852457E-3</v>
      </c>
      <c r="I50" s="32">
        <f>VLOOKUP($B50,Data!$A$9:$CB$594,49,FALSE)</f>
        <v>5.2765957446808511E-3</v>
      </c>
      <c r="J50" s="32">
        <f>VLOOKUP($B50,Data!$A$9:$CB$594,50,FALSE)</f>
        <v>8.6595744680851069E-3</v>
      </c>
      <c r="K50" s="32">
        <f>VLOOKUP($B50,Data!$A$9:$CB$594,51,FALSE)</f>
        <v>0.01</v>
      </c>
      <c r="L50" s="32">
        <f>VLOOKUP($B50,Data!$A$9:$CB$594,52,FALSE)</f>
        <v>8.3191489361702127E-3</v>
      </c>
      <c r="M50" s="32">
        <f>VLOOKUP($B50,Data!$A$9:$CB$594,53,FALSE)</f>
        <v>4.8936170212765953E-3</v>
      </c>
      <c r="N50" s="32">
        <f>VLOOKUP($B50,Data!$A$9:$CB$594,54,FALSE)</f>
        <v>6.3617021276595742E-3</v>
      </c>
      <c r="O50" s="32">
        <f>VLOOKUP($B50,Data!$A$9:$CB$594,55,FALSE)</f>
        <v>6.0851063829787232E-3</v>
      </c>
      <c r="P50" s="32">
        <f>VLOOKUP($B50,Data!$A$9:$CB$594,56,FALSE)</f>
        <v>5.2340425531914895E-3</v>
      </c>
      <c r="Q50" s="32">
        <f>VLOOKUP($B50,Data!$A$9:$CB$594,57,FALSE)</f>
        <v>6.7872340425531915E-3</v>
      </c>
      <c r="R50" s="32">
        <f>VLOOKUP($B50,Data!$A$9:$CB$594,58,FALSE)</f>
        <v>3.4468085106382977E-3</v>
      </c>
      <c r="S50" s="32">
        <f>VLOOKUP($B50,Data!$A$9:$CB$594,59,FALSE)</f>
        <v>3.9787234042553193E-3</v>
      </c>
      <c r="T50" s="32">
        <f>VLOOKUP($B50,Data!$A$9:$CB$594,60,FALSE)</f>
        <v>5.2340425531914895E-3</v>
      </c>
      <c r="U50" s="32">
        <f>VLOOKUP($B50,Data!$A$9:$CB$594,61,FALSE)</f>
        <v>5.3048780487804882E-3</v>
      </c>
      <c r="V50" s="32">
        <f>VLOOKUP($B50,Data!$A$9:$CB$594,62,FALSE)</f>
        <v>5.3963414634146337E-3</v>
      </c>
      <c r="W50" s="32">
        <f>VLOOKUP($B50,Data!$A$9:$CB$594,63,FALSE)</f>
        <v>6.7530487804878048E-3</v>
      </c>
      <c r="X50" s="32">
        <f>VLOOKUP($B50,Data!$A$9:$CB$594,64,FALSE)</f>
        <v>5.4268292682926825E-3</v>
      </c>
      <c r="Y50" s="32">
        <f>VLOOKUP($B50,Data!$A$9:$CB$594,65,FALSE)</f>
        <v>6.310975609756098E-3</v>
      </c>
      <c r="Z50" s="32">
        <f>VLOOKUP($B50,Data!$A$9:$CB$594,66,FALSE)</f>
        <v>5.1219512195121953E-3</v>
      </c>
      <c r="AA50" s="38">
        <f>VLOOKUP($B50,Data!$A$9:$CB$594,67,FALSE)</f>
        <v>4.3902439024390248E-3</v>
      </c>
      <c r="AB50" s="38">
        <f>VLOOKUP($B50,Data!$A$9:$CB$594,68,FALSE)</f>
        <v>4.0243902439024391E-3</v>
      </c>
    </row>
    <row r="51" spans="1:28" x14ac:dyDescent="0.25">
      <c r="A51" s="1" t="s">
        <v>0</v>
      </c>
      <c r="B51" s="2" t="s">
        <v>49</v>
      </c>
      <c r="C51" s="3" t="s">
        <v>49</v>
      </c>
      <c r="D51" t="s">
        <v>254</v>
      </c>
      <c r="E51" t="s">
        <v>630</v>
      </c>
      <c r="F51" s="32">
        <f>VLOOKUP($B51,Data!$A$9:$CB$594,46,FALSE)</f>
        <v>4.3370786516853934E-3</v>
      </c>
      <c r="G51" s="32">
        <f>VLOOKUP($B51,Data!$A$9:$CB$594,47,FALSE)</f>
        <v>4.8988764044943824E-3</v>
      </c>
      <c r="H51" s="32">
        <f>VLOOKUP($B51,Data!$A$9:$CB$594,48,FALSE)</f>
        <v>7.393258426966292E-3</v>
      </c>
      <c r="I51" s="32">
        <f>VLOOKUP($B51,Data!$A$9:$CB$594,49,FALSE)</f>
        <v>6.6666666666666671E-3</v>
      </c>
      <c r="J51" s="32">
        <f>VLOOKUP($B51,Data!$A$9:$CB$594,50,FALSE)</f>
        <v>7.7922077922077922E-3</v>
      </c>
      <c r="K51" s="32">
        <f>VLOOKUP($B51,Data!$A$9:$CB$594,51,FALSE)</f>
        <v>6.6233766233766232E-3</v>
      </c>
      <c r="L51" s="32">
        <f>VLOOKUP($B51,Data!$A$9:$CB$594,52,FALSE)</f>
        <v>1.0432900432900433E-2</v>
      </c>
      <c r="M51" s="32">
        <f>VLOOKUP($B51,Data!$A$9:$CB$594,53,FALSE)</f>
        <v>6.6233766233766232E-3</v>
      </c>
      <c r="N51" s="32">
        <f>VLOOKUP($B51,Data!$A$9:$CB$594,54,FALSE)</f>
        <v>6.1904761904761907E-3</v>
      </c>
      <c r="O51" s="32">
        <f>VLOOKUP($B51,Data!$A$9:$CB$594,55,FALSE)</f>
        <v>7.9437229437229438E-3</v>
      </c>
      <c r="P51" s="32">
        <f>VLOOKUP($B51,Data!$A$9:$CB$594,56,FALSE)</f>
        <v>1.0800865800865801E-2</v>
      </c>
      <c r="Q51" s="32">
        <f>VLOOKUP($B51,Data!$A$9:$CB$594,57,FALSE)</f>
        <v>6.5584415584415585E-3</v>
      </c>
      <c r="R51" s="32">
        <f>VLOOKUP($B51,Data!$A$9:$CB$594,58,FALSE)</f>
        <v>7.7489177489177491E-3</v>
      </c>
      <c r="S51" s="32">
        <f>VLOOKUP($B51,Data!$A$9:$CB$594,59,FALSE)</f>
        <v>6.6883116883116886E-3</v>
      </c>
      <c r="T51" s="32">
        <f>VLOOKUP($B51,Data!$A$9:$CB$594,60,FALSE)</f>
        <v>7.7056277056277061E-3</v>
      </c>
      <c r="U51" s="32">
        <f>VLOOKUP($B51,Data!$A$9:$CB$594,61,FALSE)</f>
        <v>6.746765249537893E-3</v>
      </c>
      <c r="V51" s="32">
        <f>VLOOKUP($B51,Data!$A$9:$CB$594,62,FALSE)</f>
        <v>7.4861367837338261E-3</v>
      </c>
      <c r="W51" s="32">
        <f>VLOOKUP($B51,Data!$A$9:$CB$594,63,FALSE)</f>
        <v>6.7282809611829949E-3</v>
      </c>
      <c r="X51" s="32">
        <f>VLOOKUP($B51,Data!$A$9:$CB$594,64,FALSE)</f>
        <v>7.0055452865064698E-3</v>
      </c>
      <c r="Y51" s="32">
        <f>VLOOKUP($B51,Data!$A$9:$CB$594,65,FALSE)</f>
        <v>8.6136783733826248E-3</v>
      </c>
      <c r="Z51" s="32">
        <f>VLOOKUP($B51,Data!$A$9:$CB$594,66,FALSE)</f>
        <v>9.1682070240295746E-3</v>
      </c>
      <c r="AA51" s="38">
        <f>VLOOKUP($B51,Data!$A$9:$CB$594,67,FALSE)</f>
        <v>9.242144177449169E-3</v>
      </c>
      <c r="AB51" s="38">
        <f>VLOOKUP($B51,Data!$A$9:$CB$594,68,FALSE)</f>
        <v>9.5378927911275412E-3</v>
      </c>
    </row>
    <row r="52" spans="1:28" x14ac:dyDescent="0.25">
      <c r="A52" s="1" t="s">
        <v>0</v>
      </c>
      <c r="B52" s="2" t="s">
        <v>50</v>
      </c>
      <c r="C52" s="3" t="s">
        <v>50</v>
      </c>
      <c r="D52" t="s">
        <v>255</v>
      </c>
      <c r="E52" t="s">
        <v>631</v>
      </c>
      <c r="F52" s="32">
        <f>VLOOKUP($B52,Data!$A$9:$CB$594,46,FALSE)</f>
        <v>4.7833935018050545E-3</v>
      </c>
      <c r="G52" s="32">
        <f>VLOOKUP($B52,Data!$A$9:$CB$594,47,FALSE)</f>
        <v>1.9458483754512635E-2</v>
      </c>
      <c r="H52" s="32">
        <f>VLOOKUP($B52,Data!$A$9:$CB$594,48,FALSE)</f>
        <v>1.5938628158844767E-2</v>
      </c>
      <c r="I52" s="32">
        <f>VLOOKUP($B52,Data!$A$9:$CB$594,49,FALSE)</f>
        <v>1.1431127012522361E-2</v>
      </c>
      <c r="J52" s="32">
        <f>VLOOKUP($B52,Data!$A$9:$CB$594,50,FALSE)</f>
        <v>8.0679785330948113E-3</v>
      </c>
      <c r="K52" s="32">
        <f>VLOOKUP($B52,Data!$A$9:$CB$594,51,FALSE)</f>
        <v>9.4275491949910549E-3</v>
      </c>
      <c r="L52" s="32">
        <f>VLOOKUP($B52,Data!$A$9:$CB$594,52,FALSE)</f>
        <v>1.2146690518783542E-2</v>
      </c>
      <c r="M52" s="32">
        <f>VLOOKUP($B52,Data!$A$9:$CB$594,53,FALSE)</f>
        <v>1.5903398926654742E-2</v>
      </c>
      <c r="N52" s="32">
        <f>VLOOKUP($B52,Data!$A$9:$CB$594,54,FALSE)</f>
        <v>9.6243291592128799E-3</v>
      </c>
      <c r="O52" s="32">
        <f>VLOOKUP($B52,Data!$A$9:$CB$594,55,FALSE)</f>
        <v>1.5617173524150268E-2</v>
      </c>
      <c r="P52" s="32">
        <f>VLOOKUP($B52,Data!$A$9:$CB$594,56,FALSE)</f>
        <v>8.7656529516994628E-3</v>
      </c>
      <c r="Q52" s="32">
        <f>VLOOKUP($B52,Data!$A$9:$CB$594,57,FALSE)</f>
        <v>8.6583184257602863E-3</v>
      </c>
      <c r="R52" s="32">
        <f>VLOOKUP($B52,Data!$A$9:$CB$594,58,FALSE)</f>
        <v>9.2665474060822893E-3</v>
      </c>
      <c r="S52" s="32">
        <f>VLOOKUP($B52,Data!$A$9:$CB$594,59,FALSE)</f>
        <v>1.3524150268336315E-2</v>
      </c>
      <c r="T52" s="32">
        <f>VLOOKUP($B52,Data!$A$9:$CB$594,60,FALSE)</f>
        <v>1.9570661896243291E-2</v>
      </c>
      <c r="U52" s="32">
        <f>VLOOKUP($B52,Data!$A$9:$CB$594,61,FALSE)</f>
        <v>1.7140939597315438E-2</v>
      </c>
      <c r="V52" s="32">
        <f>VLOOKUP($B52,Data!$A$9:$CB$594,62,FALSE)</f>
        <v>1.0174496644295303E-2</v>
      </c>
      <c r="W52" s="32">
        <f>VLOOKUP($B52,Data!$A$9:$CB$594,63,FALSE)</f>
        <v>1.1704697986577181E-2</v>
      </c>
      <c r="X52" s="32">
        <f>VLOOKUP($B52,Data!$A$9:$CB$594,64,FALSE)</f>
        <v>1.1624161073825504E-2</v>
      </c>
      <c r="Y52" s="32">
        <f>VLOOKUP($B52,Data!$A$9:$CB$594,65,FALSE)</f>
        <v>1.0563758389261746E-2</v>
      </c>
      <c r="Z52" s="32">
        <f>VLOOKUP($B52,Data!$A$9:$CB$594,66,FALSE)</f>
        <v>1.225503355704698E-2</v>
      </c>
      <c r="AA52" s="38">
        <f>VLOOKUP($B52,Data!$A$9:$CB$594,67,FALSE)</f>
        <v>7.5704697986577179E-3</v>
      </c>
      <c r="AB52" s="38">
        <f>VLOOKUP($B52,Data!$A$9:$CB$594,68,FALSE)</f>
        <v>6.5100671140939596E-3</v>
      </c>
    </row>
    <row r="53" spans="1:28" x14ac:dyDescent="0.25">
      <c r="A53" s="1" t="s">
        <v>0</v>
      </c>
      <c r="B53" s="2" t="s">
        <v>51</v>
      </c>
      <c r="C53" s="3" t="s">
        <v>51</v>
      </c>
      <c r="D53" t="s">
        <v>256</v>
      </c>
      <c r="E53" t="s">
        <v>631</v>
      </c>
      <c r="F53" s="32">
        <f>VLOOKUP($B53,Data!$A$9:$CB$594,46,FALSE)</f>
        <v>4.6373056994818652E-3</v>
      </c>
      <c r="G53" s="32">
        <f>VLOOKUP($B53,Data!$A$9:$CB$594,47,FALSE)</f>
        <v>9.1709844559585488E-3</v>
      </c>
      <c r="H53" s="32">
        <f>VLOOKUP($B53,Data!$A$9:$CB$594,48,FALSE)</f>
        <v>9.7150259067357511E-3</v>
      </c>
      <c r="I53" s="32">
        <f>VLOOKUP($B53,Data!$A$9:$CB$594,49,FALSE)</f>
        <v>6.7548076923076919E-3</v>
      </c>
      <c r="J53" s="32">
        <f>VLOOKUP($B53,Data!$A$9:$CB$594,50,FALSE)</f>
        <v>5.6490384615384614E-3</v>
      </c>
      <c r="K53" s="32">
        <f>VLOOKUP($B53,Data!$A$9:$CB$594,51,FALSE)</f>
        <v>8.5576923076923078E-3</v>
      </c>
      <c r="L53" s="32">
        <f>VLOOKUP($B53,Data!$A$9:$CB$594,52,FALSE)</f>
        <v>8.6778846153846151E-3</v>
      </c>
      <c r="M53" s="32">
        <f>VLOOKUP($B53,Data!$A$9:$CB$594,53,FALSE)</f>
        <v>6.5384615384615381E-3</v>
      </c>
      <c r="N53" s="32">
        <f>VLOOKUP($B53,Data!$A$9:$CB$594,54,FALSE)</f>
        <v>8.1971153846153843E-3</v>
      </c>
      <c r="O53" s="32">
        <f>VLOOKUP($B53,Data!$A$9:$CB$594,55,FALSE)</f>
        <v>9.7596153846153839E-3</v>
      </c>
      <c r="P53" s="32">
        <f>VLOOKUP($B53,Data!$A$9:$CB$594,56,FALSE)</f>
        <v>7.4759615384615381E-3</v>
      </c>
      <c r="Q53" s="32">
        <f>VLOOKUP($B53,Data!$A$9:$CB$594,57,FALSE)</f>
        <v>8.0528846153846145E-3</v>
      </c>
      <c r="R53" s="32">
        <f>VLOOKUP($B53,Data!$A$9:$CB$594,58,FALSE)</f>
        <v>6.8028846153846152E-3</v>
      </c>
      <c r="S53" s="32">
        <f>VLOOKUP($B53,Data!$A$9:$CB$594,59,FALSE)</f>
        <v>9.1105769230769226E-3</v>
      </c>
      <c r="T53" s="32">
        <f>VLOOKUP($B53,Data!$A$9:$CB$594,60,FALSE)</f>
        <v>0.01</v>
      </c>
      <c r="U53" s="32">
        <f>VLOOKUP($B53,Data!$A$9:$CB$594,61,FALSE)</f>
        <v>8.0364372469635629E-3</v>
      </c>
      <c r="V53" s="32">
        <f>VLOOKUP($B53,Data!$A$9:$CB$594,62,FALSE)</f>
        <v>9.5141700404858306E-3</v>
      </c>
      <c r="W53" s="32">
        <f>VLOOKUP($B53,Data!$A$9:$CB$594,63,FALSE)</f>
        <v>6.9028340080971662E-3</v>
      </c>
      <c r="X53" s="32">
        <f>VLOOKUP($B53,Data!$A$9:$CB$594,64,FALSE)</f>
        <v>7.0040485829959516E-3</v>
      </c>
      <c r="Y53" s="32">
        <f>VLOOKUP($B53,Data!$A$9:$CB$594,65,FALSE)</f>
        <v>9.2105263157894728E-3</v>
      </c>
      <c r="Z53" s="32">
        <f>VLOOKUP($B53,Data!$A$9:$CB$594,66,FALSE)</f>
        <v>7.5910931174089065E-3</v>
      </c>
      <c r="AA53" s="38">
        <f>VLOOKUP($B53,Data!$A$9:$CB$594,67,FALSE)</f>
        <v>6.2348178137651821E-3</v>
      </c>
      <c r="AB53" s="38">
        <f>VLOOKUP($B53,Data!$A$9:$CB$594,68,FALSE)</f>
        <v>8.5829959514170037E-3</v>
      </c>
    </row>
    <row r="54" spans="1:28" x14ac:dyDescent="0.25">
      <c r="A54" s="1" t="s">
        <v>0</v>
      </c>
      <c r="B54" s="2" t="s">
        <v>52</v>
      </c>
      <c r="C54" s="3" t="s">
        <v>52</v>
      </c>
      <c r="D54" t="s">
        <v>257</v>
      </c>
      <c r="E54" t="s">
        <v>631</v>
      </c>
      <c r="F54" s="32">
        <f>VLOOKUP($B54,Data!$A$9:$CB$594,46,FALSE)</f>
        <v>3.7218045112781956E-3</v>
      </c>
      <c r="G54" s="32">
        <f>VLOOKUP($B54,Data!$A$9:$CB$594,47,FALSE)</f>
        <v>9.2105263157894728E-3</v>
      </c>
      <c r="H54" s="32">
        <f>VLOOKUP($B54,Data!$A$9:$CB$594,48,FALSE)</f>
        <v>8.0263157894736835E-3</v>
      </c>
      <c r="I54" s="32">
        <f>VLOOKUP($B54,Data!$A$9:$CB$594,49,FALSE)</f>
        <v>8.487084870848708E-3</v>
      </c>
      <c r="J54" s="32">
        <f>VLOOKUP($B54,Data!$A$9:$CB$594,50,FALSE)</f>
        <v>7.158671586715867E-3</v>
      </c>
      <c r="K54" s="32">
        <f>VLOOKUP($B54,Data!$A$9:$CB$594,51,FALSE)</f>
        <v>9.3726937269372687E-3</v>
      </c>
      <c r="L54" s="32">
        <f>VLOOKUP($B54,Data!$A$9:$CB$594,52,FALSE)</f>
        <v>8.8191881918819187E-3</v>
      </c>
      <c r="M54" s="32">
        <f>VLOOKUP($B54,Data!$A$9:$CB$594,53,FALSE)</f>
        <v>1.1254612546125461E-2</v>
      </c>
      <c r="N54" s="32">
        <f>VLOOKUP($B54,Data!$A$9:$CB$594,54,FALSE)</f>
        <v>8.0627306273062735E-3</v>
      </c>
      <c r="O54" s="32">
        <f>VLOOKUP($B54,Data!$A$9:$CB$594,55,FALSE)</f>
        <v>1.0738007380073801E-2</v>
      </c>
      <c r="P54" s="32">
        <f>VLOOKUP($B54,Data!$A$9:$CB$594,56,FALSE)</f>
        <v>7.9889298892988937E-3</v>
      </c>
      <c r="Q54" s="32">
        <f>VLOOKUP($B54,Data!$A$9:$CB$594,57,FALSE)</f>
        <v>1.003690036900369E-2</v>
      </c>
      <c r="R54" s="32">
        <f>VLOOKUP($B54,Data!$A$9:$CB$594,58,FALSE)</f>
        <v>5.7011070110701105E-3</v>
      </c>
      <c r="S54" s="32">
        <f>VLOOKUP($B54,Data!$A$9:$CB$594,59,FALSE)</f>
        <v>8.6715867158671592E-3</v>
      </c>
      <c r="T54" s="32">
        <f>VLOOKUP($B54,Data!$A$9:$CB$594,60,FALSE)</f>
        <v>9.9815498154981544E-3</v>
      </c>
      <c r="U54" s="32">
        <f>VLOOKUP($B54,Data!$A$9:$CB$594,61,FALSE)</f>
        <v>9.6328928046989729E-3</v>
      </c>
      <c r="V54" s="32">
        <f>VLOOKUP($B54,Data!$A$9:$CB$594,62,FALSE)</f>
        <v>7.5770925110132158E-3</v>
      </c>
      <c r="W54" s="32">
        <f>VLOOKUP($B54,Data!$A$9:$CB$594,63,FALSE)</f>
        <v>9.3832599118942733E-3</v>
      </c>
      <c r="X54" s="32">
        <f>VLOOKUP($B54,Data!$A$9:$CB$594,64,FALSE)</f>
        <v>8.8252569750367112E-3</v>
      </c>
      <c r="Y54" s="32">
        <f>VLOOKUP($B54,Data!$A$9:$CB$594,65,FALSE)</f>
        <v>9.2657856093979439E-3</v>
      </c>
      <c r="Z54" s="32">
        <f>VLOOKUP($B54,Data!$A$9:$CB$594,66,FALSE)</f>
        <v>8.2819383259911897E-3</v>
      </c>
      <c r="AA54" s="38">
        <f>VLOOKUP($B54,Data!$A$9:$CB$594,67,FALSE)</f>
        <v>9.86784140969163E-3</v>
      </c>
      <c r="AB54" s="38">
        <f>VLOOKUP($B54,Data!$A$9:$CB$594,68,FALSE)</f>
        <v>9.1336270190895737E-3</v>
      </c>
    </row>
    <row r="55" spans="1:28" x14ac:dyDescent="0.25">
      <c r="A55" s="1" t="s">
        <v>0</v>
      </c>
      <c r="B55" s="2" t="s">
        <v>53</v>
      </c>
      <c r="C55" s="3" t="s">
        <v>53</v>
      </c>
      <c r="D55" t="s">
        <v>258</v>
      </c>
      <c r="E55" t="s">
        <v>645</v>
      </c>
      <c r="F55" s="32">
        <f>VLOOKUP($B55,Data!$A$9:$CB$594,46,FALSE)</f>
        <v>4.7925608011444923E-3</v>
      </c>
      <c r="G55" s="32">
        <f>VLOOKUP($B55,Data!$A$9:$CB$594,47,FALSE)</f>
        <v>6.5522174535050069E-3</v>
      </c>
      <c r="H55" s="32">
        <f>VLOOKUP($B55,Data!$A$9:$CB$594,48,FALSE)</f>
        <v>7.195994277539342E-3</v>
      </c>
      <c r="I55" s="32">
        <f>VLOOKUP($B55,Data!$A$9:$CB$594,49,FALSE)</f>
        <v>7.7949438202247192E-3</v>
      </c>
      <c r="J55" s="32">
        <f>VLOOKUP($B55,Data!$A$9:$CB$594,50,FALSE)</f>
        <v>6.053370786516854E-3</v>
      </c>
      <c r="K55" s="32">
        <f>VLOOKUP($B55,Data!$A$9:$CB$594,51,FALSE)</f>
        <v>7.1207865168539325E-3</v>
      </c>
      <c r="L55" s="32">
        <f>VLOOKUP($B55,Data!$A$9:$CB$594,52,FALSE)</f>
        <v>7.2893258426966296E-3</v>
      </c>
      <c r="M55" s="32">
        <f>VLOOKUP($B55,Data!$A$9:$CB$594,53,FALSE)</f>
        <v>7.4297752808988766E-3</v>
      </c>
      <c r="N55" s="32">
        <f>VLOOKUP($B55,Data!$A$9:$CB$594,54,FALSE)</f>
        <v>6.544943820224719E-3</v>
      </c>
      <c r="O55" s="32">
        <f>VLOOKUP($B55,Data!$A$9:$CB$594,55,FALSE)</f>
        <v>5.9269662921348316E-3</v>
      </c>
      <c r="P55" s="32">
        <f>VLOOKUP($B55,Data!$A$9:$CB$594,56,FALSE)</f>
        <v>6.9382022471910117E-3</v>
      </c>
      <c r="Q55" s="32">
        <f>VLOOKUP($B55,Data!$A$9:$CB$594,57,FALSE)</f>
        <v>7.5140449438202243E-3</v>
      </c>
      <c r="R55" s="32">
        <f>VLOOKUP($B55,Data!$A$9:$CB$594,58,FALSE)</f>
        <v>8.3567415730337082E-3</v>
      </c>
      <c r="S55" s="32">
        <f>VLOOKUP($B55,Data!$A$9:$CB$594,59,FALSE)</f>
        <v>6.0252808988764048E-3</v>
      </c>
      <c r="T55" s="32">
        <f>VLOOKUP($B55,Data!$A$9:$CB$594,60,FALSE)</f>
        <v>8.6516853932584268E-3</v>
      </c>
      <c r="U55" s="32">
        <f>VLOOKUP($B55,Data!$A$9:$CB$594,61,FALSE)</f>
        <v>7.166853303471445E-3</v>
      </c>
      <c r="V55" s="32">
        <f>VLOOKUP($B55,Data!$A$9:$CB$594,62,FALSE)</f>
        <v>7.6819708846584548E-3</v>
      </c>
      <c r="W55" s="32">
        <f>VLOOKUP($B55,Data!$A$9:$CB$594,63,FALSE)</f>
        <v>6.2709966405375137E-3</v>
      </c>
      <c r="X55" s="32">
        <f>VLOOKUP($B55,Data!$A$9:$CB$594,64,FALSE)</f>
        <v>7.6147816349384102E-3</v>
      </c>
      <c r="Y55" s="32">
        <f>VLOOKUP($B55,Data!$A$9:$CB$594,65,FALSE)</f>
        <v>6.3941769316909298E-3</v>
      </c>
      <c r="Z55" s="32">
        <f>VLOOKUP($B55,Data!$A$9:$CB$594,66,FALSE)</f>
        <v>8.6450167973124298E-3</v>
      </c>
      <c r="AA55" s="38">
        <f>VLOOKUP($B55,Data!$A$9:$CB$594,67,FALSE)</f>
        <v>1.0660694288913773E-2</v>
      </c>
      <c r="AB55" s="38">
        <f>VLOOKUP($B55,Data!$A$9:$CB$594,68,FALSE)</f>
        <v>7.6035834266517353E-3</v>
      </c>
    </row>
    <row r="56" spans="1:28" x14ac:dyDescent="0.25">
      <c r="A56" s="1" t="s">
        <v>0</v>
      </c>
      <c r="B56" s="2" t="s">
        <v>54</v>
      </c>
      <c r="C56" s="3" t="s">
        <v>54</v>
      </c>
      <c r="D56" t="s">
        <v>259</v>
      </c>
      <c r="E56" t="s">
        <v>630</v>
      </c>
      <c r="F56" s="32">
        <f>VLOOKUP($B56,Data!$A$9:$CB$594,46,FALSE)</f>
        <v>3.25115562403698E-3</v>
      </c>
      <c r="G56" s="32">
        <f>VLOOKUP($B56,Data!$A$9:$CB$594,47,FALSE)</f>
        <v>9.4144838212634821E-3</v>
      </c>
      <c r="H56" s="32">
        <f>VLOOKUP($B56,Data!$A$9:$CB$594,48,FALSE)</f>
        <v>9.9845916795069344E-3</v>
      </c>
      <c r="I56" s="32">
        <f>VLOOKUP($B56,Data!$A$9:$CB$594,49,FALSE)</f>
        <v>1.0858505564387918E-2</v>
      </c>
      <c r="J56" s="32">
        <f>VLOOKUP($B56,Data!$A$9:$CB$594,50,FALSE)</f>
        <v>8.5055643879173286E-3</v>
      </c>
      <c r="K56" s="32">
        <f>VLOOKUP($B56,Data!$A$9:$CB$594,51,FALSE)</f>
        <v>8.1399046104928454E-3</v>
      </c>
      <c r="L56" s="32">
        <f>VLOOKUP($B56,Data!$A$9:$CB$594,52,FALSE)</f>
        <v>1.0492845786963434E-2</v>
      </c>
      <c r="M56" s="32">
        <f>VLOOKUP($B56,Data!$A$9:$CB$594,53,FALSE)</f>
        <v>6.8839427662957071E-3</v>
      </c>
      <c r="N56" s="32">
        <f>VLOOKUP($B56,Data!$A$9:$CB$594,54,FALSE)</f>
        <v>1.0254372019077902E-2</v>
      </c>
      <c r="O56" s="32">
        <f>VLOOKUP($B56,Data!$A$9:$CB$594,55,FALSE)</f>
        <v>7.6947535771065183E-3</v>
      </c>
      <c r="P56" s="32">
        <f>VLOOKUP($B56,Data!$A$9:$CB$594,56,FALSE)</f>
        <v>6.4864864864864862E-3</v>
      </c>
      <c r="Q56" s="32">
        <f>VLOOKUP($B56,Data!$A$9:$CB$594,57,FALSE)</f>
        <v>7.3131955484896658E-3</v>
      </c>
      <c r="R56" s="32">
        <f>VLOOKUP($B56,Data!$A$9:$CB$594,58,FALSE)</f>
        <v>4.1017488076311604E-3</v>
      </c>
      <c r="S56" s="32">
        <f>VLOOKUP($B56,Data!$A$9:$CB$594,59,FALSE)</f>
        <v>1.0270270270270269E-2</v>
      </c>
      <c r="T56" s="32">
        <f>VLOOKUP($B56,Data!$A$9:$CB$594,60,FALSE)</f>
        <v>1.0747217806041336E-2</v>
      </c>
      <c r="U56" s="32">
        <f>VLOOKUP($B56,Data!$A$9:$CB$594,61,FALSE)</f>
        <v>1.0024906600249066E-2</v>
      </c>
      <c r="V56" s="32">
        <f>VLOOKUP($B56,Data!$A$9:$CB$594,62,FALSE)</f>
        <v>1.5105853051058531E-2</v>
      </c>
      <c r="W56" s="32">
        <f>VLOOKUP($B56,Data!$A$9:$CB$594,63,FALSE)</f>
        <v>7.4097135740971353E-3</v>
      </c>
      <c r="X56" s="32">
        <f>VLOOKUP($B56,Data!$A$9:$CB$594,64,FALSE)</f>
        <v>9.4396014943960143E-3</v>
      </c>
      <c r="Y56" s="32">
        <f>VLOOKUP($B56,Data!$A$9:$CB$594,65,FALSE)</f>
        <v>9.8132004981320055E-3</v>
      </c>
      <c r="Z56" s="32">
        <f>VLOOKUP($B56,Data!$A$9:$CB$594,66,FALSE)</f>
        <v>1.4782067247820673E-2</v>
      </c>
      <c r="AA56" s="38">
        <f>VLOOKUP($B56,Data!$A$9:$CB$594,67,FALSE)</f>
        <v>1.4097135740971357E-2</v>
      </c>
      <c r="AB56" s="38">
        <f>VLOOKUP($B56,Data!$A$9:$CB$594,68,FALSE)</f>
        <v>7.9701120797011204E-3</v>
      </c>
    </row>
    <row r="57" spans="1:28" x14ac:dyDescent="0.25">
      <c r="A57" s="1" t="s">
        <v>0</v>
      </c>
      <c r="B57" s="2" t="s">
        <v>55</v>
      </c>
      <c r="C57" s="3" t="s">
        <v>55</v>
      </c>
      <c r="D57" t="s">
        <v>260</v>
      </c>
      <c r="E57" t="s">
        <v>631</v>
      </c>
      <c r="F57" s="32">
        <f>VLOOKUP($B57,Data!$A$9:$CB$594,46,FALSE)</f>
        <v>4.5785876993166283E-3</v>
      </c>
      <c r="G57" s="32">
        <f>VLOOKUP($B57,Data!$A$9:$CB$594,47,FALSE)</f>
        <v>9.5444191343963553E-3</v>
      </c>
      <c r="H57" s="32">
        <f>VLOOKUP($B57,Data!$A$9:$CB$594,48,FALSE)</f>
        <v>5.0569476082004553E-3</v>
      </c>
      <c r="I57" s="32">
        <f>VLOOKUP($B57,Data!$A$9:$CB$594,49,FALSE)</f>
        <v>9.7297297297297292E-3</v>
      </c>
      <c r="J57" s="32">
        <f>VLOOKUP($B57,Data!$A$9:$CB$594,50,FALSE)</f>
        <v>6.5990990990990993E-3</v>
      </c>
      <c r="K57" s="32">
        <f>VLOOKUP($B57,Data!$A$9:$CB$594,51,FALSE)</f>
        <v>8.9639639639639643E-3</v>
      </c>
      <c r="L57" s="32">
        <f>VLOOKUP($B57,Data!$A$9:$CB$594,52,FALSE)</f>
        <v>6.1711711711711715E-3</v>
      </c>
      <c r="M57" s="32">
        <f>VLOOKUP($B57,Data!$A$9:$CB$594,53,FALSE)</f>
        <v>9.2567567567567576E-3</v>
      </c>
      <c r="N57" s="32">
        <f>VLOOKUP($B57,Data!$A$9:$CB$594,54,FALSE)</f>
        <v>9.7522522522522515E-3</v>
      </c>
      <c r="O57" s="32">
        <f>VLOOKUP($B57,Data!$A$9:$CB$594,55,FALSE)</f>
        <v>1.1644144144144145E-2</v>
      </c>
      <c r="P57" s="32">
        <f>VLOOKUP($B57,Data!$A$9:$CB$594,56,FALSE)</f>
        <v>1.3626126126126126E-2</v>
      </c>
      <c r="Q57" s="32">
        <f>VLOOKUP($B57,Data!$A$9:$CB$594,57,FALSE)</f>
        <v>1.204954954954955E-2</v>
      </c>
      <c r="R57" s="32">
        <f>VLOOKUP($B57,Data!$A$9:$CB$594,58,FALSE)</f>
        <v>9.9774774774774779E-3</v>
      </c>
      <c r="S57" s="32">
        <f>VLOOKUP($B57,Data!$A$9:$CB$594,59,FALSE)</f>
        <v>8.22072072072072E-3</v>
      </c>
      <c r="T57" s="32">
        <f>VLOOKUP($B57,Data!$A$9:$CB$594,60,FALSE)</f>
        <v>1.1013513513513514E-2</v>
      </c>
      <c r="U57" s="32">
        <f>VLOOKUP($B57,Data!$A$9:$CB$594,61,FALSE)</f>
        <v>7.9657794676806087E-3</v>
      </c>
      <c r="V57" s="32">
        <f>VLOOKUP($B57,Data!$A$9:$CB$594,62,FALSE)</f>
        <v>8.7262357414448662E-3</v>
      </c>
      <c r="W57" s="32">
        <f>VLOOKUP($B57,Data!$A$9:$CB$594,63,FALSE)</f>
        <v>9.7148288973384032E-3</v>
      </c>
      <c r="X57" s="32">
        <f>VLOOKUP($B57,Data!$A$9:$CB$594,64,FALSE)</f>
        <v>1.4714828897338402E-2</v>
      </c>
      <c r="Y57" s="32">
        <f>VLOOKUP($B57,Data!$A$9:$CB$594,65,FALSE)</f>
        <v>8.3460076045627375E-3</v>
      </c>
      <c r="Z57" s="32">
        <f>VLOOKUP($B57,Data!$A$9:$CB$594,66,FALSE)</f>
        <v>1.4638783269961977E-2</v>
      </c>
      <c r="AA57" s="38">
        <f>VLOOKUP($B57,Data!$A$9:$CB$594,67,FALSE)</f>
        <v>9.6007604562737634E-3</v>
      </c>
      <c r="AB57" s="38">
        <f>VLOOKUP($B57,Data!$A$9:$CB$594,68,FALSE)</f>
        <v>1.7604562737642587E-2</v>
      </c>
    </row>
    <row r="58" spans="1:28" x14ac:dyDescent="0.25">
      <c r="A58" s="1" t="s">
        <v>0</v>
      </c>
      <c r="B58" s="2" t="s">
        <v>56</v>
      </c>
      <c r="C58" s="3" t="s">
        <v>56</v>
      </c>
      <c r="D58" t="s">
        <v>261</v>
      </c>
      <c r="E58" t="s">
        <v>645</v>
      </c>
      <c r="F58" s="32">
        <f>VLOOKUP($B58,Data!$A$9:$CB$594,46,FALSE)</f>
        <v>1.2110091743119266E-2</v>
      </c>
      <c r="G58" s="32">
        <f>VLOOKUP($B58,Data!$A$9:$CB$594,47,FALSE)</f>
        <v>2.1541284403669723E-2</v>
      </c>
      <c r="H58" s="32">
        <f>VLOOKUP($B58,Data!$A$9:$CB$594,48,FALSE)</f>
        <v>1.7963302752293579E-2</v>
      </c>
      <c r="I58" s="32">
        <f>VLOOKUP($B58,Data!$A$9:$CB$594,49,FALSE)</f>
        <v>3.0757575757575758E-2</v>
      </c>
      <c r="J58" s="32">
        <f>VLOOKUP($B58,Data!$A$9:$CB$594,50,FALSE)</f>
        <v>1.6666666666666666E-2</v>
      </c>
      <c r="K58" s="32">
        <f>VLOOKUP($B58,Data!$A$9:$CB$594,51,FALSE)</f>
        <v>1.5757575757575758E-2</v>
      </c>
      <c r="L58" s="32">
        <f>VLOOKUP($B58,Data!$A$9:$CB$594,52,FALSE)</f>
        <v>2.1060606060606061E-2</v>
      </c>
      <c r="M58" s="32">
        <f>VLOOKUP($B58,Data!$A$9:$CB$594,53,FALSE)</f>
        <v>2.7973484848484848E-2</v>
      </c>
      <c r="N58" s="32">
        <f>VLOOKUP($B58,Data!$A$9:$CB$594,54,FALSE)</f>
        <v>2.2651515151515152E-2</v>
      </c>
      <c r="O58" s="32">
        <f>VLOOKUP($B58,Data!$A$9:$CB$594,55,FALSE)</f>
        <v>2.3579545454545454E-2</v>
      </c>
      <c r="P58" s="32">
        <f>VLOOKUP($B58,Data!$A$9:$CB$594,56,FALSE)</f>
        <v>2.356060606060606E-2</v>
      </c>
      <c r="Q58" s="32">
        <f>VLOOKUP($B58,Data!$A$9:$CB$594,57,FALSE)</f>
        <v>2.6155303030303029E-2</v>
      </c>
      <c r="R58" s="32">
        <f>VLOOKUP($B58,Data!$A$9:$CB$594,58,FALSE)</f>
        <v>1.3882575757575757E-2</v>
      </c>
      <c r="S58" s="32">
        <f>VLOOKUP($B58,Data!$A$9:$CB$594,59,FALSE)</f>
        <v>2.4678030303030302E-2</v>
      </c>
      <c r="T58" s="32">
        <f>VLOOKUP($B58,Data!$A$9:$CB$594,60,FALSE)</f>
        <v>1.4678030303030304E-2</v>
      </c>
      <c r="U58" s="32">
        <f>VLOOKUP($B58,Data!$A$9:$CB$594,61,FALSE)</f>
        <v>1.3994126284875183E-2</v>
      </c>
      <c r="V58" s="32">
        <f>VLOOKUP($B58,Data!$A$9:$CB$594,62,FALSE)</f>
        <v>1.2951541850220264E-2</v>
      </c>
      <c r="W58" s="32">
        <f>VLOOKUP($B58,Data!$A$9:$CB$594,63,FALSE)</f>
        <v>1.8370044052863434E-2</v>
      </c>
      <c r="X58" s="32">
        <f>VLOOKUP($B58,Data!$A$9:$CB$594,64,FALSE)</f>
        <v>2.2716593245227606E-2</v>
      </c>
      <c r="Y58" s="32">
        <f>VLOOKUP($B58,Data!$A$9:$CB$594,65,FALSE)</f>
        <v>2.2775330396475772E-2</v>
      </c>
      <c r="Z58" s="32">
        <f>VLOOKUP($B58,Data!$A$9:$CB$594,66,FALSE)</f>
        <v>2.0572687224669605E-2</v>
      </c>
      <c r="AA58" s="38">
        <f>VLOOKUP($B58,Data!$A$9:$CB$594,67,FALSE)</f>
        <v>2.3715124816446401E-2</v>
      </c>
      <c r="AB58" s="38">
        <f>VLOOKUP($B58,Data!$A$9:$CB$594,68,FALSE)</f>
        <v>3.2099853157121883E-2</v>
      </c>
    </row>
    <row r="59" spans="1:28" x14ac:dyDescent="0.25">
      <c r="A59" s="1" t="s">
        <v>0</v>
      </c>
      <c r="B59" s="2" t="s">
        <v>57</v>
      </c>
      <c r="C59" s="3" t="s">
        <v>57</v>
      </c>
      <c r="D59" t="s">
        <v>262</v>
      </c>
      <c r="E59" t="s">
        <v>646</v>
      </c>
      <c r="F59" s="32">
        <f>VLOOKUP($B59,Data!$A$9:$CB$594,46,FALSE)</f>
        <v>3.1515151515151517E-3</v>
      </c>
      <c r="G59" s="32">
        <f>VLOOKUP($B59,Data!$A$9:$CB$594,47,FALSE)</f>
        <v>6.5656565656565654E-3</v>
      </c>
      <c r="H59" s="32">
        <f>VLOOKUP($B59,Data!$A$9:$CB$594,48,FALSE)</f>
        <v>4.7676767676767678E-3</v>
      </c>
      <c r="I59" s="32">
        <f>VLOOKUP($B59,Data!$A$9:$CB$594,49,FALSE)</f>
        <v>8.0931263858093124E-3</v>
      </c>
      <c r="J59" s="32">
        <f>VLOOKUP($B59,Data!$A$9:$CB$594,50,FALSE)</f>
        <v>6.452328159645233E-3</v>
      </c>
      <c r="K59" s="32">
        <f>VLOOKUP($B59,Data!$A$9:$CB$594,51,FALSE)</f>
        <v>8.1152993348115304E-3</v>
      </c>
      <c r="L59" s="32">
        <f>VLOOKUP($B59,Data!$A$9:$CB$594,52,FALSE)</f>
        <v>8.0044345898004441E-3</v>
      </c>
      <c r="M59" s="32">
        <f>VLOOKUP($B59,Data!$A$9:$CB$594,53,FALSE)</f>
        <v>1.0266075388026607E-2</v>
      </c>
      <c r="N59" s="32">
        <f>VLOOKUP($B59,Data!$A$9:$CB$594,54,FALSE)</f>
        <v>6.0532150776053213E-3</v>
      </c>
      <c r="O59" s="32">
        <f>VLOOKUP($B59,Data!$A$9:$CB$594,55,FALSE)</f>
        <v>9.5343680709534372E-3</v>
      </c>
      <c r="P59" s="32">
        <f>VLOOKUP($B59,Data!$A$9:$CB$594,56,FALSE)</f>
        <v>7.4944567627494461E-3</v>
      </c>
      <c r="Q59" s="32">
        <f>VLOOKUP($B59,Data!$A$9:$CB$594,57,FALSE)</f>
        <v>7.9822616407982262E-3</v>
      </c>
      <c r="R59" s="32">
        <f>VLOOKUP($B59,Data!$A$9:$CB$594,58,FALSE)</f>
        <v>1.0354767184035477E-2</v>
      </c>
      <c r="S59" s="32">
        <f>VLOOKUP($B59,Data!$A$9:$CB$594,59,FALSE)</f>
        <v>8.5144124168514412E-3</v>
      </c>
      <c r="T59" s="32">
        <f>VLOOKUP($B59,Data!$A$9:$CB$594,60,FALSE)</f>
        <v>8.4478935698447891E-3</v>
      </c>
      <c r="U59" s="32">
        <f>VLOOKUP($B59,Data!$A$9:$CB$594,61,FALSE)</f>
        <v>6.4716312056737587E-3</v>
      </c>
      <c r="V59" s="32">
        <f>VLOOKUP($B59,Data!$A$9:$CB$594,62,FALSE)</f>
        <v>1.1932624113475176E-2</v>
      </c>
      <c r="W59" s="32">
        <f>VLOOKUP($B59,Data!$A$9:$CB$594,63,FALSE)</f>
        <v>8.4751773049645384E-3</v>
      </c>
      <c r="X59" s="32">
        <f>VLOOKUP($B59,Data!$A$9:$CB$594,64,FALSE)</f>
        <v>1.4095744680851063E-2</v>
      </c>
      <c r="Y59" s="32">
        <f>VLOOKUP($B59,Data!$A$9:$CB$594,65,FALSE)</f>
        <v>8.6879432624113479E-3</v>
      </c>
      <c r="Z59" s="32">
        <f>VLOOKUP($B59,Data!$A$9:$CB$594,66,FALSE)</f>
        <v>1.1134751773049645E-2</v>
      </c>
      <c r="AA59" s="38">
        <f>VLOOKUP($B59,Data!$A$9:$CB$594,67,FALSE)</f>
        <v>1.4556737588652483E-2</v>
      </c>
      <c r="AB59" s="38">
        <f>VLOOKUP($B59,Data!$A$9:$CB$594,68,FALSE)</f>
        <v>7.6418439716312058E-3</v>
      </c>
    </row>
    <row r="60" spans="1:28" x14ac:dyDescent="0.25">
      <c r="A60" s="1" t="s">
        <v>0</v>
      </c>
      <c r="B60" s="2" t="s">
        <v>58</v>
      </c>
      <c r="C60" s="3" t="s">
        <v>58</v>
      </c>
      <c r="D60" t="s">
        <v>263</v>
      </c>
      <c r="E60" t="s">
        <v>645</v>
      </c>
      <c r="F60" s="32">
        <f>VLOOKUP($B60,Data!$A$9:$CB$594,46,FALSE)</f>
        <v>4.4952681388012615E-3</v>
      </c>
      <c r="G60" s="32">
        <f>VLOOKUP($B60,Data!$A$9:$CB$594,47,FALSE)</f>
        <v>7.0504731861198737E-3</v>
      </c>
      <c r="H60" s="32">
        <f>VLOOKUP($B60,Data!$A$9:$CB$594,48,FALSE)</f>
        <v>6.593059936908517E-3</v>
      </c>
      <c r="I60" s="32">
        <f>VLOOKUP($B60,Data!$A$9:$CB$594,49,FALSE)</f>
        <v>8.4437086092715233E-3</v>
      </c>
      <c r="J60" s="32">
        <f>VLOOKUP($B60,Data!$A$9:$CB$594,50,FALSE)</f>
        <v>8.6092715231788075E-3</v>
      </c>
      <c r="K60" s="32">
        <f>VLOOKUP($B60,Data!$A$9:$CB$594,51,FALSE)</f>
        <v>1.2665562913907285E-2</v>
      </c>
      <c r="L60" s="32">
        <f>VLOOKUP($B60,Data!$A$9:$CB$594,52,FALSE)</f>
        <v>1.0165562913907284E-2</v>
      </c>
      <c r="M60" s="32">
        <f>VLOOKUP($B60,Data!$A$9:$CB$594,53,FALSE)</f>
        <v>1.2566225165562914E-2</v>
      </c>
      <c r="N60" s="32">
        <f>VLOOKUP($B60,Data!$A$9:$CB$594,54,FALSE)</f>
        <v>1.5248344370860928E-2</v>
      </c>
      <c r="O60" s="32">
        <f>VLOOKUP($B60,Data!$A$9:$CB$594,55,FALSE)</f>
        <v>1.5579470198675496E-2</v>
      </c>
      <c r="P60" s="32">
        <f>VLOOKUP($B60,Data!$A$9:$CB$594,56,FALSE)</f>
        <v>1.3791390728476821E-2</v>
      </c>
      <c r="Q60" s="32">
        <f>VLOOKUP($B60,Data!$A$9:$CB$594,57,FALSE)</f>
        <v>9.9668874172185434E-3</v>
      </c>
      <c r="R60" s="32">
        <f>VLOOKUP($B60,Data!$A$9:$CB$594,58,FALSE)</f>
        <v>7.4172185430463576E-3</v>
      </c>
      <c r="S60" s="32">
        <f>VLOOKUP($B60,Data!$A$9:$CB$594,59,FALSE)</f>
        <v>1.1589403973509934E-2</v>
      </c>
      <c r="T60" s="32">
        <f>VLOOKUP($B60,Data!$A$9:$CB$594,60,FALSE)</f>
        <v>1.2533112582781458E-2</v>
      </c>
      <c r="U60" s="32">
        <f>VLOOKUP($B60,Data!$A$9:$CB$594,61,FALSE)</f>
        <v>1.1222929936305732E-2</v>
      </c>
      <c r="V60" s="32">
        <f>VLOOKUP($B60,Data!$A$9:$CB$594,62,FALSE)</f>
        <v>8.7898089171974531E-3</v>
      </c>
      <c r="W60" s="32">
        <f>VLOOKUP($B60,Data!$A$9:$CB$594,63,FALSE)</f>
        <v>1.1847133757961783E-2</v>
      </c>
      <c r="X60" s="32">
        <f>VLOOKUP($B60,Data!$A$9:$CB$594,64,FALSE)</f>
        <v>1.2420382165605096E-2</v>
      </c>
      <c r="Y60" s="32">
        <f>VLOOKUP($B60,Data!$A$9:$CB$594,65,FALSE)</f>
        <v>1.3923566878980892E-2</v>
      </c>
      <c r="Z60" s="32">
        <f>VLOOKUP($B60,Data!$A$9:$CB$594,66,FALSE)</f>
        <v>1.4535031847133758E-2</v>
      </c>
      <c r="AA60" s="38">
        <f>VLOOKUP($B60,Data!$A$9:$CB$594,67,FALSE)</f>
        <v>1.3630573248407643E-2</v>
      </c>
      <c r="AB60" s="38">
        <f>VLOOKUP($B60,Data!$A$9:$CB$594,68,FALSE)</f>
        <v>1.489171974522293E-2</v>
      </c>
    </row>
    <row r="61" spans="1:28" x14ac:dyDescent="0.25">
      <c r="A61" s="1" t="s">
        <v>0</v>
      </c>
      <c r="B61" s="2" t="s">
        <v>59</v>
      </c>
      <c r="C61" s="3" t="s">
        <v>59</v>
      </c>
      <c r="D61" t="s">
        <v>264</v>
      </c>
      <c r="E61" t="s">
        <v>630</v>
      </c>
      <c r="F61" s="32">
        <f>VLOOKUP($B61,Data!$A$9:$CB$594,46,FALSE)</f>
        <v>4.2738589211618258E-3</v>
      </c>
      <c r="G61" s="32">
        <f>VLOOKUP($B61,Data!$A$9:$CB$594,47,FALSE)</f>
        <v>7.4273858921161829E-3</v>
      </c>
      <c r="H61" s="32">
        <f>VLOOKUP($B61,Data!$A$9:$CB$594,48,FALSE)</f>
        <v>9.7925311203319494E-3</v>
      </c>
      <c r="I61" s="32">
        <f>VLOOKUP($B61,Data!$A$9:$CB$594,49,FALSE)</f>
        <v>1.3923076923076923E-2</v>
      </c>
      <c r="J61" s="32">
        <f>VLOOKUP($B61,Data!$A$9:$CB$594,50,FALSE)</f>
        <v>7.6923076923076927E-3</v>
      </c>
      <c r="K61" s="32">
        <f>VLOOKUP($B61,Data!$A$9:$CB$594,51,FALSE)</f>
        <v>1.0692307692307692E-2</v>
      </c>
      <c r="L61" s="32">
        <f>VLOOKUP($B61,Data!$A$9:$CB$594,52,FALSE)</f>
        <v>1.0346153846153847E-2</v>
      </c>
      <c r="M61" s="32">
        <f>VLOOKUP($B61,Data!$A$9:$CB$594,53,FALSE)</f>
        <v>1.35E-2</v>
      </c>
      <c r="N61" s="32">
        <f>VLOOKUP($B61,Data!$A$9:$CB$594,54,FALSE)</f>
        <v>1.4153846153846154E-2</v>
      </c>
      <c r="O61" s="32">
        <f>VLOOKUP($B61,Data!$A$9:$CB$594,55,FALSE)</f>
        <v>1.0461538461538461E-2</v>
      </c>
      <c r="P61" s="32">
        <f>VLOOKUP($B61,Data!$A$9:$CB$594,56,FALSE)</f>
        <v>9.5769230769230766E-3</v>
      </c>
      <c r="Q61" s="32">
        <f>VLOOKUP($B61,Data!$A$9:$CB$594,57,FALSE)</f>
        <v>8.3076923076923076E-3</v>
      </c>
      <c r="R61" s="32">
        <f>VLOOKUP($B61,Data!$A$9:$CB$594,58,FALSE)</f>
        <v>4.5384615384615381E-3</v>
      </c>
      <c r="S61" s="32">
        <f>VLOOKUP($B61,Data!$A$9:$CB$594,59,FALSE)</f>
        <v>8.3076923076923076E-3</v>
      </c>
      <c r="T61" s="32">
        <f>VLOOKUP($B61,Data!$A$9:$CB$594,60,FALSE)</f>
        <v>8.4230769230769238E-3</v>
      </c>
      <c r="U61" s="32">
        <f>VLOOKUP($B61,Data!$A$9:$CB$594,61,FALSE)</f>
        <v>1.2500000000000001E-2</v>
      </c>
      <c r="V61" s="32">
        <f>VLOOKUP($B61,Data!$A$9:$CB$594,62,FALSE)</f>
        <v>9.335443037974683E-3</v>
      </c>
      <c r="W61" s="32">
        <f>VLOOKUP($B61,Data!$A$9:$CB$594,63,FALSE)</f>
        <v>7.7848101265822782E-3</v>
      </c>
      <c r="X61" s="32">
        <f>VLOOKUP($B61,Data!$A$9:$CB$594,64,FALSE)</f>
        <v>8.0063291139240503E-3</v>
      </c>
      <c r="Y61" s="32">
        <f>VLOOKUP($B61,Data!$A$9:$CB$594,65,FALSE)</f>
        <v>7.943037974683544E-3</v>
      </c>
      <c r="Z61" s="32">
        <f>VLOOKUP($B61,Data!$A$9:$CB$594,66,FALSE)</f>
        <v>7.6582278481012655E-3</v>
      </c>
      <c r="AA61" s="38">
        <f>VLOOKUP($B61,Data!$A$9:$CB$594,67,FALSE)</f>
        <v>9.3037974683544307E-3</v>
      </c>
      <c r="AB61" s="38">
        <f>VLOOKUP($B61,Data!$A$9:$CB$594,68,FALSE)</f>
        <v>1.3227848101265823E-2</v>
      </c>
    </row>
    <row r="62" spans="1:28" x14ac:dyDescent="0.25">
      <c r="A62" s="1" t="s">
        <v>0</v>
      </c>
      <c r="B62" s="2" t="s">
        <v>60</v>
      </c>
      <c r="C62" s="3" t="s">
        <v>60</v>
      </c>
      <c r="D62" t="s">
        <v>265</v>
      </c>
      <c r="E62" t="s">
        <v>647</v>
      </c>
      <c r="F62" s="32">
        <f>VLOOKUP($B62,Data!$A$9:$CB$594,46,FALSE)</f>
        <v>7.5552050473186123E-3</v>
      </c>
      <c r="G62" s="32">
        <f>VLOOKUP($B62,Data!$A$9:$CB$594,47,FALSE)</f>
        <v>7.870662460567824E-3</v>
      </c>
      <c r="H62" s="32">
        <f>VLOOKUP($B62,Data!$A$9:$CB$594,48,FALSE)</f>
        <v>7.6656151419558357E-3</v>
      </c>
      <c r="I62" s="32">
        <f>VLOOKUP($B62,Data!$A$9:$CB$594,49,FALSE)</f>
        <v>7.9578606158833068E-3</v>
      </c>
      <c r="J62" s="32">
        <f>VLOOKUP($B62,Data!$A$9:$CB$594,50,FALSE)</f>
        <v>9.3192868719611018E-3</v>
      </c>
      <c r="K62" s="32">
        <f>VLOOKUP($B62,Data!$A$9:$CB$594,51,FALSE)</f>
        <v>1.1863857374392221E-2</v>
      </c>
      <c r="L62" s="32">
        <f>VLOOKUP($B62,Data!$A$9:$CB$594,52,FALSE)</f>
        <v>1.0534846029173419E-2</v>
      </c>
      <c r="M62" s="32">
        <f>VLOOKUP($B62,Data!$A$9:$CB$594,53,FALSE)</f>
        <v>9.4327390599675855E-3</v>
      </c>
      <c r="N62" s="32">
        <f>VLOOKUP($B62,Data!$A$9:$CB$594,54,FALSE)</f>
        <v>1.2641815235008104E-2</v>
      </c>
      <c r="O62" s="32">
        <f>VLOOKUP($B62,Data!$A$9:$CB$594,55,FALSE)</f>
        <v>1.3857374392220421E-2</v>
      </c>
      <c r="P62" s="32">
        <f>VLOOKUP($B62,Data!$A$9:$CB$594,56,FALSE)</f>
        <v>1.4311183144246353E-2</v>
      </c>
      <c r="Q62" s="32">
        <f>VLOOKUP($B62,Data!$A$9:$CB$594,57,FALSE)</f>
        <v>1.2852512155591573E-2</v>
      </c>
      <c r="R62" s="32">
        <f>VLOOKUP($B62,Data!$A$9:$CB$594,58,FALSE)</f>
        <v>9.3517017828200974E-3</v>
      </c>
      <c r="S62" s="32">
        <f>VLOOKUP($B62,Data!$A$9:$CB$594,59,FALSE)</f>
        <v>1.379254457050243E-2</v>
      </c>
      <c r="T62" s="32">
        <f>VLOOKUP($B62,Data!$A$9:$CB$594,60,FALSE)</f>
        <v>1.8184764991896273E-2</v>
      </c>
      <c r="U62" s="32">
        <f>VLOOKUP($B62,Data!$A$9:$CB$594,61,FALSE)</f>
        <v>8.6956521739130436E-3</v>
      </c>
      <c r="V62" s="32">
        <f>VLOOKUP($B62,Data!$A$9:$CB$594,62,FALSE)</f>
        <v>1.1884057971014493E-2</v>
      </c>
      <c r="W62" s="32">
        <f>VLOOKUP($B62,Data!$A$9:$CB$594,63,FALSE)</f>
        <v>1.2198067632850241E-2</v>
      </c>
      <c r="X62" s="32">
        <f>VLOOKUP($B62,Data!$A$9:$CB$594,64,FALSE)</f>
        <v>1.393719806763285E-2</v>
      </c>
      <c r="Y62" s="32">
        <f>VLOOKUP($B62,Data!$A$9:$CB$594,65,FALSE)</f>
        <v>1.1980676328502415E-2</v>
      </c>
      <c r="Z62" s="32">
        <f>VLOOKUP($B62,Data!$A$9:$CB$594,66,FALSE)</f>
        <v>1.4166666666666666E-2</v>
      </c>
      <c r="AA62" s="38">
        <f>VLOOKUP($B62,Data!$A$9:$CB$594,67,FALSE)</f>
        <v>1.5132850241545894E-2</v>
      </c>
      <c r="AB62" s="38">
        <f>VLOOKUP($B62,Data!$A$9:$CB$594,68,FALSE)</f>
        <v>1.3768115942028985E-2</v>
      </c>
    </row>
    <row r="63" spans="1:28" x14ac:dyDescent="0.25">
      <c r="A63" s="1" t="s">
        <v>0</v>
      </c>
      <c r="B63" s="2" t="s">
        <v>61</v>
      </c>
      <c r="C63" s="3" t="s">
        <v>61</v>
      </c>
      <c r="D63" t="s">
        <v>266</v>
      </c>
      <c r="E63" t="s">
        <v>645</v>
      </c>
      <c r="F63" s="32">
        <f>VLOOKUP($B63,Data!$A$9:$CB$594,46,FALSE)</f>
        <v>3.7395659432387313E-3</v>
      </c>
      <c r="G63" s="32">
        <f>VLOOKUP($B63,Data!$A$9:$CB$594,47,FALSE)</f>
        <v>5.6928213689482468E-3</v>
      </c>
      <c r="H63" s="32">
        <f>VLOOKUP($B63,Data!$A$9:$CB$594,48,FALSE)</f>
        <v>8.230383973288815E-3</v>
      </c>
      <c r="I63" s="32">
        <f>VLOOKUP($B63,Data!$A$9:$CB$594,49,FALSE)</f>
        <v>6.1337683523654159E-3</v>
      </c>
      <c r="J63" s="32">
        <f>VLOOKUP($B63,Data!$A$9:$CB$594,50,FALSE)</f>
        <v>5.1712887438825446E-3</v>
      </c>
      <c r="K63" s="32">
        <f>VLOOKUP($B63,Data!$A$9:$CB$594,51,FALSE)</f>
        <v>7.7814029363784667E-3</v>
      </c>
      <c r="L63" s="32">
        <f>VLOOKUP($B63,Data!$A$9:$CB$594,52,FALSE)</f>
        <v>5.8890701468189231E-3</v>
      </c>
      <c r="M63" s="32">
        <f>VLOOKUP($B63,Data!$A$9:$CB$594,53,FALSE)</f>
        <v>1.1256117455138662E-2</v>
      </c>
      <c r="N63" s="32">
        <f>VLOOKUP($B63,Data!$A$9:$CB$594,54,FALSE)</f>
        <v>8.6623164763458393E-3</v>
      </c>
      <c r="O63" s="32">
        <f>VLOOKUP($B63,Data!$A$9:$CB$594,55,FALSE)</f>
        <v>7.2267536704730831E-3</v>
      </c>
      <c r="P63" s="32">
        <f>VLOOKUP($B63,Data!$A$9:$CB$594,56,FALSE)</f>
        <v>1.1957585644371941E-2</v>
      </c>
      <c r="Q63" s="32">
        <f>VLOOKUP($B63,Data!$A$9:$CB$594,57,FALSE)</f>
        <v>5.3017944535073414E-3</v>
      </c>
      <c r="R63" s="32">
        <f>VLOOKUP($B63,Data!$A$9:$CB$594,58,FALSE)</f>
        <v>5.5628058727569332E-3</v>
      </c>
      <c r="S63" s="32">
        <f>VLOOKUP($B63,Data!$A$9:$CB$594,59,FALSE)</f>
        <v>8.7601957585644371E-3</v>
      </c>
      <c r="T63" s="32">
        <f>VLOOKUP($B63,Data!$A$9:$CB$594,60,FALSE)</f>
        <v>1.1174551386623165E-2</v>
      </c>
      <c r="U63" s="32">
        <f>VLOOKUP($B63,Data!$A$9:$CB$594,61,FALSE)</f>
        <v>6.9937106918238996E-3</v>
      </c>
      <c r="V63" s="32">
        <f>VLOOKUP($B63,Data!$A$9:$CB$594,62,FALSE)</f>
        <v>7.3710691823899374E-3</v>
      </c>
      <c r="W63" s="32">
        <f>VLOOKUP($B63,Data!$A$9:$CB$594,63,FALSE)</f>
        <v>7.169811320754717E-3</v>
      </c>
      <c r="X63" s="32">
        <f>VLOOKUP($B63,Data!$A$9:$CB$594,64,FALSE)</f>
        <v>7.9622641509433968E-3</v>
      </c>
      <c r="Y63" s="32">
        <f>VLOOKUP($B63,Data!$A$9:$CB$594,65,FALSE)</f>
        <v>9.0314465408805038E-3</v>
      </c>
      <c r="Z63" s="32">
        <f>VLOOKUP($B63,Data!$A$9:$CB$594,66,FALSE)</f>
        <v>6.9559748427672954E-3</v>
      </c>
      <c r="AA63" s="38">
        <f>VLOOKUP($B63,Data!$A$9:$CB$594,67,FALSE)</f>
        <v>9.1320754716981128E-3</v>
      </c>
      <c r="AB63" s="38">
        <f>VLOOKUP($B63,Data!$A$9:$CB$594,68,FALSE)</f>
        <v>8.1886792452830186E-3</v>
      </c>
    </row>
    <row r="64" spans="1:28" x14ac:dyDescent="0.25">
      <c r="A64" s="1" t="s">
        <v>0</v>
      </c>
      <c r="B64" s="2" t="s">
        <v>62</v>
      </c>
      <c r="C64" s="3" t="s">
        <v>62</v>
      </c>
      <c r="D64" t="s">
        <v>267</v>
      </c>
      <c r="E64" t="s">
        <v>647</v>
      </c>
      <c r="F64" s="32">
        <f>VLOOKUP($B64,Data!$A$9:$CB$594,46,FALSE)</f>
        <v>5.6117021276595744E-3</v>
      </c>
      <c r="G64" s="32">
        <f>VLOOKUP($B64,Data!$A$9:$CB$594,47,FALSE)</f>
        <v>7.3670212765957451E-3</v>
      </c>
      <c r="H64" s="32">
        <f>VLOOKUP($B64,Data!$A$9:$CB$594,48,FALSE)</f>
        <v>7.473404255319149E-3</v>
      </c>
      <c r="I64" s="32">
        <f>VLOOKUP($B64,Data!$A$9:$CB$594,49,FALSE)</f>
        <v>5.3513513513513515E-3</v>
      </c>
      <c r="J64" s="32">
        <f>VLOOKUP($B64,Data!$A$9:$CB$594,50,FALSE)</f>
        <v>6.6756756756756758E-3</v>
      </c>
      <c r="K64" s="32">
        <f>VLOOKUP($B64,Data!$A$9:$CB$594,51,FALSE)</f>
        <v>1.2324324324324324E-2</v>
      </c>
      <c r="L64" s="32">
        <f>VLOOKUP($B64,Data!$A$9:$CB$594,52,FALSE)</f>
        <v>7.9189189189189189E-3</v>
      </c>
      <c r="M64" s="32">
        <f>VLOOKUP($B64,Data!$A$9:$CB$594,53,FALSE)</f>
        <v>9.1621621621621619E-3</v>
      </c>
      <c r="N64" s="32">
        <f>VLOOKUP($B64,Data!$A$9:$CB$594,54,FALSE)</f>
        <v>1.0756756756756757E-2</v>
      </c>
      <c r="O64" s="32">
        <f>VLOOKUP($B64,Data!$A$9:$CB$594,55,FALSE)</f>
        <v>1.0945945945945945E-2</v>
      </c>
      <c r="P64" s="32">
        <f>VLOOKUP($B64,Data!$A$9:$CB$594,56,FALSE)</f>
        <v>1.0270270270270269E-2</v>
      </c>
      <c r="Q64" s="32">
        <f>VLOOKUP($B64,Data!$A$9:$CB$594,57,FALSE)</f>
        <v>1.0594594594594595E-2</v>
      </c>
      <c r="R64" s="32">
        <f>VLOOKUP($B64,Data!$A$9:$CB$594,58,FALSE)</f>
        <v>7.5135135135135133E-3</v>
      </c>
      <c r="S64" s="32">
        <f>VLOOKUP($B64,Data!$A$9:$CB$594,59,FALSE)</f>
        <v>8.9729729729729722E-3</v>
      </c>
      <c r="T64" s="32">
        <f>VLOOKUP($B64,Data!$A$9:$CB$594,60,FALSE)</f>
        <v>8.0270270270270273E-3</v>
      </c>
      <c r="U64" s="32">
        <f>VLOOKUP($B64,Data!$A$9:$CB$594,61,FALSE)</f>
        <v>8.9732142857142858E-3</v>
      </c>
      <c r="V64" s="32">
        <f>VLOOKUP($B64,Data!$A$9:$CB$594,62,FALSE)</f>
        <v>8.7723214285714279E-3</v>
      </c>
      <c r="W64" s="32">
        <f>VLOOKUP($B64,Data!$A$9:$CB$594,63,FALSE)</f>
        <v>7.4999999999999997E-3</v>
      </c>
      <c r="X64" s="32">
        <f>VLOOKUP($B64,Data!$A$9:$CB$594,64,FALSE)</f>
        <v>1.1316964285714286E-2</v>
      </c>
      <c r="Y64" s="32">
        <f>VLOOKUP($B64,Data!$A$9:$CB$594,65,FALSE)</f>
        <v>9.0178571428571434E-3</v>
      </c>
      <c r="Z64" s="32">
        <f>VLOOKUP($B64,Data!$A$9:$CB$594,66,FALSE)</f>
        <v>1.3995535714285714E-2</v>
      </c>
      <c r="AA64" s="38">
        <f>VLOOKUP($B64,Data!$A$9:$CB$594,67,FALSE)</f>
        <v>1.2700892857142857E-2</v>
      </c>
      <c r="AB64" s="38">
        <f>VLOOKUP($B64,Data!$A$9:$CB$594,68,FALSE)</f>
        <v>1.6584821428571428E-2</v>
      </c>
    </row>
    <row r="65" spans="1:28" x14ac:dyDescent="0.25">
      <c r="A65" s="1" t="s">
        <v>0</v>
      </c>
      <c r="B65" s="2" t="s">
        <v>63</v>
      </c>
      <c r="C65" s="3" t="s">
        <v>63</v>
      </c>
      <c r="D65" t="s">
        <v>268</v>
      </c>
      <c r="E65" t="s">
        <v>644</v>
      </c>
      <c r="F65" s="32">
        <f>VLOOKUP($B65,Data!$A$9:$CB$594,46,FALSE)</f>
        <v>6.5457685664939555E-3</v>
      </c>
      <c r="G65" s="32">
        <f>VLOOKUP($B65,Data!$A$9:$CB$594,47,FALSE)</f>
        <v>8.7392055267702939E-3</v>
      </c>
      <c r="H65" s="32">
        <f>VLOOKUP($B65,Data!$A$9:$CB$594,48,FALSE)</f>
        <v>9.4645941278065637E-3</v>
      </c>
      <c r="I65" s="32">
        <f>VLOOKUP($B65,Data!$A$9:$CB$594,49,FALSE)</f>
        <v>7.8472222222222224E-3</v>
      </c>
      <c r="J65" s="32">
        <f>VLOOKUP($B65,Data!$A$9:$CB$594,50,FALSE)</f>
        <v>6.7534722222222223E-3</v>
      </c>
      <c r="K65" s="32">
        <f>VLOOKUP($B65,Data!$A$9:$CB$594,51,FALSE)</f>
        <v>9.1666666666666667E-3</v>
      </c>
      <c r="L65" s="32">
        <f>VLOOKUP($B65,Data!$A$9:$CB$594,52,FALSE)</f>
        <v>1.0399305555555556E-2</v>
      </c>
      <c r="M65" s="32">
        <f>VLOOKUP($B65,Data!$A$9:$CB$594,53,FALSE)</f>
        <v>1.0329861111111111E-2</v>
      </c>
      <c r="N65" s="32">
        <f>VLOOKUP($B65,Data!$A$9:$CB$594,54,FALSE)</f>
        <v>9.913194444444445E-3</v>
      </c>
      <c r="O65" s="32">
        <f>VLOOKUP($B65,Data!$A$9:$CB$594,55,FALSE)</f>
        <v>1.7847222222222223E-2</v>
      </c>
      <c r="P65" s="32">
        <f>VLOOKUP($B65,Data!$A$9:$CB$594,56,FALSE)</f>
        <v>1.4114583333333333E-2</v>
      </c>
      <c r="Q65" s="32">
        <f>VLOOKUP($B65,Data!$A$9:$CB$594,57,FALSE)</f>
        <v>1.0277777777777778E-2</v>
      </c>
      <c r="R65" s="32">
        <f>VLOOKUP($B65,Data!$A$9:$CB$594,58,FALSE)</f>
        <v>6.9965277777777777E-3</v>
      </c>
      <c r="S65" s="32">
        <f>VLOOKUP($B65,Data!$A$9:$CB$594,59,FALSE)</f>
        <v>1.03125E-2</v>
      </c>
      <c r="T65" s="32">
        <f>VLOOKUP($B65,Data!$A$9:$CB$594,60,FALSE)</f>
        <v>7.8645833333333328E-3</v>
      </c>
      <c r="U65" s="32">
        <f>VLOOKUP($B65,Data!$A$9:$CB$594,61,FALSE)</f>
        <v>8.2795698924731185E-3</v>
      </c>
      <c r="V65" s="32">
        <f>VLOOKUP($B65,Data!$A$9:$CB$594,62,FALSE)</f>
        <v>8.3870967741935479E-3</v>
      </c>
      <c r="W65" s="32">
        <f>VLOOKUP($B65,Data!$A$9:$CB$594,63,FALSE)</f>
        <v>7.2849462365591399E-3</v>
      </c>
      <c r="X65" s="32">
        <f>VLOOKUP($B65,Data!$A$9:$CB$594,64,FALSE)</f>
        <v>8.1048387096774189E-3</v>
      </c>
      <c r="Y65" s="32">
        <f>VLOOKUP($B65,Data!$A$9:$CB$594,65,FALSE)</f>
        <v>9.2876344086021499E-3</v>
      </c>
      <c r="Z65" s="32">
        <f>VLOOKUP($B65,Data!$A$9:$CB$594,66,FALSE)</f>
        <v>1.189516129032258E-2</v>
      </c>
      <c r="AA65" s="38">
        <f>VLOOKUP($B65,Data!$A$9:$CB$594,67,FALSE)</f>
        <v>1.3817204301075268E-2</v>
      </c>
      <c r="AB65" s="38">
        <f>VLOOKUP($B65,Data!$A$9:$CB$594,68,FALSE)</f>
        <v>1.5443548387096774E-2</v>
      </c>
    </row>
    <row r="66" spans="1:28" x14ac:dyDescent="0.25">
      <c r="A66" s="1" t="s">
        <v>0</v>
      </c>
      <c r="B66" s="2" t="s">
        <v>64</v>
      </c>
      <c r="C66" s="3" t="s">
        <v>64</v>
      </c>
      <c r="D66" t="s">
        <v>269</v>
      </c>
      <c r="E66" t="s">
        <v>646</v>
      </c>
      <c r="F66" s="32">
        <f>VLOOKUP($B66,Data!$A$9:$CB$594,46,FALSE)</f>
        <v>1.0704225352112675E-2</v>
      </c>
      <c r="G66" s="32">
        <f>VLOOKUP($B66,Data!$A$9:$CB$594,47,FALSE)</f>
        <v>2.1956181533646323E-2</v>
      </c>
      <c r="H66" s="32">
        <f>VLOOKUP($B66,Data!$A$9:$CB$594,48,FALSE)</f>
        <v>1.7715179968701096E-2</v>
      </c>
      <c r="I66" s="32">
        <f>VLOOKUP($B66,Data!$A$9:$CB$594,49,FALSE)</f>
        <v>2.361952861952862E-2</v>
      </c>
      <c r="J66" s="32">
        <f>VLOOKUP($B66,Data!$A$9:$CB$594,50,FALSE)</f>
        <v>1.4983164983164984E-2</v>
      </c>
      <c r="K66" s="32">
        <f>VLOOKUP($B66,Data!$A$9:$CB$594,51,FALSE)</f>
        <v>1.8771043771043772E-2</v>
      </c>
      <c r="L66" s="32">
        <f>VLOOKUP($B66,Data!$A$9:$CB$594,52,FALSE)</f>
        <v>2.0370370370370372E-2</v>
      </c>
      <c r="M66" s="32">
        <f>VLOOKUP($B66,Data!$A$9:$CB$594,53,FALSE)</f>
        <v>2.3602693602693604E-2</v>
      </c>
      <c r="N66" s="32">
        <f>VLOOKUP($B66,Data!$A$9:$CB$594,54,FALSE)</f>
        <v>2.3973063973063972E-2</v>
      </c>
      <c r="O66" s="32">
        <f>VLOOKUP($B66,Data!$A$9:$CB$594,55,FALSE)</f>
        <v>3.2087542087542088E-2</v>
      </c>
      <c r="P66" s="32">
        <f>VLOOKUP($B66,Data!$A$9:$CB$594,56,FALSE)</f>
        <v>3.0437710437710437E-2</v>
      </c>
      <c r="Q66" s="32">
        <f>VLOOKUP($B66,Data!$A$9:$CB$594,57,FALSE)</f>
        <v>2.1195286195286194E-2</v>
      </c>
      <c r="R66" s="32">
        <f>VLOOKUP($B66,Data!$A$9:$CB$594,58,FALSE)</f>
        <v>2.1313131313131312E-2</v>
      </c>
      <c r="S66" s="32">
        <f>VLOOKUP($B66,Data!$A$9:$CB$594,59,FALSE)</f>
        <v>1.8468013468013467E-2</v>
      </c>
      <c r="T66" s="32">
        <f>VLOOKUP($B66,Data!$A$9:$CB$594,60,FALSE)</f>
        <v>2.7845117845117846E-2</v>
      </c>
      <c r="U66" s="32">
        <f>VLOOKUP($B66,Data!$A$9:$CB$594,61,FALSE)</f>
        <v>2.0628205128205127E-2</v>
      </c>
      <c r="V66" s="32">
        <f>VLOOKUP($B66,Data!$A$9:$CB$594,62,FALSE)</f>
        <v>2.271794871794872E-2</v>
      </c>
      <c r="W66" s="32">
        <f>VLOOKUP($B66,Data!$A$9:$CB$594,63,FALSE)</f>
        <v>2.655128205128205E-2</v>
      </c>
      <c r="X66" s="32">
        <f>VLOOKUP($B66,Data!$A$9:$CB$594,64,FALSE)</f>
        <v>2.6884615384615385E-2</v>
      </c>
      <c r="Y66" s="32">
        <f>VLOOKUP($B66,Data!$A$9:$CB$594,65,FALSE)</f>
        <v>2.3871794871794871E-2</v>
      </c>
      <c r="Z66" s="32">
        <f>VLOOKUP($B66,Data!$A$9:$CB$594,66,FALSE)</f>
        <v>2.7435897435897437E-2</v>
      </c>
      <c r="AA66" s="38">
        <f>VLOOKUP($B66,Data!$A$9:$CB$594,67,FALSE)</f>
        <v>2.4269230769230769E-2</v>
      </c>
      <c r="AB66" s="38">
        <f>VLOOKUP($B66,Data!$A$9:$CB$594,68,FALSE)</f>
        <v>2.1000000000000001E-2</v>
      </c>
    </row>
    <row r="67" spans="1:28" x14ac:dyDescent="0.25">
      <c r="A67" s="1" t="s">
        <v>0</v>
      </c>
      <c r="B67" s="2" t="s">
        <v>65</v>
      </c>
      <c r="C67" s="3" t="s">
        <v>65</v>
      </c>
      <c r="D67" t="s">
        <v>270</v>
      </c>
      <c r="E67" t="s">
        <v>644</v>
      </c>
      <c r="F67" s="32">
        <f>VLOOKUP($B67,Data!$A$9:$CB$594,46,FALSE)</f>
        <v>4.6621621621621622E-3</v>
      </c>
      <c r="G67" s="32">
        <f>VLOOKUP($B67,Data!$A$9:$CB$594,47,FALSE)</f>
        <v>8.5472972972972967E-3</v>
      </c>
      <c r="H67" s="32">
        <f>VLOOKUP($B67,Data!$A$9:$CB$594,48,FALSE)</f>
        <v>5.6756756756756758E-3</v>
      </c>
      <c r="I67" s="32">
        <f>VLOOKUP($B67,Data!$A$9:$CB$594,49,FALSE)</f>
        <v>7.8762541806020065E-3</v>
      </c>
      <c r="J67" s="32">
        <f>VLOOKUP($B67,Data!$A$9:$CB$594,50,FALSE)</f>
        <v>6.6555183946488293E-3</v>
      </c>
      <c r="K67" s="32">
        <f>VLOOKUP($B67,Data!$A$9:$CB$594,51,FALSE)</f>
        <v>1.1270903010033445E-2</v>
      </c>
      <c r="L67" s="32">
        <f>VLOOKUP($B67,Data!$A$9:$CB$594,52,FALSE)</f>
        <v>8.1605351170568555E-3</v>
      </c>
      <c r="M67" s="32">
        <f>VLOOKUP($B67,Data!$A$9:$CB$594,53,FALSE)</f>
        <v>1.108695652173913E-2</v>
      </c>
      <c r="N67" s="32">
        <f>VLOOKUP($B67,Data!$A$9:$CB$594,54,FALSE)</f>
        <v>7.4916387959866222E-3</v>
      </c>
      <c r="O67" s="32">
        <f>VLOOKUP($B67,Data!$A$9:$CB$594,55,FALSE)</f>
        <v>1.0100334448160535E-2</v>
      </c>
      <c r="P67" s="32">
        <f>VLOOKUP($B67,Data!$A$9:$CB$594,56,FALSE)</f>
        <v>1.1321070234113712E-2</v>
      </c>
      <c r="Q67" s="32">
        <f>VLOOKUP($B67,Data!$A$9:$CB$594,57,FALSE)</f>
        <v>7.6086956521739134E-3</v>
      </c>
      <c r="R67" s="32">
        <f>VLOOKUP($B67,Data!$A$9:$CB$594,58,FALSE)</f>
        <v>6.1204013377926421E-3</v>
      </c>
      <c r="S67" s="32">
        <f>VLOOKUP($B67,Data!$A$9:$CB$594,59,FALSE)</f>
        <v>9.1638795986622081E-3</v>
      </c>
      <c r="T67" s="32">
        <f>VLOOKUP($B67,Data!$A$9:$CB$594,60,FALSE)</f>
        <v>8.9464882943143809E-3</v>
      </c>
      <c r="U67" s="32">
        <f>VLOOKUP($B67,Data!$A$9:$CB$594,61,FALSE)</f>
        <v>1.1205673758865248E-2</v>
      </c>
      <c r="V67" s="32">
        <f>VLOOKUP($B67,Data!$A$9:$CB$594,62,FALSE)</f>
        <v>1.0070921985815603E-2</v>
      </c>
      <c r="W67" s="32">
        <f>VLOOKUP($B67,Data!$A$9:$CB$594,63,FALSE)</f>
        <v>8.0141843971631207E-3</v>
      </c>
      <c r="X67" s="32">
        <f>VLOOKUP($B67,Data!$A$9:$CB$594,64,FALSE)</f>
        <v>1.1574468085106383E-2</v>
      </c>
      <c r="Y67" s="32">
        <f>VLOOKUP($B67,Data!$A$9:$CB$594,65,FALSE)</f>
        <v>9.7872340425531907E-3</v>
      </c>
      <c r="Z67" s="32">
        <f>VLOOKUP($B67,Data!$A$9:$CB$594,66,FALSE)</f>
        <v>8.6099290780141842E-3</v>
      </c>
      <c r="AA67" s="38">
        <f>VLOOKUP($B67,Data!$A$9:$CB$594,67,FALSE)</f>
        <v>1.2695035460992907E-2</v>
      </c>
      <c r="AB67" s="38">
        <f>VLOOKUP($B67,Data!$A$9:$CB$594,68,FALSE)</f>
        <v>1.0453900709219859E-2</v>
      </c>
    </row>
    <row r="68" spans="1:28" x14ac:dyDescent="0.25">
      <c r="A68" s="1" t="s">
        <v>0</v>
      </c>
      <c r="B68" s="2" t="s">
        <v>66</v>
      </c>
      <c r="C68" s="3" t="s">
        <v>66</v>
      </c>
      <c r="D68" t="s">
        <v>271</v>
      </c>
      <c r="E68" t="s">
        <v>630</v>
      </c>
      <c r="F68" s="32">
        <f>VLOOKUP($B68,Data!$A$9:$CB$594,46,FALSE)</f>
        <v>8.979591836734694E-3</v>
      </c>
      <c r="G68" s="32">
        <f>VLOOKUP($B68,Data!$A$9:$CB$594,47,FALSE)</f>
        <v>9.7193877551020411E-3</v>
      </c>
      <c r="H68" s="32">
        <f>VLOOKUP($B68,Data!$A$9:$CB$594,48,FALSE)</f>
        <v>1.1071428571428571E-2</v>
      </c>
      <c r="I68" s="32">
        <f>VLOOKUP($B68,Data!$A$9:$CB$594,49,FALSE)</f>
        <v>8.6616161616161619E-3</v>
      </c>
      <c r="J68" s="32">
        <f>VLOOKUP($B68,Data!$A$9:$CB$594,50,FALSE)</f>
        <v>7.1969696969696973E-3</v>
      </c>
      <c r="K68" s="32">
        <f>VLOOKUP($B68,Data!$A$9:$CB$594,51,FALSE)</f>
        <v>1.3156565656565656E-2</v>
      </c>
      <c r="L68" s="32">
        <f>VLOOKUP($B68,Data!$A$9:$CB$594,52,FALSE)</f>
        <v>1.4191919191919191E-2</v>
      </c>
      <c r="M68" s="32">
        <f>VLOOKUP($B68,Data!$A$9:$CB$594,53,FALSE)</f>
        <v>1.3333333333333334E-2</v>
      </c>
      <c r="N68" s="32">
        <f>VLOOKUP($B68,Data!$A$9:$CB$594,54,FALSE)</f>
        <v>1.0959595959595959E-2</v>
      </c>
      <c r="O68" s="32">
        <f>VLOOKUP($B68,Data!$A$9:$CB$594,55,FALSE)</f>
        <v>1.5151515151515152E-2</v>
      </c>
      <c r="P68" s="32">
        <f>VLOOKUP($B68,Data!$A$9:$CB$594,56,FALSE)</f>
        <v>1.1186868686868686E-2</v>
      </c>
      <c r="Q68" s="32">
        <f>VLOOKUP($B68,Data!$A$9:$CB$594,57,FALSE)</f>
        <v>1.2474747474747475E-2</v>
      </c>
      <c r="R68" s="32">
        <f>VLOOKUP($B68,Data!$A$9:$CB$594,58,FALSE)</f>
        <v>7.7272727272727276E-3</v>
      </c>
      <c r="S68" s="32">
        <f>VLOOKUP($B68,Data!$A$9:$CB$594,59,FALSE)</f>
        <v>1.1565656565656566E-2</v>
      </c>
      <c r="T68" s="32">
        <f>VLOOKUP($B68,Data!$A$9:$CB$594,60,FALSE)</f>
        <v>8.7626262626262618E-3</v>
      </c>
      <c r="U68" s="32">
        <f>VLOOKUP($B68,Data!$A$9:$CB$594,61,FALSE)</f>
        <v>8.1115107913669066E-3</v>
      </c>
      <c r="V68" s="32">
        <f>VLOOKUP($B68,Data!$A$9:$CB$594,62,FALSE)</f>
        <v>6.0971223021582732E-3</v>
      </c>
      <c r="W68" s="32">
        <f>VLOOKUP($B68,Data!$A$9:$CB$594,63,FALSE)</f>
        <v>6.9604316546762589E-3</v>
      </c>
      <c r="X68" s="32">
        <f>VLOOKUP($B68,Data!$A$9:$CB$594,64,FALSE)</f>
        <v>8.7949640287769779E-3</v>
      </c>
      <c r="Y68" s="32">
        <f>VLOOKUP($B68,Data!$A$9:$CB$594,65,FALSE)</f>
        <v>1.3183453237410072E-2</v>
      </c>
      <c r="Z68" s="32">
        <f>VLOOKUP($B68,Data!$A$9:$CB$594,66,FALSE)</f>
        <v>1.1726618705035972E-2</v>
      </c>
      <c r="AA68" s="38">
        <f>VLOOKUP($B68,Data!$A$9:$CB$594,67,FALSE)</f>
        <v>8.9928057553956831E-3</v>
      </c>
      <c r="AB68" s="38">
        <f>VLOOKUP($B68,Data!$A$9:$CB$594,68,FALSE)</f>
        <v>8.9208633093525187E-3</v>
      </c>
    </row>
    <row r="69" spans="1:28" x14ac:dyDescent="0.25">
      <c r="A69" s="1" t="s">
        <v>0</v>
      </c>
      <c r="B69" s="4" t="s">
        <v>67</v>
      </c>
      <c r="C69" s="3" t="s">
        <v>67</v>
      </c>
      <c r="D69" t="s">
        <v>272</v>
      </c>
      <c r="E69" t="s">
        <v>630</v>
      </c>
      <c r="F69" s="32">
        <f>VLOOKUP($B69,Data!$A$9:$CB$594,46,FALSE)</f>
        <v>8.8323353293413166E-3</v>
      </c>
      <c r="G69" s="32">
        <f>VLOOKUP($B69,Data!$A$9:$CB$594,47,FALSE)</f>
        <v>1.1766467065868263E-2</v>
      </c>
      <c r="H69" s="32">
        <f>VLOOKUP($B69,Data!$A$9:$CB$594,48,FALSE)</f>
        <v>1.3293413173652695E-2</v>
      </c>
      <c r="I69" s="32">
        <f>VLOOKUP($B69,Data!$A$9:$CB$594,49,FALSE)</f>
        <v>9.8422712933753948E-3</v>
      </c>
      <c r="J69" s="32">
        <f>VLOOKUP($B69,Data!$A$9:$CB$594,50,FALSE)</f>
        <v>1.5425867507886435E-2</v>
      </c>
      <c r="K69" s="32">
        <f>VLOOKUP($B69,Data!$A$9:$CB$594,51,FALSE)</f>
        <v>1.3059936908517349E-2</v>
      </c>
      <c r="L69" s="32">
        <f>VLOOKUP($B69,Data!$A$9:$CB$594,52,FALSE)</f>
        <v>1.0378548895899054E-2</v>
      </c>
      <c r="M69" s="32">
        <f>VLOOKUP($B69,Data!$A$9:$CB$594,53,FALSE)</f>
        <v>1.7728706624605677E-2</v>
      </c>
      <c r="N69" s="32">
        <f>VLOOKUP($B69,Data!$A$9:$CB$594,54,FALSE)</f>
        <v>1.8264984227129338E-2</v>
      </c>
      <c r="O69" s="32">
        <f>VLOOKUP($B69,Data!$A$9:$CB$594,55,FALSE)</f>
        <v>1.2523659305993692E-2</v>
      </c>
      <c r="P69" s="32">
        <f>VLOOKUP($B69,Data!$A$9:$CB$594,56,FALSE)</f>
        <v>1.056782334384858E-2</v>
      </c>
      <c r="Q69" s="32">
        <f>VLOOKUP($B69,Data!$A$9:$CB$594,57,FALSE)</f>
        <v>9.3375394321766562E-3</v>
      </c>
      <c r="R69" s="32">
        <f>VLOOKUP($B69,Data!$A$9:$CB$594,58,FALSE)</f>
        <v>7.066246056782334E-3</v>
      </c>
      <c r="S69" s="32">
        <f>VLOOKUP($B69,Data!$A$9:$CB$594,59,FALSE)</f>
        <v>8.5488958990536275E-3</v>
      </c>
      <c r="T69" s="32">
        <f>VLOOKUP($B69,Data!$A$9:$CB$594,60,FALSE)</f>
        <v>1.2429022082018928E-2</v>
      </c>
      <c r="U69" s="32">
        <f>VLOOKUP($B69,Data!$A$9:$CB$594,61,FALSE)</f>
        <v>1.0920716112531969E-2</v>
      </c>
      <c r="V69" s="32">
        <f>VLOOKUP($B69,Data!$A$9:$CB$594,62,FALSE)</f>
        <v>9.3606138107416876E-3</v>
      </c>
      <c r="W69" s="32">
        <f>VLOOKUP($B69,Data!$A$9:$CB$594,63,FALSE)</f>
        <v>1.1099744245524297E-2</v>
      </c>
      <c r="X69" s="32">
        <f>VLOOKUP($B69,Data!$A$9:$CB$594,64,FALSE)</f>
        <v>1.5038363171355498E-2</v>
      </c>
      <c r="Y69" s="32">
        <f>VLOOKUP($B69,Data!$A$9:$CB$594,65,FALSE)</f>
        <v>1.3989769820971868E-2</v>
      </c>
      <c r="Z69" s="32">
        <f>VLOOKUP($B69,Data!$A$9:$CB$594,66,FALSE)</f>
        <v>1.2429667519181585E-2</v>
      </c>
      <c r="AA69" s="38">
        <f>VLOOKUP($B69,Data!$A$9:$CB$594,67,FALSE)</f>
        <v>1.1687979539641943E-2</v>
      </c>
      <c r="AB69" s="38">
        <f>VLOOKUP($B69,Data!$A$9:$CB$594,68,FALSE)</f>
        <v>1.3043478260869565E-2</v>
      </c>
    </row>
    <row r="70" spans="1:28" x14ac:dyDescent="0.25">
      <c r="A70" s="1" t="s">
        <v>0</v>
      </c>
      <c r="B70" s="2" t="s">
        <v>68</v>
      </c>
      <c r="C70" s="3" t="s">
        <v>68</v>
      </c>
      <c r="D70" t="s">
        <v>273</v>
      </c>
      <c r="E70" t="s">
        <v>630</v>
      </c>
      <c r="F70" s="32">
        <f>VLOOKUP($B70,Data!$A$9:$CB$594,46,FALSE)</f>
        <v>3.8765432098765433E-3</v>
      </c>
      <c r="G70" s="32">
        <f>VLOOKUP($B70,Data!$A$9:$CB$594,47,FALSE)</f>
        <v>4.1728395061728391E-3</v>
      </c>
      <c r="H70" s="32">
        <f>VLOOKUP($B70,Data!$A$9:$CB$594,48,FALSE)</f>
        <v>6.2222222222222219E-3</v>
      </c>
      <c r="I70" s="32">
        <f>VLOOKUP($B70,Data!$A$9:$CB$594,49,FALSE)</f>
        <v>6.0722891566265058E-3</v>
      </c>
      <c r="J70" s="32">
        <f>VLOOKUP($B70,Data!$A$9:$CB$594,50,FALSE)</f>
        <v>5.3734939759036149E-3</v>
      </c>
      <c r="K70" s="32">
        <f>VLOOKUP($B70,Data!$A$9:$CB$594,51,FALSE)</f>
        <v>4.457831325301205E-3</v>
      </c>
      <c r="L70" s="32">
        <f>VLOOKUP($B70,Data!$A$9:$CB$594,52,FALSE)</f>
        <v>5.5421686746987952E-3</v>
      </c>
      <c r="M70" s="32">
        <f>VLOOKUP($B70,Data!$A$9:$CB$594,53,FALSE)</f>
        <v>3.8313253012048193E-3</v>
      </c>
      <c r="N70" s="32">
        <f>VLOOKUP($B70,Data!$A$9:$CB$594,54,FALSE)</f>
        <v>4.5060240963855419E-3</v>
      </c>
      <c r="O70" s="32">
        <f>VLOOKUP($B70,Data!$A$9:$CB$594,55,FALSE)</f>
        <v>5.6626506024096386E-3</v>
      </c>
      <c r="P70" s="32">
        <f>VLOOKUP($B70,Data!$A$9:$CB$594,56,FALSE)</f>
        <v>3.5180722891566267E-3</v>
      </c>
      <c r="Q70" s="32">
        <f>VLOOKUP($B70,Data!$A$9:$CB$594,57,FALSE)</f>
        <v>4.3132530120481927E-3</v>
      </c>
      <c r="R70" s="32">
        <f>VLOOKUP($B70,Data!$A$9:$CB$594,58,FALSE)</f>
        <v>2.2650602409638554E-3</v>
      </c>
      <c r="S70" s="32">
        <f>VLOOKUP($B70,Data!$A$9:$CB$594,59,FALSE)</f>
        <v>3.1566265060240964E-3</v>
      </c>
      <c r="T70" s="32">
        <f>VLOOKUP($B70,Data!$A$9:$CB$594,60,FALSE)</f>
        <v>5.1084337349397591E-3</v>
      </c>
      <c r="U70" s="32">
        <f>VLOOKUP($B70,Data!$A$9:$CB$594,61,FALSE)</f>
        <v>3.8568588469184892E-3</v>
      </c>
      <c r="V70" s="32">
        <f>VLOOKUP($B70,Data!$A$9:$CB$594,62,FALSE)</f>
        <v>3.5984095427435388E-3</v>
      </c>
      <c r="W70" s="32">
        <f>VLOOKUP($B70,Data!$A$9:$CB$594,63,FALSE)</f>
        <v>2.9025844930417495E-3</v>
      </c>
      <c r="X70" s="32">
        <f>VLOOKUP($B70,Data!$A$9:$CB$594,64,FALSE)</f>
        <v>3.6978131212723657E-3</v>
      </c>
      <c r="Y70" s="32">
        <f>VLOOKUP($B70,Data!$A$9:$CB$594,65,FALSE)</f>
        <v>4.1749502982107358E-3</v>
      </c>
      <c r="Z70" s="32">
        <f>VLOOKUP($B70,Data!$A$9:$CB$594,66,FALSE)</f>
        <v>4.3339960238568589E-3</v>
      </c>
      <c r="AA70" s="38">
        <f>VLOOKUP($B70,Data!$A$9:$CB$594,67,FALSE)</f>
        <v>7.1172962226640161E-3</v>
      </c>
      <c r="AB70" s="38">
        <f>VLOOKUP($B70,Data!$A$9:$CB$594,68,FALSE)</f>
        <v>7.216699801192843E-3</v>
      </c>
    </row>
    <row r="71" spans="1:28" x14ac:dyDescent="0.25">
      <c r="A71" s="1" t="s">
        <v>0</v>
      </c>
      <c r="B71" s="2" t="s">
        <v>69</v>
      </c>
      <c r="C71" s="3" t="s">
        <v>69</v>
      </c>
      <c r="D71" t="s">
        <v>274</v>
      </c>
      <c r="E71" t="s">
        <v>645</v>
      </c>
      <c r="F71" s="32">
        <f>VLOOKUP($B71,Data!$A$9:$CB$594,46,FALSE)</f>
        <v>4.0700808625336931E-3</v>
      </c>
      <c r="G71" s="32">
        <f>VLOOKUP($B71,Data!$A$9:$CB$594,47,FALSE)</f>
        <v>9.2452830188679246E-3</v>
      </c>
      <c r="H71" s="32">
        <f>VLOOKUP($B71,Data!$A$9:$CB$594,48,FALSE)</f>
        <v>1.1212938005390836E-2</v>
      </c>
      <c r="I71" s="32">
        <f>VLOOKUP($B71,Data!$A$9:$CB$594,49,FALSE)</f>
        <v>6.9190600522193212E-3</v>
      </c>
      <c r="J71" s="32">
        <f>VLOOKUP($B71,Data!$A$9:$CB$594,50,FALSE)</f>
        <v>1.216710182767624E-2</v>
      </c>
      <c r="K71" s="32">
        <f>VLOOKUP($B71,Data!$A$9:$CB$594,51,FALSE)</f>
        <v>7.8851174934725845E-3</v>
      </c>
      <c r="L71" s="32">
        <f>VLOOKUP($B71,Data!$A$9:$CB$594,52,FALSE)</f>
        <v>6.3968668407310709E-3</v>
      </c>
      <c r="M71" s="32">
        <f>VLOOKUP($B71,Data!$A$9:$CB$594,53,FALSE)</f>
        <v>8.0156657963446482E-3</v>
      </c>
      <c r="N71" s="32">
        <f>VLOOKUP($B71,Data!$A$9:$CB$594,54,FALSE)</f>
        <v>1.04177545691906E-2</v>
      </c>
      <c r="O71" s="32">
        <f>VLOOKUP($B71,Data!$A$9:$CB$594,55,FALSE)</f>
        <v>8.5117493472584849E-3</v>
      </c>
      <c r="P71" s="32">
        <f>VLOOKUP($B71,Data!$A$9:$CB$594,56,FALSE)</f>
        <v>9.5039164490861618E-3</v>
      </c>
      <c r="Q71" s="32">
        <f>VLOOKUP($B71,Data!$A$9:$CB$594,57,FALSE)</f>
        <v>1.0757180156657964E-2</v>
      </c>
      <c r="R71" s="32">
        <f>VLOOKUP($B71,Data!$A$9:$CB$594,58,FALSE)</f>
        <v>4.6736292428198436E-3</v>
      </c>
      <c r="S71" s="32">
        <f>VLOOKUP($B71,Data!$A$9:$CB$594,59,FALSE)</f>
        <v>1.360313315926893E-2</v>
      </c>
      <c r="T71" s="32">
        <f>VLOOKUP($B71,Data!$A$9:$CB$594,60,FALSE)</f>
        <v>1.04177545691906E-2</v>
      </c>
      <c r="U71" s="32">
        <f>VLOOKUP($B71,Data!$A$9:$CB$594,61,FALSE)</f>
        <v>1.0087719298245614E-2</v>
      </c>
      <c r="V71" s="32">
        <f>VLOOKUP($B71,Data!$A$9:$CB$594,62,FALSE)</f>
        <v>1.043859649122807E-2</v>
      </c>
      <c r="W71" s="32">
        <f>VLOOKUP($B71,Data!$A$9:$CB$594,63,FALSE)</f>
        <v>1.1600877192982455E-2</v>
      </c>
      <c r="X71" s="32">
        <f>VLOOKUP($B71,Data!$A$9:$CB$594,64,FALSE)</f>
        <v>2.2587719298245615E-2</v>
      </c>
      <c r="Y71" s="32">
        <f>VLOOKUP($B71,Data!$A$9:$CB$594,65,FALSE)</f>
        <v>1.4035087719298246E-2</v>
      </c>
      <c r="Z71" s="32">
        <f>VLOOKUP($B71,Data!$A$9:$CB$594,66,FALSE)</f>
        <v>1.1425438596491228E-2</v>
      </c>
      <c r="AA71" s="38">
        <f>VLOOKUP($B71,Data!$A$9:$CB$594,67,FALSE)</f>
        <v>1.0175438596491228E-2</v>
      </c>
      <c r="AB71" s="38">
        <f>VLOOKUP($B71,Data!$A$9:$CB$594,68,FALSE)</f>
        <v>8.3552631578947371E-3</v>
      </c>
    </row>
    <row r="72" spans="1:28" x14ac:dyDescent="0.25">
      <c r="A72" s="1" t="s">
        <v>0</v>
      </c>
      <c r="B72" s="2" t="s">
        <v>70</v>
      </c>
      <c r="C72" s="3" t="s">
        <v>70</v>
      </c>
      <c r="D72" t="s">
        <v>275</v>
      </c>
      <c r="E72" t="s">
        <v>644</v>
      </c>
      <c r="F72" s="32">
        <f>VLOOKUP($B72,Data!$A$9:$CB$594,46,FALSE)</f>
        <v>4.8161120840630473E-3</v>
      </c>
      <c r="G72" s="32">
        <f>VLOOKUP($B72,Data!$A$9:$CB$594,47,FALSE)</f>
        <v>5.2539404553415062E-3</v>
      </c>
      <c r="H72" s="32">
        <f>VLOOKUP($B72,Data!$A$9:$CB$594,48,FALSE)</f>
        <v>5.9019264448336248E-3</v>
      </c>
      <c r="I72" s="32">
        <f>VLOOKUP($B72,Data!$A$9:$CB$594,49,FALSE)</f>
        <v>6.3368055555555556E-3</v>
      </c>
      <c r="J72" s="32">
        <f>VLOOKUP($B72,Data!$A$9:$CB$594,50,FALSE)</f>
        <v>4.7395833333333335E-3</v>
      </c>
      <c r="K72" s="32">
        <f>VLOOKUP($B72,Data!$A$9:$CB$594,51,FALSE)</f>
        <v>3.9409722222222224E-3</v>
      </c>
      <c r="L72" s="32">
        <f>VLOOKUP($B72,Data!$A$9:$CB$594,52,FALSE)</f>
        <v>5.0000000000000001E-3</v>
      </c>
      <c r="M72" s="32">
        <f>VLOOKUP($B72,Data!$A$9:$CB$594,53,FALSE)</f>
        <v>5.4166666666666669E-3</v>
      </c>
      <c r="N72" s="32">
        <f>VLOOKUP($B72,Data!$A$9:$CB$594,54,FALSE)</f>
        <v>5.6597222222222222E-3</v>
      </c>
      <c r="O72" s="32">
        <f>VLOOKUP($B72,Data!$A$9:$CB$594,55,FALSE)</f>
        <v>5.7465277777777775E-3</v>
      </c>
      <c r="P72" s="32">
        <f>VLOOKUP($B72,Data!$A$9:$CB$594,56,FALSE)</f>
        <v>8.0729166666666675E-3</v>
      </c>
      <c r="Q72" s="32">
        <f>VLOOKUP($B72,Data!$A$9:$CB$594,57,FALSE)</f>
        <v>5.9375000000000001E-3</v>
      </c>
      <c r="R72" s="32">
        <f>VLOOKUP($B72,Data!$A$9:$CB$594,58,FALSE)</f>
        <v>4.0798611111111114E-3</v>
      </c>
      <c r="S72" s="32">
        <f>VLOOKUP($B72,Data!$A$9:$CB$594,59,FALSE)</f>
        <v>6.076388888888889E-3</v>
      </c>
      <c r="T72" s="32">
        <f>VLOOKUP($B72,Data!$A$9:$CB$594,60,FALSE)</f>
        <v>4.8958333333333336E-3</v>
      </c>
      <c r="U72" s="32">
        <f>VLOOKUP($B72,Data!$A$9:$CB$594,61,FALSE)</f>
        <v>5.7777777777777775E-3</v>
      </c>
      <c r="V72" s="32">
        <f>VLOOKUP($B72,Data!$A$9:$CB$594,62,FALSE)</f>
        <v>5.8055555555555551E-3</v>
      </c>
      <c r="W72" s="32">
        <f>VLOOKUP($B72,Data!$A$9:$CB$594,63,FALSE)</f>
        <v>5.8611111111111112E-3</v>
      </c>
      <c r="X72" s="32">
        <f>VLOOKUP($B72,Data!$A$9:$CB$594,64,FALSE)</f>
        <v>6.1250000000000002E-3</v>
      </c>
      <c r="Y72" s="32">
        <f>VLOOKUP($B72,Data!$A$9:$CB$594,65,FALSE)</f>
        <v>5.9166666666666664E-3</v>
      </c>
      <c r="Z72" s="32">
        <f>VLOOKUP($B72,Data!$A$9:$CB$594,66,FALSE)</f>
        <v>1.0375000000000001E-2</v>
      </c>
      <c r="AA72" s="38">
        <f>VLOOKUP($B72,Data!$A$9:$CB$594,67,FALSE)</f>
        <v>6.4444444444444445E-3</v>
      </c>
      <c r="AB72" s="38">
        <f>VLOOKUP($B72,Data!$A$9:$CB$594,68,FALSE)</f>
        <v>6.2222222222222219E-3</v>
      </c>
    </row>
    <row r="73" spans="1:28" x14ac:dyDescent="0.25">
      <c r="A73" s="1" t="s">
        <v>0</v>
      </c>
      <c r="B73" s="2" t="s">
        <v>71</v>
      </c>
      <c r="C73" s="3" t="s">
        <v>71</v>
      </c>
      <c r="D73" t="s">
        <v>276</v>
      </c>
      <c r="E73" t="s">
        <v>646</v>
      </c>
      <c r="F73" s="32">
        <f>VLOOKUP($B73,Data!$A$9:$CB$594,46,FALSE)</f>
        <v>1.33278955954323E-2</v>
      </c>
      <c r="G73" s="32">
        <f>VLOOKUP($B73,Data!$A$9:$CB$594,47,FALSE)</f>
        <v>1.4339314845024469E-2</v>
      </c>
      <c r="H73" s="32">
        <f>VLOOKUP($B73,Data!$A$9:$CB$594,48,FALSE)</f>
        <v>1.9347471451876021E-2</v>
      </c>
      <c r="I73" s="32">
        <f>VLOOKUP($B73,Data!$A$9:$CB$594,49,FALSE)</f>
        <v>1.4367816091954023E-2</v>
      </c>
      <c r="J73" s="32">
        <f>VLOOKUP($B73,Data!$A$9:$CB$594,50,FALSE)</f>
        <v>1.1379310344827587E-2</v>
      </c>
      <c r="K73" s="32">
        <f>VLOOKUP($B73,Data!$A$9:$CB$594,51,FALSE)</f>
        <v>1.5090311986863711E-2</v>
      </c>
      <c r="L73" s="32">
        <f>VLOOKUP($B73,Data!$A$9:$CB$594,52,FALSE)</f>
        <v>1.4351395730706075E-2</v>
      </c>
      <c r="M73" s="32">
        <f>VLOOKUP($B73,Data!$A$9:$CB$594,53,FALSE)</f>
        <v>1.451559934318555E-2</v>
      </c>
      <c r="N73" s="32">
        <f>VLOOKUP($B73,Data!$A$9:$CB$594,54,FALSE)</f>
        <v>1.5812807881773399E-2</v>
      </c>
      <c r="O73" s="32">
        <f>VLOOKUP($B73,Data!$A$9:$CB$594,55,FALSE)</f>
        <v>1.8604269293924468E-2</v>
      </c>
      <c r="P73" s="32">
        <f>VLOOKUP($B73,Data!$A$9:$CB$594,56,FALSE)</f>
        <v>1.3711001642036124E-2</v>
      </c>
      <c r="Q73" s="32">
        <f>VLOOKUP($B73,Data!$A$9:$CB$594,57,FALSE)</f>
        <v>1.1592775041050904E-2</v>
      </c>
      <c r="R73" s="32">
        <f>VLOOKUP($B73,Data!$A$9:$CB$594,58,FALSE)</f>
        <v>1.0279146141215107E-2</v>
      </c>
      <c r="S73" s="32">
        <f>VLOOKUP($B73,Data!$A$9:$CB$594,59,FALSE)</f>
        <v>1.0870279146141216E-2</v>
      </c>
      <c r="T73" s="32">
        <f>VLOOKUP($B73,Data!$A$9:$CB$594,60,FALSE)</f>
        <v>1.3530377668308703E-2</v>
      </c>
      <c r="U73" s="32">
        <f>VLOOKUP($B73,Data!$A$9:$CB$594,61,FALSE)</f>
        <v>1.0540184453227932E-2</v>
      </c>
      <c r="V73" s="32">
        <f>VLOOKUP($B73,Data!$A$9:$CB$594,62,FALSE)</f>
        <v>9.6047430830039533E-3</v>
      </c>
      <c r="W73" s="32">
        <f>VLOOKUP($B73,Data!$A$9:$CB$594,63,FALSE)</f>
        <v>1.0895915678524375E-2</v>
      </c>
      <c r="X73" s="32">
        <f>VLOOKUP($B73,Data!$A$9:$CB$594,64,FALSE)</f>
        <v>1.230566534914361E-2</v>
      </c>
      <c r="Y73" s="32">
        <f>VLOOKUP($B73,Data!$A$9:$CB$594,65,FALSE)</f>
        <v>1.1146245059288537E-2</v>
      </c>
      <c r="Z73" s="32">
        <f>VLOOKUP($B73,Data!$A$9:$CB$594,66,FALSE)</f>
        <v>1.1699604743083004E-2</v>
      </c>
      <c r="AA73" s="38">
        <f>VLOOKUP($B73,Data!$A$9:$CB$594,67,FALSE)</f>
        <v>1.3939393939393939E-2</v>
      </c>
      <c r="AB73" s="38">
        <f>VLOOKUP($B73,Data!$A$9:$CB$594,68,FALSE)</f>
        <v>1.3043478260869565E-2</v>
      </c>
    </row>
    <row r="74" spans="1:28" x14ac:dyDescent="0.25">
      <c r="A74" s="1" t="s">
        <v>0</v>
      </c>
      <c r="B74" s="2" t="s">
        <v>72</v>
      </c>
      <c r="C74" s="3" t="s">
        <v>72</v>
      </c>
      <c r="D74" t="s">
        <v>277</v>
      </c>
      <c r="E74" t="s">
        <v>644</v>
      </c>
      <c r="F74" s="32">
        <f>VLOOKUP($B74,Data!$A$9:$CB$594,46,FALSE)</f>
        <v>1.9371727748691099E-3</v>
      </c>
      <c r="G74" s="32">
        <f>VLOOKUP($B74,Data!$A$9:$CB$594,47,FALSE)</f>
        <v>4.3717277486910993E-3</v>
      </c>
      <c r="H74" s="32">
        <f>VLOOKUP($B74,Data!$A$9:$CB$594,48,FALSE)</f>
        <v>4.7905759162303668E-3</v>
      </c>
      <c r="I74" s="32">
        <f>VLOOKUP($B74,Data!$A$9:$CB$594,49,FALSE)</f>
        <v>5.372340425531915E-3</v>
      </c>
      <c r="J74" s="32">
        <f>VLOOKUP($B74,Data!$A$9:$CB$594,50,FALSE)</f>
        <v>4.7872340425531915E-3</v>
      </c>
      <c r="K74" s="32">
        <f>VLOOKUP($B74,Data!$A$9:$CB$594,51,FALSE)</f>
        <v>5.6648936170212768E-3</v>
      </c>
      <c r="L74" s="32">
        <f>VLOOKUP($B74,Data!$A$9:$CB$594,52,FALSE)</f>
        <v>6.1702127659574472E-3</v>
      </c>
      <c r="M74" s="32">
        <f>VLOOKUP($B74,Data!$A$9:$CB$594,53,FALSE)</f>
        <v>8.8829787234042546E-3</v>
      </c>
      <c r="N74" s="32">
        <f>VLOOKUP($B74,Data!$A$9:$CB$594,54,FALSE)</f>
        <v>4.7074468085106383E-3</v>
      </c>
      <c r="O74" s="32">
        <f>VLOOKUP($B74,Data!$A$9:$CB$594,55,FALSE)</f>
        <v>7.5265957446808513E-3</v>
      </c>
      <c r="P74" s="32">
        <f>VLOOKUP($B74,Data!$A$9:$CB$594,56,FALSE)</f>
        <v>4.4680851063829789E-3</v>
      </c>
      <c r="Q74" s="32">
        <f>VLOOKUP($B74,Data!$A$9:$CB$594,57,FALSE)</f>
        <v>3.5904255319148936E-3</v>
      </c>
      <c r="R74" s="32">
        <f>VLOOKUP($B74,Data!$A$9:$CB$594,58,FALSE)</f>
        <v>5.1595744680851064E-3</v>
      </c>
      <c r="S74" s="32">
        <f>VLOOKUP($B74,Data!$A$9:$CB$594,59,FALSE)</f>
        <v>6.9946808510638302E-3</v>
      </c>
      <c r="T74" s="32">
        <f>VLOOKUP($B74,Data!$A$9:$CB$594,60,FALSE)</f>
        <v>3.7499999999999999E-3</v>
      </c>
      <c r="U74" s="32">
        <f>VLOOKUP($B74,Data!$A$9:$CB$594,61,FALSE)</f>
        <v>6.4056224899598398E-3</v>
      </c>
      <c r="V74" s="32">
        <f>VLOOKUP($B74,Data!$A$9:$CB$594,62,FALSE)</f>
        <v>5.4417670682730922E-3</v>
      </c>
      <c r="W74" s="32">
        <f>VLOOKUP($B74,Data!$A$9:$CB$594,63,FALSE)</f>
        <v>4.8795180722891567E-3</v>
      </c>
      <c r="X74" s="32">
        <f>VLOOKUP($B74,Data!$A$9:$CB$594,64,FALSE)</f>
        <v>8.9959839357429718E-3</v>
      </c>
      <c r="Y74" s="32">
        <f>VLOOKUP($B74,Data!$A$9:$CB$594,65,FALSE)</f>
        <v>8.6345381526104423E-3</v>
      </c>
      <c r="Z74" s="32">
        <f>VLOOKUP($B74,Data!$A$9:$CB$594,66,FALSE)</f>
        <v>7.1686746987951805E-3</v>
      </c>
      <c r="AA74" s="38">
        <f>VLOOKUP($B74,Data!$A$9:$CB$594,67,FALSE)</f>
        <v>9.9799196787148589E-3</v>
      </c>
      <c r="AB74" s="38">
        <f>VLOOKUP($B74,Data!$A$9:$CB$594,68,FALSE)</f>
        <v>4.6586345381526102E-3</v>
      </c>
    </row>
    <row r="75" spans="1:28" x14ac:dyDescent="0.25">
      <c r="A75" s="1" t="s">
        <v>0</v>
      </c>
      <c r="B75" s="2" t="s">
        <v>73</v>
      </c>
      <c r="C75" s="3" t="s">
        <v>73</v>
      </c>
      <c r="D75" t="s">
        <v>278</v>
      </c>
      <c r="E75" t="s">
        <v>647</v>
      </c>
      <c r="F75" s="32">
        <f>VLOOKUP($B75,Data!$A$9:$CB$594,46,FALSE)</f>
        <v>5.3949903660886322E-3</v>
      </c>
      <c r="G75" s="32">
        <f>VLOOKUP($B75,Data!$A$9:$CB$594,47,FALSE)</f>
        <v>3.8535645472061657E-3</v>
      </c>
      <c r="H75" s="32">
        <f>VLOOKUP($B75,Data!$A$9:$CB$594,48,FALSE)</f>
        <v>6.0693641618497106E-3</v>
      </c>
      <c r="I75" s="32">
        <f>VLOOKUP($B75,Data!$A$9:$CB$594,49,FALSE)</f>
        <v>6.659340659340659E-3</v>
      </c>
      <c r="J75" s="32">
        <f>VLOOKUP($B75,Data!$A$9:$CB$594,50,FALSE)</f>
        <v>6.3076923076923076E-3</v>
      </c>
      <c r="K75" s="32">
        <f>VLOOKUP($B75,Data!$A$9:$CB$594,51,FALSE)</f>
        <v>7.0549450549450545E-3</v>
      </c>
      <c r="L75" s="32">
        <f>VLOOKUP($B75,Data!$A$9:$CB$594,52,FALSE)</f>
        <v>6.4835164835164837E-3</v>
      </c>
      <c r="M75" s="32">
        <f>VLOOKUP($B75,Data!$A$9:$CB$594,53,FALSE)</f>
        <v>7.0549450549450545E-3</v>
      </c>
      <c r="N75" s="32">
        <f>VLOOKUP($B75,Data!$A$9:$CB$594,54,FALSE)</f>
        <v>5.6263736263736262E-3</v>
      </c>
      <c r="O75" s="32">
        <f>VLOOKUP($B75,Data!$A$9:$CB$594,55,FALSE)</f>
        <v>5.076923076923077E-3</v>
      </c>
      <c r="P75" s="32">
        <f>VLOOKUP($B75,Data!$A$9:$CB$594,56,FALSE)</f>
        <v>5.5164835164835165E-3</v>
      </c>
      <c r="Q75" s="32">
        <f>VLOOKUP($B75,Data!$A$9:$CB$594,57,FALSE)</f>
        <v>7.2087912087912091E-3</v>
      </c>
      <c r="R75" s="32">
        <f>VLOOKUP($B75,Data!$A$9:$CB$594,58,FALSE)</f>
        <v>4.8791208791208792E-3</v>
      </c>
      <c r="S75" s="32">
        <f>VLOOKUP($B75,Data!$A$9:$CB$594,59,FALSE)</f>
        <v>4.9010989010989008E-3</v>
      </c>
      <c r="T75" s="32">
        <f>VLOOKUP($B75,Data!$A$9:$CB$594,60,FALSE)</f>
        <v>8.1538461538461539E-3</v>
      </c>
      <c r="U75" s="32">
        <f>VLOOKUP($B75,Data!$A$9:$CB$594,61,FALSE)</f>
        <v>3.126984126984127E-3</v>
      </c>
      <c r="V75" s="32">
        <f>VLOOKUP($B75,Data!$A$9:$CB$594,62,FALSE)</f>
        <v>7.1111111111111115E-3</v>
      </c>
      <c r="W75" s="32">
        <f>VLOOKUP($B75,Data!$A$9:$CB$594,63,FALSE)</f>
        <v>5.5873015873015869E-3</v>
      </c>
      <c r="X75" s="32">
        <f>VLOOKUP($B75,Data!$A$9:$CB$594,64,FALSE)</f>
        <v>1.0333333333333333E-2</v>
      </c>
      <c r="Y75" s="32">
        <f>VLOOKUP($B75,Data!$A$9:$CB$594,65,FALSE)</f>
        <v>5.5079365079365077E-3</v>
      </c>
      <c r="Z75" s="32">
        <f>VLOOKUP($B75,Data!$A$9:$CB$594,66,FALSE)</f>
        <v>5.5555555555555558E-3</v>
      </c>
      <c r="AA75" s="38">
        <f>VLOOKUP($B75,Data!$A$9:$CB$594,67,FALSE)</f>
        <v>5.5555555555555558E-3</v>
      </c>
      <c r="AB75" s="38">
        <f>VLOOKUP($B75,Data!$A$9:$CB$594,68,FALSE)</f>
        <v>1.2190476190476191E-2</v>
      </c>
    </row>
    <row r="76" spans="1:28" x14ac:dyDescent="0.25">
      <c r="A76" s="1" t="s">
        <v>0</v>
      </c>
      <c r="B76" s="2" t="s">
        <v>74</v>
      </c>
      <c r="C76" s="3" t="s">
        <v>74</v>
      </c>
      <c r="D76" t="s">
        <v>279</v>
      </c>
      <c r="E76" t="s">
        <v>645</v>
      </c>
      <c r="F76" s="32">
        <f>VLOOKUP($B76,Data!$A$9:$CB$594,46,FALSE)</f>
        <v>3.8789237668161434E-3</v>
      </c>
      <c r="G76" s="32">
        <f>VLOOKUP($B76,Data!$A$9:$CB$594,47,FALSE)</f>
        <v>1.2399103139013453E-2</v>
      </c>
      <c r="H76" s="32">
        <f>VLOOKUP($B76,Data!$A$9:$CB$594,48,FALSE)</f>
        <v>9.1479820627802695E-3</v>
      </c>
      <c r="I76" s="32">
        <f>VLOOKUP($B76,Data!$A$9:$CB$594,49,FALSE)</f>
        <v>7.9613733905579392E-3</v>
      </c>
      <c r="J76" s="32">
        <f>VLOOKUP($B76,Data!$A$9:$CB$594,50,FALSE)</f>
        <v>1.5557939914163091E-2</v>
      </c>
      <c r="K76" s="32">
        <f>VLOOKUP($B76,Data!$A$9:$CB$594,51,FALSE)</f>
        <v>9.7639484978540771E-3</v>
      </c>
      <c r="L76" s="32">
        <f>VLOOKUP($B76,Data!$A$9:$CB$594,52,FALSE)</f>
        <v>7.2746781115879825E-3</v>
      </c>
      <c r="M76" s="32">
        <f>VLOOKUP($B76,Data!$A$9:$CB$594,53,FALSE)</f>
        <v>9.9785407725321885E-3</v>
      </c>
      <c r="N76" s="32">
        <f>VLOOKUP($B76,Data!$A$9:$CB$594,54,FALSE)</f>
        <v>1.5064377682403433E-2</v>
      </c>
      <c r="O76" s="32">
        <f>VLOOKUP($B76,Data!$A$9:$CB$594,55,FALSE)</f>
        <v>1.0064377682403433E-2</v>
      </c>
      <c r="P76" s="32">
        <f>VLOOKUP($B76,Data!$A$9:$CB$594,56,FALSE)</f>
        <v>1.0278969957081545E-2</v>
      </c>
      <c r="Q76" s="32">
        <f>VLOOKUP($B76,Data!$A$9:$CB$594,57,FALSE)</f>
        <v>6.974248927038627E-3</v>
      </c>
      <c r="R76" s="32">
        <f>VLOOKUP($B76,Data!$A$9:$CB$594,58,FALSE)</f>
        <v>6.1158798283261805E-3</v>
      </c>
      <c r="S76" s="32">
        <f>VLOOKUP($B76,Data!$A$9:$CB$594,59,FALSE)</f>
        <v>2.4656652360515022E-2</v>
      </c>
      <c r="T76" s="32">
        <f>VLOOKUP($B76,Data!$A$9:$CB$594,60,FALSE)</f>
        <v>7.8969957081545059E-3</v>
      </c>
      <c r="U76" s="32">
        <f>VLOOKUP($B76,Data!$A$9:$CB$594,61,FALSE)</f>
        <v>7.4188034188034189E-3</v>
      </c>
      <c r="V76" s="32">
        <f>VLOOKUP($B76,Data!$A$9:$CB$594,62,FALSE)</f>
        <v>9.8290598290598288E-3</v>
      </c>
      <c r="W76" s="32">
        <f>VLOOKUP($B76,Data!$A$9:$CB$594,63,FALSE)</f>
        <v>9.4188034188034189E-3</v>
      </c>
      <c r="X76" s="32">
        <f>VLOOKUP($B76,Data!$A$9:$CB$594,64,FALSE)</f>
        <v>8.1709401709401715E-3</v>
      </c>
      <c r="Y76" s="32">
        <f>VLOOKUP($B76,Data!$A$9:$CB$594,65,FALSE)</f>
        <v>1.0273504273504274E-2</v>
      </c>
      <c r="Z76" s="32">
        <f>VLOOKUP($B76,Data!$A$9:$CB$594,66,FALSE)</f>
        <v>1.1282051282051283E-2</v>
      </c>
      <c r="AA76" s="38">
        <f>VLOOKUP($B76,Data!$A$9:$CB$594,67,FALSE)</f>
        <v>7.3675213675213676E-3</v>
      </c>
      <c r="AB76" s="38">
        <f>VLOOKUP($B76,Data!$A$9:$CB$594,68,FALSE)</f>
        <v>8.8376068376068376E-3</v>
      </c>
    </row>
    <row r="77" spans="1:28" x14ac:dyDescent="0.25">
      <c r="A77" s="1" t="s">
        <v>0</v>
      </c>
      <c r="B77" s="2" t="s">
        <v>75</v>
      </c>
      <c r="C77" s="3" t="s">
        <v>75</v>
      </c>
      <c r="D77" t="s">
        <v>280</v>
      </c>
      <c r="E77" t="s">
        <v>645</v>
      </c>
      <c r="F77" s="32">
        <f>VLOOKUP($B77,Data!$A$9:$CB$594,46,FALSE)</f>
        <v>8.2909604519774017E-3</v>
      </c>
      <c r="G77" s="32">
        <f>VLOOKUP($B77,Data!$A$9:$CB$594,47,FALSE)</f>
        <v>1.2824858757062147E-2</v>
      </c>
      <c r="H77" s="32">
        <f>VLOOKUP($B77,Data!$A$9:$CB$594,48,FALSE)</f>
        <v>1.3248587570621469E-2</v>
      </c>
      <c r="I77" s="32">
        <f>VLOOKUP($B77,Data!$A$9:$CB$594,49,FALSE)</f>
        <v>1.2386831275720165E-2</v>
      </c>
      <c r="J77" s="32">
        <f>VLOOKUP($B77,Data!$A$9:$CB$594,50,FALSE)</f>
        <v>1.2551440329218106E-2</v>
      </c>
      <c r="K77" s="32">
        <f>VLOOKUP($B77,Data!$A$9:$CB$594,51,FALSE)</f>
        <v>1.1920438957475995E-2</v>
      </c>
      <c r="L77" s="32">
        <f>VLOOKUP($B77,Data!$A$9:$CB$594,52,FALSE)</f>
        <v>1.2853223593964335E-2</v>
      </c>
      <c r="M77" s="32">
        <f>VLOOKUP($B77,Data!$A$9:$CB$594,53,FALSE)</f>
        <v>1.3127572016460906E-2</v>
      </c>
      <c r="N77" s="32">
        <f>VLOOKUP($B77,Data!$A$9:$CB$594,54,FALSE)</f>
        <v>1.5281207133058985E-2</v>
      </c>
      <c r="O77" s="32">
        <f>VLOOKUP($B77,Data!$A$9:$CB$594,55,FALSE)</f>
        <v>1.7832647462277092E-2</v>
      </c>
      <c r="P77" s="32">
        <f>VLOOKUP($B77,Data!$A$9:$CB$594,56,FALSE)</f>
        <v>1.8834019204389575E-2</v>
      </c>
      <c r="Q77" s="32">
        <f>VLOOKUP($B77,Data!$A$9:$CB$594,57,FALSE)</f>
        <v>1.5706447187928671E-2</v>
      </c>
      <c r="R77" s="32">
        <f>VLOOKUP($B77,Data!$A$9:$CB$594,58,FALSE)</f>
        <v>1.0082304526748971E-2</v>
      </c>
      <c r="S77" s="32">
        <f>VLOOKUP($B77,Data!$A$9:$CB$594,59,FALSE)</f>
        <v>1.0548696844993141E-2</v>
      </c>
      <c r="T77" s="32">
        <f>VLOOKUP($B77,Data!$A$9:$CB$594,60,FALSE)</f>
        <v>1.355281207133059E-2</v>
      </c>
      <c r="U77" s="32">
        <f>VLOOKUP($B77,Data!$A$9:$CB$594,61,FALSE)</f>
        <v>1.1629464285714286E-2</v>
      </c>
      <c r="V77" s="32">
        <f>VLOOKUP($B77,Data!$A$9:$CB$594,62,FALSE)</f>
        <v>1.1986607142857143E-2</v>
      </c>
      <c r="W77" s="32">
        <f>VLOOKUP($B77,Data!$A$9:$CB$594,63,FALSE)</f>
        <v>1.2589285714285714E-2</v>
      </c>
      <c r="X77" s="32">
        <f>VLOOKUP($B77,Data!$A$9:$CB$594,64,FALSE)</f>
        <v>1.2466517857142857E-2</v>
      </c>
      <c r="Y77" s="32">
        <f>VLOOKUP($B77,Data!$A$9:$CB$594,65,FALSE)</f>
        <v>1.4620535714285714E-2</v>
      </c>
      <c r="Z77" s="32">
        <f>VLOOKUP($B77,Data!$A$9:$CB$594,66,FALSE)</f>
        <v>1.0881696428571428E-2</v>
      </c>
      <c r="AA77" s="38">
        <f>VLOOKUP($B77,Data!$A$9:$CB$594,67,FALSE)</f>
        <v>1.2075892857142858E-2</v>
      </c>
      <c r="AB77" s="38">
        <f>VLOOKUP($B77,Data!$A$9:$CB$594,68,FALSE)</f>
        <v>1.3549107142857142E-2</v>
      </c>
    </row>
    <row r="78" spans="1:28" x14ac:dyDescent="0.25">
      <c r="A78" s="1" t="s">
        <v>0</v>
      </c>
      <c r="B78" s="2" t="s">
        <v>76</v>
      </c>
      <c r="C78" s="3" t="s">
        <v>76</v>
      </c>
      <c r="D78" t="s">
        <v>281</v>
      </c>
      <c r="E78" t="s">
        <v>630</v>
      </c>
      <c r="F78" s="32">
        <f>VLOOKUP($B78,Data!$A$9:$CB$594,46,FALSE)</f>
        <v>5.3971962616822427E-3</v>
      </c>
      <c r="G78" s="32">
        <f>VLOOKUP($B78,Data!$A$9:$CB$594,47,FALSE)</f>
        <v>1.102803738317757E-2</v>
      </c>
      <c r="H78" s="32">
        <f>VLOOKUP($B78,Data!$A$9:$CB$594,48,FALSE)</f>
        <v>1.0046728971962618E-2</v>
      </c>
      <c r="I78" s="32">
        <f>VLOOKUP($B78,Data!$A$9:$CB$594,49,FALSE)</f>
        <v>1.4871194379391101E-2</v>
      </c>
      <c r="J78" s="32">
        <f>VLOOKUP($B78,Data!$A$9:$CB$594,50,FALSE)</f>
        <v>8.8758782201405154E-3</v>
      </c>
      <c r="K78" s="32">
        <f>VLOOKUP($B78,Data!$A$9:$CB$594,51,FALSE)</f>
        <v>1.2060889929742389E-2</v>
      </c>
      <c r="L78" s="32">
        <f>VLOOKUP($B78,Data!$A$9:$CB$594,52,FALSE)</f>
        <v>1.0772833723653397E-2</v>
      </c>
      <c r="M78" s="32">
        <f>VLOOKUP($B78,Data!$A$9:$CB$594,53,FALSE)</f>
        <v>1.1358313817330211E-2</v>
      </c>
      <c r="N78" s="32">
        <f>VLOOKUP($B78,Data!$A$9:$CB$594,54,FALSE)</f>
        <v>1.6159250585480095E-2</v>
      </c>
      <c r="O78" s="32">
        <f>VLOOKUP($B78,Data!$A$9:$CB$594,55,FALSE)</f>
        <v>1.4449648711943795E-2</v>
      </c>
      <c r="P78" s="32">
        <f>VLOOKUP($B78,Data!$A$9:$CB$594,56,FALSE)</f>
        <v>1.405152224824356E-2</v>
      </c>
      <c r="Q78" s="32">
        <f>VLOOKUP($B78,Data!$A$9:$CB$594,57,FALSE)</f>
        <v>1.0281030444964871E-2</v>
      </c>
      <c r="R78" s="32">
        <f>VLOOKUP($B78,Data!$A$9:$CB$594,58,FALSE)</f>
        <v>7.7985948477751754E-3</v>
      </c>
      <c r="S78" s="32">
        <f>VLOOKUP($B78,Data!$A$9:$CB$594,59,FALSE)</f>
        <v>1.107728337236534E-2</v>
      </c>
      <c r="T78" s="32">
        <f>VLOOKUP($B78,Data!$A$9:$CB$594,60,FALSE)</f>
        <v>1.1639344262295083E-2</v>
      </c>
      <c r="U78" s="32">
        <f>VLOOKUP($B78,Data!$A$9:$CB$594,61,FALSE)</f>
        <v>9.3421052631578946E-3</v>
      </c>
      <c r="V78" s="32">
        <f>VLOOKUP($B78,Data!$A$9:$CB$594,62,FALSE)</f>
        <v>1.0394736842105264E-2</v>
      </c>
      <c r="W78" s="32">
        <f>VLOOKUP($B78,Data!$A$9:$CB$594,63,FALSE)</f>
        <v>1.0075187969924812E-2</v>
      </c>
      <c r="X78" s="32">
        <f>VLOOKUP($B78,Data!$A$9:$CB$594,64,FALSE)</f>
        <v>1.4492481203007519E-2</v>
      </c>
      <c r="Y78" s="32">
        <f>VLOOKUP($B78,Data!$A$9:$CB$594,65,FALSE)</f>
        <v>1.1146616541353384E-2</v>
      </c>
      <c r="Z78" s="32">
        <f>VLOOKUP($B78,Data!$A$9:$CB$594,66,FALSE)</f>
        <v>1.1842105263157895E-2</v>
      </c>
      <c r="AA78" s="38">
        <f>VLOOKUP($B78,Data!$A$9:$CB$594,67,FALSE)</f>
        <v>1.3327067669172932E-2</v>
      </c>
      <c r="AB78" s="38">
        <f>VLOOKUP($B78,Data!$A$9:$CB$594,68,FALSE)</f>
        <v>1.4962406015037594E-2</v>
      </c>
    </row>
    <row r="79" spans="1:28" x14ac:dyDescent="0.25">
      <c r="A79" s="1" t="s">
        <v>0</v>
      </c>
      <c r="B79" s="2" t="s">
        <v>77</v>
      </c>
      <c r="C79" s="3" t="s">
        <v>77</v>
      </c>
      <c r="D79" t="s">
        <v>282</v>
      </c>
      <c r="E79" t="s">
        <v>630</v>
      </c>
      <c r="F79" s="32">
        <f>VLOOKUP($B79,Data!$A$9:$CB$594,46,FALSE)</f>
        <v>7.8163771712158811E-3</v>
      </c>
      <c r="G79" s="32">
        <f>VLOOKUP($B79,Data!$A$9:$CB$594,47,FALSE)</f>
        <v>1.3449131513647643E-2</v>
      </c>
      <c r="H79" s="32">
        <f>VLOOKUP($B79,Data!$A$9:$CB$594,48,FALSE)</f>
        <v>1.2977667493796526E-2</v>
      </c>
      <c r="I79" s="32">
        <f>VLOOKUP($B79,Data!$A$9:$CB$594,49,FALSE)</f>
        <v>1.2042253521126761E-2</v>
      </c>
      <c r="J79" s="32">
        <f>VLOOKUP($B79,Data!$A$9:$CB$594,50,FALSE)</f>
        <v>1.1431924882629108E-2</v>
      </c>
      <c r="K79" s="32">
        <f>VLOOKUP($B79,Data!$A$9:$CB$594,51,FALSE)</f>
        <v>1.4694835680751174E-2</v>
      </c>
      <c r="L79" s="32">
        <f>VLOOKUP($B79,Data!$A$9:$CB$594,52,FALSE)</f>
        <v>1.1666666666666667E-2</v>
      </c>
      <c r="M79" s="32">
        <f>VLOOKUP($B79,Data!$A$9:$CB$594,53,FALSE)</f>
        <v>1.4342723004694836E-2</v>
      </c>
      <c r="N79" s="32">
        <f>VLOOKUP($B79,Data!$A$9:$CB$594,54,FALSE)</f>
        <v>1.6854460093896715E-2</v>
      </c>
      <c r="O79" s="32">
        <f>VLOOKUP($B79,Data!$A$9:$CB$594,55,FALSE)</f>
        <v>1.8826291079812207E-2</v>
      </c>
      <c r="P79" s="32">
        <f>VLOOKUP($B79,Data!$A$9:$CB$594,56,FALSE)</f>
        <v>2.6220657276995307E-2</v>
      </c>
      <c r="Q79" s="32">
        <f>VLOOKUP($B79,Data!$A$9:$CB$594,57,FALSE)</f>
        <v>1.1807511737089202E-2</v>
      </c>
      <c r="R79" s="32">
        <f>VLOOKUP($B79,Data!$A$9:$CB$594,58,FALSE)</f>
        <v>7.1126760563380281E-3</v>
      </c>
      <c r="S79" s="32">
        <f>VLOOKUP($B79,Data!$A$9:$CB$594,59,FALSE)</f>
        <v>1.8333333333333333E-2</v>
      </c>
      <c r="T79" s="32">
        <f>VLOOKUP($B79,Data!$A$9:$CB$594,60,FALSE)</f>
        <v>1.5446009389671361E-2</v>
      </c>
      <c r="U79" s="32">
        <f>VLOOKUP($B79,Data!$A$9:$CB$594,61,FALSE)</f>
        <v>1.2368932038834952E-2</v>
      </c>
      <c r="V79" s="32">
        <f>VLOOKUP($B79,Data!$A$9:$CB$594,62,FALSE)</f>
        <v>1.5980582524271845E-2</v>
      </c>
      <c r="W79" s="32">
        <f>VLOOKUP($B79,Data!$A$9:$CB$594,63,FALSE)</f>
        <v>1.5456310679611651E-2</v>
      </c>
      <c r="X79" s="32">
        <f>VLOOKUP($B79,Data!$A$9:$CB$594,64,FALSE)</f>
        <v>2.4485436893203885E-2</v>
      </c>
      <c r="Y79" s="32">
        <f>VLOOKUP($B79,Data!$A$9:$CB$594,65,FALSE)</f>
        <v>2.7747572815533982E-2</v>
      </c>
      <c r="Z79" s="32">
        <f>VLOOKUP($B79,Data!$A$9:$CB$594,66,FALSE)</f>
        <v>2.7378640776699031E-2</v>
      </c>
      <c r="AA79" s="38">
        <f>VLOOKUP($B79,Data!$A$9:$CB$594,67,FALSE)</f>
        <v>3.2737864077669904E-2</v>
      </c>
      <c r="AB79" s="38">
        <f>VLOOKUP($B79,Data!$A$9:$CB$594,68,FALSE)</f>
        <v>2.8330097087378641E-2</v>
      </c>
    </row>
    <row r="80" spans="1:28" x14ac:dyDescent="0.25">
      <c r="A80" s="1" t="s">
        <v>0</v>
      </c>
      <c r="B80" s="2" t="s">
        <v>78</v>
      </c>
      <c r="C80" s="3" t="s">
        <v>78</v>
      </c>
      <c r="D80" t="s">
        <v>283</v>
      </c>
      <c r="E80" t="s">
        <v>646</v>
      </c>
      <c r="F80" s="32">
        <f>VLOOKUP($B80,Data!$A$9:$CB$594,46,FALSE)</f>
        <v>6.6438356164383559E-3</v>
      </c>
      <c r="G80" s="32">
        <f>VLOOKUP($B80,Data!$A$9:$CB$594,47,FALSE)</f>
        <v>7.2146118721461185E-3</v>
      </c>
      <c r="H80" s="32">
        <f>VLOOKUP($B80,Data!$A$9:$CB$594,48,FALSE)</f>
        <v>1.4315068493150685E-2</v>
      </c>
      <c r="I80" s="32">
        <f>VLOOKUP($B80,Data!$A$9:$CB$594,49,FALSE)</f>
        <v>1.2262773722627737E-2</v>
      </c>
      <c r="J80" s="32">
        <f>VLOOKUP($B80,Data!$A$9:$CB$594,50,FALSE)</f>
        <v>1.1167883211678832E-2</v>
      </c>
      <c r="K80" s="32">
        <f>VLOOKUP($B80,Data!$A$9:$CB$594,51,FALSE)</f>
        <v>1.2506082725060827E-2</v>
      </c>
      <c r="L80" s="32">
        <f>VLOOKUP($B80,Data!$A$9:$CB$594,52,FALSE)</f>
        <v>1.1265206812652069E-2</v>
      </c>
      <c r="M80" s="32">
        <f>VLOOKUP($B80,Data!$A$9:$CB$594,53,FALSE)</f>
        <v>1.367396593673966E-2</v>
      </c>
      <c r="N80" s="32">
        <f>VLOOKUP($B80,Data!$A$9:$CB$594,54,FALSE)</f>
        <v>1.4671532846715329E-2</v>
      </c>
      <c r="O80" s="32">
        <f>VLOOKUP($B80,Data!$A$9:$CB$594,55,FALSE)</f>
        <v>1.7664233576642336E-2</v>
      </c>
      <c r="P80" s="32">
        <f>VLOOKUP($B80,Data!$A$9:$CB$594,56,FALSE)</f>
        <v>1.7810218978102189E-2</v>
      </c>
      <c r="Q80" s="32">
        <f>VLOOKUP($B80,Data!$A$9:$CB$594,57,FALSE)</f>
        <v>1.2238442822384428E-2</v>
      </c>
      <c r="R80" s="32">
        <f>VLOOKUP($B80,Data!$A$9:$CB$594,58,FALSE)</f>
        <v>7.9318734793187348E-3</v>
      </c>
      <c r="S80" s="32">
        <f>VLOOKUP($B80,Data!$A$9:$CB$594,59,FALSE)</f>
        <v>1.0121654501216545E-2</v>
      </c>
      <c r="T80" s="32">
        <f>VLOOKUP($B80,Data!$A$9:$CB$594,60,FALSE)</f>
        <v>1.0754257907542579E-2</v>
      </c>
      <c r="U80" s="32">
        <f>VLOOKUP($B80,Data!$A$9:$CB$594,61,FALSE)</f>
        <v>1.1776061776061776E-2</v>
      </c>
      <c r="V80" s="32">
        <f>VLOOKUP($B80,Data!$A$9:$CB$594,62,FALSE)</f>
        <v>7.9922779922779914E-3</v>
      </c>
      <c r="W80" s="32">
        <f>VLOOKUP($B80,Data!$A$9:$CB$594,63,FALSE)</f>
        <v>1.5598455598455598E-2</v>
      </c>
      <c r="X80" s="32">
        <f>VLOOKUP($B80,Data!$A$9:$CB$594,64,FALSE)</f>
        <v>3.3243243243243244E-2</v>
      </c>
      <c r="Y80" s="32">
        <f>VLOOKUP($B80,Data!$A$9:$CB$594,65,FALSE)</f>
        <v>1.2335907335907335E-2</v>
      </c>
      <c r="Z80" s="32">
        <f>VLOOKUP($B80,Data!$A$9:$CB$594,66,FALSE)</f>
        <v>1.2316602316602317E-2</v>
      </c>
      <c r="AA80" s="38">
        <f>VLOOKUP($B80,Data!$A$9:$CB$594,67,FALSE)</f>
        <v>1.6853281853281853E-2</v>
      </c>
      <c r="AB80" s="38">
        <f>VLOOKUP($B80,Data!$A$9:$CB$594,68,FALSE)</f>
        <v>1.5521235521235521E-2</v>
      </c>
    </row>
    <row r="81" spans="1:28" x14ac:dyDescent="0.25">
      <c r="A81" s="1" t="s">
        <v>0</v>
      </c>
      <c r="B81" s="2" t="s">
        <v>79</v>
      </c>
      <c r="C81" s="3" t="s">
        <v>79</v>
      </c>
      <c r="D81" t="s">
        <v>284</v>
      </c>
      <c r="E81" t="s">
        <v>645</v>
      </c>
      <c r="F81" s="32">
        <f>VLOOKUP($B81,Data!$A$9:$CB$594,46,FALSE)</f>
        <v>8.7550744248985121E-3</v>
      </c>
      <c r="G81" s="32">
        <f>VLOOKUP($B81,Data!$A$9:$CB$594,47,FALSE)</f>
        <v>1.841677943166441E-2</v>
      </c>
      <c r="H81" s="32">
        <f>VLOOKUP($B81,Data!$A$9:$CB$594,48,FALSE)</f>
        <v>1.435723951285521E-2</v>
      </c>
      <c r="I81" s="32">
        <f>VLOOKUP($B81,Data!$A$9:$CB$594,49,FALSE)</f>
        <v>1.6866840731070497E-2</v>
      </c>
      <c r="J81" s="32">
        <f>VLOOKUP($B81,Data!$A$9:$CB$594,50,FALSE)</f>
        <v>1.4373368146214099E-2</v>
      </c>
      <c r="K81" s="32">
        <f>VLOOKUP($B81,Data!$A$9:$CB$594,51,FALSE)</f>
        <v>1.4151436031331593E-2</v>
      </c>
      <c r="L81" s="32">
        <f>VLOOKUP($B81,Data!$A$9:$CB$594,52,FALSE)</f>
        <v>1.5652741514360313E-2</v>
      </c>
      <c r="M81" s="32">
        <f>VLOOKUP($B81,Data!$A$9:$CB$594,53,FALSE)</f>
        <v>1.6514360313315928E-2</v>
      </c>
      <c r="N81" s="32">
        <f>VLOOKUP($B81,Data!$A$9:$CB$594,54,FALSE)</f>
        <v>1.9647519582245431E-2</v>
      </c>
      <c r="O81" s="32">
        <f>VLOOKUP($B81,Data!$A$9:$CB$594,55,FALSE)</f>
        <v>1.8759791122715405E-2</v>
      </c>
      <c r="P81" s="32">
        <f>VLOOKUP($B81,Data!$A$9:$CB$594,56,FALSE)</f>
        <v>1.7780678851174934E-2</v>
      </c>
      <c r="Q81" s="32">
        <f>VLOOKUP($B81,Data!$A$9:$CB$594,57,FALSE)</f>
        <v>1.2898172323759791E-2</v>
      </c>
      <c r="R81" s="32">
        <f>VLOOKUP($B81,Data!$A$9:$CB$594,58,FALSE)</f>
        <v>9.6214099216710182E-3</v>
      </c>
      <c r="S81" s="32">
        <f>VLOOKUP($B81,Data!$A$9:$CB$594,59,FALSE)</f>
        <v>1.702349869451697E-2</v>
      </c>
      <c r="T81" s="32">
        <f>VLOOKUP($B81,Data!$A$9:$CB$594,60,FALSE)</f>
        <v>1.4751958224543081E-2</v>
      </c>
      <c r="U81" s="32">
        <f>VLOOKUP($B81,Data!$A$9:$CB$594,61,FALSE)</f>
        <v>1.2207392197125256E-2</v>
      </c>
      <c r="V81" s="32">
        <f>VLOOKUP($B81,Data!$A$9:$CB$594,62,FALSE)</f>
        <v>1.3470225872689938E-2</v>
      </c>
      <c r="W81" s="32">
        <f>VLOOKUP($B81,Data!$A$9:$CB$594,63,FALSE)</f>
        <v>1.4507186858316222E-2</v>
      </c>
      <c r="X81" s="32">
        <f>VLOOKUP($B81,Data!$A$9:$CB$594,64,FALSE)</f>
        <v>1.5585215605749487E-2</v>
      </c>
      <c r="Y81" s="32">
        <f>VLOOKUP($B81,Data!$A$9:$CB$594,65,FALSE)</f>
        <v>1.2238193018480493E-2</v>
      </c>
      <c r="Z81" s="32">
        <f>VLOOKUP($B81,Data!$A$9:$CB$594,66,FALSE)</f>
        <v>1.4507186858316222E-2</v>
      </c>
      <c r="AA81" s="38">
        <f>VLOOKUP($B81,Data!$A$9:$CB$594,67,FALSE)</f>
        <v>1.3983572895277208E-2</v>
      </c>
      <c r="AB81" s="38">
        <f>VLOOKUP($B81,Data!$A$9:$CB$594,68,FALSE)</f>
        <v>1.5852156057494866E-2</v>
      </c>
    </row>
    <row r="82" spans="1:28" x14ac:dyDescent="0.25">
      <c r="A82" s="1" t="s">
        <v>0</v>
      </c>
      <c r="B82" s="2" t="s">
        <v>80</v>
      </c>
      <c r="C82" s="3" t="s">
        <v>80</v>
      </c>
      <c r="D82" t="s">
        <v>285</v>
      </c>
      <c r="E82" t="s">
        <v>645</v>
      </c>
      <c r="F82" s="32">
        <f>VLOOKUP($B82,Data!$A$9:$CB$594,46,FALSE)</f>
        <v>5.5257270693512307E-3</v>
      </c>
      <c r="G82" s="32">
        <f>VLOOKUP($B82,Data!$A$9:$CB$594,47,FALSE)</f>
        <v>6.6442953020134227E-3</v>
      </c>
      <c r="H82" s="32">
        <f>VLOOKUP($B82,Data!$A$9:$CB$594,48,FALSE)</f>
        <v>6.4653243847874724E-3</v>
      </c>
      <c r="I82" s="32">
        <f>VLOOKUP($B82,Data!$A$9:$CB$594,49,FALSE)</f>
        <v>5.9533898305084744E-3</v>
      </c>
      <c r="J82" s="32">
        <f>VLOOKUP($B82,Data!$A$9:$CB$594,50,FALSE)</f>
        <v>5.529661016949153E-3</v>
      </c>
      <c r="K82" s="32">
        <f>VLOOKUP($B82,Data!$A$9:$CB$594,51,FALSE)</f>
        <v>7.1822033898305089E-3</v>
      </c>
      <c r="L82" s="32">
        <f>VLOOKUP($B82,Data!$A$9:$CB$594,52,FALSE)</f>
        <v>6.059322033898305E-3</v>
      </c>
      <c r="M82" s="32">
        <f>VLOOKUP($B82,Data!$A$9:$CB$594,53,FALSE)</f>
        <v>7.8177966101694914E-3</v>
      </c>
      <c r="N82" s="32">
        <f>VLOOKUP($B82,Data!$A$9:$CB$594,54,FALSE)</f>
        <v>6.5889830508474578E-3</v>
      </c>
      <c r="O82" s="32">
        <f>VLOOKUP($B82,Data!$A$9:$CB$594,55,FALSE)</f>
        <v>7.5847457627118645E-3</v>
      </c>
      <c r="P82" s="32">
        <f>VLOOKUP($B82,Data!$A$9:$CB$594,56,FALSE)</f>
        <v>6.059322033898305E-3</v>
      </c>
      <c r="Q82" s="32">
        <f>VLOOKUP($B82,Data!$A$9:$CB$594,57,FALSE)</f>
        <v>5.0423728813559325E-3</v>
      </c>
      <c r="R82" s="32">
        <f>VLOOKUP($B82,Data!$A$9:$CB$594,58,FALSE)</f>
        <v>5.5084745762711863E-3</v>
      </c>
      <c r="S82" s="32">
        <f>VLOOKUP($B82,Data!$A$9:$CB$594,59,FALSE)</f>
        <v>5.7203389830508475E-3</v>
      </c>
      <c r="T82" s="32">
        <f>VLOOKUP($B82,Data!$A$9:$CB$594,60,FALSE)</f>
        <v>7.6694915254237285E-3</v>
      </c>
      <c r="U82" s="32">
        <f>VLOOKUP($B82,Data!$A$9:$CB$594,61,FALSE)</f>
        <v>5.7340241796200349E-3</v>
      </c>
      <c r="V82" s="32">
        <f>VLOOKUP($B82,Data!$A$9:$CB$594,62,FALSE)</f>
        <v>6.3039723661485322E-3</v>
      </c>
      <c r="W82" s="32">
        <f>VLOOKUP($B82,Data!$A$9:$CB$594,63,FALSE)</f>
        <v>7.3229706390328152E-3</v>
      </c>
      <c r="X82" s="32">
        <f>VLOOKUP($B82,Data!$A$9:$CB$594,64,FALSE)</f>
        <v>5.5613126079447324E-3</v>
      </c>
      <c r="Y82" s="32">
        <f>VLOOKUP($B82,Data!$A$9:$CB$594,65,FALSE)</f>
        <v>8.8946459412780655E-3</v>
      </c>
      <c r="Z82" s="32">
        <f>VLOOKUP($B82,Data!$A$9:$CB$594,66,FALSE)</f>
        <v>7.4956822107081177E-3</v>
      </c>
      <c r="AA82" s="38">
        <f>VLOOKUP($B82,Data!$A$9:$CB$594,67,FALSE)</f>
        <v>8.7564766839378239E-3</v>
      </c>
      <c r="AB82" s="38">
        <f>VLOOKUP($B82,Data!$A$9:$CB$594,68,FALSE)</f>
        <v>5.2158894645941275E-3</v>
      </c>
    </row>
    <row r="83" spans="1:28" x14ac:dyDescent="0.25">
      <c r="A83" s="1" t="s">
        <v>0</v>
      </c>
      <c r="B83" s="2" t="s">
        <v>81</v>
      </c>
      <c r="C83" s="3" t="s">
        <v>81</v>
      </c>
      <c r="D83" t="s">
        <v>286</v>
      </c>
      <c r="E83" t="s">
        <v>646</v>
      </c>
      <c r="F83" s="32">
        <f>VLOOKUP($B83,Data!$A$9:$CB$594,46,FALSE)</f>
        <v>5.2195121951219515E-3</v>
      </c>
      <c r="G83" s="32">
        <f>VLOOKUP($B83,Data!$A$9:$CB$594,47,FALSE)</f>
        <v>1.8756097560975609E-2</v>
      </c>
      <c r="H83" s="32">
        <f>VLOOKUP($B83,Data!$A$9:$CB$594,48,FALSE)</f>
        <v>7.4878048780487802E-3</v>
      </c>
      <c r="I83" s="32">
        <f>VLOOKUP($B83,Data!$A$9:$CB$594,49,FALSE)</f>
        <v>7.4747474747474752E-3</v>
      </c>
      <c r="J83" s="32">
        <f>VLOOKUP($B83,Data!$A$9:$CB$594,50,FALSE)</f>
        <v>7.8535353535353538E-3</v>
      </c>
      <c r="K83" s="32">
        <f>VLOOKUP($B83,Data!$A$9:$CB$594,51,FALSE)</f>
        <v>8.0555555555555554E-3</v>
      </c>
      <c r="L83" s="32">
        <f>VLOOKUP($B83,Data!$A$9:$CB$594,52,FALSE)</f>
        <v>7.1212121212121211E-3</v>
      </c>
      <c r="M83" s="32">
        <f>VLOOKUP($B83,Data!$A$9:$CB$594,53,FALSE)</f>
        <v>9.7979797979797986E-3</v>
      </c>
      <c r="N83" s="32">
        <f>VLOOKUP($B83,Data!$A$9:$CB$594,54,FALSE)</f>
        <v>8.383838383838384E-3</v>
      </c>
      <c r="O83" s="32">
        <f>VLOOKUP($B83,Data!$A$9:$CB$594,55,FALSE)</f>
        <v>1.2853535353535353E-2</v>
      </c>
      <c r="P83" s="32">
        <f>VLOOKUP($B83,Data!$A$9:$CB$594,56,FALSE)</f>
        <v>9.7979797979797986E-3</v>
      </c>
      <c r="Q83" s="32">
        <f>VLOOKUP($B83,Data!$A$9:$CB$594,57,FALSE)</f>
        <v>1.5101010101010101E-2</v>
      </c>
      <c r="R83" s="32">
        <f>VLOOKUP($B83,Data!$A$9:$CB$594,58,FALSE)</f>
        <v>4.4444444444444444E-3</v>
      </c>
      <c r="S83" s="32">
        <f>VLOOKUP($B83,Data!$A$9:$CB$594,59,FALSE)</f>
        <v>5.6313131313131311E-3</v>
      </c>
      <c r="T83" s="32">
        <f>VLOOKUP($B83,Data!$A$9:$CB$594,60,FALSE)</f>
        <v>9.2929292929292938E-3</v>
      </c>
      <c r="U83" s="32">
        <f>VLOOKUP($B83,Data!$A$9:$CB$594,61,FALSE)</f>
        <v>6.6727941176470589E-3</v>
      </c>
      <c r="V83" s="32">
        <f>VLOOKUP($B83,Data!$A$9:$CB$594,62,FALSE)</f>
        <v>8.1801470588235298E-3</v>
      </c>
      <c r="W83" s="32">
        <f>VLOOKUP($B83,Data!$A$9:$CB$594,63,FALSE)</f>
        <v>5.5147058823529415E-3</v>
      </c>
      <c r="X83" s="32">
        <f>VLOOKUP($B83,Data!$A$9:$CB$594,64,FALSE)</f>
        <v>6.4154411764705882E-3</v>
      </c>
      <c r="Y83" s="32">
        <f>VLOOKUP($B83,Data!$A$9:$CB$594,65,FALSE)</f>
        <v>5.9375000000000001E-3</v>
      </c>
      <c r="Z83" s="32">
        <f>VLOOKUP($B83,Data!$A$9:$CB$594,66,FALSE)</f>
        <v>6.7463235294117647E-3</v>
      </c>
      <c r="AA83" s="38">
        <f>VLOOKUP($B83,Data!$A$9:$CB$594,67,FALSE)</f>
        <v>1.1158088235294118E-2</v>
      </c>
      <c r="AB83" s="38">
        <f>VLOOKUP($B83,Data!$A$9:$CB$594,68,FALSE)</f>
        <v>4.5404411764705882E-3</v>
      </c>
    </row>
    <row r="84" spans="1:28" x14ac:dyDescent="0.25">
      <c r="A84" s="1" t="s">
        <v>0</v>
      </c>
      <c r="B84" s="2" t="s">
        <v>82</v>
      </c>
      <c r="C84" s="3" t="s">
        <v>82</v>
      </c>
      <c r="D84" t="s">
        <v>287</v>
      </c>
      <c r="E84" t="s">
        <v>644</v>
      </c>
      <c r="F84" s="32">
        <f>VLOOKUP($B84,Data!$A$9:$CB$594,46,FALSE)</f>
        <v>3.2000000000000002E-3</v>
      </c>
      <c r="G84" s="32">
        <f>VLOOKUP($B84,Data!$A$9:$CB$594,47,FALSE)</f>
        <v>6.9913043478260868E-3</v>
      </c>
      <c r="H84" s="32">
        <f>VLOOKUP($B84,Data!$A$9:$CB$594,48,FALSE)</f>
        <v>6.869565217391304E-3</v>
      </c>
      <c r="I84" s="32">
        <f>VLOOKUP($B84,Data!$A$9:$CB$594,49,FALSE)</f>
        <v>7.0949720670391058E-3</v>
      </c>
      <c r="J84" s="32">
        <f>VLOOKUP($B84,Data!$A$9:$CB$594,50,FALSE)</f>
        <v>5.3445065176908751E-3</v>
      </c>
      <c r="K84" s="32">
        <f>VLOOKUP($B84,Data!$A$9:$CB$594,51,FALSE)</f>
        <v>7.7467411545623834E-3</v>
      </c>
      <c r="L84" s="32">
        <f>VLOOKUP($B84,Data!$A$9:$CB$594,52,FALSE)</f>
        <v>8.2495344506517687E-3</v>
      </c>
      <c r="M84" s="32">
        <f>VLOOKUP($B84,Data!$A$9:$CB$594,53,FALSE)</f>
        <v>8.8826815642458097E-3</v>
      </c>
      <c r="N84" s="32">
        <f>VLOOKUP($B84,Data!$A$9:$CB$594,54,FALSE)</f>
        <v>7.7653631284916201E-3</v>
      </c>
      <c r="O84" s="32">
        <f>VLOOKUP($B84,Data!$A$9:$CB$594,55,FALSE)</f>
        <v>1.0893854748603353E-2</v>
      </c>
      <c r="P84" s="32">
        <f>VLOOKUP($B84,Data!$A$9:$CB$594,56,FALSE)</f>
        <v>5.754189944134078E-3</v>
      </c>
      <c r="Q84" s="32">
        <f>VLOOKUP($B84,Data!$A$9:$CB$594,57,FALSE)</f>
        <v>7.3370577281191805E-3</v>
      </c>
      <c r="R84" s="32">
        <f>VLOOKUP($B84,Data!$A$9:$CB$594,58,FALSE)</f>
        <v>6.0521415270018619E-3</v>
      </c>
      <c r="S84" s="32">
        <f>VLOOKUP($B84,Data!$A$9:$CB$594,59,FALSE)</f>
        <v>1.0223463687150838E-2</v>
      </c>
      <c r="T84" s="32">
        <f>VLOOKUP($B84,Data!$A$9:$CB$594,60,FALSE)</f>
        <v>9.1992551210428302E-3</v>
      </c>
      <c r="U84" s="32">
        <f>VLOOKUP($B84,Data!$A$9:$CB$594,61,FALSE)</f>
        <v>1.1341807909604519E-2</v>
      </c>
      <c r="V84" s="32">
        <f>VLOOKUP($B84,Data!$A$9:$CB$594,62,FALSE)</f>
        <v>8.1920903954802258E-3</v>
      </c>
      <c r="W84" s="32">
        <f>VLOOKUP($B84,Data!$A$9:$CB$594,63,FALSE)</f>
        <v>9.7175141242937853E-3</v>
      </c>
      <c r="X84" s="32">
        <f>VLOOKUP($B84,Data!$A$9:$CB$594,64,FALSE)</f>
        <v>6.9632768361581922E-3</v>
      </c>
      <c r="Y84" s="32">
        <f>VLOOKUP($B84,Data!$A$9:$CB$594,65,FALSE)</f>
        <v>6.6101694915254236E-3</v>
      </c>
      <c r="Z84" s="32">
        <f>VLOOKUP($B84,Data!$A$9:$CB$594,66,FALSE)</f>
        <v>7.6694915254237285E-3</v>
      </c>
      <c r="AA84" s="38">
        <f>VLOOKUP($B84,Data!$A$9:$CB$594,67,FALSE)</f>
        <v>6.257062146892655E-3</v>
      </c>
      <c r="AB84" s="38">
        <f>VLOOKUP($B84,Data!$A$9:$CB$594,68,FALSE)</f>
        <v>4.8728813559322038E-3</v>
      </c>
    </row>
    <row r="85" spans="1:28" x14ac:dyDescent="0.25">
      <c r="A85" s="1" t="s">
        <v>0</v>
      </c>
      <c r="B85" s="2" t="s">
        <v>83</v>
      </c>
      <c r="C85" s="3" t="s">
        <v>83</v>
      </c>
      <c r="D85" t="s">
        <v>288</v>
      </c>
      <c r="E85" t="s">
        <v>645</v>
      </c>
      <c r="F85" s="32">
        <f>VLOOKUP($B85,Data!$A$9:$CB$594,46,FALSE)</f>
        <v>4.9328214971209212E-3</v>
      </c>
      <c r="G85" s="32">
        <f>VLOOKUP($B85,Data!$A$9:$CB$594,47,FALSE)</f>
        <v>8.752399232245682E-3</v>
      </c>
      <c r="H85" s="32">
        <f>VLOOKUP($B85,Data!$A$9:$CB$594,48,FALSE)</f>
        <v>1.2226487523992323E-2</v>
      </c>
      <c r="I85" s="32">
        <f>VLOOKUP($B85,Data!$A$9:$CB$594,49,FALSE)</f>
        <v>8.3137254901960791E-3</v>
      </c>
      <c r="J85" s="32">
        <f>VLOOKUP($B85,Data!$A$9:$CB$594,50,FALSE)</f>
        <v>6.2745098039215684E-3</v>
      </c>
      <c r="K85" s="32">
        <f>VLOOKUP($B85,Data!$A$9:$CB$594,51,FALSE)</f>
        <v>1.4686274509803922E-2</v>
      </c>
      <c r="L85" s="32">
        <f>VLOOKUP($B85,Data!$A$9:$CB$594,52,FALSE)</f>
        <v>9.8627450980392165E-3</v>
      </c>
      <c r="M85" s="32">
        <f>VLOOKUP($B85,Data!$A$9:$CB$594,53,FALSE)</f>
        <v>8.1372549019607839E-3</v>
      </c>
      <c r="N85" s="32">
        <f>VLOOKUP($B85,Data!$A$9:$CB$594,54,FALSE)</f>
        <v>8.2549019607843135E-3</v>
      </c>
      <c r="O85" s="32">
        <f>VLOOKUP($B85,Data!$A$9:$CB$594,55,FALSE)</f>
        <v>9.9215686274509805E-3</v>
      </c>
      <c r="P85" s="32">
        <f>VLOOKUP($B85,Data!$A$9:$CB$594,56,FALSE)</f>
        <v>8.431372549019607E-3</v>
      </c>
      <c r="Q85" s="32">
        <f>VLOOKUP($B85,Data!$A$9:$CB$594,57,FALSE)</f>
        <v>9.2352941176470586E-3</v>
      </c>
      <c r="R85" s="32">
        <f>VLOOKUP($B85,Data!$A$9:$CB$594,58,FALSE)</f>
        <v>7.9215686274509804E-3</v>
      </c>
      <c r="S85" s="32">
        <f>VLOOKUP($B85,Data!$A$9:$CB$594,59,FALSE)</f>
        <v>7.4117647058823529E-3</v>
      </c>
      <c r="T85" s="32">
        <f>VLOOKUP($B85,Data!$A$9:$CB$594,60,FALSE)</f>
        <v>8.6274509803921564E-3</v>
      </c>
      <c r="U85" s="32">
        <f>VLOOKUP($B85,Data!$A$9:$CB$594,61,FALSE)</f>
        <v>8.3614088820826958E-3</v>
      </c>
      <c r="V85" s="32">
        <f>VLOOKUP($B85,Data!$A$9:$CB$594,62,FALSE)</f>
        <v>6.7993874425727411E-3</v>
      </c>
      <c r="W85" s="32">
        <f>VLOOKUP($B85,Data!$A$9:$CB$594,63,FALSE)</f>
        <v>6.2633996937212864E-3</v>
      </c>
      <c r="X85" s="32">
        <f>VLOOKUP($B85,Data!$A$9:$CB$594,64,FALSE)</f>
        <v>7.1822358346094947E-3</v>
      </c>
      <c r="Y85" s="32">
        <f>VLOOKUP($B85,Data!$A$9:$CB$594,65,FALSE)</f>
        <v>8.683001531393569E-3</v>
      </c>
      <c r="Z85" s="32">
        <f>VLOOKUP($B85,Data!$A$9:$CB$594,66,FALSE)</f>
        <v>8.8973966309341505E-3</v>
      </c>
      <c r="AA85" s="38">
        <f>VLOOKUP($B85,Data!$A$9:$CB$594,67,FALSE)</f>
        <v>8.4992343032159259E-3</v>
      </c>
      <c r="AB85" s="38">
        <f>VLOOKUP($B85,Data!$A$9:$CB$594,68,FALSE)</f>
        <v>8.5451761102603371E-3</v>
      </c>
    </row>
    <row r="86" spans="1:28" x14ac:dyDescent="0.25">
      <c r="A86" s="1" t="s">
        <v>0</v>
      </c>
      <c r="B86" s="2" t="s">
        <v>84</v>
      </c>
      <c r="C86" s="3" t="s">
        <v>84</v>
      </c>
      <c r="D86" t="s">
        <v>289</v>
      </c>
      <c r="E86" t="s">
        <v>631</v>
      </c>
      <c r="F86" s="32">
        <f>VLOOKUP($B86,Data!$A$9:$CB$594,46,FALSE)</f>
        <v>2.2832980972515857E-3</v>
      </c>
      <c r="G86" s="32">
        <f>VLOOKUP($B86,Data!$A$9:$CB$594,47,FALSE)</f>
        <v>4.5243128964059199E-3</v>
      </c>
      <c r="H86" s="32">
        <f>VLOOKUP($B86,Data!$A$9:$CB$594,48,FALSE)</f>
        <v>8.6892177589852002E-3</v>
      </c>
      <c r="I86" s="32">
        <f>VLOOKUP($B86,Data!$A$9:$CB$594,49,FALSE)</f>
        <v>6.3733905579399144E-3</v>
      </c>
      <c r="J86" s="32">
        <f>VLOOKUP($B86,Data!$A$9:$CB$594,50,FALSE)</f>
        <v>5.4291845493562229E-3</v>
      </c>
      <c r="K86" s="32">
        <f>VLOOKUP($B86,Data!$A$9:$CB$594,51,FALSE)</f>
        <v>5.6223175965665236E-3</v>
      </c>
      <c r="L86" s="32">
        <f>VLOOKUP($B86,Data!$A$9:$CB$594,52,FALSE)</f>
        <v>5.9227467811158799E-3</v>
      </c>
      <c r="M86" s="32">
        <f>VLOOKUP($B86,Data!$A$9:$CB$594,53,FALSE)</f>
        <v>6.3948497854077252E-3</v>
      </c>
      <c r="N86" s="32">
        <f>VLOOKUP($B86,Data!$A$9:$CB$594,54,FALSE)</f>
        <v>7.0386266094420603E-3</v>
      </c>
      <c r="O86" s="32">
        <f>VLOOKUP($B86,Data!$A$9:$CB$594,55,FALSE)</f>
        <v>4.3991416309012875E-3</v>
      </c>
      <c r="P86" s="32">
        <f>VLOOKUP($B86,Data!$A$9:$CB$594,56,FALSE)</f>
        <v>8.9270386266094414E-3</v>
      </c>
      <c r="Q86" s="32">
        <f>VLOOKUP($B86,Data!$A$9:$CB$594,57,FALSE)</f>
        <v>7.7896995708154502E-3</v>
      </c>
      <c r="R86" s="32">
        <f>VLOOKUP($B86,Data!$A$9:$CB$594,58,FALSE)</f>
        <v>6.2017167381974245E-3</v>
      </c>
      <c r="S86" s="32">
        <f>VLOOKUP($B86,Data!$A$9:$CB$594,59,FALSE)</f>
        <v>9.6781115879828322E-3</v>
      </c>
      <c r="T86" s="32">
        <f>VLOOKUP($B86,Data!$A$9:$CB$594,60,FALSE)</f>
        <v>7.6180257510729613E-3</v>
      </c>
      <c r="U86" s="32">
        <f>VLOOKUP($B86,Data!$A$9:$CB$594,61,FALSE)</f>
        <v>6.4237288135593224E-3</v>
      </c>
      <c r="V86" s="32">
        <f>VLOOKUP($B86,Data!$A$9:$CB$594,62,FALSE)</f>
        <v>7.1186440677966098E-3</v>
      </c>
      <c r="W86" s="32">
        <f>VLOOKUP($B86,Data!$A$9:$CB$594,63,FALSE)</f>
        <v>7.9661016949152536E-3</v>
      </c>
      <c r="X86" s="32">
        <f>VLOOKUP($B86,Data!$A$9:$CB$594,64,FALSE)</f>
        <v>4.6949152542372884E-3</v>
      </c>
      <c r="Y86" s="32">
        <f>VLOOKUP($B86,Data!$A$9:$CB$594,65,FALSE)</f>
        <v>6.1355932203389831E-3</v>
      </c>
      <c r="Z86" s="32">
        <f>VLOOKUP($B86,Data!$A$9:$CB$594,66,FALSE)</f>
        <v>7.0508474576271183E-3</v>
      </c>
      <c r="AA86" s="38">
        <f>VLOOKUP($B86,Data!$A$9:$CB$594,67,FALSE)</f>
        <v>6.3389830508474576E-3</v>
      </c>
      <c r="AB86" s="38">
        <f>VLOOKUP($B86,Data!$A$9:$CB$594,68,FALSE)</f>
        <v>6.4406779661016949E-3</v>
      </c>
    </row>
    <row r="87" spans="1:28" x14ac:dyDescent="0.25">
      <c r="A87" s="1" t="s">
        <v>0</v>
      </c>
      <c r="B87" s="2" t="s">
        <v>85</v>
      </c>
      <c r="C87" s="3" t="s">
        <v>85</v>
      </c>
      <c r="D87" t="s">
        <v>290</v>
      </c>
      <c r="E87" t="s">
        <v>645</v>
      </c>
      <c r="F87" s="32">
        <f>VLOOKUP($B87,Data!$A$9:$CB$594,46,FALSE)</f>
        <v>8.791423001949317E-3</v>
      </c>
      <c r="G87" s="32">
        <f>VLOOKUP($B87,Data!$A$9:$CB$594,47,FALSE)</f>
        <v>1.327485380116959E-2</v>
      </c>
      <c r="H87" s="32">
        <f>VLOOKUP($B87,Data!$A$9:$CB$594,48,FALSE)</f>
        <v>1.3664717348927876E-2</v>
      </c>
      <c r="I87" s="32">
        <f>VLOOKUP($B87,Data!$A$9:$CB$594,49,FALSE)</f>
        <v>1.6704980842911877E-2</v>
      </c>
      <c r="J87" s="32">
        <f>VLOOKUP($B87,Data!$A$9:$CB$594,50,FALSE)</f>
        <v>1.8409961685823754E-2</v>
      </c>
      <c r="K87" s="32">
        <f>VLOOKUP($B87,Data!$A$9:$CB$594,51,FALSE)</f>
        <v>2.2681992337164752E-2</v>
      </c>
      <c r="L87" s="32">
        <f>VLOOKUP($B87,Data!$A$9:$CB$594,52,FALSE)</f>
        <v>1.4291187739463602E-2</v>
      </c>
      <c r="M87" s="32">
        <f>VLOOKUP($B87,Data!$A$9:$CB$594,53,FALSE)</f>
        <v>1.235632183908046E-2</v>
      </c>
      <c r="N87" s="32">
        <f>VLOOKUP($B87,Data!$A$9:$CB$594,54,FALSE)</f>
        <v>1.0957854406130268E-2</v>
      </c>
      <c r="O87" s="32">
        <f>VLOOKUP($B87,Data!$A$9:$CB$594,55,FALSE)</f>
        <v>9.808429118773946E-3</v>
      </c>
      <c r="P87" s="32">
        <f>VLOOKUP($B87,Data!$A$9:$CB$594,56,FALSE)</f>
        <v>1.3352490421455939E-2</v>
      </c>
      <c r="Q87" s="32">
        <f>VLOOKUP($B87,Data!$A$9:$CB$594,57,FALSE)</f>
        <v>9.1954022988505746E-3</v>
      </c>
      <c r="R87" s="32">
        <f>VLOOKUP($B87,Data!$A$9:$CB$594,58,FALSE)</f>
        <v>9.2720306513409956E-3</v>
      </c>
      <c r="S87" s="32">
        <f>VLOOKUP($B87,Data!$A$9:$CB$594,59,FALSE)</f>
        <v>1.0095785440613026E-2</v>
      </c>
      <c r="T87" s="32">
        <f>VLOOKUP($B87,Data!$A$9:$CB$594,60,FALSE)</f>
        <v>8.5249042145593874E-3</v>
      </c>
      <c r="U87" s="32">
        <f>VLOOKUP($B87,Data!$A$9:$CB$594,61,FALSE)</f>
        <v>8.7218045112781948E-3</v>
      </c>
      <c r="V87" s="32">
        <f>VLOOKUP($B87,Data!$A$9:$CB$594,62,FALSE)</f>
        <v>9.8796992481203008E-3</v>
      </c>
      <c r="W87" s="32">
        <f>VLOOKUP($B87,Data!$A$9:$CB$594,63,FALSE)</f>
        <v>9.0225563909774441E-3</v>
      </c>
      <c r="X87" s="32">
        <f>VLOOKUP($B87,Data!$A$9:$CB$594,64,FALSE)</f>
        <v>8.7819548872180454E-3</v>
      </c>
      <c r="Y87" s="32">
        <f>VLOOKUP($B87,Data!$A$9:$CB$594,65,FALSE)</f>
        <v>1.0887218045112782E-2</v>
      </c>
      <c r="Z87" s="32">
        <f>VLOOKUP($B87,Data!$A$9:$CB$594,66,FALSE)</f>
        <v>1.2601503759398495E-2</v>
      </c>
      <c r="AA87" s="38">
        <f>VLOOKUP($B87,Data!$A$9:$CB$594,67,FALSE)</f>
        <v>1.2977443609022556E-2</v>
      </c>
      <c r="AB87" s="38">
        <f>VLOOKUP($B87,Data!$A$9:$CB$594,68,FALSE)</f>
        <v>2.2150375939849625E-2</v>
      </c>
    </row>
    <row r="88" spans="1:28" x14ac:dyDescent="0.25">
      <c r="A88" s="1" t="s">
        <v>0</v>
      </c>
      <c r="B88" s="2" t="s">
        <v>86</v>
      </c>
      <c r="C88" s="3" t="s">
        <v>86</v>
      </c>
      <c r="D88" t="s">
        <v>291</v>
      </c>
      <c r="E88" t="s">
        <v>631</v>
      </c>
      <c r="F88" s="32">
        <f>VLOOKUP($B88,Data!$A$9:$CB$594,46,FALSE)</f>
        <v>4.7485207100591712E-3</v>
      </c>
      <c r="G88" s="32">
        <f>VLOOKUP($B88,Data!$A$9:$CB$594,47,FALSE)</f>
        <v>7.8106508875739646E-3</v>
      </c>
      <c r="H88" s="32">
        <f>VLOOKUP($B88,Data!$A$9:$CB$594,48,FALSE)</f>
        <v>6.1686390532544383E-3</v>
      </c>
      <c r="I88" s="32">
        <f>VLOOKUP($B88,Data!$A$9:$CB$594,49,FALSE)</f>
        <v>7.3643410852713177E-3</v>
      </c>
      <c r="J88" s="32">
        <f>VLOOKUP($B88,Data!$A$9:$CB$594,50,FALSE)</f>
        <v>5.2713178294573641E-3</v>
      </c>
      <c r="K88" s="32">
        <f>VLOOKUP($B88,Data!$A$9:$CB$594,51,FALSE)</f>
        <v>5.8139534883720929E-3</v>
      </c>
      <c r="L88" s="32">
        <f>VLOOKUP($B88,Data!$A$9:$CB$594,52,FALSE)</f>
        <v>6.806201550387597E-3</v>
      </c>
      <c r="M88" s="32">
        <f>VLOOKUP($B88,Data!$A$9:$CB$594,53,FALSE)</f>
        <v>6.8837209302325579E-3</v>
      </c>
      <c r="N88" s="32">
        <f>VLOOKUP($B88,Data!$A$9:$CB$594,54,FALSE)</f>
        <v>6.6356589147286826E-3</v>
      </c>
      <c r="O88" s="32">
        <f>VLOOKUP($B88,Data!$A$9:$CB$594,55,FALSE)</f>
        <v>7.674418604651163E-3</v>
      </c>
      <c r="P88" s="32">
        <f>VLOOKUP($B88,Data!$A$9:$CB$594,56,FALSE)</f>
        <v>8.2790697674418601E-3</v>
      </c>
      <c r="Q88" s="32">
        <f>VLOOKUP($B88,Data!$A$9:$CB$594,57,FALSE)</f>
        <v>8.6976744186046517E-3</v>
      </c>
      <c r="R88" s="32">
        <f>VLOOKUP($B88,Data!$A$9:$CB$594,58,FALSE)</f>
        <v>4.8217054263565888E-3</v>
      </c>
      <c r="S88" s="32">
        <f>VLOOKUP($B88,Data!$A$9:$CB$594,59,FALSE)</f>
        <v>6.9147286821705425E-3</v>
      </c>
      <c r="T88" s="32">
        <f>VLOOKUP($B88,Data!$A$9:$CB$594,60,FALSE)</f>
        <v>8.5736434108527135E-3</v>
      </c>
      <c r="U88" s="32">
        <f>VLOOKUP($B88,Data!$A$9:$CB$594,61,FALSE)</f>
        <v>6.5477707006369431E-3</v>
      </c>
      <c r="V88" s="32">
        <f>VLOOKUP($B88,Data!$A$9:$CB$594,62,FALSE)</f>
        <v>1.3222929936305732E-2</v>
      </c>
      <c r="W88" s="32">
        <f>VLOOKUP($B88,Data!$A$9:$CB$594,63,FALSE)</f>
        <v>8.0764331210191088E-3</v>
      </c>
      <c r="X88" s="32">
        <f>VLOOKUP($B88,Data!$A$9:$CB$594,64,FALSE)</f>
        <v>8.0382165605095545E-3</v>
      </c>
      <c r="Y88" s="32">
        <f>VLOOKUP($B88,Data!$A$9:$CB$594,65,FALSE)</f>
        <v>8.4840764331210183E-3</v>
      </c>
      <c r="Z88" s="32">
        <f>VLOOKUP($B88,Data!$A$9:$CB$594,66,FALSE)</f>
        <v>8.3566878980891723E-3</v>
      </c>
      <c r="AA88" s="38">
        <f>VLOOKUP($B88,Data!$A$9:$CB$594,67,FALSE)</f>
        <v>8.7898089171974531E-3</v>
      </c>
      <c r="AB88" s="38">
        <f>VLOOKUP($B88,Data!$A$9:$CB$594,68,FALSE)</f>
        <v>8.4585987261146505E-3</v>
      </c>
    </row>
    <row r="89" spans="1:28" x14ac:dyDescent="0.25">
      <c r="A89" s="1" t="s">
        <v>0</v>
      </c>
      <c r="B89" s="2" t="s">
        <v>87</v>
      </c>
      <c r="C89" s="3" t="s">
        <v>87</v>
      </c>
      <c r="D89" t="s">
        <v>292</v>
      </c>
      <c r="E89" t="s">
        <v>630</v>
      </c>
      <c r="F89" s="32">
        <f>VLOOKUP($B89,Data!$A$9:$CB$594,46,FALSE)</f>
        <v>5.5916473317865426E-3</v>
      </c>
      <c r="G89" s="32">
        <f>VLOOKUP($B89,Data!$A$9:$CB$594,47,FALSE)</f>
        <v>9.9767981438515074E-3</v>
      </c>
      <c r="H89" s="32">
        <f>VLOOKUP($B89,Data!$A$9:$CB$594,48,FALSE)</f>
        <v>1.0522041763341067E-2</v>
      </c>
      <c r="I89" s="32">
        <f>VLOOKUP($B89,Data!$A$9:$CB$594,49,FALSE)</f>
        <v>1.0843091334894613E-2</v>
      </c>
      <c r="J89" s="32">
        <f>VLOOKUP($B89,Data!$A$9:$CB$594,50,FALSE)</f>
        <v>7.5761124121779856E-3</v>
      </c>
      <c r="K89" s="32">
        <f>VLOOKUP($B89,Data!$A$9:$CB$594,51,FALSE)</f>
        <v>8.7939110070257617E-3</v>
      </c>
      <c r="L89" s="32">
        <f>VLOOKUP($B89,Data!$A$9:$CB$594,52,FALSE)</f>
        <v>8.7236533957845436E-3</v>
      </c>
      <c r="M89" s="32">
        <f>VLOOKUP($B89,Data!$A$9:$CB$594,53,FALSE)</f>
        <v>1.0843091334894613E-2</v>
      </c>
      <c r="N89" s="32">
        <f>VLOOKUP($B89,Data!$A$9:$CB$594,54,FALSE)</f>
        <v>1.1592505854800936E-2</v>
      </c>
      <c r="O89" s="32">
        <f>VLOOKUP($B89,Data!$A$9:$CB$594,55,FALSE)</f>
        <v>1.297423887587822E-2</v>
      </c>
      <c r="P89" s="32">
        <f>VLOOKUP($B89,Data!$A$9:$CB$594,56,FALSE)</f>
        <v>1.0925058548009368E-2</v>
      </c>
      <c r="Q89" s="32">
        <f>VLOOKUP($B89,Data!$A$9:$CB$594,57,FALSE)</f>
        <v>1.2154566744730678E-2</v>
      </c>
      <c r="R89" s="32">
        <f>VLOOKUP($B89,Data!$A$9:$CB$594,58,FALSE)</f>
        <v>8.8875878220140512E-3</v>
      </c>
      <c r="S89" s="32">
        <f>VLOOKUP($B89,Data!$A$9:$CB$594,59,FALSE)</f>
        <v>1.0632318501170961E-2</v>
      </c>
      <c r="T89" s="32">
        <f>VLOOKUP($B89,Data!$A$9:$CB$594,60,FALSE)</f>
        <v>8.8875878220140512E-3</v>
      </c>
      <c r="U89" s="32">
        <f>VLOOKUP($B89,Data!$A$9:$CB$594,61,FALSE)</f>
        <v>8.9981096408317581E-3</v>
      </c>
      <c r="V89" s="32">
        <f>VLOOKUP($B89,Data!$A$9:$CB$594,62,FALSE)</f>
        <v>8.5633270321361053E-3</v>
      </c>
      <c r="W89" s="32">
        <f>VLOOKUP($B89,Data!$A$9:$CB$594,63,FALSE)</f>
        <v>8.5066162570888466E-3</v>
      </c>
      <c r="X89" s="32">
        <f>VLOOKUP($B89,Data!$A$9:$CB$594,64,FALSE)</f>
        <v>9.6597353497164459E-3</v>
      </c>
      <c r="Y89" s="32">
        <f>VLOOKUP($B89,Data!$A$9:$CB$594,65,FALSE)</f>
        <v>1.0737240075614368E-2</v>
      </c>
      <c r="Z89" s="32">
        <f>VLOOKUP($B89,Data!$A$9:$CB$594,66,FALSE)</f>
        <v>1.0472589792060491E-2</v>
      </c>
      <c r="AA89" s="38">
        <f>VLOOKUP($B89,Data!$A$9:$CB$594,67,FALSE)</f>
        <v>1.2722117202268431E-2</v>
      </c>
      <c r="AB89" s="38">
        <f>VLOOKUP($B89,Data!$A$9:$CB$594,68,FALSE)</f>
        <v>1.0103969754253308E-2</v>
      </c>
    </row>
    <row r="90" spans="1:28" x14ac:dyDescent="0.25">
      <c r="A90" s="1" t="s">
        <v>0</v>
      </c>
      <c r="B90" s="2" t="s">
        <v>88</v>
      </c>
      <c r="C90" s="3" t="s">
        <v>88</v>
      </c>
      <c r="D90" t="s">
        <v>293</v>
      </c>
      <c r="E90" t="s">
        <v>646</v>
      </c>
      <c r="F90" s="32">
        <f>VLOOKUP($B90,Data!$A$9:$CB$594,46,FALSE)</f>
        <v>7.3770491803278691E-3</v>
      </c>
      <c r="G90" s="32">
        <f>VLOOKUP($B90,Data!$A$9:$CB$594,47,FALSE)</f>
        <v>1.0491803278688525E-2</v>
      </c>
      <c r="H90" s="32">
        <f>VLOOKUP($B90,Data!$A$9:$CB$594,48,FALSE)</f>
        <v>1.1366120218579235E-2</v>
      </c>
      <c r="I90" s="32">
        <f>VLOOKUP($B90,Data!$A$9:$CB$594,49,FALSE)</f>
        <v>1.1243243243243243E-2</v>
      </c>
      <c r="J90" s="32">
        <f>VLOOKUP($B90,Data!$A$9:$CB$594,50,FALSE)</f>
        <v>9.9189189189189189E-3</v>
      </c>
      <c r="K90" s="32">
        <f>VLOOKUP($B90,Data!$A$9:$CB$594,51,FALSE)</f>
        <v>1.0459459459459459E-2</v>
      </c>
      <c r="L90" s="32">
        <f>VLOOKUP($B90,Data!$A$9:$CB$594,52,FALSE)</f>
        <v>1.5972972972972972E-2</v>
      </c>
      <c r="M90" s="32">
        <f>VLOOKUP($B90,Data!$A$9:$CB$594,53,FALSE)</f>
        <v>1.745945945945946E-2</v>
      </c>
      <c r="N90" s="32">
        <f>VLOOKUP($B90,Data!$A$9:$CB$594,54,FALSE)</f>
        <v>1.1945945945945946E-2</v>
      </c>
      <c r="O90" s="32">
        <f>VLOOKUP($B90,Data!$A$9:$CB$594,55,FALSE)</f>
        <v>1.3432432432432433E-2</v>
      </c>
      <c r="P90" s="32">
        <f>VLOOKUP($B90,Data!$A$9:$CB$594,56,FALSE)</f>
        <v>1.4459459459459459E-2</v>
      </c>
      <c r="Q90" s="32">
        <f>VLOOKUP($B90,Data!$A$9:$CB$594,57,FALSE)</f>
        <v>1.2297297297297297E-2</v>
      </c>
      <c r="R90" s="32">
        <f>VLOOKUP($B90,Data!$A$9:$CB$594,58,FALSE)</f>
        <v>9.2162162162162161E-3</v>
      </c>
      <c r="S90" s="32">
        <f>VLOOKUP($B90,Data!$A$9:$CB$594,59,FALSE)</f>
        <v>1.018918918918919E-2</v>
      </c>
      <c r="T90" s="32">
        <f>VLOOKUP($B90,Data!$A$9:$CB$594,60,FALSE)</f>
        <v>8.7297297297297301E-3</v>
      </c>
      <c r="U90" s="32">
        <f>VLOOKUP($B90,Data!$A$9:$CB$594,61,FALSE)</f>
        <v>7.7079107505070993E-3</v>
      </c>
      <c r="V90" s="32">
        <f>VLOOKUP($B90,Data!$A$9:$CB$594,62,FALSE)</f>
        <v>8.6004056795131838E-3</v>
      </c>
      <c r="W90" s="32">
        <f>VLOOKUP($B90,Data!$A$9:$CB$594,63,FALSE)</f>
        <v>7.3833671399594321E-3</v>
      </c>
      <c r="X90" s="32">
        <f>VLOOKUP($B90,Data!$A$9:$CB$594,64,FALSE)</f>
        <v>9.5131845841784982E-3</v>
      </c>
      <c r="Y90" s="32">
        <f>VLOOKUP($B90,Data!$A$9:$CB$594,65,FALSE)</f>
        <v>9.7768762677484782E-3</v>
      </c>
      <c r="Z90" s="32">
        <f>VLOOKUP($B90,Data!$A$9:$CB$594,66,FALSE)</f>
        <v>9.7768762677484782E-3</v>
      </c>
      <c r="AA90" s="38">
        <f>VLOOKUP($B90,Data!$A$9:$CB$594,67,FALSE)</f>
        <v>1.2150101419878295E-2</v>
      </c>
      <c r="AB90" s="38">
        <f>VLOOKUP($B90,Data!$A$9:$CB$594,68,FALSE)</f>
        <v>1.1805273833671399E-2</v>
      </c>
    </row>
    <row r="91" spans="1:28" x14ac:dyDescent="0.25">
      <c r="A91" s="1" t="s">
        <v>0</v>
      </c>
      <c r="B91" s="4" t="s">
        <v>89</v>
      </c>
      <c r="C91" s="3" t="s">
        <v>89</v>
      </c>
      <c r="D91" t="s">
        <v>294</v>
      </c>
      <c r="E91" t="s">
        <v>646</v>
      </c>
      <c r="F91" s="32">
        <f>VLOOKUP($B91,Data!$A$9:$CB$594,46,FALSE)</f>
        <v>1.078582434514638E-2</v>
      </c>
      <c r="G91" s="32">
        <f>VLOOKUP($B91,Data!$A$9:$CB$594,47,FALSE)</f>
        <v>1.214175654853621E-2</v>
      </c>
      <c r="H91" s="32">
        <f>VLOOKUP($B91,Data!$A$9:$CB$594,48,FALSE)</f>
        <v>1.0138674884437596E-2</v>
      </c>
      <c r="I91" s="32">
        <f>VLOOKUP($B91,Data!$A$9:$CB$594,49,FALSE)</f>
        <v>9.4144144144144137E-3</v>
      </c>
      <c r="J91" s="32">
        <f>VLOOKUP($B91,Data!$A$9:$CB$594,50,FALSE)</f>
        <v>1.3318318318318319E-2</v>
      </c>
      <c r="K91" s="32">
        <f>VLOOKUP($B91,Data!$A$9:$CB$594,51,FALSE)</f>
        <v>1.1966966966966967E-2</v>
      </c>
      <c r="L91" s="32">
        <f>VLOOKUP($B91,Data!$A$9:$CB$594,52,FALSE)</f>
        <v>1.3573573573573574E-2</v>
      </c>
      <c r="M91" s="32">
        <f>VLOOKUP($B91,Data!$A$9:$CB$594,53,FALSE)</f>
        <v>1.0495495495495496E-2</v>
      </c>
      <c r="N91" s="32">
        <f>VLOOKUP($B91,Data!$A$9:$CB$594,54,FALSE)</f>
        <v>1.0810810810810811E-2</v>
      </c>
      <c r="O91" s="32">
        <f>VLOOKUP($B91,Data!$A$9:$CB$594,55,FALSE)</f>
        <v>1.8123123123123124E-2</v>
      </c>
      <c r="P91" s="32">
        <f>VLOOKUP($B91,Data!$A$9:$CB$594,56,FALSE)</f>
        <v>1.3348348348348348E-2</v>
      </c>
      <c r="Q91" s="32">
        <f>VLOOKUP($B91,Data!$A$9:$CB$594,57,FALSE)</f>
        <v>1.1891891891891892E-2</v>
      </c>
      <c r="R91" s="32">
        <f>VLOOKUP($B91,Data!$A$9:$CB$594,58,FALSE)</f>
        <v>1.2612612612612612E-2</v>
      </c>
      <c r="S91" s="32">
        <f>VLOOKUP($B91,Data!$A$9:$CB$594,59,FALSE)</f>
        <v>1.7882882882882884E-2</v>
      </c>
      <c r="T91" s="32">
        <f>VLOOKUP($B91,Data!$A$9:$CB$594,60,FALSE)</f>
        <v>1.1471471471471472E-2</v>
      </c>
      <c r="U91" s="32">
        <f>VLOOKUP($B91,Data!$A$9:$CB$594,61,FALSE)</f>
        <v>9.1976047904191623E-3</v>
      </c>
      <c r="V91" s="32">
        <f>VLOOKUP($B91,Data!$A$9:$CB$594,62,FALSE)</f>
        <v>9.8323353293413174E-3</v>
      </c>
      <c r="W91" s="32">
        <f>VLOOKUP($B91,Data!$A$9:$CB$594,63,FALSE)</f>
        <v>8.1197604790419157E-3</v>
      </c>
      <c r="X91" s="32">
        <f>VLOOKUP($B91,Data!$A$9:$CB$594,64,FALSE)</f>
        <v>1.0802395209580838E-2</v>
      </c>
      <c r="Y91" s="32">
        <f>VLOOKUP($B91,Data!$A$9:$CB$594,65,FALSE)</f>
        <v>1.2023952095808383E-2</v>
      </c>
      <c r="Z91" s="32">
        <f>VLOOKUP($B91,Data!$A$9:$CB$594,66,FALSE)</f>
        <v>1.3353293413173652E-2</v>
      </c>
      <c r="AA91" s="38">
        <f>VLOOKUP($B91,Data!$A$9:$CB$594,67,FALSE)</f>
        <v>1.3844311377245509E-2</v>
      </c>
      <c r="AB91" s="38">
        <f>VLOOKUP($B91,Data!$A$9:$CB$594,68,FALSE)</f>
        <v>1.4922155688622754E-2</v>
      </c>
    </row>
    <row r="92" spans="1:28" x14ac:dyDescent="0.25">
      <c r="A92" s="1" t="s">
        <v>0</v>
      </c>
      <c r="B92" s="2" t="s">
        <v>90</v>
      </c>
      <c r="C92" s="3" t="s">
        <v>90</v>
      </c>
      <c r="D92" t="s">
        <v>295</v>
      </c>
      <c r="E92" t="s">
        <v>645</v>
      </c>
      <c r="F92" s="32">
        <f>VLOOKUP($B92,Data!$A$9:$CB$594,46,FALSE)</f>
        <v>8.8163265306122444E-3</v>
      </c>
      <c r="G92" s="32">
        <f>VLOOKUP($B92,Data!$A$9:$CB$594,47,FALSE)</f>
        <v>1.0877551020408164E-2</v>
      </c>
      <c r="H92" s="32">
        <f>VLOOKUP($B92,Data!$A$9:$CB$594,48,FALSE)</f>
        <v>1.3612244897959183E-2</v>
      </c>
      <c r="I92" s="32">
        <f>VLOOKUP($B92,Data!$A$9:$CB$594,49,FALSE)</f>
        <v>1.2475442043222004E-2</v>
      </c>
      <c r="J92" s="32">
        <f>VLOOKUP($B92,Data!$A$9:$CB$594,50,FALSE)</f>
        <v>9.7249508840864442E-3</v>
      </c>
      <c r="K92" s="32">
        <f>VLOOKUP($B92,Data!$A$9:$CB$594,51,FALSE)</f>
        <v>1.5717092337917484E-2</v>
      </c>
      <c r="L92" s="32">
        <f>VLOOKUP($B92,Data!$A$9:$CB$594,52,FALSE)</f>
        <v>1.8074656188605109E-2</v>
      </c>
      <c r="M92" s="32">
        <f>VLOOKUP($B92,Data!$A$9:$CB$594,53,FALSE)</f>
        <v>9.1748526522593323E-3</v>
      </c>
      <c r="N92" s="32">
        <f>VLOOKUP($B92,Data!$A$9:$CB$594,54,FALSE)</f>
        <v>1.2455795677799607E-2</v>
      </c>
      <c r="O92" s="32">
        <f>VLOOKUP($B92,Data!$A$9:$CB$594,55,FALSE)</f>
        <v>1.3143418467583497E-2</v>
      </c>
      <c r="P92" s="32">
        <f>VLOOKUP($B92,Data!$A$9:$CB$594,56,FALSE)</f>
        <v>1.9449901768172888E-2</v>
      </c>
      <c r="Q92" s="32">
        <f>VLOOKUP($B92,Data!$A$9:$CB$594,57,FALSE)</f>
        <v>1.3831041257367387E-2</v>
      </c>
      <c r="R92" s="32">
        <f>VLOOKUP($B92,Data!$A$9:$CB$594,58,FALSE)</f>
        <v>1.0235756385068762E-2</v>
      </c>
      <c r="S92" s="32">
        <f>VLOOKUP($B92,Data!$A$9:$CB$594,59,FALSE)</f>
        <v>6.7779960707269153E-3</v>
      </c>
      <c r="T92" s="32">
        <f>VLOOKUP($B92,Data!$A$9:$CB$594,60,FALSE)</f>
        <v>1.2337917485265226E-2</v>
      </c>
      <c r="U92" s="32">
        <f>VLOOKUP($B92,Data!$A$9:$CB$594,61,FALSE)</f>
        <v>9.233333333333333E-3</v>
      </c>
      <c r="V92" s="32">
        <f>VLOOKUP($B92,Data!$A$9:$CB$594,62,FALSE)</f>
        <v>1.5216666666666667E-2</v>
      </c>
      <c r="W92" s="32">
        <f>VLOOKUP($B92,Data!$A$9:$CB$594,63,FALSE)</f>
        <v>1.3183333333333333E-2</v>
      </c>
      <c r="X92" s="32">
        <f>VLOOKUP($B92,Data!$A$9:$CB$594,64,FALSE)</f>
        <v>1.7933333333333332E-2</v>
      </c>
      <c r="Y92" s="32">
        <f>VLOOKUP($B92,Data!$A$9:$CB$594,65,FALSE)</f>
        <v>1.1683333333333334E-2</v>
      </c>
      <c r="Z92" s="32">
        <f>VLOOKUP($B92,Data!$A$9:$CB$594,66,FALSE)</f>
        <v>1.1616666666666668E-2</v>
      </c>
      <c r="AA92" s="38">
        <f>VLOOKUP($B92,Data!$A$9:$CB$594,67,FALSE)</f>
        <v>1.49E-2</v>
      </c>
      <c r="AB92" s="38">
        <f>VLOOKUP($B92,Data!$A$9:$CB$594,68,FALSE)</f>
        <v>1.285E-2</v>
      </c>
    </row>
    <row r="93" spans="1:28" x14ac:dyDescent="0.25">
      <c r="A93" s="1" t="s">
        <v>0</v>
      </c>
      <c r="B93" s="2" t="s">
        <v>629</v>
      </c>
      <c r="C93" s="3" t="s">
        <v>91</v>
      </c>
      <c r="D93" t="s">
        <v>296</v>
      </c>
      <c r="E93" t="s">
        <v>631</v>
      </c>
      <c r="F93" s="32">
        <f>VLOOKUP($B93,Data!$A$9:$CB$594,46,FALSE)</f>
        <v>4.2767295597484272E-3</v>
      </c>
      <c r="G93" s="32">
        <f>VLOOKUP($B93,Data!$A$9:$CB$594,47,FALSE)</f>
        <v>1.4229559748427673E-2</v>
      </c>
      <c r="H93" s="32">
        <f>VLOOKUP($B93,Data!$A$9:$CB$594,48,FALSE)</f>
        <v>9.2452830188679246E-3</v>
      </c>
      <c r="I93" s="32">
        <f>VLOOKUP($B93,Data!$A$9:$CB$594,49,FALSE)</f>
        <v>1.188707280832095E-2</v>
      </c>
      <c r="J93" s="32">
        <f>VLOOKUP($B93,Data!$A$9:$CB$594,50,FALSE)</f>
        <v>6.3298662704309068E-3</v>
      </c>
      <c r="K93" s="32">
        <f>VLOOKUP($B93,Data!$A$9:$CB$594,51,FALSE)</f>
        <v>1.099554234769688E-2</v>
      </c>
      <c r="L93" s="32">
        <f>VLOOKUP($B93,Data!$A$9:$CB$594,52,FALSE)</f>
        <v>9.658246656760773E-3</v>
      </c>
      <c r="M93" s="32">
        <f>VLOOKUP($B93,Data!$A$9:$CB$594,53,FALSE)</f>
        <v>1.3001485884101041E-2</v>
      </c>
      <c r="N93" s="32">
        <f>VLOOKUP($B93,Data!$A$9:$CB$594,54,FALSE)</f>
        <v>1.3893016344725111E-2</v>
      </c>
      <c r="O93" s="32">
        <f>VLOOKUP($B93,Data!$A$9:$CB$594,55,FALSE)</f>
        <v>8.2763744427934629E-3</v>
      </c>
      <c r="P93" s="32">
        <f>VLOOKUP($B93,Data!$A$9:$CB$594,56,FALSE)</f>
        <v>9.5988112927191671E-3</v>
      </c>
      <c r="Q93" s="32">
        <f>VLOOKUP($B93,Data!$A$9:$CB$594,57,FALSE)</f>
        <v>8.3358098068350671E-3</v>
      </c>
      <c r="R93" s="32">
        <f>VLOOKUP($B93,Data!$A$9:$CB$594,58,FALSE)</f>
        <v>7.8454680534918268E-3</v>
      </c>
      <c r="S93" s="32">
        <f>VLOOKUP($B93,Data!$A$9:$CB$594,59,FALSE)</f>
        <v>1.9450222882615158E-2</v>
      </c>
      <c r="T93" s="32">
        <f>VLOOKUP($B93,Data!$A$9:$CB$594,60,FALSE)</f>
        <v>1.3358098068350669E-2</v>
      </c>
      <c r="U93" s="32">
        <f>VLOOKUP($B93,Data!$A$9:$CB$594,61,FALSE)</f>
        <v>1.2235576923076924E-2</v>
      </c>
      <c r="V93" s="32">
        <f>VLOOKUP($B93,Data!$A$9:$CB$594,62,FALSE)</f>
        <v>8.5817307692307686E-3</v>
      </c>
      <c r="W93" s="32">
        <f>VLOOKUP($B93,Data!$A$9:$CB$594,63,FALSE)</f>
        <v>8.4014423076923077E-3</v>
      </c>
      <c r="X93" s="32">
        <f>VLOOKUP($B93,Data!$A$9:$CB$594,64,FALSE)</f>
        <v>9.1586538461538459E-3</v>
      </c>
      <c r="Y93" s="32">
        <f>VLOOKUP($B93,Data!$A$9:$CB$594,65,FALSE)</f>
        <v>9.8197115384615393E-3</v>
      </c>
      <c r="Z93" s="32">
        <f>VLOOKUP($B93,Data!$A$9:$CB$594,66,FALSE)</f>
        <v>1.1911057692307693E-2</v>
      </c>
      <c r="AA93" s="38">
        <f>VLOOKUP($B93,Data!$A$9:$CB$594,67,FALSE)</f>
        <v>7.4999999999999997E-3</v>
      </c>
      <c r="AB93" s="38">
        <f>VLOOKUP($B93,Data!$A$9:$CB$594,68,FALSE)</f>
        <v>8.8461538461538456E-3</v>
      </c>
    </row>
    <row r="94" spans="1:28" x14ac:dyDescent="0.25">
      <c r="A94" s="1" t="s">
        <v>0</v>
      </c>
      <c r="B94" s="2" t="s">
        <v>92</v>
      </c>
      <c r="C94" s="3" t="s">
        <v>92</v>
      </c>
      <c r="D94" t="s">
        <v>297</v>
      </c>
      <c r="E94" t="s">
        <v>645</v>
      </c>
      <c r="F94" s="32">
        <f>VLOOKUP($B94,Data!$A$9:$CB$594,46,FALSE)</f>
        <v>4.993006993006993E-3</v>
      </c>
      <c r="G94" s="32">
        <f>VLOOKUP($B94,Data!$A$9:$CB$594,47,FALSE)</f>
        <v>7.8041958041958044E-3</v>
      </c>
      <c r="H94" s="32">
        <f>VLOOKUP($B94,Data!$A$9:$CB$594,48,FALSE)</f>
        <v>7.7342657342657339E-3</v>
      </c>
      <c r="I94" s="32">
        <f>VLOOKUP($B94,Data!$A$9:$CB$594,49,FALSE)</f>
        <v>9.3304843304843309E-3</v>
      </c>
      <c r="J94" s="32">
        <f>VLOOKUP($B94,Data!$A$9:$CB$594,50,FALSE)</f>
        <v>8.8319088319088312E-3</v>
      </c>
      <c r="K94" s="32">
        <f>VLOOKUP($B94,Data!$A$9:$CB$594,51,FALSE)</f>
        <v>9.8860398860398865E-3</v>
      </c>
      <c r="L94" s="32">
        <f>VLOOKUP($B94,Data!$A$9:$CB$594,52,FALSE)</f>
        <v>1.123931623931624E-2</v>
      </c>
      <c r="M94" s="32">
        <f>VLOOKUP($B94,Data!$A$9:$CB$594,53,FALSE)</f>
        <v>1.4131054131054132E-2</v>
      </c>
      <c r="N94" s="32">
        <f>VLOOKUP($B94,Data!$A$9:$CB$594,54,FALSE)</f>
        <v>1.4074074074074074E-2</v>
      </c>
      <c r="O94" s="32">
        <f>VLOOKUP($B94,Data!$A$9:$CB$594,55,FALSE)</f>
        <v>1.5356125356125357E-2</v>
      </c>
      <c r="P94" s="32">
        <f>VLOOKUP($B94,Data!$A$9:$CB$594,56,FALSE)</f>
        <v>7.9202279202279201E-3</v>
      </c>
      <c r="Q94" s="32">
        <f>VLOOKUP($B94,Data!$A$9:$CB$594,57,FALSE)</f>
        <v>7.7207977207977207E-3</v>
      </c>
      <c r="R94" s="32">
        <f>VLOOKUP($B94,Data!$A$9:$CB$594,58,FALSE)</f>
        <v>6.253561253561254E-3</v>
      </c>
      <c r="S94" s="32">
        <f>VLOOKUP($B94,Data!$A$9:$CB$594,59,FALSE)</f>
        <v>9.6723646723646719E-3</v>
      </c>
      <c r="T94" s="32">
        <f>VLOOKUP($B94,Data!$A$9:$CB$594,60,FALSE)</f>
        <v>1.0356125356125356E-2</v>
      </c>
      <c r="U94" s="32">
        <f>VLOOKUP($B94,Data!$A$9:$CB$594,61,FALSE)</f>
        <v>1.0156774916013437E-2</v>
      </c>
      <c r="V94" s="32">
        <f>VLOOKUP($B94,Data!$A$9:$CB$594,62,FALSE)</f>
        <v>8.118701007838746E-3</v>
      </c>
      <c r="W94" s="32">
        <f>VLOOKUP($B94,Data!$A$9:$CB$594,63,FALSE)</f>
        <v>8.9137737961926099E-3</v>
      </c>
      <c r="X94" s="32">
        <f>VLOOKUP($B94,Data!$A$9:$CB$594,64,FALSE)</f>
        <v>1.0044792833146696E-2</v>
      </c>
      <c r="Y94" s="32">
        <f>VLOOKUP($B94,Data!$A$9:$CB$594,65,FALSE)</f>
        <v>1.0571108622620382E-2</v>
      </c>
      <c r="Z94" s="32">
        <f>VLOOKUP($B94,Data!$A$9:$CB$594,66,FALSE)</f>
        <v>1.1019036954087347E-2</v>
      </c>
      <c r="AA94" s="38">
        <f>VLOOKUP($B94,Data!$A$9:$CB$594,67,FALSE)</f>
        <v>1.1108622620380738E-2</v>
      </c>
      <c r="AB94" s="38">
        <f>VLOOKUP($B94,Data!$A$9:$CB$594,68,FALSE)</f>
        <v>1.1052631578947368E-2</v>
      </c>
    </row>
    <row r="95" spans="1:28" x14ac:dyDescent="0.25">
      <c r="A95" s="1" t="s">
        <v>0</v>
      </c>
      <c r="B95" s="2" t="s">
        <v>93</v>
      </c>
      <c r="C95" s="3" t="s">
        <v>93</v>
      </c>
      <c r="D95" t="s">
        <v>298</v>
      </c>
      <c r="E95" t="s">
        <v>631</v>
      </c>
      <c r="F95" s="32">
        <f>VLOOKUP($B95,Data!$A$9:$CB$594,46,FALSE)</f>
        <v>4.3458980044345898E-3</v>
      </c>
      <c r="G95" s="32">
        <f>VLOOKUP($B95,Data!$A$9:$CB$594,47,FALSE)</f>
        <v>5.4767184035476721E-3</v>
      </c>
      <c r="H95" s="32">
        <f>VLOOKUP($B95,Data!$A$9:$CB$594,48,FALSE)</f>
        <v>5.5875831485587583E-3</v>
      </c>
      <c r="I95" s="32">
        <f>VLOOKUP($B95,Data!$A$9:$CB$594,49,FALSE)</f>
        <v>7.9101123595505616E-3</v>
      </c>
      <c r="J95" s="32">
        <f>VLOOKUP($B95,Data!$A$9:$CB$594,50,FALSE)</f>
        <v>5.1910112359550564E-3</v>
      </c>
      <c r="K95" s="32">
        <f>VLOOKUP($B95,Data!$A$9:$CB$594,51,FALSE)</f>
        <v>7.9775280898876401E-3</v>
      </c>
      <c r="L95" s="32">
        <f>VLOOKUP($B95,Data!$A$9:$CB$594,52,FALSE)</f>
        <v>5.7752808988764046E-3</v>
      </c>
      <c r="M95" s="32">
        <f>VLOOKUP($B95,Data!$A$9:$CB$594,53,FALSE)</f>
        <v>8.8764044943820224E-3</v>
      </c>
      <c r="N95" s="32">
        <f>VLOOKUP($B95,Data!$A$9:$CB$594,54,FALSE)</f>
        <v>7.8426966292134831E-3</v>
      </c>
      <c r="O95" s="32">
        <f>VLOOKUP($B95,Data!$A$9:$CB$594,55,FALSE)</f>
        <v>1.0089887640449439E-2</v>
      </c>
      <c r="P95" s="32">
        <f>VLOOKUP($B95,Data!$A$9:$CB$594,56,FALSE)</f>
        <v>5.5730337078651682E-3</v>
      </c>
      <c r="Q95" s="32">
        <f>VLOOKUP($B95,Data!$A$9:$CB$594,57,FALSE)</f>
        <v>7.9101123595505616E-3</v>
      </c>
      <c r="R95" s="32">
        <f>VLOOKUP($B95,Data!$A$9:$CB$594,58,FALSE)</f>
        <v>3.7303370786516852E-3</v>
      </c>
      <c r="S95" s="32">
        <f>VLOOKUP($B95,Data!$A$9:$CB$594,59,FALSE)</f>
        <v>8.2247191011235957E-3</v>
      </c>
      <c r="T95" s="32">
        <f>VLOOKUP($B95,Data!$A$9:$CB$594,60,FALSE)</f>
        <v>5.9101123595505616E-3</v>
      </c>
      <c r="U95" s="32">
        <f>VLOOKUP($B95,Data!$A$9:$CB$594,61,FALSE)</f>
        <v>5.2181500872600347E-3</v>
      </c>
      <c r="V95" s="32">
        <f>VLOOKUP($B95,Data!$A$9:$CB$594,62,FALSE)</f>
        <v>1.4380453752181501E-2</v>
      </c>
      <c r="W95" s="32">
        <f>VLOOKUP($B95,Data!$A$9:$CB$594,63,FALSE)</f>
        <v>5.1483420593368238E-3</v>
      </c>
      <c r="X95" s="32">
        <f>VLOOKUP($B95,Data!$A$9:$CB$594,64,FALSE)</f>
        <v>4.8167539267015705E-3</v>
      </c>
      <c r="Y95" s="32">
        <f>VLOOKUP($B95,Data!$A$9:$CB$594,65,FALSE)</f>
        <v>7.1902268760907504E-3</v>
      </c>
      <c r="Z95" s="32">
        <f>VLOOKUP($B95,Data!$A$9:$CB$594,66,FALSE)</f>
        <v>8.0279232111692845E-3</v>
      </c>
      <c r="AA95" s="38">
        <f>VLOOKUP($B95,Data!$A$9:$CB$594,67,FALSE)</f>
        <v>7.1553228621291445E-3</v>
      </c>
      <c r="AB95" s="38">
        <f>VLOOKUP($B95,Data!$A$9:$CB$594,68,FALSE)</f>
        <v>9.9650959860383952E-3</v>
      </c>
    </row>
    <row r="96" spans="1:28" x14ac:dyDescent="0.25">
      <c r="A96" s="1" t="s">
        <v>0</v>
      </c>
      <c r="B96" s="2" t="s">
        <v>94</v>
      </c>
      <c r="C96" s="3" t="s">
        <v>94</v>
      </c>
      <c r="D96" t="s">
        <v>299</v>
      </c>
      <c r="E96" t="s">
        <v>631</v>
      </c>
      <c r="F96" s="32">
        <f>VLOOKUP($B96,Data!$A$9:$CB$594,46,FALSE)</f>
        <v>9.4560669456066945E-3</v>
      </c>
      <c r="G96" s="32">
        <f>VLOOKUP($B96,Data!$A$9:$CB$594,47,FALSE)</f>
        <v>1.4581589958158996E-2</v>
      </c>
      <c r="H96" s="32">
        <f>VLOOKUP($B96,Data!$A$9:$CB$594,48,FALSE)</f>
        <v>1.4686192468619247E-2</v>
      </c>
      <c r="I96" s="32">
        <f>VLOOKUP($B96,Data!$A$9:$CB$594,49,FALSE)</f>
        <v>1.7966101694915255E-2</v>
      </c>
      <c r="J96" s="32">
        <f>VLOOKUP($B96,Data!$A$9:$CB$594,50,FALSE)</f>
        <v>1.5254237288135594E-2</v>
      </c>
      <c r="K96" s="32">
        <f>VLOOKUP($B96,Data!$A$9:$CB$594,51,FALSE)</f>
        <v>1.6271186440677966E-2</v>
      </c>
      <c r="L96" s="32">
        <f>VLOOKUP($B96,Data!$A$9:$CB$594,52,FALSE)</f>
        <v>1.5572033898305086E-2</v>
      </c>
      <c r="M96" s="32">
        <f>VLOOKUP($B96,Data!$A$9:$CB$594,53,FALSE)</f>
        <v>1.4088983050847458E-2</v>
      </c>
      <c r="N96" s="32">
        <f>VLOOKUP($B96,Data!$A$9:$CB$594,54,FALSE)</f>
        <v>1.7266949152542371E-2</v>
      </c>
      <c r="O96" s="32">
        <f>VLOOKUP($B96,Data!$A$9:$CB$594,55,FALSE)</f>
        <v>1.8135593220338982E-2</v>
      </c>
      <c r="P96" s="32">
        <f>VLOOKUP($B96,Data!$A$9:$CB$594,56,FALSE)</f>
        <v>1.913135593220339E-2</v>
      </c>
      <c r="Q96" s="32">
        <f>VLOOKUP($B96,Data!$A$9:$CB$594,57,FALSE)</f>
        <v>6.5614406779661016E-2</v>
      </c>
      <c r="R96" s="32">
        <f>VLOOKUP($B96,Data!$A$9:$CB$594,58,FALSE)</f>
        <v>1.7966101694915255E-2</v>
      </c>
      <c r="S96" s="32">
        <f>VLOOKUP($B96,Data!$A$9:$CB$594,59,FALSE)</f>
        <v>1.5974576271186442E-2</v>
      </c>
      <c r="T96" s="32">
        <f>VLOOKUP($B96,Data!$A$9:$CB$594,60,FALSE)</f>
        <v>1.6334745762711864E-2</v>
      </c>
      <c r="U96" s="32">
        <f>VLOOKUP($B96,Data!$A$9:$CB$594,61,FALSE)</f>
        <v>1.7623762376237622E-2</v>
      </c>
      <c r="V96" s="32">
        <f>VLOOKUP($B96,Data!$A$9:$CB$594,62,FALSE)</f>
        <v>1.6287128712871288E-2</v>
      </c>
      <c r="W96" s="32">
        <f>VLOOKUP($B96,Data!$A$9:$CB$594,63,FALSE)</f>
        <v>1.9389438943894388E-2</v>
      </c>
      <c r="X96" s="32">
        <f>VLOOKUP($B96,Data!$A$9:$CB$594,64,FALSE)</f>
        <v>2.8943894389438944E-2</v>
      </c>
      <c r="Y96" s="32">
        <f>VLOOKUP($B96,Data!$A$9:$CB$594,65,FALSE)</f>
        <v>2.9174917491749174E-2</v>
      </c>
      <c r="Z96" s="32">
        <f>VLOOKUP($B96,Data!$A$9:$CB$594,66,FALSE)</f>
        <v>2.4092409240924092E-2</v>
      </c>
      <c r="AA96" s="38">
        <f>VLOOKUP($B96,Data!$A$9:$CB$594,67,FALSE)</f>
        <v>2.9092409240924093E-2</v>
      </c>
      <c r="AB96" s="38">
        <f>VLOOKUP($B96,Data!$A$9:$CB$594,68,FALSE)</f>
        <v>3.1468646864686471E-2</v>
      </c>
    </row>
    <row r="97" spans="1:28" x14ac:dyDescent="0.25">
      <c r="A97" s="1" t="s">
        <v>0</v>
      </c>
      <c r="B97" s="2" t="s">
        <v>95</v>
      </c>
      <c r="C97" s="3" t="s">
        <v>95</v>
      </c>
      <c r="D97" t="s">
        <v>300</v>
      </c>
      <c r="E97" t="s">
        <v>646</v>
      </c>
      <c r="F97" s="32">
        <f>VLOOKUP($B97,Data!$A$9:$CB$594,46,FALSE)</f>
        <v>8.2677165354330708E-3</v>
      </c>
      <c r="G97" s="32">
        <f>VLOOKUP($B97,Data!$A$9:$CB$594,47,FALSE)</f>
        <v>1.4685039370078741E-2</v>
      </c>
      <c r="H97" s="32">
        <f>VLOOKUP($B97,Data!$A$9:$CB$594,48,FALSE)</f>
        <v>1.3897637795275591E-2</v>
      </c>
      <c r="I97" s="32">
        <f>VLOOKUP($B97,Data!$A$9:$CB$594,49,FALSE)</f>
        <v>1.6009174311926607E-2</v>
      </c>
      <c r="J97" s="32">
        <f>VLOOKUP($B97,Data!$A$9:$CB$594,50,FALSE)</f>
        <v>1.5504587155963303E-2</v>
      </c>
      <c r="K97" s="32">
        <f>VLOOKUP($B97,Data!$A$9:$CB$594,51,FALSE)</f>
        <v>2.1857798165137613E-2</v>
      </c>
      <c r="L97" s="32">
        <f>VLOOKUP($B97,Data!$A$9:$CB$594,52,FALSE)</f>
        <v>2.1307339449541284E-2</v>
      </c>
      <c r="M97" s="32">
        <f>VLOOKUP($B97,Data!$A$9:$CB$594,53,FALSE)</f>
        <v>2.0481651376146787E-2</v>
      </c>
      <c r="N97" s="32">
        <f>VLOOKUP($B97,Data!$A$9:$CB$594,54,FALSE)</f>
        <v>2.0871559633027524E-2</v>
      </c>
      <c r="O97" s="32">
        <f>VLOOKUP($B97,Data!$A$9:$CB$594,55,FALSE)</f>
        <v>2.706422018348624E-2</v>
      </c>
      <c r="P97" s="32">
        <f>VLOOKUP($B97,Data!$A$9:$CB$594,56,FALSE)</f>
        <v>1.9977064220183485E-2</v>
      </c>
      <c r="Q97" s="32">
        <f>VLOOKUP($B97,Data!$A$9:$CB$594,57,FALSE)</f>
        <v>1.6307339449541283E-2</v>
      </c>
      <c r="R97" s="32">
        <f>VLOOKUP($B97,Data!$A$9:$CB$594,58,FALSE)</f>
        <v>1.3807339449541284E-2</v>
      </c>
      <c r="S97" s="32">
        <f>VLOOKUP($B97,Data!$A$9:$CB$594,59,FALSE)</f>
        <v>1.7752293577981651E-2</v>
      </c>
      <c r="T97" s="32">
        <f>VLOOKUP($B97,Data!$A$9:$CB$594,60,FALSE)</f>
        <v>2.7178899082568809E-2</v>
      </c>
      <c r="U97" s="32">
        <f>VLOOKUP($B97,Data!$A$9:$CB$594,61,FALSE)</f>
        <v>2.5878378378378378E-2</v>
      </c>
      <c r="V97" s="32">
        <f>VLOOKUP($B97,Data!$A$9:$CB$594,62,FALSE)</f>
        <v>2.8125000000000001E-2</v>
      </c>
      <c r="W97" s="32">
        <f>VLOOKUP($B97,Data!$A$9:$CB$594,63,FALSE)</f>
        <v>2.472972972972973E-2</v>
      </c>
      <c r="X97" s="32">
        <f>VLOOKUP($B97,Data!$A$9:$CB$594,64,FALSE)</f>
        <v>1.9662162162162163E-2</v>
      </c>
      <c r="Y97" s="32">
        <f>VLOOKUP($B97,Data!$A$9:$CB$594,65,FALSE)</f>
        <v>2.3733108108108109E-2</v>
      </c>
      <c r="Z97" s="32">
        <f>VLOOKUP($B97,Data!$A$9:$CB$594,66,FALSE)</f>
        <v>2.0050675675675676E-2</v>
      </c>
      <c r="AA97" s="38">
        <f>VLOOKUP($B97,Data!$A$9:$CB$594,67,FALSE)</f>
        <v>1.6182432432432434E-2</v>
      </c>
      <c r="AB97" s="38">
        <f>VLOOKUP($B97,Data!$A$9:$CB$594,68,FALSE)</f>
        <v>1.3902027027027027E-2</v>
      </c>
    </row>
    <row r="98" spans="1:28" x14ac:dyDescent="0.25">
      <c r="A98" s="1" t="s">
        <v>0</v>
      </c>
      <c r="B98" s="2" t="s">
        <v>96</v>
      </c>
      <c r="C98" s="3" t="s">
        <v>96</v>
      </c>
      <c r="D98" t="s">
        <v>301</v>
      </c>
      <c r="E98" t="s">
        <v>645</v>
      </c>
      <c r="F98" s="32">
        <f>VLOOKUP($B98,Data!$A$9:$CB$594,46,FALSE)</f>
        <v>6.5886699507389165E-3</v>
      </c>
      <c r="G98" s="32">
        <f>VLOOKUP($B98,Data!$A$9:$CB$594,47,FALSE)</f>
        <v>1.1379310344827587E-2</v>
      </c>
      <c r="H98" s="32">
        <f>VLOOKUP($B98,Data!$A$9:$CB$594,48,FALSE)</f>
        <v>1.0295566502463055E-2</v>
      </c>
      <c r="I98" s="32">
        <f>VLOOKUP($B98,Data!$A$9:$CB$594,49,FALSE)</f>
        <v>9.4750000000000008E-3</v>
      </c>
      <c r="J98" s="32">
        <f>VLOOKUP($B98,Data!$A$9:$CB$594,50,FALSE)</f>
        <v>7.4999999999999997E-3</v>
      </c>
      <c r="K98" s="32">
        <f>VLOOKUP($B98,Data!$A$9:$CB$594,51,FALSE)</f>
        <v>1.1375E-2</v>
      </c>
      <c r="L98" s="32">
        <f>VLOOKUP($B98,Data!$A$9:$CB$594,52,FALSE)</f>
        <v>1.255E-2</v>
      </c>
      <c r="M98" s="32">
        <f>VLOOKUP($B98,Data!$A$9:$CB$594,53,FALSE)</f>
        <v>1.9587500000000001E-2</v>
      </c>
      <c r="N98" s="32">
        <f>VLOOKUP($B98,Data!$A$9:$CB$594,54,FALSE)</f>
        <v>1.1174999999999999E-2</v>
      </c>
      <c r="O98" s="32">
        <f>VLOOKUP($B98,Data!$A$9:$CB$594,55,FALSE)</f>
        <v>1.51875E-2</v>
      </c>
      <c r="P98" s="32">
        <f>VLOOKUP($B98,Data!$A$9:$CB$594,56,FALSE)</f>
        <v>1.1424999999999999E-2</v>
      </c>
      <c r="Q98" s="32">
        <f>VLOOKUP($B98,Data!$A$9:$CB$594,57,FALSE)</f>
        <v>1.1837500000000001E-2</v>
      </c>
      <c r="R98" s="32">
        <f>VLOOKUP($B98,Data!$A$9:$CB$594,58,FALSE)</f>
        <v>6.7999999999999996E-3</v>
      </c>
      <c r="S98" s="32">
        <f>VLOOKUP($B98,Data!$A$9:$CB$594,59,FALSE)</f>
        <v>9.9624999999999991E-3</v>
      </c>
      <c r="T98" s="32">
        <f>VLOOKUP($B98,Data!$A$9:$CB$594,60,FALSE)</f>
        <v>1.2212499999999999E-2</v>
      </c>
      <c r="U98" s="32">
        <f>VLOOKUP($B98,Data!$A$9:$CB$594,61,FALSE)</f>
        <v>1.1498405951115833E-2</v>
      </c>
      <c r="V98" s="32">
        <f>VLOOKUP($B98,Data!$A$9:$CB$594,62,FALSE)</f>
        <v>1.0913921360255048E-2</v>
      </c>
      <c r="W98" s="32">
        <f>VLOOKUP($B98,Data!$A$9:$CB$594,63,FALSE)</f>
        <v>1.3676939426142402E-2</v>
      </c>
      <c r="X98" s="32">
        <f>VLOOKUP($B98,Data!$A$9:$CB$594,64,FALSE)</f>
        <v>1.2284803400637619E-2</v>
      </c>
      <c r="Y98" s="32">
        <f>VLOOKUP($B98,Data!$A$9:$CB$594,65,FALSE)</f>
        <v>1.492029755579171E-2</v>
      </c>
      <c r="Z98" s="32">
        <f>VLOOKUP($B98,Data!$A$9:$CB$594,66,FALSE)</f>
        <v>1.6291179596174283E-2</v>
      </c>
      <c r="AA98" s="38">
        <f>VLOOKUP($B98,Data!$A$9:$CB$594,67,FALSE)</f>
        <v>1.2167906482465463E-2</v>
      </c>
      <c r="AB98" s="38">
        <f>VLOOKUP($B98,Data!$A$9:$CB$594,68,FALSE)</f>
        <v>1.0212539851222105E-2</v>
      </c>
    </row>
    <row r="99" spans="1:28" x14ac:dyDescent="0.25">
      <c r="A99" s="1" t="s">
        <v>0</v>
      </c>
      <c r="B99" s="2" t="s">
        <v>97</v>
      </c>
      <c r="C99" s="3" t="s">
        <v>97</v>
      </c>
      <c r="D99" t="s">
        <v>302</v>
      </c>
      <c r="E99" t="s">
        <v>630</v>
      </c>
      <c r="F99" s="32">
        <f>VLOOKUP($B99,Data!$A$9:$CB$594,46,FALSE)</f>
        <v>3.8720538720538721E-3</v>
      </c>
      <c r="G99" s="32">
        <f>VLOOKUP($B99,Data!$A$9:$CB$594,47,FALSE)</f>
        <v>6.4646464646464646E-3</v>
      </c>
      <c r="H99" s="32">
        <f>VLOOKUP($B99,Data!$A$9:$CB$594,48,FALSE)</f>
        <v>7.5420875420875418E-3</v>
      </c>
      <c r="I99" s="32">
        <f>VLOOKUP($B99,Data!$A$9:$CB$594,49,FALSE)</f>
        <v>9.5454545454545462E-3</v>
      </c>
      <c r="J99" s="32">
        <f>VLOOKUP($B99,Data!$A$9:$CB$594,50,FALSE)</f>
        <v>7.8321678321678322E-3</v>
      </c>
      <c r="K99" s="32">
        <f>VLOOKUP($B99,Data!$A$9:$CB$594,51,FALSE)</f>
        <v>7.1678321678321682E-3</v>
      </c>
      <c r="L99" s="32">
        <f>VLOOKUP($B99,Data!$A$9:$CB$594,52,FALSE)</f>
        <v>6.7482517482517481E-3</v>
      </c>
      <c r="M99" s="32">
        <f>VLOOKUP($B99,Data!$A$9:$CB$594,53,FALSE)</f>
        <v>7.2377622377622379E-3</v>
      </c>
      <c r="N99" s="32">
        <f>VLOOKUP($B99,Data!$A$9:$CB$594,54,FALSE)</f>
        <v>6.0139860139860144E-3</v>
      </c>
      <c r="O99" s="32">
        <f>VLOOKUP($B99,Data!$A$9:$CB$594,55,FALSE)</f>
        <v>7.8321678321678322E-3</v>
      </c>
      <c r="P99" s="32">
        <f>VLOOKUP($B99,Data!$A$9:$CB$594,56,FALSE)</f>
        <v>5.3846153846153844E-3</v>
      </c>
      <c r="Q99" s="32">
        <f>VLOOKUP($B99,Data!$A$9:$CB$594,57,FALSE)</f>
        <v>4.6503496503496507E-3</v>
      </c>
      <c r="R99" s="32">
        <f>VLOOKUP($B99,Data!$A$9:$CB$594,58,FALSE)</f>
        <v>4.7202797202797204E-3</v>
      </c>
      <c r="S99" s="32">
        <f>VLOOKUP($B99,Data!$A$9:$CB$594,59,FALSE)</f>
        <v>6.2587412587412584E-3</v>
      </c>
      <c r="T99" s="32">
        <f>VLOOKUP($B99,Data!$A$9:$CB$594,60,FALSE)</f>
        <v>5.8391608391608393E-3</v>
      </c>
      <c r="U99" s="32">
        <f>VLOOKUP($B99,Data!$A$9:$CB$594,61,FALSE)</f>
        <v>5.7435897435897439E-3</v>
      </c>
      <c r="V99" s="32">
        <f>VLOOKUP($B99,Data!$A$9:$CB$594,62,FALSE)</f>
        <v>6.743589743589744E-3</v>
      </c>
      <c r="W99" s="32">
        <f>VLOOKUP($B99,Data!$A$9:$CB$594,63,FALSE)</f>
        <v>6.0256410256410257E-3</v>
      </c>
      <c r="X99" s="32">
        <f>VLOOKUP($B99,Data!$A$9:$CB$594,64,FALSE)</f>
        <v>9.5641025641025647E-3</v>
      </c>
      <c r="Y99" s="32">
        <f>VLOOKUP($B99,Data!$A$9:$CB$594,65,FALSE)</f>
        <v>1.1205128205128204E-2</v>
      </c>
      <c r="Z99" s="32">
        <f>VLOOKUP($B99,Data!$A$9:$CB$594,66,FALSE)</f>
        <v>7.8205128205128208E-3</v>
      </c>
      <c r="AA99" s="38">
        <f>VLOOKUP($B99,Data!$A$9:$CB$594,67,FALSE)</f>
        <v>7.8974358974358977E-3</v>
      </c>
      <c r="AB99" s="38">
        <f>VLOOKUP($B99,Data!$A$9:$CB$594,68,FALSE)</f>
        <v>4.5897435897435893E-3</v>
      </c>
    </row>
    <row r="100" spans="1:28" x14ac:dyDescent="0.25">
      <c r="A100" s="1" t="s">
        <v>0</v>
      </c>
      <c r="B100" s="2" t="s">
        <v>98</v>
      </c>
      <c r="C100" s="3" t="s">
        <v>98</v>
      </c>
      <c r="D100" t="s">
        <v>303</v>
      </c>
      <c r="E100" t="s">
        <v>631</v>
      </c>
      <c r="F100" s="32">
        <f>VLOOKUP($B100,Data!$A$9:$CB$594,46,FALSE)</f>
        <v>5.8630952380952384E-3</v>
      </c>
      <c r="G100" s="32">
        <f>VLOOKUP($B100,Data!$A$9:$CB$594,47,FALSE)</f>
        <v>9.2261904761904764E-3</v>
      </c>
      <c r="H100" s="32">
        <f>VLOOKUP($B100,Data!$A$9:$CB$594,48,FALSE)</f>
        <v>9.1369047619047628E-3</v>
      </c>
      <c r="I100" s="32">
        <f>VLOOKUP($B100,Data!$A$9:$CB$594,49,FALSE)</f>
        <v>1.2951807228915663E-2</v>
      </c>
      <c r="J100" s="32">
        <f>VLOOKUP($B100,Data!$A$9:$CB$594,50,FALSE)</f>
        <v>8.1626506024096383E-3</v>
      </c>
      <c r="K100" s="32">
        <f>VLOOKUP($B100,Data!$A$9:$CB$594,51,FALSE)</f>
        <v>9.3674698795180728E-3</v>
      </c>
      <c r="L100" s="32">
        <f>VLOOKUP($B100,Data!$A$9:$CB$594,52,FALSE)</f>
        <v>9.6686746987951801E-3</v>
      </c>
      <c r="M100" s="32">
        <f>VLOOKUP($B100,Data!$A$9:$CB$594,53,FALSE)</f>
        <v>1.3403614457831326E-2</v>
      </c>
      <c r="N100" s="32">
        <f>VLOOKUP($B100,Data!$A$9:$CB$594,54,FALSE)</f>
        <v>1.2439759036144579E-2</v>
      </c>
      <c r="O100" s="32">
        <f>VLOOKUP($B100,Data!$A$9:$CB$594,55,FALSE)</f>
        <v>1.0240963855421687E-2</v>
      </c>
      <c r="P100" s="32">
        <f>VLOOKUP($B100,Data!$A$9:$CB$594,56,FALSE)</f>
        <v>1.2108433734939758E-2</v>
      </c>
      <c r="Q100" s="32">
        <f>VLOOKUP($B100,Data!$A$9:$CB$594,57,FALSE)</f>
        <v>1.1054216867469879E-2</v>
      </c>
      <c r="R100" s="32">
        <f>VLOOKUP($B100,Data!$A$9:$CB$594,58,FALSE)</f>
        <v>9.0361445783132526E-3</v>
      </c>
      <c r="S100" s="32">
        <f>VLOOKUP($B100,Data!$A$9:$CB$594,59,FALSE)</f>
        <v>1.6204819277108432E-2</v>
      </c>
      <c r="T100" s="32">
        <f>VLOOKUP($B100,Data!$A$9:$CB$594,60,FALSE)</f>
        <v>1.4397590361445783E-2</v>
      </c>
      <c r="U100" s="32">
        <f>VLOOKUP($B100,Data!$A$9:$CB$594,61,FALSE)</f>
        <v>9.0454545454545458E-3</v>
      </c>
      <c r="V100" s="32">
        <f>VLOOKUP($B100,Data!$A$9:$CB$594,62,FALSE)</f>
        <v>9.7727272727272732E-3</v>
      </c>
      <c r="W100" s="32">
        <f>VLOOKUP($B100,Data!$A$9:$CB$594,63,FALSE)</f>
        <v>1.040909090909091E-2</v>
      </c>
      <c r="X100" s="32">
        <f>VLOOKUP($B100,Data!$A$9:$CB$594,64,FALSE)</f>
        <v>1.1704545454545455E-2</v>
      </c>
      <c r="Y100" s="32">
        <f>VLOOKUP($B100,Data!$A$9:$CB$594,65,FALSE)</f>
        <v>1.1181818181818182E-2</v>
      </c>
      <c r="Z100" s="32">
        <f>VLOOKUP($B100,Data!$A$9:$CB$594,66,FALSE)</f>
        <v>1.1727272727272727E-2</v>
      </c>
      <c r="AA100" s="38">
        <f>VLOOKUP($B100,Data!$A$9:$CB$594,67,FALSE)</f>
        <v>1.3181818181818182E-2</v>
      </c>
      <c r="AB100" s="38">
        <f>VLOOKUP($B100,Data!$A$9:$CB$594,68,FALSE)</f>
        <v>7.7727272727272723E-3</v>
      </c>
    </row>
    <row r="101" spans="1:28" x14ac:dyDescent="0.25">
      <c r="A101" s="1" t="s">
        <v>0</v>
      </c>
      <c r="B101" s="2" t="s">
        <v>99</v>
      </c>
      <c r="C101" s="3" t="s">
        <v>99</v>
      </c>
      <c r="D101" t="s">
        <v>304</v>
      </c>
      <c r="E101" t="s">
        <v>646</v>
      </c>
      <c r="F101" s="32">
        <f>VLOOKUP($B101,Data!$A$9:$CB$594,46,FALSE)</f>
        <v>7.6367614879649893E-3</v>
      </c>
      <c r="G101" s="32">
        <f>VLOOKUP($B101,Data!$A$9:$CB$594,47,FALSE)</f>
        <v>9.8687089715536105E-3</v>
      </c>
      <c r="H101" s="32">
        <f>VLOOKUP($B101,Data!$A$9:$CB$594,48,FALSE)</f>
        <v>1.0481400437636762E-2</v>
      </c>
      <c r="I101" s="32">
        <f>VLOOKUP($B101,Data!$A$9:$CB$594,49,FALSE)</f>
        <v>8.9285714285714281E-3</v>
      </c>
      <c r="J101" s="32">
        <f>VLOOKUP($B101,Data!$A$9:$CB$594,50,FALSE)</f>
        <v>9.8437500000000001E-3</v>
      </c>
      <c r="K101" s="32">
        <f>VLOOKUP($B101,Data!$A$9:$CB$594,51,FALSE)</f>
        <v>9.508928571428571E-3</v>
      </c>
      <c r="L101" s="32">
        <f>VLOOKUP($B101,Data!$A$9:$CB$594,52,FALSE)</f>
        <v>8.9732142857142858E-3</v>
      </c>
      <c r="M101" s="32">
        <f>VLOOKUP($B101,Data!$A$9:$CB$594,53,FALSE)</f>
        <v>1.0111607142857143E-2</v>
      </c>
      <c r="N101" s="32">
        <f>VLOOKUP($B101,Data!$A$9:$CB$594,54,FALSE)</f>
        <v>1.3080357142857144E-2</v>
      </c>
      <c r="O101" s="32">
        <f>VLOOKUP($B101,Data!$A$9:$CB$594,55,FALSE)</f>
        <v>1.1629464285714286E-2</v>
      </c>
      <c r="P101" s="32">
        <f>VLOOKUP($B101,Data!$A$9:$CB$594,56,FALSE)</f>
        <v>1.0781249999999999E-2</v>
      </c>
      <c r="Q101" s="32">
        <f>VLOOKUP($B101,Data!$A$9:$CB$594,57,FALSE)</f>
        <v>1.4196428571428572E-2</v>
      </c>
      <c r="R101" s="32">
        <f>VLOOKUP($B101,Data!$A$9:$CB$594,58,FALSE)</f>
        <v>1.0401785714285714E-2</v>
      </c>
      <c r="S101" s="32">
        <f>VLOOKUP($B101,Data!$A$9:$CB$594,59,FALSE)</f>
        <v>1.1272321428571428E-2</v>
      </c>
      <c r="T101" s="32">
        <f>VLOOKUP($B101,Data!$A$9:$CB$594,60,FALSE)</f>
        <v>1.9732142857142858E-2</v>
      </c>
      <c r="U101" s="32">
        <f>VLOOKUP($B101,Data!$A$9:$CB$594,61,FALSE)</f>
        <v>1.893719806763285E-2</v>
      </c>
      <c r="V101" s="32">
        <f>VLOOKUP($B101,Data!$A$9:$CB$594,62,FALSE)</f>
        <v>1.5152979066022544E-2</v>
      </c>
      <c r="W101" s="32">
        <f>VLOOKUP($B101,Data!$A$9:$CB$594,63,FALSE)</f>
        <v>1.8840579710144929E-2</v>
      </c>
      <c r="X101" s="32">
        <f>VLOOKUP($B101,Data!$A$9:$CB$594,64,FALSE)</f>
        <v>1.9967793880837359E-2</v>
      </c>
      <c r="Y101" s="32">
        <f>VLOOKUP($B101,Data!$A$9:$CB$594,65,FALSE)</f>
        <v>2.0257648953301129E-2</v>
      </c>
      <c r="Z101" s="32">
        <f>VLOOKUP($B101,Data!$A$9:$CB$594,66,FALSE)</f>
        <v>1.8679549114331721E-2</v>
      </c>
      <c r="AA101" s="38">
        <f>VLOOKUP($B101,Data!$A$9:$CB$594,67,FALSE)</f>
        <v>1.14170692431562E-2</v>
      </c>
      <c r="AB101" s="38">
        <f>VLOOKUP($B101,Data!$A$9:$CB$594,68,FALSE)</f>
        <v>1.1916264090177134E-2</v>
      </c>
    </row>
    <row r="102" spans="1:28" x14ac:dyDescent="0.25">
      <c r="A102" s="1" t="s">
        <v>0</v>
      </c>
      <c r="B102" s="2" t="s">
        <v>100</v>
      </c>
      <c r="C102" s="3" t="s">
        <v>100</v>
      </c>
      <c r="D102" t="s">
        <v>305</v>
      </c>
      <c r="E102" t="s">
        <v>630</v>
      </c>
      <c r="F102" s="32">
        <f>VLOOKUP($B102,Data!$A$9:$CB$594,46,FALSE)</f>
        <v>7.6694915254237285E-3</v>
      </c>
      <c r="G102" s="32">
        <f>VLOOKUP($B102,Data!$A$9:$CB$594,47,FALSE)</f>
        <v>1.1737288135593221E-2</v>
      </c>
      <c r="H102" s="32">
        <f>VLOOKUP($B102,Data!$A$9:$CB$594,48,FALSE)</f>
        <v>1.2033898305084745E-2</v>
      </c>
      <c r="I102" s="32">
        <f>VLOOKUP($B102,Data!$A$9:$CB$594,49,FALSE)</f>
        <v>8.7640449438202254E-3</v>
      </c>
      <c r="J102" s="32">
        <f>VLOOKUP($B102,Data!$A$9:$CB$594,50,FALSE)</f>
        <v>7.9400749063670405E-3</v>
      </c>
      <c r="K102" s="32">
        <f>VLOOKUP($B102,Data!$A$9:$CB$594,51,FALSE)</f>
        <v>7.9775280898876401E-3</v>
      </c>
      <c r="L102" s="32">
        <f>VLOOKUP($B102,Data!$A$9:$CB$594,52,FALSE)</f>
        <v>9.6254681647940082E-3</v>
      </c>
      <c r="M102" s="32">
        <f>VLOOKUP($B102,Data!$A$9:$CB$594,53,FALSE)</f>
        <v>1.1460674157303371E-2</v>
      </c>
      <c r="N102" s="32">
        <f>VLOOKUP($B102,Data!$A$9:$CB$594,54,FALSE)</f>
        <v>1.0112359550561797E-2</v>
      </c>
      <c r="O102" s="32">
        <f>VLOOKUP($B102,Data!$A$9:$CB$594,55,FALSE)</f>
        <v>1.3258426966292135E-2</v>
      </c>
      <c r="P102" s="32">
        <f>VLOOKUP($B102,Data!$A$9:$CB$594,56,FALSE)</f>
        <v>1.0599250936329588E-2</v>
      </c>
      <c r="Q102" s="32">
        <f>VLOOKUP($B102,Data!$A$9:$CB$594,57,FALSE)</f>
        <v>1.1685393258426966E-2</v>
      </c>
      <c r="R102" s="32">
        <f>VLOOKUP($B102,Data!$A$9:$CB$594,58,FALSE)</f>
        <v>7.6779026217228463E-3</v>
      </c>
      <c r="S102" s="32">
        <f>VLOOKUP($B102,Data!$A$9:$CB$594,59,FALSE)</f>
        <v>5.8801498127340826E-3</v>
      </c>
      <c r="T102" s="32">
        <f>VLOOKUP($B102,Data!$A$9:$CB$594,60,FALSE)</f>
        <v>1.0674157303370787E-2</v>
      </c>
      <c r="U102" s="32">
        <f>VLOOKUP($B102,Data!$A$9:$CB$594,61,FALSE)</f>
        <v>7.1794871794871795E-3</v>
      </c>
      <c r="V102" s="32">
        <f>VLOOKUP($B102,Data!$A$9:$CB$594,62,FALSE)</f>
        <v>1.0032051282051282E-2</v>
      </c>
      <c r="W102" s="32">
        <f>VLOOKUP($B102,Data!$A$9:$CB$594,63,FALSE)</f>
        <v>1.8814102564102562E-2</v>
      </c>
      <c r="X102" s="32">
        <f>VLOOKUP($B102,Data!$A$9:$CB$594,64,FALSE)</f>
        <v>1.6794871794871796E-2</v>
      </c>
      <c r="Y102" s="32">
        <f>VLOOKUP($B102,Data!$A$9:$CB$594,65,FALSE)</f>
        <v>1.2884615384615385E-2</v>
      </c>
      <c r="Z102" s="32">
        <f>VLOOKUP($B102,Data!$A$9:$CB$594,66,FALSE)</f>
        <v>9.5833333333333326E-3</v>
      </c>
      <c r="AA102" s="38">
        <f>VLOOKUP($B102,Data!$A$9:$CB$594,67,FALSE)</f>
        <v>1.4455128205128205E-2</v>
      </c>
      <c r="AB102" s="38">
        <f>VLOOKUP($B102,Data!$A$9:$CB$594,68,FALSE)</f>
        <v>9.4551282051282045E-3</v>
      </c>
    </row>
    <row r="103" spans="1:28" x14ac:dyDescent="0.25">
      <c r="A103" s="1" t="s">
        <v>0</v>
      </c>
      <c r="B103" s="2" t="s">
        <v>101</v>
      </c>
      <c r="C103" s="3" t="s">
        <v>101</v>
      </c>
      <c r="D103" t="s">
        <v>306</v>
      </c>
      <c r="E103" t="s">
        <v>630</v>
      </c>
      <c r="F103" s="32">
        <f>VLOOKUP($B103,Data!$A$9:$CB$594,46,FALSE)</f>
        <v>3.7186897880539501E-3</v>
      </c>
      <c r="G103" s="32">
        <f>VLOOKUP($B103,Data!$A$9:$CB$594,47,FALSE)</f>
        <v>9.576107899807321E-3</v>
      </c>
      <c r="H103" s="32">
        <f>VLOOKUP($B103,Data!$A$9:$CB$594,48,FALSE)</f>
        <v>9.961464354527938E-3</v>
      </c>
      <c r="I103" s="32">
        <f>VLOOKUP($B103,Data!$A$9:$CB$594,49,FALSE)</f>
        <v>1.185114503816794E-2</v>
      </c>
      <c r="J103" s="32">
        <f>VLOOKUP($B103,Data!$A$9:$CB$594,50,FALSE)</f>
        <v>6.7938931297709922E-3</v>
      </c>
      <c r="K103" s="32">
        <f>VLOOKUP($B103,Data!$A$9:$CB$594,51,FALSE)</f>
        <v>9.8091603053435117E-3</v>
      </c>
      <c r="L103" s="32">
        <f>VLOOKUP($B103,Data!$A$9:$CB$594,52,FALSE)</f>
        <v>9.8664122137404574E-3</v>
      </c>
      <c r="M103" s="32">
        <f>VLOOKUP($B103,Data!$A$9:$CB$594,53,FALSE)</f>
        <v>1.0152671755725191E-2</v>
      </c>
      <c r="N103" s="32">
        <f>VLOOKUP($B103,Data!$A$9:$CB$594,54,FALSE)</f>
        <v>1.0267175572519084E-2</v>
      </c>
      <c r="O103" s="32">
        <f>VLOOKUP($B103,Data!$A$9:$CB$594,55,FALSE)</f>
        <v>1.5438931297709924E-2</v>
      </c>
      <c r="P103" s="32">
        <f>VLOOKUP($B103,Data!$A$9:$CB$594,56,FALSE)</f>
        <v>7.4809160305343509E-3</v>
      </c>
      <c r="Q103" s="32">
        <f>VLOOKUP($B103,Data!$A$9:$CB$594,57,FALSE)</f>
        <v>1.9675572519083969E-2</v>
      </c>
      <c r="R103" s="32">
        <f>VLOOKUP($B103,Data!$A$9:$CB$594,58,FALSE)</f>
        <v>5.4770992366412214E-3</v>
      </c>
      <c r="S103" s="32">
        <f>VLOOKUP($B103,Data!$A$9:$CB$594,59,FALSE)</f>
        <v>8.3396946564885492E-3</v>
      </c>
      <c r="T103" s="32">
        <f>VLOOKUP($B103,Data!$A$9:$CB$594,60,FALSE)</f>
        <v>8.7786259541984737E-3</v>
      </c>
      <c r="U103" s="32">
        <f>VLOOKUP($B103,Data!$A$9:$CB$594,61,FALSE)</f>
        <v>9.3920972644376908E-3</v>
      </c>
      <c r="V103" s="32">
        <f>VLOOKUP($B103,Data!$A$9:$CB$594,62,FALSE)</f>
        <v>6.3373860182370824E-3</v>
      </c>
      <c r="W103" s="32">
        <f>VLOOKUP($B103,Data!$A$9:$CB$594,63,FALSE)</f>
        <v>1.3069908814589666E-2</v>
      </c>
      <c r="X103" s="32">
        <f>VLOOKUP($B103,Data!$A$9:$CB$594,64,FALSE)</f>
        <v>7.1580547112462005E-3</v>
      </c>
      <c r="Y103" s="32">
        <f>VLOOKUP($B103,Data!$A$9:$CB$594,65,FALSE)</f>
        <v>1.0334346504559271E-2</v>
      </c>
      <c r="Z103" s="32">
        <f>VLOOKUP($B103,Data!$A$9:$CB$594,66,FALSE)</f>
        <v>1.0486322188449849E-2</v>
      </c>
      <c r="AA103" s="38">
        <f>VLOOKUP($B103,Data!$A$9:$CB$594,67,FALSE)</f>
        <v>1.2978723404255319E-2</v>
      </c>
      <c r="AB103" s="38">
        <f>VLOOKUP($B103,Data!$A$9:$CB$594,68,FALSE)</f>
        <v>1.8358662613981763E-2</v>
      </c>
    </row>
    <row r="104" spans="1:28" x14ac:dyDescent="0.25">
      <c r="A104" s="1" t="s">
        <v>0</v>
      </c>
      <c r="B104" s="2" t="s">
        <v>102</v>
      </c>
      <c r="C104" s="3" t="s">
        <v>102</v>
      </c>
      <c r="D104" t="s">
        <v>307</v>
      </c>
      <c r="E104" t="s">
        <v>630</v>
      </c>
      <c r="F104" s="32">
        <f>VLOOKUP($B104,Data!$A$9:$CB$594,46,FALSE)</f>
        <v>3.565459610027855E-3</v>
      </c>
      <c r="G104" s="32">
        <f>VLOOKUP($B104,Data!$A$9:$CB$594,47,FALSE)</f>
        <v>1.2423398328690808E-2</v>
      </c>
      <c r="H104" s="32">
        <f>VLOOKUP($B104,Data!$A$9:$CB$594,48,FALSE)</f>
        <v>9.5543175487465184E-3</v>
      </c>
      <c r="I104" s="32">
        <f>VLOOKUP($B104,Data!$A$9:$CB$594,49,FALSE)</f>
        <v>6.4490861618798955E-3</v>
      </c>
      <c r="J104" s="32">
        <f>VLOOKUP($B104,Data!$A$9:$CB$594,50,FALSE)</f>
        <v>6.1357702349869453E-3</v>
      </c>
      <c r="K104" s="32">
        <f>VLOOKUP($B104,Data!$A$9:$CB$594,51,FALSE)</f>
        <v>7.2323759791122714E-3</v>
      </c>
      <c r="L104" s="32">
        <f>VLOOKUP($B104,Data!$A$9:$CB$594,52,FALSE)</f>
        <v>8.2245430809399483E-3</v>
      </c>
      <c r="M104" s="32">
        <f>VLOOKUP($B104,Data!$A$9:$CB$594,53,FALSE)</f>
        <v>9.2950391644908616E-3</v>
      </c>
      <c r="N104" s="32">
        <f>VLOOKUP($B104,Data!$A$9:$CB$594,54,FALSE)</f>
        <v>6.7101827676240211E-3</v>
      </c>
      <c r="O104" s="32">
        <f>VLOOKUP($B104,Data!$A$9:$CB$594,55,FALSE)</f>
        <v>7.6240208877284598E-3</v>
      </c>
      <c r="P104" s="32">
        <f>VLOOKUP($B104,Data!$A$9:$CB$594,56,FALSE)</f>
        <v>8.250652741514361E-3</v>
      </c>
      <c r="Q104" s="32">
        <f>VLOOKUP($B104,Data!$A$9:$CB$594,57,FALSE)</f>
        <v>4.8825065274151437E-3</v>
      </c>
      <c r="R104" s="32">
        <f>VLOOKUP($B104,Data!$A$9:$CB$594,58,FALSE)</f>
        <v>8.3028720626631847E-3</v>
      </c>
      <c r="S104" s="32">
        <f>VLOOKUP($B104,Data!$A$9:$CB$594,59,FALSE)</f>
        <v>5.3002610966057439E-3</v>
      </c>
      <c r="T104" s="32">
        <f>VLOOKUP($B104,Data!$A$9:$CB$594,60,FALSE)</f>
        <v>1.1488250652741514E-2</v>
      </c>
      <c r="U104" s="32">
        <f>VLOOKUP($B104,Data!$A$9:$CB$594,61,FALSE)</f>
        <v>1.0500000000000001E-2</v>
      </c>
      <c r="V104" s="32">
        <f>VLOOKUP($B104,Data!$A$9:$CB$594,62,FALSE)</f>
        <v>7.7173913043478261E-3</v>
      </c>
      <c r="W104" s="32">
        <f>VLOOKUP($B104,Data!$A$9:$CB$594,63,FALSE)</f>
        <v>1.0717391304347826E-2</v>
      </c>
      <c r="X104" s="32">
        <f>VLOOKUP($B104,Data!$A$9:$CB$594,64,FALSE)</f>
        <v>7.2173913043478257E-3</v>
      </c>
      <c r="Y104" s="32">
        <f>VLOOKUP($B104,Data!$A$9:$CB$594,65,FALSE)</f>
        <v>1.3152173913043479E-2</v>
      </c>
      <c r="Z104" s="32">
        <f>VLOOKUP($B104,Data!$A$9:$CB$594,66,FALSE)</f>
        <v>1.1652173913043478E-2</v>
      </c>
      <c r="AA104" s="38">
        <f>VLOOKUP($B104,Data!$A$9:$CB$594,67,FALSE)</f>
        <v>1.208695652173913E-2</v>
      </c>
      <c r="AB104" s="38">
        <f>VLOOKUP($B104,Data!$A$9:$CB$594,68,FALSE)</f>
        <v>9.4999999999999998E-3</v>
      </c>
    </row>
    <row r="105" spans="1:28" x14ac:dyDescent="0.25">
      <c r="A105" s="1" t="s">
        <v>0</v>
      </c>
      <c r="B105" s="4" t="s">
        <v>103</v>
      </c>
      <c r="C105" s="3" t="s">
        <v>103</v>
      </c>
      <c r="D105" t="s">
        <v>308</v>
      </c>
      <c r="E105" t="s">
        <v>630</v>
      </c>
      <c r="F105" s="32">
        <f>VLOOKUP($B105,Data!$A$9:$CB$594,46,FALSE)</f>
        <v>8.610526315789473E-3</v>
      </c>
      <c r="G105" s="32">
        <f>VLOOKUP($B105,Data!$A$9:$CB$594,47,FALSE)</f>
        <v>8.5684210526315793E-3</v>
      </c>
      <c r="H105" s="32">
        <f>VLOOKUP($B105,Data!$A$9:$CB$594,48,FALSE)</f>
        <v>8.6526315789473684E-3</v>
      </c>
      <c r="I105" s="32">
        <f>VLOOKUP($B105,Data!$A$9:$CB$594,49,FALSE)</f>
        <v>8.167006109979634E-3</v>
      </c>
      <c r="J105" s="32">
        <f>VLOOKUP($B105,Data!$A$9:$CB$594,50,FALSE)</f>
        <v>9.6945010183299395E-3</v>
      </c>
      <c r="K105" s="32">
        <f>VLOOKUP($B105,Data!$A$9:$CB$594,51,FALSE)</f>
        <v>8.7169042769857426E-3</v>
      </c>
      <c r="L105" s="32">
        <f>VLOOKUP($B105,Data!$A$9:$CB$594,52,FALSE)</f>
        <v>1.2158859470468433E-2</v>
      </c>
      <c r="M105" s="32">
        <f>VLOOKUP($B105,Data!$A$9:$CB$594,53,FALSE)</f>
        <v>7.311608961303462E-3</v>
      </c>
      <c r="N105" s="32">
        <f>VLOOKUP($B105,Data!$A$9:$CB$594,54,FALSE)</f>
        <v>1.034623217922607E-2</v>
      </c>
      <c r="O105" s="32">
        <f>VLOOKUP($B105,Data!$A$9:$CB$594,55,FALSE)</f>
        <v>9.6945010183299395E-3</v>
      </c>
      <c r="P105" s="32">
        <f>VLOOKUP($B105,Data!$A$9:$CB$594,56,FALSE)</f>
        <v>9.8778004073319763E-3</v>
      </c>
      <c r="Q105" s="32">
        <f>VLOOKUP($B105,Data!$A$9:$CB$594,57,FALSE)</f>
        <v>9.5926680244399192E-3</v>
      </c>
      <c r="R105" s="32">
        <f>VLOOKUP($B105,Data!$A$9:$CB$594,58,FALSE)</f>
        <v>6.619144602851324E-3</v>
      </c>
      <c r="S105" s="32">
        <f>VLOOKUP($B105,Data!$A$9:$CB$594,59,FALSE)</f>
        <v>9.6334012219959266E-3</v>
      </c>
      <c r="T105" s="32">
        <f>VLOOKUP($B105,Data!$A$9:$CB$594,60,FALSE)</f>
        <v>7.3930753564154785E-3</v>
      </c>
      <c r="U105" s="32">
        <f>VLOOKUP($B105,Data!$A$9:$CB$594,61,FALSE)</f>
        <v>6.4554794520547947E-3</v>
      </c>
      <c r="V105" s="32">
        <f>VLOOKUP($B105,Data!$A$9:$CB$594,62,FALSE)</f>
        <v>7.4143835616438357E-3</v>
      </c>
      <c r="W105" s="32">
        <f>VLOOKUP($B105,Data!$A$9:$CB$594,63,FALSE)</f>
        <v>6.5068493150684933E-3</v>
      </c>
      <c r="X105" s="32">
        <f>VLOOKUP($B105,Data!$A$9:$CB$594,64,FALSE)</f>
        <v>7.4828767123287674E-3</v>
      </c>
      <c r="Y105" s="32">
        <f>VLOOKUP($B105,Data!$A$9:$CB$594,65,FALSE)</f>
        <v>8.9726027397260266E-3</v>
      </c>
      <c r="Z105" s="32">
        <f>VLOOKUP($B105,Data!$A$9:$CB$594,66,FALSE)</f>
        <v>9.1267123287671233E-3</v>
      </c>
      <c r="AA105" s="38">
        <f>VLOOKUP($B105,Data!$A$9:$CB$594,67,FALSE)</f>
        <v>9.2465753424657536E-3</v>
      </c>
      <c r="AB105" s="38">
        <f>VLOOKUP($B105,Data!$A$9:$CB$594,68,FALSE)</f>
        <v>7.0719178082191778E-3</v>
      </c>
    </row>
    <row r="106" spans="1:28" x14ac:dyDescent="0.25">
      <c r="A106" s="1" t="s">
        <v>0</v>
      </c>
      <c r="B106" s="2" t="s">
        <v>104</v>
      </c>
      <c r="C106" s="3" t="s">
        <v>104</v>
      </c>
      <c r="D106" t="s">
        <v>309</v>
      </c>
      <c r="E106" t="s">
        <v>630</v>
      </c>
      <c r="F106" s="32">
        <f>VLOOKUP($B106,Data!$A$9:$CB$594,46,FALSE)</f>
        <v>7.6054216867469876E-3</v>
      </c>
      <c r="G106" s="32">
        <f>VLOOKUP($B106,Data!$A$9:$CB$594,47,FALSE)</f>
        <v>8.6746987951807231E-3</v>
      </c>
      <c r="H106" s="32">
        <f>VLOOKUP($B106,Data!$A$9:$CB$594,48,FALSE)</f>
        <v>8.614457831325301E-3</v>
      </c>
      <c r="I106" s="32">
        <f>VLOOKUP($B106,Data!$A$9:$CB$594,49,FALSE)</f>
        <v>7.1366279069767441E-3</v>
      </c>
      <c r="J106" s="32">
        <f>VLOOKUP($B106,Data!$A$9:$CB$594,50,FALSE)</f>
        <v>6.0319767441860466E-3</v>
      </c>
      <c r="K106" s="32">
        <f>VLOOKUP($B106,Data!$A$9:$CB$594,51,FALSE)</f>
        <v>8.5319767441860463E-3</v>
      </c>
      <c r="L106" s="32">
        <f>VLOOKUP($B106,Data!$A$9:$CB$594,52,FALSE)</f>
        <v>8.7354651162790693E-3</v>
      </c>
      <c r="M106" s="32">
        <f>VLOOKUP($B106,Data!$A$9:$CB$594,53,FALSE)</f>
        <v>1.0159883720930232E-2</v>
      </c>
      <c r="N106" s="32">
        <f>VLOOKUP($B106,Data!$A$9:$CB$594,54,FALSE)</f>
        <v>1.2906976744186047E-2</v>
      </c>
      <c r="O106" s="32">
        <f>VLOOKUP($B106,Data!$A$9:$CB$594,55,FALSE)</f>
        <v>1.3212209302325582E-2</v>
      </c>
      <c r="P106" s="32">
        <f>VLOOKUP($B106,Data!$A$9:$CB$594,56,FALSE)</f>
        <v>9.8110465116279071E-3</v>
      </c>
      <c r="Q106" s="32">
        <f>VLOOKUP($B106,Data!$A$9:$CB$594,57,FALSE)</f>
        <v>8.5610465116279077E-3</v>
      </c>
      <c r="R106" s="32">
        <f>VLOOKUP($B106,Data!$A$9:$CB$594,58,FALSE)</f>
        <v>4.4767441860465119E-3</v>
      </c>
      <c r="S106" s="32">
        <f>VLOOKUP($B106,Data!$A$9:$CB$594,59,FALSE)</f>
        <v>7.2965116279069767E-3</v>
      </c>
      <c r="T106" s="32">
        <f>VLOOKUP($B106,Data!$A$9:$CB$594,60,FALSE)</f>
        <v>1.0145348837209302E-2</v>
      </c>
      <c r="U106" s="32">
        <f>VLOOKUP($B106,Data!$A$9:$CB$594,61,FALSE)</f>
        <v>8.5749086479902561E-3</v>
      </c>
      <c r="V106" s="32">
        <f>VLOOKUP($B106,Data!$A$9:$CB$594,62,FALSE)</f>
        <v>1.6784409257003655E-2</v>
      </c>
      <c r="W106" s="32">
        <f>VLOOKUP($B106,Data!$A$9:$CB$594,63,FALSE)</f>
        <v>7.064555420219245E-3</v>
      </c>
      <c r="X106" s="32">
        <f>VLOOKUP($B106,Data!$A$9:$CB$594,64,FALSE)</f>
        <v>8.8306942752740553E-3</v>
      </c>
      <c r="Y106" s="32">
        <f>VLOOKUP($B106,Data!$A$9:$CB$594,65,FALSE)</f>
        <v>9.1717417783191233E-3</v>
      </c>
      <c r="Z106" s="32">
        <f>VLOOKUP($B106,Data!$A$9:$CB$594,66,FALSE)</f>
        <v>8.4287454323995134E-3</v>
      </c>
      <c r="AA106" s="38">
        <f>VLOOKUP($B106,Data!$A$9:$CB$594,67,FALSE)</f>
        <v>7.2959805115712546E-3</v>
      </c>
      <c r="AB106" s="38">
        <f>VLOOKUP($B106,Data!$A$9:$CB$594,68,FALSE)</f>
        <v>1.0060901339829476E-2</v>
      </c>
    </row>
    <row r="107" spans="1:28" x14ac:dyDescent="0.25">
      <c r="A107" s="1" t="s">
        <v>0</v>
      </c>
      <c r="B107" s="2" t="s">
        <v>105</v>
      </c>
      <c r="C107" s="3" t="s">
        <v>105</v>
      </c>
      <c r="D107" t="s">
        <v>310</v>
      </c>
      <c r="E107" t="s">
        <v>645</v>
      </c>
      <c r="F107" s="32">
        <f>VLOOKUP($B107,Data!$A$9:$CB$594,46,FALSE)</f>
        <v>6.3968668407310709E-3</v>
      </c>
      <c r="G107" s="32">
        <f>VLOOKUP($B107,Data!$A$9:$CB$594,47,FALSE)</f>
        <v>8.5378590078328976E-3</v>
      </c>
      <c r="H107" s="32">
        <f>VLOOKUP($B107,Data!$A$9:$CB$594,48,FALSE)</f>
        <v>1.4699738903394256E-2</v>
      </c>
      <c r="I107" s="32">
        <f>VLOOKUP($B107,Data!$A$9:$CB$594,49,FALSE)</f>
        <v>1.1381074168797954E-2</v>
      </c>
      <c r="J107" s="32">
        <f>VLOOKUP($B107,Data!$A$9:$CB$594,50,FALSE)</f>
        <v>4.7314578005115092E-3</v>
      </c>
      <c r="K107" s="32">
        <f>VLOOKUP($B107,Data!$A$9:$CB$594,51,FALSE)</f>
        <v>1.0434782608695653E-2</v>
      </c>
      <c r="L107" s="32">
        <f>VLOOKUP($B107,Data!$A$9:$CB$594,52,FALSE)</f>
        <v>5.8056265984654729E-3</v>
      </c>
      <c r="M107" s="32">
        <f>VLOOKUP($B107,Data!$A$9:$CB$594,53,FALSE)</f>
        <v>9.0792838874680301E-3</v>
      </c>
      <c r="N107" s="32">
        <f>VLOOKUP($B107,Data!$A$9:$CB$594,54,FALSE)</f>
        <v>9.5140664961636829E-3</v>
      </c>
      <c r="O107" s="32">
        <f>VLOOKUP($B107,Data!$A$9:$CB$594,55,FALSE)</f>
        <v>9.9488491048593357E-3</v>
      </c>
      <c r="P107" s="32">
        <f>VLOOKUP($B107,Data!$A$9:$CB$594,56,FALSE)</f>
        <v>9.0537084398976987E-3</v>
      </c>
      <c r="Q107" s="32">
        <f>VLOOKUP($B107,Data!$A$9:$CB$594,57,FALSE)</f>
        <v>1.0639386189258313E-2</v>
      </c>
      <c r="R107" s="32">
        <f>VLOOKUP($B107,Data!$A$9:$CB$594,58,FALSE)</f>
        <v>5.3964194373401532E-3</v>
      </c>
      <c r="S107" s="32">
        <f>VLOOKUP($B107,Data!$A$9:$CB$594,59,FALSE)</f>
        <v>9.3606138107416876E-3</v>
      </c>
      <c r="T107" s="32">
        <f>VLOOKUP($B107,Data!$A$9:$CB$594,60,FALSE)</f>
        <v>9.0537084398976987E-3</v>
      </c>
      <c r="U107" s="32">
        <f>VLOOKUP($B107,Data!$A$9:$CB$594,61,FALSE)</f>
        <v>7.0530451866404713E-3</v>
      </c>
      <c r="V107" s="32">
        <f>VLOOKUP($B107,Data!$A$9:$CB$594,62,FALSE)</f>
        <v>8.3300589390962673E-3</v>
      </c>
      <c r="W107" s="32">
        <f>VLOOKUP($B107,Data!$A$9:$CB$594,63,FALSE)</f>
        <v>6.4243614931237718E-3</v>
      </c>
      <c r="X107" s="32">
        <f>VLOOKUP($B107,Data!$A$9:$CB$594,64,FALSE)</f>
        <v>1.0471512770137524E-2</v>
      </c>
      <c r="Y107" s="32">
        <f>VLOOKUP($B107,Data!$A$9:$CB$594,65,FALSE)</f>
        <v>1.0117878192534381E-2</v>
      </c>
      <c r="Z107" s="32">
        <f>VLOOKUP($B107,Data!$A$9:$CB$594,66,FALSE)</f>
        <v>8.6247544204322204E-3</v>
      </c>
      <c r="AA107" s="38">
        <f>VLOOKUP($B107,Data!$A$9:$CB$594,67,FALSE)</f>
        <v>7.8978388998035363E-3</v>
      </c>
      <c r="AB107" s="38">
        <f>VLOOKUP($B107,Data!$A$9:$CB$594,68,FALSE)</f>
        <v>8.7622789783889984E-3</v>
      </c>
    </row>
    <row r="108" spans="1:28" x14ac:dyDescent="0.25">
      <c r="A108" s="1" t="s">
        <v>0</v>
      </c>
      <c r="B108" s="2" t="s">
        <v>106</v>
      </c>
      <c r="C108" s="3" t="s">
        <v>106</v>
      </c>
      <c r="D108" t="s">
        <v>311</v>
      </c>
      <c r="E108" t="s">
        <v>645</v>
      </c>
      <c r="F108" s="32">
        <f>VLOOKUP($B108,Data!$A$9:$CB$594,46,FALSE)</f>
        <v>4.6979038224414307E-3</v>
      </c>
      <c r="G108" s="32">
        <f>VLOOKUP($B108,Data!$A$9:$CB$594,47,FALSE)</f>
        <v>7.6572133168927251E-3</v>
      </c>
      <c r="H108" s="32">
        <f>VLOOKUP($B108,Data!$A$9:$CB$594,48,FALSE)</f>
        <v>9.3588162762022198E-3</v>
      </c>
      <c r="I108" s="32">
        <f>VLOOKUP($B108,Data!$A$9:$CB$594,49,FALSE)</f>
        <v>9.82367758186398E-3</v>
      </c>
      <c r="J108" s="32">
        <f>VLOOKUP($B108,Data!$A$9:$CB$594,50,FALSE)</f>
        <v>8.1989924433249362E-3</v>
      </c>
      <c r="K108" s="32">
        <f>VLOOKUP($B108,Data!$A$9:$CB$594,51,FALSE)</f>
        <v>9.5088161209068017E-3</v>
      </c>
      <c r="L108" s="32">
        <f>VLOOKUP($B108,Data!$A$9:$CB$594,52,FALSE)</f>
        <v>1.0352644836272041E-2</v>
      </c>
      <c r="M108" s="32">
        <f>VLOOKUP($B108,Data!$A$9:$CB$594,53,FALSE)</f>
        <v>1.3727959697732998E-2</v>
      </c>
      <c r="N108" s="32">
        <f>VLOOKUP($B108,Data!$A$9:$CB$594,54,FALSE)</f>
        <v>8.1738035264483627E-3</v>
      </c>
      <c r="O108" s="32">
        <f>VLOOKUP($B108,Data!$A$9:$CB$594,55,FALSE)</f>
        <v>1.0025188916876574E-2</v>
      </c>
      <c r="P108" s="32">
        <f>VLOOKUP($B108,Data!$A$9:$CB$594,56,FALSE)</f>
        <v>9.4458438287153661E-3</v>
      </c>
      <c r="Q108" s="32">
        <f>VLOOKUP($B108,Data!$A$9:$CB$594,57,FALSE)</f>
        <v>7.556675062972292E-3</v>
      </c>
      <c r="R108" s="32">
        <f>VLOOKUP($B108,Data!$A$9:$CB$594,58,FALSE)</f>
        <v>6.7254408060453399E-3</v>
      </c>
      <c r="S108" s="32">
        <f>VLOOKUP($B108,Data!$A$9:$CB$594,59,FALSE)</f>
        <v>9.9244332493702778E-3</v>
      </c>
      <c r="T108" s="32">
        <f>VLOOKUP($B108,Data!$A$9:$CB$594,60,FALSE)</f>
        <v>1.0352644836272041E-2</v>
      </c>
      <c r="U108" s="32">
        <f>VLOOKUP($B108,Data!$A$9:$CB$594,61,FALSE)</f>
        <v>8.5741626794258365E-3</v>
      </c>
      <c r="V108" s="32">
        <f>VLOOKUP($B108,Data!$A$9:$CB$594,62,FALSE)</f>
        <v>9.6650717703349286E-3</v>
      </c>
      <c r="W108" s="32">
        <f>VLOOKUP($B108,Data!$A$9:$CB$594,63,FALSE)</f>
        <v>9.7129186602870812E-3</v>
      </c>
      <c r="X108" s="32">
        <f>VLOOKUP($B108,Data!$A$9:$CB$594,64,FALSE)</f>
        <v>8.4497607655502384E-3</v>
      </c>
      <c r="Y108" s="32">
        <f>VLOOKUP($B108,Data!$A$9:$CB$594,65,FALSE)</f>
        <v>1.0095693779904305E-2</v>
      </c>
      <c r="Z108" s="32">
        <f>VLOOKUP($B108,Data!$A$9:$CB$594,66,FALSE)</f>
        <v>1.0373205741626795E-2</v>
      </c>
      <c r="AA108" s="38">
        <f>VLOOKUP($B108,Data!$A$9:$CB$594,67,FALSE)</f>
        <v>1.1244019138755982E-2</v>
      </c>
      <c r="AB108" s="38">
        <f>VLOOKUP($B108,Data!$A$9:$CB$594,68,FALSE)</f>
        <v>1.0727272727272728E-2</v>
      </c>
    </row>
    <row r="109" spans="1:28" x14ac:dyDescent="0.25">
      <c r="A109" s="1" t="s">
        <v>0</v>
      </c>
      <c r="B109" s="2" t="s">
        <v>107</v>
      </c>
      <c r="C109" s="3" t="s">
        <v>107</v>
      </c>
      <c r="D109" t="s">
        <v>312</v>
      </c>
      <c r="E109" t="s">
        <v>631</v>
      </c>
      <c r="F109" s="32">
        <f>VLOOKUP($B109,Data!$A$9:$CB$594,46,FALSE)</f>
        <v>9.8526703499079195E-3</v>
      </c>
      <c r="G109" s="32">
        <f>VLOOKUP($B109,Data!$A$9:$CB$594,47,FALSE)</f>
        <v>1.4530386740331492E-2</v>
      </c>
      <c r="H109" s="32">
        <f>VLOOKUP($B109,Data!$A$9:$CB$594,48,FALSE)</f>
        <v>1.432780847145488E-2</v>
      </c>
      <c r="I109" s="32">
        <f>VLOOKUP($B109,Data!$A$9:$CB$594,49,FALSE)</f>
        <v>1.6751361161524501E-2</v>
      </c>
      <c r="J109" s="32">
        <f>VLOOKUP($B109,Data!$A$9:$CB$594,50,FALSE)</f>
        <v>1.3339382940108892E-2</v>
      </c>
      <c r="K109" s="32">
        <f>VLOOKUP($B109,Data!$A$9:$CB$594,51,FALSE)</f>
        <v>1.47005444646098E-2</v>
      </c>
      <c r="L109" s="32">
        <f>VLOOKUP($B109,Data!$A$9:$CB$594,52,FALSE)</f>
        <v>1.6842105263157894E-2</v>
      </c>
      <c r="M109" s="32">
        <f>VLOOKUP($B109,Data!$A$9:$CB$594,53,FALSE)</f>
        <v>2.0054446460980035E-2</v>
      </c>
      <c r="N109" s="32">
        <f>VLOOKUP($B109,Data!$A$9:$CB$594,54,FALSE)</f>
        <v>3.720508166969147E-2</v>
      </c>
      <c r="O109" s="32">
        <f>VLOOKUP($B109,Data!$A$9:$CB$594,55,FALSE)</f>
        <v>2.0816696914700544E-2</v>
      </c>
      <c r="P109" s="32">
        <f>VLOOKUP($B109,Data!$A$9:$CB$594,56,FALSE)</f>
        <v>2.0018148820326678E-2</v>
      </c>
      <c r="Q109" s="32">
        <f>VLOOKUP($B109,Data!$A$9:$CB$594,57,FALSE)</f>
        <v>2.0762250453720509E-2</v>
      </c>
      <c r="R109" s="32">
        <f>VLOOKUP($B109,Data!$A$9:$CB$594,58,FALSE)</f>
        <v>1.4446460980036298E-2</v>
      </c>
      <c r="S109" s="32">
        <f>VLOOKUP($B109,Data!$A$9:$CB$594,59,FALSE)</f>
        <v>1.2413793103448275E-2</v>
      </c>
      <c r="T109" s="32">
        <f>VLOOKUP($B109,Data!$A$9:$CB$594,60,FALSE)</f>
        <v>1.7150635208711434E-2</v>
      </c>
      <c r="U109" s="32">
        <f>VLOOKUP($B109,Data!$A$9:$CB$594,61,FALSE)</f>
        <v>2.1912181303116146E-2</v>
      </c>
      <c r="V109" s="32">
        <f>VLOOKUP($B109,Data!$A$9:$CB$594,62,FALSE)</f>
        <v>2.0779036827195469E-2</v>
      </c>
      <c r="W109" s="32">
        <f>VLOOKUP($B109,Data!$A$9:$CB$594,63,FALSE)</f>
        <v>2.463172804532578E-2</v>
      </c>
      <c r="X109" s="32">
        <f>VLOOKUP($B109,Data!$A$9:$CB$594,64,FALSE)</f>
        <v>1.9589235127478753E-2</v>
      </c>
      <c r="Y109" s="32">
        <f>VLOOKUP($B109,Data!$A$9:$CB$594,65,FALSE)</f>
        <v>1.8087818696883851E-2</v>
      </c>
      <c r="Z109" s="32">
        <f>VLOOKUP($B109,Data!$A$9:$CB$594,66,FALSE)</f>
        <v>2.046742209631728E-2</v>
      </c>
      <c r="AA109" s="38">
        <f>VLOOKUP($B109,Data!$A$9:$CB$594,67,FALSE)</f>
        <v>2.4716713881019831E-2</v>
      </c>
      <c r="AB109" s="38">
        <f>VLOOKUP($B109,Data!$A$9:$CB$594,68,FALSE)</f>
        <v>2.0141643059490084E-2</v>
      </c>
    </row>
    <row r="110" spans="1:28" x14ac:dyDescent="0.25">
      <c r="A110" s="1" t="s">
        <v>0</v>
      </c>
      <c r="B110" s="2" t="s">
        <v>108</v>
      </c>
      <c r="C110" s="3" t="s">
        <v>108</v>
      </c>
      <c r="D110" t="s">
        <v>313</v>
      </c>
      <c r="E110" t="s">
        <v>644</v>
      </c>
      <c r="F110" s="32">
        <f>VLOOKUP($B110,Data!$A$9:$CB$594,46,FALSE)</f>
        <v>1.0383275261324041E-2</v>
      </c>
      <c r="G110" s="32">
        <f>VLOOKUP($B110,Data!$A$9:$CB$594,47,FALSE)</f>
        <v>1.0818815331010452E-2</v>
      </c>
      <c r="H110" s="32">
        <f>VLOOKUP($B110,Data!$A$9:$CB$594,48,FALSE)</f>
        <v>1.4825783972125436E-2</v>
      </c>
      <c r="I110" s="32">
        <f>VLOOKUP($B110,Data!$A$9:$CB$594,49,FALSE)</f>
        <v>1.0048859934853421E-2</v>
      </c>
      <c r="J110" s="32">
        <f>VLOOKUP($B110,Data!$A$9:$CB$594,50,FALSE)</f>
        <v>8.3224755700325725E-3</v>
      </c>
      <c r="K110" s="32">
        <f>VLOOKUP($B110,Data!$A$9:$CB$594,51,FALSE)</f>
        <v>1.3371335504885994E-2</v>
      </c>
      <c r="L110" s="32">
        <f>VLOOKUP($B110,Data!$A$9:$CB$594,52,FALSE)</f>
        <v>1.3811074918566776E-2</v>
      </c>
      <c r="M110" s="32">
        <f>VLOOKUP($B110,Data!$A$9:$CB$594,53,FALSE)</f>
        <v>1.5244299674267102E-2</v>
      </c>
      <c r="N110" s="32">
        <f>VLOOKUP($B110,Data!$A$9:$CB$594,54,FALSE)</f>
        <v>1.9039087947882737E-2</v>
      </c>
      <c r="O110" s="32">
        <f>VLOOKUP($B110,Data!$A$9:$CB$594,55,FALSE)</f>
        <v>1.6172638436482086E-2</v>
      </c>
      <c r="P110" s="32">
        <f>VLOOKUP($B110,Data!$A$9:$CB$594,56,FALSE)</f>
        <v>1.9315960912052118E-2</v>
      </c>
      <c r="Q110" s="32">
        <f>VLOOKUP($B110,Data!$A$9:$CB$594,57,FALSE)</f>
        <v>9.9837133550488601E-3</v>
      </c>
      <c r="R110" s="32">
        <f>VLOOKUP($B110,Data!$A$9:$CB$594,58,FALSE)</f>
        <v>7.9967426710097714E-3</v>
      </c>
      <c r="S110" s="32">
        <f>VLOOKUP($B110,Data!$A$9:$CB$594,59,FALSE)</f>
        <v>1.2035830618892508E-2</v>
      </c>
      <c r="T110" s="32">
        <f>VLOOKUP($B110,Data!$A$9:$CB$594,60,FALSE)</f>
        <v>1.229641693811075E-2</v>
      </c>
      <c r="U110" s="32">
        <f>VLOOKUP($B110,Data!$A$9:$CB$594,61,FALSE)</f>
        <v>1.4531250000000001E-2</v>
      </c>
      <c r="V110" s="32">
        <f>VLOOKUP($B110,Data!$A$9:$CB$594,62,FALSE)</f>
        <v>1.1002604166666667E-2</v>
      </c>
      <c r="W110" s="32">
        <f>VLOOKUP($B110,Data!$A$9:$CB$594,63,FALSE)</f>
        <v>1.0338541666666666E-2</v>
      </c>
      <c r="X110" s="32">
        <f>VLOOKUP($B110,Data!$A$9:$CB$594,64,FALSE)</f>
        <v>1.7591145833333332E-2</v>
      </c>
      <c r="Y110" s="32">
        <f>VLOOKUP($B110,Data!$A$9:$CB$594,65,FALSE)</f>
        <v>1.4440104166666667E-2</v>
      </c>
      <c r="Z110" s="32">
        <f>VLOOKUP($B110,Data!$A$9:$CB$594,66,FALSE)</f>
        <v>1.7916666666666668E-2</v>
      </c>
      <c r="AA110" s="38">
        <f>VLOOKUP($B110,Data!$A$9:$CB$594,67,FALSE)</f>
        <v>1.5455729166666666E-2</v>
      </c>
      <c r="AB110" s="38">
        <f>VLOOKUP($B110,Data!$A$9:$CB$594,68,FALSE)</f>
        <v>2.39453125E-2</v>
      </c>
    </row>
    <row r="111" spans="1:28" x14ac:dyDescent="0.25">
      <c r="A111" s="1" t="s">
        <v>0</v>
      </c>
      <c r="B111" s="2" t="s">
        <v>109</v>
      </c>
      <c r="C111" s="3" t="s">
        <v>109</v>
      </c>
      <c r="D111" t="s">
        <v>314</v>
      </c>
      <c r="E111" t="s">
        <v>631</v>
      </c>
      <c r="F111" s="32">
        <f>VLOOKUP($B111,Data!$A$9:$CB$594,46,FALSE)</f>
        <v>5.3348729792147805E-3</v>
      </c>
      <c r="G111" s="32">
        <f>VLOOKUP($B111,Data!$A$9:$CB$594,47,FALSE)</f>
        <v>1.1108545034642031E-2</v>
      </c>
      <c r="H111" s="32">
        <f>VLOOKUP($B111,Data!$A$9:$CB$594,48,FALSE)</f>
        <v>8.2909930715935332E-3</v>
      </c>
      <c r="I111" s="32">
        <f>VLOOKUP($B111,Data!$A$9:$CB$594,49,FALSE)</f>
        <v>1.165532879818594E-2</v>
      </c>
      <c r="J111" s="32">
        <f>VLOOKUP($B111,Data!$A$9:$CB$594,50,FALSE)</f>
        <v>7.301587301587302E-3</v>
      </c>
      <c r="K111" s="32">
        <f>VLOOKUP($B111,Data!$A$9:$CB$594,51,FALSE)</f>
        <v>8.1632653061224497E-3</v>
      </c>
      <c r="L111" s="32">
        <f>VLOOKUP($B111,Data!$A$9:$CB$594,52,FALSE)</f>
        <v>9.9092970521541951E-3</v>
      </c>
      <c r="M111" s="32">
        <f>VLOOKUP($B111,Data!$A$9:$CB$594,53,FALSE)</f>
        <v>7.3469387755102037E-3</v>
      </c>
      <c r="N111" s="32">
        <f>VLOOKUP($B111,Data!$A$9:$CB$594,54,FALSE)</f>
        <v>9.6371882086167798E-3</v>
      </c>
      <c r="O111" s="32">
        <f>VLOOKUP($B111,Data!$A$9:$CB$594,55,FALSE)</f>
        <v>1.0657596371882086E-2</v>
      </c>
      <c r="P111" s="32">
        <f>VLOOKUP($B111,Data!$A$9:$CB$594,56,FALSE)</f>
        <v>9.5464852607709746E-3</v>
      </c>
      <c r="Q111" s="32">
        <f>VLOOKUP($B111,Data!$A$9:$CB$594,57,FALSE)</f>
        <v>8.458049886621315E-3</v>
      </c>
      <c r="R111" s="32">
        <f>VLOOKUP($B111,Data!$A$9:$CB$594,58,FALSE)</f>
        <v>5.8503401360544219E-3</v>
      </c>
      <c r="S111" s="32">
        <f>VLOOKUP($B111,Data!$A$9:$CB$594,59,FALSE)</f>
        <v>1.1519274376417234E-2</v>
      </c>
      <c r="T111" s="32">
        <f>VLOOKUP($B111,Data!$A$9:$CB$594,60,FALSE)</f>
        <v>1.0952380952380953E-2</v>
      </c>
      <c r="U111" s="32">
        <f>VLOOKUP($B111,Data!$A$9:$CB$594,61,FALSE)</f>
        <v>1.0698113207547169E-2</v>
      </c>
      <c r="V111" s="32">
        <f>VLOOKUP($B111,Data!$A$9:$CB$594,62,FALSE)</f>
        <v>8.3773584905660371E-3</v>
      </c>
      <c r="W111" s="32">
        <f>VLOOKUP($B111,Data!$A$9:$CB$594,63,FALSE)</f>
        <v>8.0377358490566035E-3</v>
      </c>
      <c r="X111" s="32">
        <f>VLOOKUP($B111,Data!$A$9:$CB$594,64,FALSE)</f>
        <v>9.4716981132075464E-3</v>
      </c>
      <c r="Y111" s="32">
        <f>VLOOKUP($B111,Data!$A$9:$CB$594,65,FALSE)</f>
        <v>1.0641509433962264E-2</v>
      </c>
      <c r="Z111" s="32">
        <f>VLOOKUP($B111,Data!$A$9:$CB$594,66,FALSE)</f>
        <v>8.1509433962264153E-3</v>
      </c>
      <c r="AA111" s="38">
        <f>VLOOKUP($B111,Data!$A$9:$CB$594,67,FALSE)</f>
        <v>1.5283018867924528E-2</v>
      </c>
      <c r="AB111" s="38">
        <f>VLOOKUP($B111,Data!$A$9:$CB$594,68,FALSE)</f>
        <v>6.849056603773585E-3</v>
      </c>
    </row>
    <row r="112" spans="1:28" x14ac:dyDescent="0.25">
      <c r="A112" s="1" t="s">
        <v>0</v>
      </c>
      <c r="B112" s="2" t="s">
        <v>110</v>
      </c>
      <c r="C112" s="3" t="s">
        <v>110</v>
      </c>
      <c r="D112" t="s">
        <v>315</v>
      </c>
      <c r="E112" t="s">
        <v>630</v>
      </c>
      <c r="F112" s="32">
        <f>VLOOKUP($B112,Data!$A$9:$CB$594,46,FALSE)</f>
        <v>4.1463414634146344E-3</v>
      </c>
      <c r="G112" s="32">
        <f>VLOOKUP($B112,Data!$A$9:$CB$594,47,FALSE)</f>
        <v>8.6759581881533099E-3</v>
      </c>
      <c r="H112" s="32">
        <f>VLOOKUP($B112,Data!$A$9:$CB$594,48,FALSE)</f>
        <v>1.0104529616724738E-2</v>
      </c>
      <c r="I112" s="32">
        <f>VLOOKUP($B112,Data!$A$9:$CB$594,49,FALSE)</f>
        <v>9.4755244755244748E-3</v>
      </c>
      <c r="J112" s="32">
        <f>VLOOKUP($B112,Data!$A$9:$CB$594,50,FALSE)</f>
        <v>9.6853146853146856E-3</v>
      </c>
      <c r="K112" s="32">
        <f>VLOOKUP($B112,Data!$A$9:$CB$594,51,FALSE)</f>
        <v>9.6153846153846159E-3</v>
      </c>
      <c r="L112" s="32">
        <f>VLOOKUP($B112,Data!$A$9:$CB$594,52,FALSE)</f>
        <v>1.2552447552447553E-2</v>
      </c>
      <c r="M112" s="32">
        <f>VLOOKUP($B112,Data!$A$9:$CB$594,53,FALSE)</f>
        <v>1.5944055944055943E-2</v>
      </c>
      <c r="N112" s="32">
        <f>VLOOKUP($B112,Data!$A$9:$CB$594,54,FALSE)</f>
        <v>1.0769230769230769E-2</v>
      </c>
      <c r="O112" s="32">
        <f>VLOOKUP($B112,Data!$A$9:$CB$594,55,FALSE)</f>
        <v>1.444055944055944E-2</v>
      </c>
      <c r="P112" s="32">
        <f>VLOOKUP($B112,Data!$A$9:$CB$594,56,FALSE)</f>
        <v>9.4405594405594408E-3</v>
      </c>
      <c r="Q112" s="32">
        <f>VLOOKUP($B112,Data!$A$9:$CB$594,57,FALSE)</f>
        <v>9.7202797202797196E-3</v>
      </c>
      <c r="R112" s="32">
        <f>VLOOKUP($B112,Data!$A$9:$CB$594,58,FALSE)</f>
        <v>9.6153846153846159E-3</v>
      </c>
      <c r="S112" s="32">
        <f>VLOOKUP($B112,Data!$A$9:$CB$594,59,FALSE)</f>
        <v>7.7972027972027973E-3</v>
      </c>
      <c r="T112" s="32">
        <f>VLOOKUP($B112,Data!$A$9:$CB$594,60,FALSE)</f>
        <v>1.1923076923076923E-2</v>
      </c>
      <c r="U112" s="32">
        <f>VLOOKUP($B112,Data!$A$9:$CB$594,61,FALSE)</f>
        <v>8.5386819484240695E-3</v>
      </c>
      <c r="V112" s="32">
        <f>VLOOKUP($B112,Data!$A$9:$CB$594,62,FALSE)</f>
        <v>7.4785100286532949E-3</v>
      </c>
      <c r="W112" s="32">
        <f>VLOOKUP($B112,Data!$A$9:$CB$594,63,FALSE)</f>
        <v>8.9684813753581668E-3</v>
      </c>
      <c r="X112" s="32">
        <f>VLOOKUP($B112,Data!$A$9:$CB$594,64,FALSE)</f>
        <v>1.2091690544412607E-2</v>
      </c>
      <c r="Y112" s="32">
        <f>VLOOKUP($B112,Data!$A$9:$CB$594,65,FALSE)</f>
        <v>1.3495702005730659E-2</v>
      </c>
      <c r="Z112" s="32">
        <f>VLOOKUP($B112,Data!$A$9:$CB$594,66,FALSE)</f>
        <v>1.0286532951289399E-2</v>
      </c>
      <c r="AA112" s="38">
        <f>VLOOKUP($B112,Data!$A$9:$CB$594,67,FALSE)</f>
        <v>9.0257879656160458E-3</v>
      </c>
      <c r="AB112" s="38">
        <f>VLOOKUP($B112,Data!$A$9:$CB$594,68,FALSE)</f>
        <v>1.487106017191977E-2</v>
      </c>
    </row>
    <row r="113" spans="1:28" x14ac:dyDescent="0.25">
      <c r="A113" s="1" t="s">
        <v>0</v>
      </c>
      <c r="B113" s="2" t="s">
        <v>111</v>
      </c>
      <c r="C113" s="3" t="s">
        <v>111</v>
      </c>
      <c r="D113" t="s">
        <v>316</v>
      </c>
      <c r="E113" t="s">
        <v>631</v>
      </c>
      <c r="F113" s="32">
        <f>VLOOKUP($B113,Data!$A$9:$CB$594,46,FALSE)</f>
        <v>7.37527114967462E-3</v>
      </c>
      <c r="G113" s="32">
        <f>VLOOKUP($B113,Data!$A$9:$CB$594,47,FALSE)</f>
        <v>8.8286334056399129E-3</v>
      </c>
      <c r="H113" s="32">
        <f>VLOOKUP($B113,Data!$A$9:$CB$594,48,FALSE)</f>
        <v>1.2017353579175705E-2</v>
      </c>
      <c r="I113" s="32">
        <f>VLOOKUP($B113,Data!$A$9:$CB$594,49,FALSE)</f>
        <v>7.5496688741721859E-3</v>
      </c>
      <c r="J113" s="32">
        <f>VLOOKUP($B113,Data!$A$9:$CB$594,50,FALSE)</f>
        <v>7.3730684326710821E-3</v>
      </c>
      <c r="K113" s="32">
        <f>VLOOKUP($B113,Data!$A$9:$CB$594,51,FALSE)</f>
        <v>7.9690949227373062E-3</v>
      </c>
      <c r="L113" s="32">
        <f>VLOOKUP($B113,Data!$A$9:$CB$594,52,FALSE)</f>
        <v>1.0198675496688741E-2</v>
      </c>
      <c r="M113" s="32">
        <f>VLOOKUP($B113,Data!$A$9:$CB$594,53,FALSE)</f>
        <v>6.8211920529801327E-3</v>
      </c>
      <c r="N113" s="32">
        <f>VLOOKUP($B113,Data!$A$9:$CB$594,54,FALSE)</f>
        <v>7.7262693156732896E-3</v>
      </c>
      <c r="O113" s="32">
        <f>VLOOKUP($B113,Data!$A$9:$CB$594,55,FALSE)</f>
        <v>1.3112582781456954E-2</v>
      </c>
      <c r="P113" s="32">
        <f>VLOOKUP($B113,Data!$A$9:$CB$594,56,FALSE)</f>
        <v>6.9977924944812364E-3</v>
      </c>
      <c r="Q113" s="32">
        <f>VLOOKUP($B113,Data!$A$9:$CB$594,57,FALSE)</f>
        <v>6.3134657836644596E-3</v>
      </c>
      <c r="R113" s="32">
        <f>VLOOKUP($B113,Data!$A$9:$CB$594,58,FALSE)</f>
        <v>3.0022075055187638E-3</v>
      </c>
      <c r="S113" s="32">
        <f>VLOOKUP($B113,Data!$A$9:$CB$594,59,FALSE)</f>
        <v>5.7174392935982338E-3</v>
      </c>
      <c r="T113" s="32">
        <f>VLOOKUP($B113,Data!$A$9:$CB$594,60,FALSE)</f>
        <v>6.9315673289183227E-3</v>
      </c>
      <c r="U113" s="32">
        <f>VLOOKUP($B113,Data!$A$9:$CB$594,61,FALSE)</f>
        <v>5.278688524590164E-3</v>
      </c>
      <c r="V113" s="32">
        <f>VLOOKUP($B113,Data!$A$9:$CB$594,62,FALSE)</f>
        <v>4.80327868852459E-3</v>
      </c>
      <c r="W113" s="32">
        <f>VLOOKUP($B113,Data!$A$9:$CB$594,63,FALSE)</f>
        <v>7.0655737704918035E-3</v>
      </c>
      <c r="X113" s="32">
        <f>VLOOKUP($B113,Data!$A$9:$CB$594,64,FALSE)</f>
        <v>9.4590163934426229E-3</v>
      </c>
      <c r="Y113" s="32">
        <f>VLOOKUP($B113,Data!$A$9:$CB$594,65,FALSE)</f>
        <v>7.2950819672131144E-3</v>
      </c>
      <c r="Z113" s="32">
        <f>VLOOKUP($B113,Data!$A$9:$CB$594,66,FALSE)</f>
        <v>1.0557377049180328E-2</v>
      </c>
      <c r="AA113" s="38">
        <f>VLOOKUP($B113,Data!$A$9:$CB$594,67,FALSE)</f>
        <v>1.0081967213114754E-2</v>
      </c>
      <c r="AB113" s="38">
        <f>VLOOKUP($B113,Data!$A$9:$CB$594,68,FALSE)</f>
        <v>8.2950819672131144E-3</v>
      </c>
    </row>
    <row r="114" spans="1:28" x14ac:dyDescent="0.25">
      <c r="A114" s="1" t="s">
        <v>0</v>
      </c>
      <c r="B114" s="2" t="s">
        <v>112</v>
      </c>
      <c r="C114" s="3" t="s">
        <v>112</v>
      </c>
      <c r="D114" t="s">
        <v>317</v>
      </c>
      <c r="E114" t="s">
        <v>645</v>
      </c>
      <c r="F114" s="32">
        <f>VLOOKUP($B114,Data!$A$9:$CB$594,46,FALSE)</f>
        <v>5.3092006033182504E-3</v>
      </c>
      <c r="G114" s="32">
        <f>VLOOKUP($B114,Data!$A$9:$CB$594,47,FALSE)</f>
        <v>7.7978883861236801E-3</v>
      </c>
      <c r="H114" s="32">
        <f>VLOOKUP($B114,Data!$A$9:$CB$594,48,FALSE)</f>
        <v>6.4253393665158372E-3</v>
      </c>
      <c r="I114" s="32">
        <f>VLOOKUP($B114,Data!$A$9:$CB$594,49,FALSE)</f>
        <v>8.7284144427001564E-3</v>
      </c>
      <c r="J114" s="32">
        <f>VLOOKUP($B114,Data!$A$9:$CB$594,50,FALSE)</f>
        <v>6.8602825745682884E-3</v>
      </c>
      <c r="K114" s="32">
        <f>VLOOKUP($B114,Data!$A$9:$CB$594,51,FALSE)</f>
        <v>7.0800627943485087E-3</v>
      </c>
      <c r="L114" s="32">
        <f>VLOOKUP($B114,Data!$A$9:$CB$594,52,FALSE)</f>
        <v>7.6295133437990579E-3</v>
      </c>
      <c r="M114" s="32">
        <f>VLOOKUP($B114,Data!$A$9:$CB$594,53,FALSE)</f>
        <v>7.6766091051805336E-3</v>
      </c>
      <c r="N114" s="32">
        <f>VLOOKUP($B114,Data!$A$9:$CB$594,54,FALSE)</f>
        <v>1.1334379905808477E-2</v>
      </c>
      <c r="O114" s="32">
        <f>VLOOKUP($B114,Data!$A$9:$CB$594,55,FALSE)</f>
        <v>8.854003139717426E-3</v>
      </c>
      <c r="P114" s="32">
        <f>VLOOKUP($B114,Data!$A$9:$CB$594,56,FALSE)</f>
        <v>1.7174254317111459E-2</v>
      </c>
      <c r="Q114" s="32">
        <f>VLOOKUP($B114,Data!$A$9:$CB$594,57,FALSE)</f>
        <v>9.2150706436420725E-3</v>
      </c>
      <c r="R114" s="32">
        <f>VLOOKUP($B114,Data!$A$9:$CB$594,58,FALSE)</f>
        <v>6.4521193092621663E-3</v>
      </c>
      <c r="S114" s="32">
        <f>VLOOKUP($B114,Data!$A$9:$CB$594,59,FALSE)</f>
        <v>8.2103610675039254E-3</v>
      </c>
      <c r="T114" s="32">
        <f>VLOOKUP($B114,Data!$A$9:$CB$594,60,FALSE)</f>
        <v>6.436420722135008E-3</v>
      </c>
      <c r="U114" s="32">
        <f>VLOOKUP($B114,Data!$A$9:$CB$594,61,FALSE)</f>
        <v>6.5862944162436545E-3</v>
      </c>
      <c r="V114" s="32">
        <f>VLOOKUP($B114,Data!$A$9:$CB$594,62,FALSE)</f>
        <v>5.8502538071065991E-3</v>
      </c>
      <c r="W114" s="32">
        <f>VLOOKUP($B114,Data!$A$9:$CB$594,63,FALSE)</f>
        <v>7.1446700507614216E-3</v>
      </c>
      <c r="X114" s="32">
        <f>VLOOKUP($B114,Data!$A$9:$CB$594,64,FALSE)</f>
        <v>7.8426395939086291E-3</v>
      </c>
      <c r="Y114" s="32">
        <f>VLOOKUP($B114,Data!$A$9:$CB$594,65,FALSE)</f>
        <v>8.7182741116751273E-3</v>
      </c>
      <c r="Z114" s="32">
        <f>VLOOKUP($B114,Data!$A$9:$CB$594,66,FALSE)</f>
        <v>8.7182741116751273E-3</v>
      </c>
      <c r="AA114" s="38">
        <f>VLOOKUP($B114,Data!$A$9:$CB$594,67,FALSE)</f>
        <v>2.0837563451776651E-2</v>
      </c>
      <c r="AB114" s="38">
        <f>VLOOKUP($B114,Data!$A$9:$CB$594,68,FALSE)</f>
        <v>7.8426395939086291E-3</v>
      </c>
    </row>
    <row r="115" spans="1:28" x14ac:dyDescent="0.25">
      <c r="A115" s="1" t="s">
        <v>0</v>
      </c>
      <c r="B115" s="2" t="s">
        <v>113</v>
      </c>
      <c r="C115" s="3" t="s">
        <v>113</v>
      </c>
      <c r="D115" t="s">
        <v>318</v>
      </c>
      <c r="E115" t="s">
        <v>630</v>
      </c>
      <c r="F115" s="32">
        <f>VLOOKUP($B115,Data!$A$9:$CB$594,46,FALSE)</f>
        <v>7.575150300601202E-3</v>
      </c>
      <c r="G115" s="32">
        <f>VLOOKUP($B115,Data!$A$9:$CB$594,47,FALSE)</f>
        <v>1.1422845691382766E-2</v>
      </c>
      <c r="H115" s="32">
        <f>VLOOKUP($B115,Data!$A$9:$CB$594,48,FALSE)</f>
        <v>1.0721442885771542E-2</v>
      </c>
      <c r="I115" s="32">
        <f>VLOOKUP($B115,Data!$A$9:$CB$594,49,FALSE)</f>
        <v>1.1391650099403579E-2</v>
      </c>
      <c r="J115" s="32">
        <f>VLOOKUP($B115,Data!$A$9:$CB$594,50,FALSE)</f>
        <v>1.385685884691849E-2</v>
      </c>
      <c r="K115" s="32">
        <f>VLOOKUP($B115,Data!$A$9:$CB$594,51,FALSE)</f>
        <v>1.2166998011928429E-2</v>
      </c>
      <c r="L115" s="32">
        <f>VLOOKUP($B115,Data!$A$9:$CB$594,52,FALSE)</f>
        <v>1.3697813121272365E-2</v>
      </c>
      <c r="M115" s="32">
        <f>VLOOKUP($B115,Data!$A$9:$CB$594,53,FALSE)</f>
        <v>8.9860834990059639E-3</v>
      </c>
      <c r="N115" s="32">
        <f>VLOOKUP($B115,Data!$A$9:$CB$594,54,FALSE)</f>
        <v>1.1868787276341948E-2</v>
      </c>
      <c r="O115" s="32">
        <f>VLOOKUP($B115,Data!$A$9:$CB$594,55,FALSE)</f>
        <v>1.0457256461232604E-2</v>
      </c>
      <c r="P115" s="32">
        <f>VLOOKUP($B115,Data!$A$9:$CB$594,56,FALSE)</f>
        <v>1.2027833001988071E-2</v>
      </c>
      <c r="Q115" s="32">
        <f>VLOOKUP($B115,Data!$A$9:$CB$594,57,FALSE)</f>
        <v>9.9005964214711733E-3</v>
      </c>
      <c r="R115" s="32">
        <f>VLOOKUP($B115,Data!$A$9:$CB$594,58,FALSE)</f>
        <v>1.4493041749502982E-2</v>
      </c>
      <c r="S115" s="32">
        <f>VLOOKUP($B115,Data!$A$9:$CB$594,59,FALSE)</f>
        <v>1.1133200795228629E-2</v>
      </c>
      <c r="T115" s="32">
        <f>VLOOKUP($B115,Data!$A$9:$CB$594,60,FALSE)</f>
        <v>1.1252485089463221E-2</v>
      </c>
      <c r="U115" s="32">
        <f>VLOOKUP($B115,Data!$A$9:$CB$594,61,FALSE)</f>
        <v>1.1013824884792627E-2</v>
      </c>
      <c r="V115" s="32">
        <f>VLOOKUP($B115,Data!$A$9:$CB$594,62,FALSE)</f>
        <v>1.0737327188940092E-2</v>
      </c>
      <c r="W115" s="32">
        <f>VLOOKUP($B115,Data!$A$9:$CB$594,63,FALSE)</f>
        <v>9.8771121351766515E-3</v>
      </c>
      <c r="X115" s="32">
        <f>VLOOKUP($B115,Data!$A$9:$CB$594,64,FALSE)</f>
        <v>1.0967741935483871E-2</v>
      </c>
      <c r="Y115" s="32">
        <f>VLOOKUP($B115,Data!$A$9:$CB$594,65,FALSE)</f>
        <v>9.7081413210445468E-3</v>
      </c>
      <c r="Z115" s="32">
        <f>VLOOKUP($B115,Data!$A$9:$CB$594,66,FALSE)</f>
        <v>1.1413210445468509E-2</v>
      </c>
      <c r="AA115" s="38">
        <f>VLOOKUP($B115,Data!$A$9:$CB$594,67,FALSE)</f>
        <v>1.500768049155146E-2</v>
      </c>
      <c r="AB115" s="38">
        <f>VLOOKUP($B115,Data!$A$9:$CB$594,68,FALSE)</f>
        <v>1.1705069124423963E-2</v>
      </c>
    </row>
    <row r="116" spans="1:28" x14ac:dyDescent="0.25">
      <c r="A116" s="1" t="s">
        <v>0</v>
      </c>
      <c r="B116" s="2" t="s">
        <v>114</v>
      </c>
      <c r="C116" s="3" t="s">
        <v>114</v>
      </c>
      <c r="D116" t="s">
        <v>319</v>
      </c>
      <c r="E116" t="s">
        <v>630</v>
      </c>
      <c r="F116" s="32">
        <f>VLOOKUP($B116,Data!$A$9:$CB$594,46,FALSE)</f>
        <v>7.5794621026894866E-3</v>
      </c>
      <c r="G116" s="32">
        <f>VLOOKUP($B116,Data!$A$9:$CB$594,47,FALSE)</f>
        <v>9.926650366748167E-3</v>
      </c>
      <c r="H116" s="32">
        <f>VLOOKUP($B116,Data!$A$9:$CB$594,48,FALSE)</f>
        <v>1.0488997555012225E-2</v>
      </c>
      <c r="I116" s="32">
        <f>VLOOKUP($B116,Data!$A$9:$CB$594,49,FALSE)</f>
        <v>1.3096926713947991E-2</v>
      </c>
      <c r="J116" s="32">
        <f>VLOOKUP($B116,Data!$A$9:$CB$594,50,FALSE)</f>
        <v>5.8865248226950351E-3</v>
      </c>
      <c r="K116" s="32">
        <f>VLOOKUP($B116,Data!$A$9:$CB$594,51,FALSE)</f>
        <v>1.1867612293144208E-2</v>
      </c>
      <c r="L116" s="32">
        <f>VLOOKUP($B116,Data!$A$9:$CB$594,52,FALSE)</f>
        <v>9.8345153664302597E-3</v>
      </c>
      <c r="M116" s="32">
        <f>VLOOKUP($B116,Data!$A$9:$CB$594,53,FALSE)</f>
        <v>1.2245862884160756E-2</v>
      </c>
      <c r="N116" s="32">
        <f>VLOOKUP($B116,Data!$A$9:$CB$594,54,FALSE)</f>
        <v>9.2434988179669036E-3</v>
      </c>
      <c r="O116" s="32">
        <f>VLOOKUP($B116,Data!$A$9:$CB$594,55,FALSE)</f>
        <v>7.3049645390070922E-3</v>
      </c>
      <c r="P116" s="32">
        <f>VLOOKUP($B116,Data!$A$9:$CB$594,56,FALSE)</f>
        <v>1.0283687943262411E-2</v>
      </c>
      <c r="Q116" s="32">
        <f>VLOOKUP($B116,Data!$A$9:$CB$594,57,FALSE)</f>
        <v>8.8652482269503553E-3</v>
      </c>
      <c r="R116" s="32">
        <f>VLOOKUP($B116,Data!$A$9:$CB$594,58,FALSE)</f>
        <v>6.3356973995271869E-3</v>
      </c>
      <c r="S116" s="32">
        <f>VLOOKUP($B116,Data!$A$9:$CB$594,59,FALSE)</f>
        <v>1.9007092198581561E-2</v>
      </c>
      <c r="T116" s="32">
        <f>VLOOKUP($B116,Data!$A$9:$CB$594,60,FALSE)</f>
        <v>1.5673758865248227E-2</v>
      </c>
      <c r="U116" s="32">
        <f>VLOOKUP($B116,Data!$A$9:$CB$594,61,FALSE)</f>
        <v>1.0981818181818181E-2</v>
      </c>
      <c r="V116" s="32">
        <f>VLOOKUP($B116,Data!$A$9:$CB$594,62,FALSE)</f>
        <v>9.7636363636363632E-3</v>
      </c>
      <c r="W116" s="32">
        <f>VLOOKUP($B116,Data!$A$9:$CB$594,63,FALSE)</f>
        <v>9.9636363636363637E-3</v>
      </c>
      <c r="X116" s="32">
        <f>VLOOKUP($B116,Data!$A$9:$CB$594,64,FALSE)</f>
        <v>8.9090909090909099E-3</v>
      </c>
      <c r="Y116" s="32">
        <f>VLOOKUP($B116,Data!$A$9:$CB$594,65,FALSE)</f>
        <v>1.0454545454545454E-2</v>
      </c>
      <c r="Z116" s="32">
        <f>VLOOKUP($B116,Data!$A$9:$CB$594,66,FALSE)</f>
        <v>1.2345454545454545E-2</v>
      </c>
      <c r="AA116" s="38">
        <f>VLOOKUP($B116,Data!$A$9:$CB$594,67,FALSE)</f>
        <v>8.9090909090909099E-3</v>
      </c>
      <c r="AB116" s="38">
        <f>VLOOKUP($B116,Data!$A$9:$CB$594,68,FALSE)</f>
        <v>1.0800000000000001E-2</v>
      </c>
    </row>
    <row r="117" spans="1:28" x14ac:dyDescent="0.25">
      <c r="A117" s="1" t="s">
        <v>0</v>
      </c>
      <c r="B117" s="2" t="s">
        <v>115</v>
      </c>
      <c r="C117" s="3" t="s">
        <v>115</v>
      </c>
      <c r="D117" t="s">
        <v>320</v>
      </c>
      <c r="E117" t="s">
        <v>631</v>
      </c>
      <c r="F117" s="32">
        <f>VLOOKUP($B117,Data!$A$9:$CB$594,46,FALSE)</f>
        <v>1.6258064516129031E-2</v>
      </c>
      <c r="G117" s="32">
        <f>VLOOKUP($B117,Data!$A$9:$CB$594,47,FALSE)</f>
        <v>1.9806451612903227E-2</v>
      </c>
      <c r="H117" s="32">
        <f>VLOOKUP($B117,Data!$A$9:$CB$594,48,FALSE)</f>
        <v>2.1870967741935483E-2</v>
      </c>
      <c r="I117" s="32">
        <f>VLOOKUP($B117,Data!$A$9:$CB$594,49,FALSE)</f>
        <v>1.9933554817275746E-2</v>
      </c>
      <c r="J117" s="32">
        <f>VLOOKUP($B117,Data!$A$9:$CB$594,50,FALSE)</f>
        <v>2.053156146179402E-2</v>
      </c>
      <c r="K117" s="32">
        <f>VLOOKUP($B117,Data!$A$9:$CB$594,51,FALSE)</f>
        <v>2.7308970099667772E-2</v>
      </c>
      <c r="L117" s="32">
        <f>VLOOKUP($B117,Data!$A$9:$CB$594,52,FALSE)</f>
        <v>2.877076411960133E-2</v>
      </c>
      <c r="M117" s="32">
        <f>VLOOKUP($B117,Data!$A$9:$CB$594,53,FALSE)</f>
        <v>2.451827242524917E-2</v>
      </c>
      <c r="N117" s="32">
        <f>VLOOKUP($B117,Data!$A$9:$CB$594,54,FALSE)</f>
        <v>3.3588039867109634E-2</v>
      </c>
      <c r="O117" s="32">
        <f>VLOOKUP($B117,Data!$A$9:$CB$594,55,FALSE)</f>
        <v>4.2392026578073089E-2</v>
      </c>
      <c r="P117" s="32">
        <f>VLOOKUP($B117,Data!$A$9:$CB$594,56,FALSE)</f>
        <v>3.9036544850498338E-2</v>
      </c>
      <c r="Q117" s="32">
        <f>VLOOKUP($B117,Data!$A$9:$CB$594,57,FALSE)</f>
        <v>2.3720930232558141E-2</v>
      </c>
      <c r="R117" s="32">
        <f>VLOOKUP($B117,Data!$A$9:$CB$594,58,FALSE)</f>
        <v>1.3455149501661129E-2</v>
      </c>
      <c r="S117" s="32">
        <f>VLOOKUP($B117,Data!$A$9:$CB$594,59,FALSE)</f>
        <v>2.069767441860465E-2</v>
      </c>
      <c r="T117" s="32">
        <f>VLOOKUP($B117,Data!$A$9:$CB$594,60,FALSE)</f>
        <v>2.5448504983388704E-2</v>
      </c>
      <c r="U117" s="32">
        <f>VLOOKUP($B117,Data!$A$9:$CB$594,61,FALSE)</f>
        <v>2.1027568922305763E-2</v>
      </c>
      <c r="V117" s="32">
        <f>VLOOKUP($B117,Data!$A$9:$CB$594,62,FALSE)</f>
        <v>2.4661654135338346E-2</v>
      </c>
      <c r="W117" s="32">
        <f>VLOOKUP($B117,Data!$A$9:$CB$594,63,FALSE)</f>
        <v>2.5664160401002507E-2</v>
      </c>
      <c r="X117" s="32">
        <f>VLOOKUP($B117,Data!$A$9:$CB$594,64,FALSE)</f>
        <v>3.0275689223057643E-2</v>
      </c>
      <c r="Y117" s="32">
        <f>VLOOKUP($B117,Data!$A$9:$CB$594,65,FALSE)</f>
        <v>4.3258145363408523E-2</v>
      </c>
      <c r="Z117" s="32">
        <f>VLOOKUP($B117,Data!$A$9:$CB$594,66,FALSE)</f>
        <v>3.0401002506265665E-2</v>
      </c>
      <c r="AA117" s="38">
        <f>VLOOKUP($B117,Data!$A$9:$CB$594,67,FALSE)</f>
        <v>3.9197994987468669E-2</v>
      </c>
      <c r="AB117" s="38">
        <f>VLOOKUP($B117,Data!$A$9:$CB$594,68,FALSE)</f>
        <v>4.0100250626566414E-2</v>
      </c>
    </row>
    <row r="118" spans="1:28" x14ac:dyDescent="0.25">
      <c r="A118" s="1" t="s">
        <v>0</v>
      </c>
      <c r="B118" s="2" t="s">
        <v>116</v>
      </c>
      <c r="C118" s="3" t="s">
        <v>116</v>
      </c>
      <c r="D118" t="s">
        <v>321</v>
      </c>
      <c r="E118" t="s">
        <v>631</v>
      </c>
      <c r="F118" s="32">
        <f>VLOOKUP($B118,Data!$A$9:$CB$594,46,FALSE)</f>
        <v>9.2060085836909878E-3</v>
      </c>
      <c r="G118" s="32">
        <f>VLOOKUP($B118,Data!$A$9:$CB$594,47,FALSE)</f>
        <v>1.8690987124463519E-2</v>
      </c>
      <c r="H118" s="32">
        <f>VLOOKUP($B118,Data!$A$9:$CB$594,48,FALSE)</f>
        <v>1.6266094420600858E-2</v>
      </c>
      <c r="I118" s="32">
        <f>VLOOKUP($B118,Data!$A$9:$CB$594,49,FALSE)</f>
        <v>2.1695652173913043E-2</v>
      </c>
      <c r="J118" s="32">
        <f>VLOOKUP($B118,Data!$A$9:$CB$594,50,FALSE)</f>
        <v>1.3782608695652175E-2</v>
      </c>
      <c r="K118" s="32">
        <f>VLOOKUP($B118,Data!$A$9:$CB$594,51,FALSE)</f>
        <v>1.9891304347826086E-2</v>
      </c>
      <c r="L118" s="32">
        <f>VLOOKUP($B118,Data!$A$9:$CB$594,52,FALSE)</f>
        <v>2.0739130434782607E-2</v>
      </c>
      <c r="M118" s="32">
        <f>VLOOKUP($B118,Data!$A$9:$CB$594,53,FALSE)</f>
        <v>3.1695652173913041E-2</v>
      </c>
      <c r="N118" s="32">
        <f>VLOOKUP($B118,Data!$A$9:$CB$594,54,FALSE)</f>
        <v>2.5999999999999999E-2</v>
      </c>
      <c r="O118" s="32">
        <f>VLOOKUP($B118,Data!$A$9:$CB$594,55,FALSE)</f>
        <v>1.917391304347826E-2</v>
      </c>
      <c r="P118" s="32">
        <f>VLOOKUP($B118,Data!$A$9:$CB$594,56,FALSE)</f>
        <v>2.9065217391304347E-2</v>
      </c>
      <c r="Q118" s="32">
        <f>VLOOKUP($B118,Data!$A$9:$CB$594,57,FALSE)</f>
        <v>2.0195652173913045E-2</v>
      </c>
      <c r="R118" s="32">
        <f>VLOOKUP($B118,Data!$A$9:$CB$594,58,FALSE)</f>
        <v>1.5782608695652175E-2</v>
      </c>
      <c r="S118" s="32">
        <f>VLOOKUP($B118,Data!$A$9:$CB$594,59,FALSE)</f>
        <v>2.1000000000000001E-2</v>
      </c>
      <c r="T118" s="32">
        <f>VLOOKUP($B118,Data!$A$9:$CB$594,60,FALSE)</f>
        <v>1.5217391304347827E-2</v>
      </c>
      <c r="U118" s="32">
        <f>VLOOKUP($B118,Data!$A$9:$CB$594,61,FALSE)</f>
        <v>1.6362038664323373E-2</v>
      </c>
      <c r="V118" s="32">
        <f>VLOOKUP($B118,Data!$A$9:$CB$594,62,FALSE)</f>
        <v>1.6924428822495605E-2</v>
      </c>
      <c r="W118" s="32">
        <f>VLOOKUP($B118,Data!$A$9:$CB$594,63,FALSE)</f>
        <v>1.8418277680140597E-2</v>
      </c>
      <c r="X118" s="32">
        <f>VLOOKUP($B118,Data!$A$9:$CB$594,64,FALSE)</f>
        <v>2.1652021089630932E-2</v>
      </c>
      <c r="Y118" s="32">
        <f>VLOOKUP($B118,Data!$A$9:$CB$594,65,FALSE)</f>
        <v>2.3708260105448156E-2</v>
      </c>
      <c r="Z118" s="32">
        <f>VLOOKUP($B118,Data!$A$9:$CB$594,66,FALSE)</f>
        <v>2.5342706502636203E-2</v>
      </c>
      <c r="AA118" s="38">
        <f>VLOOKUP($B118,Data!$A$9:$CB$594,67,FALSE)</f>
        <v>3.497363796133568E-2</v>
      </c>
      <c r="AB118" s="38">
        <f>VLOOKUP($B118,Data!$A$9:$CB$594,68,FALSE)</f>
        <v>2.2231985940246047E-2</v>
      </c>
    </row>
    <row r="119" spans="1:28" x14ac:dyDescent="0.25">
      <c r="A119" s="1" t="s">
        <v>0</v>
      </c>
      <c r="B119" s="2" t="s">
        <v>117</v>
      </c>
      <c r="C119" s="3" t="s">
        <v>117</v>
      </c>
      <c r="D119" t="s">
        <v>322</v>
      </c>
      <c r="E119" t="s">
        <v>646</v>
      </c>
      <c r="F119" s="32">
        <f>VLOOKUP($B119,Data!$A$9:$CB$594,46,FALSE)</f>
        <v>1.3754448398576513E-2</v>
      </c>
      <c r="G119" s="32">
        <f>VLOOKUP($B119,Data!$A$9:$CB$594,47,FALSE)</f>
        <v>1.686832740213523E-2</v>
      </c>
      <c r="H119" s="32">
        <f>VLOOKUP($B119,Data!$A$9:$CB$594,48,FALSE)</f>
        <v>1.5604982206405695E-2</v>
      </c>
      <c r="I119" s="32">
        <f>VLOOKUP($B119,Data!$A$9:$CB$594,49,FALSE)</f>
        <v>1.3726495726495726E-2</v>
      </c>
      <c r="J119" s="32">
        <f>VLOOKUP($B119,Data!$A$9:$CB$594,50,FALSE)</f>
        <v>1.1658119658119658E-2</v>
      </c>
      <c r="K119" s="32">
        <f>VLOOKUP($B119,Data!$A$9:$CB$594,51,FALSE)</f>
        <v>1.482051282051282E-2</v>
      </c>
      <c r="L119" s="32">
        <f>VLOOKUP($B119,Data!$A$9:$CB$594,52,FALSE)</f>
        <v>1.7162393162393163E-2</v>
      </c>
      <c r="M119" s="32">
        <f>VLOOKUP($B119,Data!$A$9:$CB$594,53,FALSE)</f>
        <v>1.4974358974358974E-2</v>
      </c>
      <c r="N119" s="32">
        <f>VLOOKUP($B119,Data!$A$9:$CB$594,54,FALSE)</f>
        <v>1.817948717948718E-2</v>
      </c>
      <c r="O119" s="32">
        <f>VLOOKUP($B119,Data!$A$9:$CB$594,55,FALSE)</f>
        <v>3.2914529914529915E-2</v>
      </c>
      <c r="P119" s="32">
        <f>VLOOKUP($B119,Data!$A$9:$CB$594,56,FALSE)</f>
        <v>2.2247863247863247E-2</v>
      </c>
      <c r="Q119" s="32">
        <f>VLOOKUP($B119,Data!$A$9:$CB$594,57,FALSE)</f>
        <v>1.7598290598290597E-2</v>
      </c>
      <c r="R119" s="32">
        <f>VLOOKUP($B119,Data!$A$9:$CB$594,58,FALSE)</f>
        <v>1.1153846153846153E-2</v>
      </c>
      <c r="S119" s="32">
        <f>VLOOKUP($B119,Data!$A$9:$CB$594,59,FALSE)</f>
        <v>2.5376068376068376E-2</v>
      </c>
      <c r="T119" s="32">
        <f>VLOOKUP($B119,Data!$A$9:$CB$594,60,FALSE)</f>
        <v>1.7384615384615384E-2</v>
      </c>
      <c r="U119" s="32">
        <f>VLOOKUP($B119,Data!$A$9:$CB$594,61,FALSE)</f>
        <v>1.5828092243186584E-2</v>
      </c>
      <c r="V119" s="32">
        <f>VLOOKUP($B119,Data!$A$9:$CB$594,62,FALSE)</f>
        <v>1.5017470300489168E-2</v>
      </c>
      <c r="W119" s="32">
        <f>VLOOKUP($B119,Data!$A$9:$CB$594,63,FALSE)</f>
        <v>2.0048916841369672E-2</v>
      </c>
      <c r="X119" s="32">
        <f>VLOOKUP($B119,Data!$A$9:$CB$594,64,FALSE)</f>
        <v>1.8064290705800141E-2</v>
      </c>
      <c r="Y119" s="32">
        <f>VLOOKUP($B119,Data!$A$9:$CB$594,65,FALSE)</f>
        <v>2.0852550663871417E-2</v>
      </c>
      <c r="Z119" s="32">
        <f>VLOOKUP($B119,Data!$A$9:$CB$594,66,FALSE)</f>
        <v>2.2990915443745631E-2</v>
      </c>
      <c r="AA119" s="38">
        <f>VLOOKUP($B119,Data!$A$9:$CB$594,67,FALSE)</f>
        <v>2.4709993011879806E-2</v>
      </c>
      <c r="AB119" s="38">
        <f>VLOOKUP($B119,Data!$A$9:$CB$594,68,FALSE)</f>
        <v>2.7225716282320057E-2</v>
      </c>
    </row>
    <row r="120" spans="1:28" x14ac:dyDescent="0.25">
      <c r="A120" s="1" t="s">
        <v>0</v>
      </c>
      <c r="B120" s="2" t="s">
        <v>118</v>
      </c>
      <c r="C120" s="3" t="s">
        <v>118</v>
      </c>
      <c r="D120" t="s">
        <v>323</v>
      </c>
      <c r="E120" t="s">
        <v>646</v>
      </c>
      <c r="F120" s="32">
        <f>VLOOKUP($B120,Data!$A$9:$CB$594,46,FALSE)</f>
        <v>1.1206225680933853E-2</v>
      </c>
      <c r="G120" s="32">
        <f>VLOOKUP($B120,Data!$A$9:$CB$594,47,FALSE)</f>
        <v>1.5447470817120623E-2</v>
      </c>
      <c r="H120" s="32">
        <f>VLOOKUP($B120,Data!$A$9:$CB$594,48,FALSE)</f>
        <v>1.2503242542153048E-2</v>
      </c>
      <c r="I120" s="32">
        <f>VLOOKUP($B120,Data!$A$9:$CB$594,49,FALSE)</f>
        <v>1.3207547169811321E-2</v>
      </c>
      <c r="J120" s="32">
        <f>VLOOKUP($B120,Data!$A$9:$CB$594,50,FALSE)</f>
        <v>1.1949685534591196E-2</v>
      </c>
      <c r="K120" s="32">
        <f>VLOOKUP($B120,Data!$A$9:$CB$594,51,FALSE)</f>
        <v>2.328301886792453E-2</v>
      </c>
      <c r="L120" s="32">
        <f>VLOOKUP($B120,Data!$A$9:$CB$594,52,FALSE)</f>
        <v>1.4515723270440251E-2</v>
      </c>
      <c r="M120" s="32">
        <f>VLOOKUP($B120,Data!$A$9:$CB$594,53,FALSE)</f>
        <v>1.6440251572327043E-2</v>
      </c>
      <c r="N120" s="32">
        <f>VLOOKUP($B120,Data!$A$9:$CB$594,54,FALSE)</f>
        <v>1.7509433962264152E-2</v>
      </c>
      <c r="O120" s="32">
        <f>VLOOKUP($B120,Data!$A$9:$CB$594,55,FALSE)</f>
        <v>2.440251572327044E-2</v>
      </c>
      <c r="P120" s="32">
        <f>VLOOKUP($B120,Data!$A$9:$CB$594,56,FALSE)</f>
        <v>1.519496855345912E-2</v>
      </c>
      <c r="Q120" s="32">
        <f>VLOOKUP($B120,Data!$A$9:$CB$594,57,FALSE)</f>
        <v>1.6691823899371069E-2</v>
      </c>
      <c r="R120" s="32">
        <f>VLOOKUP($B120,Data!$A$9:$CB$594,58,FALSE)</f>
        <v>1.3257861635220126E-2</v>
      </c>
      <c r="S120" s="32">
        <f>VLOOKUP($B120,Data!$A$9:$CB$594,59,FALSE)</f>
        <v>1.4113207547169812E-2</v>
      </c>
      <c r="T120" s="32">
        <f>VLOOKUP($B120,Data!$A$9:$CB$594,60,FALSE)</f>
        <v>1.8591194968553458E-2</v>
      </c>
      <c r="U120" s="32">
        <f>VLOOKUP($B120,Data!$A$9:$CB$594,61,FALSE)</f>
        <v>1.3727008712487899E-2</v>
      </c>
      <c r="V120" s="32">
        <f>VLOOKUP($B120,Data!$A$9:$CB$594,62,FALSE)</f>
        <v>1.1403678606001937E-2</v>
      </c>
      <c r="W120" s="32">
        <f>VLOOKUP($B120,Data!$A$9:$CB$594,63,FALSE)</f>
        <v>1.1490803484995159E-2</v>
      </c>
      <c r="X120" s="32">
        <f>VLOOKUP($B120,Data!$A$9:$CB$594,64,FALSE)</f>
        <v>1.2197483059051308E-2</v>
      </c>
      <c r="Y120" s="32">
        <f>VLOOKUP($B120,Data!$A$9:$CB$594,65,FALSE)</f>
        <v>1.4133591481122943E-2</v>
      </c>
      <c r="Z120" s="32">
        <f>VLOOKUP($B120,Data!$A$9:$CB$594,66,FALSE)</f>
        <v>1.8151016456921586E-2</v>
      </c>
      <c r="AA120" s="38">
        <f>VLOOKUP($B120,Data!$A$9:$CB$594,67,FALSE)</f>
        <v>1.5779283639883835E-2</v>
      </c>
      <c r="AB120" s="38">
        <f>VLOOKUP($B120,Data!$A$9:$CB$594,68,FALSE)</f>
        <v>1.2187802516940949E-2</v>
      </c>
    </row>
    <row r="121" spans="1:28" x14ac:dyDescent="0.25">
      <c r="A121" s="1" t="s">
        <v>0</v>
      </c>
      <c r="B121" s="2" t="s">
        <v>119</v>
      </c>
      <c r="C121" s="3" t="s">
        <v>119</v>
      </c>
      <c r="D121" t="s">
        <v>324</v>
      </c>
      <c r="E121" t="s">
        <v>646</v>
      </c>
      <c r="F121" s="32">
        <f>VLOOKUP($B121,Data!$A$9:$CB$594,46,FALSE)</f>
        <v>8.6811352253756257E-3</v>
      </c>
      <c r="G121" s="32">
        <f>VLOOKUP($B121,Data!$A$9:$CB$594,47,FALSE)</f>
        <v>7.5792988313856426E-3</v>
      </c>
      <c r="H121" s="32">
        <f>VLOOKUP($B121,Data!$A$9:$CB$594,48,FALSE)</f>
        <v>1.1001669449081803E-2</v>
      </c>
      <c r="I121" s="32">
        <f>VLOOKUP($B121,Data!$A$9:$CB$594,49,FALSE)</f>
        <v>1.1116504854368933E-2</v>
      </c>
      <c r="J121" s="32">
        <f>VLOOKUP($B121,Data!$A$9:$CB$594,50,FALSE)</f>
        <v>8.5922330097087385E-3</v>
      </c>
      <c r="K121" s="32">
        <f>VLOOKUP($B121,Data!$A$9:$CB$594,51,FALSE)</f>
        <v>8.851132686084142E-3</v>
      </c>
      <c r="L121" s="32">
        <f>VLOOKUP($B121,Data!$A$9:$CB$594,52,FALSE)</f>
        <v>1.0501618122977346E-2</v>
      </c>
      <c r="M121" s="32">
        <f>VLOOKUP($B121,Data!$A$9:$CB$594,53,FALSE)</f>
        <v>9.3851132686084138E-3</v>
      </c>
      <c r="N121" s="32">
        <f>VLOOKUP($B121,Data!$A$9:$CB$594,54,FALSE)</f>
        <v>1.1521035598705501E-2</v>
      </c>
      <c r="O121" s="32">
        <f>VLOOKUP($B121,Data!$A$9:$CB$594,55,FALSE)</f>
        <v>9.9352750809061485E-3</v>
      </c>
      <c r="P121" s="32">
        <f>VLOOKUP($B121,Data!$A$9:$CB$594,56,FALSE)</f>
        <v>1.0307443365695793E-2</v>
      </c>
      <c r="Q121" s="32">
        <f>VLOOKUP($B121,Data!$A$9:$CB$594,57,FALSE)</f>
        <v>1.3495145631067962E-2</v>
      </c>
      <c r="R121" s="32">
        <f>VLOOKUP($B121,Data!$A$9:$CB$594,58,FALSE)</f>
        <v>1.0323624595469255E-2</v>
      </c>
      <c r="S121" s="32">
        <f>VLOOKUP($B121,Data!$A$9:$CB$594,59,FALSE)</f>
        <v>1.0841423948220064E-2</v>
      </c>
      <c r="T121" s="32">
        <f>VLOOKUP($B121,Data!$A$9:$CB$594,60,FALSE)</f>
        <v>1.4190938511326861E-2</v>
      </c>
      <c r="U121" s="32">
        <f>VLOOKUP($B121,Data!$A$9:$CB$594,61,FALSE)</f>
        <v>8.669301712779973E-3</v>
      </c>
      <c r="V121" s="32">
        <f>VLOOKUP($B121,Data!$A$9:$CB$594,62,FALSE)</f>
        <v>1.0276679841897233E-2</v>
      </c>
      <c r="W121" s="32">
        <f>VLOOKUP($B121,Data!$A$9:$CB$594,63,FALSE)</f>
        <v>1.0553359683794467E-2</v>
      </c>
      <c r="X121" s="32">
        <f>VLOOKUP($B121,Data!$A$9:$CB$594,64,FALSE)</f>
        <v>1.300395256916996E-2</v>
      </c>
      <c r="Y121" s="32">
        <f>VLOOKUP($B121,Data!$A$9:$CB$594,65,FALSE)</f>
        <v>1.1884057971014493E-2</v>
      </c>
      <c r="Z121" s="32">
        <f>VLOOKUP($B121,Data!$A$9:$CB$594,66,FALSE)</f>
        <v>1.4400527009222661E-2</v>
      </c>
      <c r="AA121" s="38">
        <f>VLOOKUP($B121,Data!$A$9:$CB$594,67,FALSE)</f>
        <v>1.5006587615283267E-2</v>
      </c>
      <c r="AB121" s="38">
        <f>VLOOKUP($B121,Data!$A$9:$CB$594,68,FALSE)</f>
        <v>1.6139657444005272E-2</v>
      </c>
    </row>
    <row r="122" spans="1:28" x14ac:dyDescent="0.25">
      <c r="A122" s="1" t="s">
        <v>0</v>
      </c>
      <c r="B122" s="2" t="s">
        <v>120</v>
      </c>
      <c r="C122" s="3" t="s">
        <v>120</v>
      </c>
      <c r="D122" t="s">
        <v>325</v>
      </c>
      <c r="E122" t="s">
        <v>644</v>
      </c>
      <c r="F122" s="32">
        <f>VLOOKUP($B122,Data!$A$9:$CB$594,46,FALSE)</f>
        <v>2.6460481099656358E-3</v>
      </c>
      <c r="G122" s="32">
        <f>VLOOKUP($B122,Data!$A$9:$CB$594,47,FALSE)</f>
        <v>5.2233676975945017E-3</v>
      </c>
      <c r="H122" s="32">
        <f>VLOOKUP($B122,Data!$A$9:$CB$594,48,FALSE)</f>
        <v>6.0824742268041241E-3</v>
      </c>
      <c r="I122" s="32">
        <f>VLOOKUP($B122,Data!$A$9:$CB$594,49,FALSE)</f>
        <v>4.7603833865814699E-3</v>
      </c>
      <c r="J122" s="32">
        <f>VLOOKUP($B122,Data!$A$9:$CB$594,50,FALSE)</f>
        <v>3.6741214057507987E-3</v>
      </c>
      <c r="K122" s="32">
        <f>VLOOKUP($B122,Data!$A$9:$CB$594,51,FALSE)</f>
        <v>5.0159744408945686E-3</v>
      </c>
      <c r="L122" s="32">
        <f>VLOOKUP($B122,Data!$A$9:$CB$594,52,FALSE)</f>
        <v>7.3162939297124604E-3</v>
      </c>
      <c r="M122" s="32">
        <f>VLOOKUP($B122,Data!$A$9:$CB$594,53,FALSE)</f>
        <v>5.4313099041533542E-3</v>
      </c>
      <c r="N122" s="32">
        <f>VLOOKUP($B122,Data!$A$9:$CB$594,54,FALSE)</f>
        <v>6.3578274760383389E-3</v>
      </c>
      <c r="O122" s="32">
        <f>VLOOKUP($B122,Data!$A$9:$CB$594,55,FALSE)</f>
        <v>7.9552715654952078E-3</v>
      </c>
      <c r="P122" s="32">
        <f>VLOOKUP($B122,Data!$A$9:$CB$594,56,FALSE)</f>
        <v>5.7827476038338661E-3</v>
      </c>
      <c r="Q122" s="32">
        <f>VLOOKUP($B122,Data!$A$9:$CB$594,57,FALSE)</f>
        <v>3.258785942492013E-3</v>
      </c>
      <c r="R122" s="32">
        <f>VLOOKUP($B122,Data!$A$9:$CB$594,58,FALSE)</f>
        <v>2.9392971246006388E-3</v>
      </c>
      <c r="S122" s="32">
        <f>VLOOKUP($B122,Data!$A$9:$CB$594,59,FALSE)</f>
        <v>8.0511182108626202E-3</v>
      </c>
      <c r="T122" s="32">
        <f>VLOOKUP($B122,Data!$A$9:$CB$594,60,FALSE)</f>
        <v>7.6677316293929714E-3</v>
      </c>
      <c r="U122" s="32">
        <f>VLOOKUP($B122,Data!$A$9:$CB$594,61,FALSE)</f>
        <v>4.0682414698162729E-3</v>
      </c>
      <c r="V122" s="32">
        <f>VLOOKUP($B122,Data!$A$9:$CB$594,62,FALSE)</f>
        <v>7.9790026246719156E-3</v>
      </c>
      <c r="W122" s="32">
        <f>VLOOKUP($B122,Data!$A$9:$CB$594,63,FALSE)</f>
        <v>5.5905511811023623E-3</v>
      </c>
      <c r="X122" s="32">
        <f>VLOOKUP($B122,Data!$A$9:$CB$594,64,FALSE)</f>
        <v>5.7217847769028872E-3</v>
      </c>
      <c r="Y122" s="32">
        <f>VLOOKUP($B122,Data!$A$9:$CB$594,65,FALSE)</f>
        <v>4.9868766404199474E-3</v>
      </c>
      <c r="Z122" s="32">
        <f>VLOOKUP($B122,Data!$A$9:$CB$594,66,FALSE)</f>
        <v>4.9081364829396323E-3</v>
      </c>
      <c r="AA122" s="38">
        <f>VLOOKUP($B122,Data!$A$9:$CB$594,67,FALSE)</f>
        <v>7.532808398950131E-3</v>
      </c>
      <c r="AB122" s="38">
        <f>VLOOKUP($B122,Data!$A$9:$CB$594,68,FALSE)</f>
        <v>5.564304461942257E-3</v>
      </c>
    </row>
    <row r="123" spans="1:28" x14ac:dyDescent="0.25">
      <c r="A123" s="1" t="s">
        <v>0</v>
      </c>
      <c r="B123" s="2" t="s">
        <v>121</v>
      </c>
      <c r="C123" s="3" t="s">
        <v>121</v>
      </c>
      <c r="D123" t="s">
        <v>326</v>
      </c>
      <c r="E123" t="s">
        <v>646</v>
      </c>
      <c r="F123" s="32">
        <f>VLOOKUP($B123,Data!$A$9:$CB$594,46,FALSE)</f>
        <v>7.7186761229314418E-3</v>
      </c>
      <c r="G123" s="32">
        <f>VLOOKUP($B123,Data!$A$9:$CB$594,47,FALSE)</f>
        <v>1.4397163120567377E-2</v>
      </c>
      <c r="H123" s="32">
        <f>VLOOKUP($B123,Data!$A$9:$CB$594,48,FALSE)</f>
        <v>1.4066193853427895E-2</v>
      </c>
      <c r="I123" s="32">
        <f>VLOOKUP($B123,Data!$A$9:$CB$594,49,FALSE)</f>
        <v>1.2367149758454106E-2</v>
      </c>
      <c r="J123" s="32">
        <f>VLOOKUP($B123,Data!$A$9:$CB$594,50,FALSE)</f>
        <v>9.5410628019323672E-3</v>
      </c>
      <c r="K123" s="32">
        <f>VLOOKUP($B123,Data!$A$9:$CB$594,51,FALSE)</f>
        <v>1.5543478260869565E-2</v>
      </c>
      <c r="L123" s="32">
        <f>VLOOKUP($B123,Data!$A$9:$CB$594,52,FALSE)</f>
        <v>1.4432367149758454E-2</v>
      </c>
      <c r="M123" s="32">
        <f>VLOOKUP($B123,Data!$A$9:$CB$594,53,FALSE)</f>
        <v>1.602657004830918E-2</v>
      </c>
      <c r="N123" s="32">
        <f>VLOOKUP($B123,Data!$A$9:$CB$594,54,FALSE)</f>
        <v>1.8405797101449274E-2</v>
      </c>
      <c r="O123" s="32">
        <f>VLOOKUP($B123,Data!$A$9:$CB$594,55,FALSE)</f>
        <v>1.7355072463768117E-2</v>
      </c>
      <c r="P123" s="32">
        <f>VLOOKUP($B123,Data!$A$9:$CB$594,56,FALSE)</f>
        <v>2.1739130434782608E-2</v>
      </c>
      <c r="Q123" s="32">
        <f>VLOOKUP($B123,Data!$A$9:$CB$594,57,FALSE)</f>
        <v>1.7439613526570048E-2</v>
      </c>
      <c r="R123" s="32">
        <f>VLOOKUP($B123,Data!$A$9:$CB$594,58,FALSE)</f>
        <v>1.6920289855072462E-2</v>
      </c>
      <c r="S123" s="32">
        <f>VLOOKUP($B123,Data!$A$9:$CB$594,59,FALSE)</f>
        <v>2.8900966183574878E-2</v>
      </c>
      <c r="T123" s="32">
        <f>VLOOKUP($B123,Data!$A$9:$CB$594,60,FALSE)</f>
        <v>2.2355072463768114E-2</v>
      </c>
      <c r="U123" s="32">
        <f>VLOOKUP($B123,Data!$A$9:$CB$594,61,FALSE)</f>
        <v>1.4414746543778802E-2</v>
      </c>
      <c r="V123" s="32">
        <f>VLOOKUP($B123,Data!$A$9:$CB$594,62,FALSE)</f>
        <v>1.744700460829493E-2</v>
      </c>
      <c r="W123" s="32">
        <f>VLOOKUP($B123,Data!$A$9:$CB$594,63,FALSE)</f>
        <v>1.4129032258064516E-2</v>
      </c>
      <c r="X123" s="32">
        <f>VLOOKUP($B123,Data!$A$9:$CB$594,64,FALSE)</f>
        <v>1.5658986175115207E-2</v>
      </c>
      <c r="Y123" s="32">
        <f>VLOOKUP($B123,Data!$A$9:$CB$594,65,FALSE)</f>
        <v>1.7658986175115209E-2</v>
      </c>
      <c r="Z123" s="32">
        <f>VLOOKUP($B123,Data!$A$9:$CB$594,66,FALSE)</f>
        <v>2.0027649769585255E-2</v>
      </c>
      <c r="AA123" s="38">
        <f>VLOOKUP($B123,Data!$A$9:$CB$594,67,FALSE)</f>
        <v>2.4119815668202763E-2</v>
      </c>
      <c r="AB123" s="38">
        <f>VLOOKUP($B123,Data!$A$9:$CB$594,68,FALSE)</f>
        <v>1.928110599078341E-2</v>
      </c>
    </row>
    <row r="124" spans="1:28" x14ac:dyDescent="0.25">
      <c r="A124" s="1" t="s">
        <v>0</v>
      </c>
      <c r="B124" s="2" t="s">
        <v>122</v>
      </c>
      <c r="C124" s="3" t="s">
        <v>122</v>
      </c>
      <c r="D124" t="s">
        <v>327</v>
      </c>
      <c r="E124" t="s">
        <v>646</v>
      </c>
      <c r="F124" s="32">
        <f>VLOOKUP($B124,Data!$A$9:$CB$594,46,FALSE)</f>
        <v>5.0577367205542727E-3</v>
      </c>
      <c r="G124" s="32">
        <f>VLOOKUP($B124,Data!$A$9:$CB$594,47,FALSE)</f>
        <v>8.1062355658198613E-3</v>
      </c>
      <c r="H124" s="32">
        <f>VLOOKUP($B124,Data!$A$9:$CB$594,48,FALSE)</f>
        <v>8.7066974595842953E-3</v>
      </c>
      <c r="I124" s="32">
        <f>VLOOKUP($B124,Data!$A$9:$CB$594,49,FALSE)</f>
        <v>8.5500000000000003E-3</v>
      </c>
      <c r="J124" s="32">
        <f>VLOOKUP($B124,Data!$A$9:$CB$594,50,FALSE)</f>
        <v>6.5250000000000004E-3</v>
      </c>
      <c r="K124" s="32">
        <f>VLOOKUP($B124,Data!$A$9:$CB$594,51,FALSE)</f>
        <v>9.1999999999999998E-3</v>
      </c>
      <c r="L124" s="32">
        <f>VLOOKUP($B124,Data!$A$9:$CB$594,52,FALSE)</f>
        <v>9.6249999999999999E-3</v>
      </c>
      <c r="M124" s="32">
        <f>VLOOKUP($B124,Data!$A$9:$CB$594,53,FALSE)</f>
        <v>1.2175E-2</v>
      </c>
      <c r="N124" s="32">
        <f>VLOOKUP($B124,Data!$A$9:$CB$594,54,FALSE)</f>
        <v>1.5325E-2</v>
      </c>
      <c r="O124" s="32">
        <f>VLOOKUP($B124,Data!$A$9:$CB$594,55,FALSE)</f>
        <v>1.8525E-2</v>
      </c>
      <c r="P124" s="32">
        <f>VLOOKUP($B124,Data!$A$9:$CB$594,56,FALSE)</f>
        <v>1.2775E-2</v>
      </c>
      <c r="Q124" s="32">
        <f>VLOOKUP($B124,Data!$A$9:$CB$594,57,FALSE)</f>
        <v>8.4250000000000002E-3</v>
      </c>
      <c r="R124" s="32">
        <f>VLOOKUP($B124,Data!$A$9:$CB$594,58,FALSE)</f>
        <v>8.6999999999999994E-3</v>
      </c>
      <c r="S124" s="32">
        <f>VLOOKUP($B124,Data!$A$9:$CB$594,59,FALSE)</f>
        <v>1.1724999999999999E-2</v>
      </c>
      <c r="T124" s="32">
        <f>VLOOKUP($B124,Data!$A$9:$CB$594,60,FALSE)</f>
        <v>1.585E-2</v>
      </c>
      <c r="U124" s="32">
        <f>VLOOKUP($B124,Data!$A$9:$CB$594,61,FALSE)</f>
        <v>6.0283687943262412E-3</v>
      </c>
      <c r="V124" s="32">
        <f>VLOOKUP($B124,Data!$A$9:$CB$594,62,FALSE)</f>
        <v>6.2943262411347522E-3</v>
      </c>
      <c r="W124" s="32">
        <f>VLOOKUP($B124,Data!$A$9:$CB$594,63,FALSE)</f>
        <v>9.078014184397163E-3</v>
      </c>
      <c r="X124" s="32">
        <f>VLOOKUP($B124,Data!$A$9:$CB$594,64,FALSE)</f>
        <v>1.2925531914893616E-2</v>
      </c>
      <c r="Y124" s="32">
        <f>VLOOKUP($B124,Data!$A$9:$CB$594,65,FALSE)</f>
        <v>6.3475177304964537E-3</v>
      </c>
      <c r="Z124" s="32">
        <f>VLOOKUP($B124,Data!$A$9:$CB$594,66,FALSE)</f>
        <v>7.6773049645390071E-3</v>
      </c>
      <c r="AA124" s="38">
        <f>VLOOKUP($B124,Data!$A$9:$CB$594,67,FALSE)</f>
        <v>1.0124113475177304E-2</v>
      </c>
      <c r="AB124" s="38">
        <f>VLOOKUP($B124,Data!$A$9:$CB$594,68,FALSE)</f>
        <v>1.1560283687943262E-2</v>
      </c>
    </row>
    <row r="125" spans="1:28" x14ac:dyDescent="0.25">
      <c r="A125" s="1" t="s">
        <v>0</v>
      </c>
      <c r="B125" s="2" t="s">
        <v>123</v>
      </c>
      <c r="C125" s="3" t="s">
        <v>123</v>
      </c>
      <c r="D125" t="s">
        <v>328</v>
      </c>
      <c r="E125" t="s">
        <v>644</v>
      </c>
      <c r="F125" s="32">
        <f>VLOOKUP($B125,Data!$A$9:$CB$594,46,FALSE)</f>
        <v>1.9324960753532183E-2</v>
      </c>
      <c r="G125" s="32">
        <f>VLOOKUP($B125,Data!$A$9:$CB$594,47,FALSE)</f>
        <v>2.3594976452119311E-2</v>
      </c>
      <c r="H125" s="32">
        <f>VLOOKUP($B125,Data!$A$9:$CB$594,48,FALSE)</f>
        <v>1.7362637362637361E-2</v>
      </c>
      <c r="I125" s="32">
        <f>VLOOKUP($B125,Data!$A$9:$CB$594,49,FALSE)</f>
        <v>1.5030211480362538E-2</v>
      </c>
      <c r="J125" s="32">
        <f>VLOOKUP($B125,Data!$A$9:$CB$594,50,FALSE)</f>
        <v>1.4078549848942598E-2</v>
      </c>
      <c r="K125" s="32">
        <f>VLOOKUP($B125,Data!$A$9:$CB$594,51,FALSE)</f>
        <v>1.3610271903323264E-2</v>
      </c>
      <c r="L125" s="32">
        <f>VLOOKUP($B125,Data!$A$9:$CB$594,52,FALSE)</f>
        <v>1.6601208459214502E-2</v>
      </c>
      <c r="M125" s="32">
        <f>VLOOKUP($B125,Data!$A$9:$CB$594,53,FALSE)</f>
        <v>1.7794561933534743E-2</v>
      </c>
      <c r="N125" s="32">
        <f>VLOOKUP($B125,Data!$A$9:$CB$594,54,FALSE)</f>
        <v>2.1148036253776436E-2</v>
      </c>
      <c r="O125" s="32">
        <f>VLOOKUP($B125,Data!$A$9:$CB$594,55,FALSE)</f>
        <v>2.8716012084592145E-2</v>
      </c>
      <c r="P125" s="32">
        <f>VLOOKUP($B125,Data!$A$9:$CB$594,56,FALSE)</f>
        <v>2.1540785498489427E-2</v>
      </c>
      <c r="Q125" s="32">
        <f>VLOOKUP($B125,Data!$A$9:$CB$594,57,FALSE)</f>
        <v>1.9425981873111783E-2</v>
      </c>
      <c r="R125" s="32">
        <f>VLOOKUP($B125,Data!$A$9:$CB$594,58,FALSE)</f>
        <v>1.3232628398791541E-2</v>
      </c>
      <c r="S125" s="32">
        <f>VLOOKUP($B125,Data!$A$9:$CB$594,59,FALSE)</f>
        <v>2.2734138972809667E-2</v>
      </c>
      <c r="T125" s="32">
        <f>VLOOKUP($B125,Data!$A$9:$CB$594,60,FALSE)</f>
        <v>2.2598187311178249E-2</v>
      </c>
      <c r="U125" s="32">
        <f>VLOOKUP($B125,Data!$A$9:$CB$594,61,FALSE)</f>
        <v>1.4999999999999999E-2</v>
      </c>
      <c r="V125" s="32">
        <f>VLOOKUP($B125,Data!$A$9:$CB$594,62,FALSE)</f>
        <v>1.3641552511415526E-2</v>
      </c>
      <c r="W125" s="32">
        <f>VLOOKUP($B125,Data!$A$9:$CB$594,63,FALSE)</f>
        <v>1.2945205479452054E-2</v>
      </c>
      <c r="X125" s="32">
        <f>VLOOKUP($B125,Data!$A$9:$CB$594,64,FALSE)</f>
        <v>1.6643835616438358E-2</v>
      </c>
      <c r="Y125" s="32">
        <f>VLOOKUP($B125,Data!$A$9:$CB$594,65,FALSE)</f>
        <v>2.1974885844748857E-2</v>
      </c>
      <c r="Z125" s="32">
        <f>VLOOKUP($B125,Data!$A$9:$CB$594,66,FALSE)</f>
        <v>2.0159817351598174E-2</v>
      </c>
      <c r="AA125" s="38">
        <f>VLOOKUP($B125,Data!$A$9:$CB$594,67,FALSE)</f>
        <v>2.1906392694063928E-2</v>
      </c>
      <c r="AB125" s="38">
        <f>VLOOKUP($B125,Data!$A$9:$CB$594,68,FALSE)</f>
        <v>1.8995433789954337E-2</v>
      </c>
    </row>
    <row r="126" spans="1:28" x14ac:dyDescent="0.25">
      <c r="A126" s="1" t="s">
        <v>0</v>
      </c>
      <c r="B126" s="2" t="s">
        <v>124</v>
      </c>
      <c r="C126" s="3" t="s">
        <v>124</v>
      </c>
      <c r="D126" t="s">
        <v>329</v>
      </c>
      <c r="E126" t="s">
        <v>630</v>
      </c>
      <c r="F126" s="32">
        <f>VLOOKUP($B126,Data!$A$9:$CB$594,46,FALSE)</f>
        <v>4.2718446601941748E-3</v>
      </c>
      <c r="G126" s="32">
        <f>VLOOKUP($B126,Data!$A$9:$CB$594,47,FALSE)</f>
        <v>8.1553398058252426E-3</v>
      </c>
      <c r="H126" s="32">
        <f>VLOOKUP($B126,Data!$A$9:$CB$594,48,FALSE)</f>
        <v>8.5922330097087385E-3</v>
      </c>
      <c r="I126" s="32">
        <f>VLOOKUP($B126,Data!$A$9:$CB$594,49,FALSE)</f>
        <v>8.4112149532710283E-3</v>
      </c>
      <c r="J126" s="32">
        <f>VLOOKUP($B126,Data!$A$9:$CB$594,50,FALSE)</f>
        <v>5.3738317757009348E-3</v>
      </c>
      <c r="K126" s="32">
        <f>VLOOKUP($B126,Data!$A$9:$CB$594,51,FALSE)</f>
        <v>7.2429906542056076E-3</v>
      </c>
      <c r="L126" s="32">
        <f>VLOOKUP($B126,Data!$A$9:$CB$594,52,FALSE)</f>
        <v>5.9345794392523365E-3</v>
      </c>
      <c r="M126" s="32">
        <f>VLOOKUP($B126,Data!$A$9:$CB$594,53,FALSE)</f>
        <v>8.3644859813084109E-3</v>
      </c>
      <c r="N126" s="32">
        <f>VLOOKUP($B126,Data!$A$9:$CB$594,54,FALSE)</f>
        <v>7.1495327102803737E-3</v>
      </c>
      <c r="O126" s="32">
        <f>VLOOKUP($B126,Data!$A$9:$CB$594,55,FALSE)</f>
        <v>8.3644859813084109E-3</v>
      </c>
      <c r="P126" s="32">
        <f>VLOOKUP($B126,Data!$A$9:$CB$594,56,FALSE)</f>
        <v>7.0093457943925233E-3</v>
      </c>
      <c r="Q126" s="32">
        <f>VLOOKUP($B126,Data!$A$9:$CB$594,57,FALSE)</f>
        <v>5.3738317757009348E-3</v>
      </c>
      <c r="R126" s="32">
        <f>VLOOKUP($B126,Data!$A$9:$CB$594,58,FALSE)</f>
        <v>6.8691588785046729E-3</v>
      </c>
      <c r="S126" s="32">
        <f>VLOOKUP($B126,Data!$A$9:$CB$594,59,FALSE)</f>
        <v>9.4392523364485986E-3</v>
      </c>
      <c r="T126" s="32">
        <f>VLOOKUP($B126,Data!$A$9:$CB$594,60,FALSE)</f>
        <v>7.1028037383177572E-3</v>
      </c>
      <c r="U126" s="32">
        <f>VLOOKUP($B126,Data!$A$9:$CB$594,61,FALSE)</f>
        <v>8.6567164179104476E-3</v>
      </c>
      <c r="V126" s="32">
        <f>VLOOKUP($B126,Data!$A$9:$CB$594,62,FALSE)</f>
        <v>7.8358208955223874E-3</v>
      </c>
      <c r="W126" s="32">
        <f>VLOOKUP($B126,Data!$A$9:$CB$594,63,FALSE)</f>
        <v>8.4328358208955231E-3</v>
      </c>
      <c r="X126" s="32">
        <f>VLOOKUP($B126,Data!$A$9:$CB$594,64,FALSE)</f>
        <v>8.7313432835820892E-3</v>
      </c>
      <c r="Y126" s="32">
        <f>VLOOKUP($B126,Data!$A$9:$CB$594,65,FALSE)</f>
        <v>1.0522388059701493E-2</v>
      </c>
      <c r="Z126" s="32">
        <f>VLOOKUP($B126,Data!$A$9:$CB$594,66,FALSE)</f>
        <v>8.619402985074626E-3</v>
      </c>
      <c r="AA126" s="38">
        <f>VLOOKUP($B126,Data!$A$9:$CB$594,67,FALSE)</f>
        <v>9.4029850746268663E-3</v>
      </c>
      <c r="AB126" s="38">
        <f>VLOOKUP($B126,Data!$A$9:$CB$594,68,FALSE)</f>
        <v>9.6641791044776125E-3</v>
      </c>
    </row>
    <row r="127" spans="1:28" x14ac:dyDescent="0.25">
      <c r="A127" s="1" t="s">
        <v>0</v>
      </c>
      <c r="B127" s="2" t="s">
        <v>125</v>
      </c>
      <c r="C127" s="3" t="s">
        <v>125</v>
      </c>
      <c r="D127" t="s">
        <v>330</v>
      </c>
      <c r="E127" t="s">
        <v>646</v>
      </c>
      <c r="F127" s="32">
        <f>VLOOKUP($B127,Data!$A$9:$CB$594,46,FALSE)</f>
        <v>1.0048543689320389E-2</v>
      </c>
      <c r="G127" s="32">
        <f>VLOOKUP($B127,Data!$A$9:$CB$594,47,FALSE)</f>
        <v>1.0218446601941747E-2</v>
      </c>
      <c r="H127" s="32">
        <f>VLOOKUP($B127,Data!$A$9:$CB$594,48,FALSE)</f>
        <v>1.3495145631067962E-2</v>
      </c>
      <c r="I127" s="32">
        <f>VLOOKUP($B127,Data!$A$9:$CB$594,49,FALSE)</f>
        <v>1.5645933014354067E-2</v>
      </c>
      <c r="J127" s="32">
        <f>VLOOKUP($B127,Data!$A$9:$CB$594,50,FALSE)</f>
        <v>1.1770334928229665E-2</v>
      </c>
      <c r="K127" s="32">
        <f>VLOOKUP($B127,Data!$A$9:$CB$594,51,FALSE)</f>
        <v>1.3181818181818182E-2</v>
      </c>
      <c r="L127" s="32">
        <f>VLOOKUP($B127,Data!$A$9:$CB$594,52,FALSE)</f>
        <v>1.5909090909090907E-2</v>
      </c>
      <c r="M127" s="32">
        <f>VLOOKUP($B127,Data!$A$9:$CB$594,53,FALSE)</f>
        <v>1.4306220095693781E-2</v>
      </c>
      <c r="N127" s="32">
        <f>VLOOKUP($B127,Data!$A$9:$CB$594,54,FALSE)</f>
        <v>1.2488038277511961E-2</v>
      </c>
      <c r="O127" s="32">
        <f>VLOOKUP($B127,Data!$A$9:$CB$594,55,FALSE)</f>
        <v>1.65311004784689E-2</v>
      </c>
      <c r="P127" s="32">
        <f>VLOOKUP($B127,Data!$A$9:$CB$594,56,FALSE)</f>
        <v>1.4473684210526316E-2</v>
      </c>
      <c r="Q127" s="32">
        <f>VLOOKUP($B127,Data!$A$9:$CB$594,57,FALSE)</f>
        <v>1.284688995215311E-2</v>
      </c>
      <c r="R127" s="32">
        <f>VLOOKUP($B127,Data!$A$9:$CB$594,58,FALSE)</f>
        <v>1.0813397129186603E-2</v>
      </c>
      <c r="S127" s="32">
        <f>VLOOKUP($B127,Data!$A$9:$CB$594,59,FALSE)</f>
        <v>1.7511961722488038E-2</v>
      </c>
      <c r="T127" s="32">
        <f>VLOOKUP($B127,Data!$A$9:$CB$594,60,FALSE)</f>
        <v>1.5191387559808613E-2</v>
      </c>
      <c r="U127" s="32">
        <f>VLOOKUP($B127,Data!$A$9:$CB$594,61,FALSE)</f>
        <v>1.3949416342412452E-2</v>
      </c>
      <c r="V127" s="32">
        <f>VLOOKUP($B127,Data!$A$9:$CB$594,62,FALSE)</f>
        <v>1.151750972762646E-2</v>
      </c>
      <c r="W127" s="32">
        <f>VLOOKUP($B127,Data!$A$9:$CB$594,63,FALSE)</f>
        <v>1.8871595330739298E-2</v>
      </c>
      <c r="X127" s="32">
        <f>VLOOKUP($B127,Data!$A$9:$CB$594,64,FALSE)</f>
        <v>1.235408560311284E-2</v>
      </c>
      <c r="Y127" s="32">
        <f>VLOOKUP($B127,Data!$A$9:$CB$594,65,FALSE)</f>
        <v>2.6206225680933851E-2</v>
      </c>
      <c r="Z127" s="32">
        <f>VLOOKUP($B127,Data!$A$9:$CB$594,66,FALSE)</f>
        <v>1.8813229571984436E-2</v>
      </c>
      <c r="AA127" s="38">
        <f>VLOOKUP($B127,Data!$A$9:$CB$594,67,FALSE)</f>
        <v>2.0330739299610896E-2</v>
      </c>
      <c r="AB127" s="38">
        <f>VLOOKUP($B127,Data!$A$9:$CB$594,68,FALSE)</f>
        <v>1.5758754863813229E-2</v>
      </c>
    </row>
    <row r="128" spans="1:28" x14ac:dyDescent="0.25">
      <c r="A128" s="1" t="s">
        <v>0</v>
      </c>
      <c r="B128" s="2" t="s">
        <v>126</v>
      </c>
      <c r="C128" s="3" t="s">
        <v>126</v>
      </c>
      <c r="D128" t="s">
        <v>331</v>
      </c>
      <c r="E128" t="s">
        <v>646</v>
      </c>
      <c r="F128" s="32">
        <f>VLOOKUP($B128,Data!$A$9:$CB$594,46,FALSE)</f>
        <v>6.5957446808510636E-3</v>
      </c>
      <c r="G128" s="32">
        <f>VLOOKUP($B128,Data!$A$9:$CB$594,47,FALSE)</f>
        <v>8.7659574468085099E-3</v>
      </c>
      <c r="H128" s="32">
        <f>VLOOKUP($B128,Data!$A$9:$CB$594,48,FALSE)</f>
        <v>8.6808510638297868E-3</v>
      </c>
      <c r="I128" s="32">
        <f>VLOOKUP($B128,Data!$A$9:$CB$594,49,FALSE)</f>
        <v>7.6809651474530833E-3</v>
      </c>
      <c r="J128" s="32">
        <f>VLOOKUP($B128,Data!$A$9:$CB$594,50,FALSE)</f>
        <v>5.2815013404825736E-3</v>
      </c>
      <c r="K128" s="32">
        <f>VLOOKUP($B128,Data!$A$9:$CB$594,51,FALSE)</f>
        <v>7.8820375335120641E-3</v>
      </c>
      <c r="L128" s="32">
        <f>VLOOKUP($B128,Data!$A$9:$CB$594,52,FALSE)</f>
        <v>9.4772117962466495E-3</v>
      </c>
      <c r="M128" s="32">
        <f>VLOOKUP($B128,Data!$A$9:$CB$594,53,FALSE)</f>
        <v>1.1099195710455765E-2</v>
      </c>
      <c r="N128" s="32">
        <f>VLOOKUP($B128,Data!$A$9:$CB$594,54,FALSE)</f>
        <v>9.6514745308310997E-3</v>
      </c>
      <c r="O128" s="32">
        <f>VLOOKUP($B128,Data!$A$9:$CB$594,55,FALSE)</f>
        <v>9.1554959785522787E-3</v>
      </c>
      <c r="P128" s="32">
        <f>VLOOKUP($B128,Data!$A$9:$CB$594,56,FALSE)</f>
        <v>7.9356568364611253E-3</v>
      </c>
      <c r="Q128" s="32">
        <f>VLOOKUP($B128,Data!$A$9:$CB$594,57,FALSE)</f>
        <v>6.9839142091152814E-3</v>
      </c>
      <c r="R128" s="32">
        <f>VLOOKUP($B128,Data!$A$9:$CB$594,58,FALSE)</f>
        <v>6.6890080428954422E-3</v>
      </c>
      <c r="S128" s="32">
        <f>VLOOKUP($B128,Data!$A$9:$CB$594,59,FALSE)</f>
        <v>5.9517426273458449E-3</v>
      </c>
      <c r="T128" s="32">
        <f>VLOOKUP($B128,Data!$A$9:$CB$594,60,FALSE)</f>
        <v>1.0656836461126005E-2</v>
      </c>
      <c r="U128" s="32">
        <f>VLOOKUP($B128,Data!$A$9:$CB$594,61,FALSE)</f>
        <v>8.2485875706214684E-3</v>
      </c>
      <c r="V128" s="32">
        <f>VLOOKUP($B128,Data!$A$9:$CB$594,62,FALSE)</f>
        <v>8.7570621468926555E-3</v>
      </c>
      <c r="W128" s="32">
        <f>VLOOKUP($B128,Data!$A$9:$CB$594,63,FALSE)</f>
        <v>7.0395480225988703E-3</v>
      </c>
      <c r="X128" s="32">
        <f>VLOOKUP($B128,Data!$A$9:$CB$594,64,FALSE)</f>
        <v>7.3107344632768363E-3</v>
      </c>
      <c r="Y128" s="32">
        <f>VLOOKUP($B128,Data!$A$9:$CB$594,65,FALSE)</f>
        <v>9.3333333333333341E-3</v>
      </c>
      <c r="Z128" s="32">
        <f>VLOOKUP($B128,Data!$A$9:$CB$594,66,FALSE)</f>
        <v>1.0203389830508475E-2</v>
      </c>
      <c r="AA128" s="38">
        <f>VLOOKUP($B128,Data!$A$9:$CB$594,67,FALSE)</f>
        <v>8.6101694915254236E-3</v>
      </c>
      <c r="AB128" s="38">
        <f>VLOOKUP($B128,Data!$A$9:$CB$594,68,FALSE)</f>
        <v>8.7683615819209044E-3</v>
      </c>
    </row>
    <row r="129" spans="1:28" x14ac:dyDescent="0.25">
      <c r="A129" s="1" t="s">
        <v>0</v>
      </c>
      <c r="B129" s="2" t="s">
        <v>127</v>
      </c>
      <c r="C129" s="3" t="s">
        <v>127</v>
      </c>
      <c r="D129" t="s">
        <v>332</v>
      </c>
      <c r="E129" t="s">
        <v>630</v>
      </c>
      <c r="F129" s="32">
        <f>VLOOKUP($B129,Data!$A$9:$CB$594,46,FALSE)</f>
        <v>4.4405594405594407E-3</v>
      </c>
      <c r="G129" s="32">
        <f>VLOOKUP($B129,Data!$A$9:$CB$594,47,FALSE)</f>
        <v>8.6013986013986007E-3</v>
      </c>
      <c r="H129" s="32">
        <f>VLOOKUP($B129,Data!$A$9:$CB$594,48,FALSE)</f>
        <v>7.8321678321678322E-3</v>
      </c>
      <c r="I129" s="32">
        <f>VLOOKUP($B129,Data!$A$9:$CB$594,49,FALSE)</f>
        <v>1.6153846153846154E-2</v>
      </c>
      <c r="J129" s="32">
        <f>VLOOKUP($B129,Data!$A$9:$CB$594,50,FALSE)</f>
        <v>5.4807692307692309E-3</v>
      </c>
      <c r="K129" s="32">
        <f>VLOOKUP($B129,Data!$A$9:$CB$594,51,FALSE)</f>
        <v>6.6025641025641022E-3</v>
      </c>
      <c r="L129" s="32">
        <f>VLOOKUP($B129,Data!$A$9:$CB$594,52,FALSE)</f>
        <v>7.7884615384615384E-3</v>
      </c>
      <c r="M129" s="32">
        <f>VLOOKUP($B129,Data!$A$9:$CB$594,53,FALSE)</f>
        <v>6.7948717948717952E-3</v>
      </c>
      <c r="N129" s="32">
        <f>VLOOKUP($B129,Data!$A$9:$CB$594,54,FALSE)</f>
        <v>6.5705128205128206E-3</v>
      </c>
      <c r="O129" s="32">
        <f>VLOOKUP($B129,Data!$A$9:$CB$594,55,FALSE)</f>
        <v>6.8269230769230768E-3</v>
      </c>
      <c r="P129" s="32">
        <f>VLOOKUP($B129,Data!$A$9:$CB$594,56,FALSE)</f>
        <v>4.6794871794871799E-3</v>
      </c>
      <c r="Q129" s="32">
        <f>VLOOKUP($B129,Data!$A$9:$CB$594,57,FALSE)</f>
        <v>5.3846153846153844E-3</v>
      </c>
      <c r="R129" s="32">
        <f>VLOOKUP($B129,Data!$A$9:$CB$594,58,FALSE)</f>
        <v>6.4743589743589741E-3</v>
      </c>
      <c r="S129" s="32">
        <f>VLOOKUP($B129,Data!$A$9:$CB$594,59,FALSE)</f>
        <v>5.4487179487179484E-3</v>
      </c>
      <c r="T129" s="32">
        <f>VLOOKUP($B129,Data!$A$9:$CB$594,60,FALSE)</f>
        <v>8.4294871794871797E-3</v>
      </c>
      <c r="U129" s="32">
        <f>VLOOKUP($B129,Data!$A$9:$CB$594,61,FALSE)</f>
        <v>5.3521126760563377E-3</v>
      </c>
      <c r="V129" s="32">
        <f>VLOOKUP($B129,Data!$A$9:$CB$594,62,FALSE)</f>
        <v>6.8732394366197184E-3</v>
      </c>
      <c r="W129" s="32">
        <f>VLOOKUP($B129,Data!$A$9:$CB$594,63,FALSE)</f>
        <v>5.2676056338028165E-3</v>
      </c>
      <c r="X129" s="32">
        <f>VLOOKUP($B129,Data!$A$9:$CB$594,64,FALSE)</f>
        <v>5.7746478873239434E-3</v>
      </c>
      <c r="Y129" s="32">
        <f>VLOOKUP($B129,Data!$A$9:$CB$594,65,FALSE)</f>
        <v>7.6619718309859156E-3</v>
      </c>
      <c r="Z129" s="32">
        <f>VLOOKUP($B129,Data!$A$9:$CB$594,66,FALSE)</f>
        <v>9.323943661971831E-3</v>
      </c>
      <c r="AA129" s="38">
        <f>VLOOKUP($B129,Data!$A$9:$CB$594,67,FALSE)</f>
        <v>1.0028169014084508E-2</v>
      </c>
      <c r="AB129" s="38">
        <f>VLOOKUP($B129,Data!$A$9:$CB$594,68,FALSE)</f>
        <v>5.4366197183098588E-3</v>
      </c>
    </row>
    <row r="130" spans="1:28" x14ac:dyDescent="0.25">
      <c r="A130" s="1" t="s">
        <v>0</v>
      </c>
      <c r="B130" s="2" t="s">
        <v>128</v>
      </c>
      <c r="C130" s="3" t="s">
        <v>128</v>
      </c>
      <c r="D130" t="s">
        <v>333</v>
      </c>
      <c r="E130" t="s">
        <v>630</v>
      </c>
      <c r="F130" s="32">
        <f>VLOOKUP($B130,Data!$A$9:$CB$594,46,FALSE)</f>
        <v>3.1034482758620688E-3</v>
      </c>
      <c r="G130" s="32">
        <f>VLOOKUP($B130,Data!$A$9:$CB$594,47,FALSE)</f>
        <v>1.0474137931034484E-2</v>
      </c>
      <c r="H130" s="32">
        <f>VLOOKUP($B130,Data!$A$9:$CB$594,48,FALSE)</f>
        <v>9.7413793103448276E-3</v>
      </c>
      <c r="I130" s="32">
        <f>VLOOKUP($B130,Data!$A$9:$CB$594,49,FALSE)</f>
        <v>8.7795275590551187E-3</v>
      </c>
      <c r="J130" s="32">
        <f>VLOOKUP($B130,Data!$A$9:$CB$594,50,FALSE)</f>
        <v>7.5590551181102363E-3</v>
      </c>
      <c r="K130" s="32">
        <f>VLOOKUP($B130,Data!$A$9:$CB$594,51,FALSE)</f>
        <v>8.1102362204724405E-3</v>
      </c>
      <c r="L130" s="32">
        <f>VLOOKUP($B130,Data!$A$9:$CB$594,52,FALSE)</f>
        <v>8.3858267716535439E-3</v>
      </c>
      <c r="M130" s="32">
        <f>VLOOKUP($B130,Data!$A$9:$CB$594,53,FALSE)</f>
        <v>1.3149606299212599E-2</v>
      </c>
      <c r="N130" s="32">
        <f>VLOOKUP($B130,Data!$A$9:$CB$594,54,FALSE)</f>
        <v>9.8031496062992128E-3</v>
      </c>
      <c r="O130" s="32">
        <f>VLOOKUP($B130,Data!$A$9:$CB$594,55,FALSE)</f>
        <v>9.4881889763779523E-3</v>
      </c>
      <c r="P130" s="32">
        <f>VLOOKUP($B130,Data!$A$9:$CB$594,56,FALSE)</f>
        <v>1.2244094488188976E-2</v>
      </c>
      <c r="Q130" s="32">
        <f>VLOOKUP($B130,Data!$A$9:$CB$594,57,FALSE)</f>
        <v>8.0708661417322834E-3</v>
      </c>
      <c r="R130" s="32">
        <f>VLOOKUP($B130,Data!$A$9:$CB$594,58,FALSE)</f>
        <v>6.5354330708661422E-3</v>
      </c>
      <c r="S130" s="32">
        <f>VLOOKUP($B130,Data!$A$9:$CB$594,59,FALSE)</f>
        <v>9.6062992125984254E-3</v>
      </c>
      <c r="T130" s="32">
        <f>VLOOKUP($B130,Data!$A$9:$CB$594,60,FALSE)</f>
        <v>9.9212598425196842E-3</v>
      </c>
      <c r="U130" s="32">
        <f>VLOOKUP($B130,Data!$A$9:$CB$594,61,FALSE)</f>
        <v>1.0749999999999999E-2</v>
      </c>
      <c r="V130" s="32">
        <f>VLOOKUP($B130,Data!$A$9:$CB$594,62,FALSE)</f>
        <v>8.8749999999999992E-3</v>
      </c>
      <c r="W130" s="32">
        <f>VLOOKUP($B130,Data!$A$9:$CB$594,63,FALSE)</f>
        <v>1.025E-2</v>
      </c>
      <c r="X130" s="32">
        <f>VLOOKUP($B130,Data!$A$9:$CB$594,64,FALSE)</f>
        <v>6.7499999999999999E-3</v>
      </c>
      <c r="Y130" s="32">
        <f>VLOOKUP($B130,Data!$A$9:$CB$594,65,FALSE)</f>
        <v>7.4374999999999997E-3</v>
      </c>
      <c r="Z130" s="32">
        <f>VLOOKUP($B130,Data!$A$9:$CB$594,66,FALSE)</f>
        <v>6.4062499999999996E-3</v>
      </c>
      <c r="AA130" s="38">
        <f>VLOOKUP($B130,Data!$A$9:$CB$594,67,FALSE)</f>
        <v>1.7437500000000002E-2</v>
      </c>
      <c r="AB130" s="38">
        <f>VLOOKUP($B130,Data!$A$9:$CB$594,68,FALSE)</f>
        <v>5.7812499999999999E-3</v>
      </c>
    </row>
    <row r="131" spans="1:28" x14ac:dyDescent="0.25">
      <c r="A131" s="1" t="s">
        <v>0</v>
      </c>
      <c r="B131" s="2" t="s">
        <v>129</v>
      </c>
      <c r="C131" s="3" t="s">
        <v>129</v>
      </c>
      <c r="D131" t="s">
        <v>334</v>
      </c>
      <c r="E131" t="s">
        <v>644</v>
      </c>
      <c r="F131" s="32">
        <f>VLOOKUP($B131,Data!$A$9:$CB$594,46,FALSE)</f>
        <v>5.0588235294117649E-3</v>
      </c>
      <c r="G131" s="32">
        <f>VLOOKUP($B131,Data!$A$9:$CB$594,47,FALSE)</f>
        <v>4.3058823529411767E-3</v>
      </c>
      <c r="H131" s="32">
        <f>VLOOKUP($B131,Data!$A$9:$CB$594,48,FALSE)</f>
        <v>4.9882352941176475E-3</v>
      </c>
      <c r="I131" s="32">
        <f>VLOOKUP($B131,Data!$A$9:$CB$594,49,FALSE)</f>
        <v>4.7803617571059434E-3</v>
      </c>
      <c r="J131" s="32">
        <f>VLOOKUP($B131,Data!$A$9:$CB$594,50,FALSE)</f>
        <v>7.1059431524547806E-3</v>
      </c>
      <c r="K131" s="32">
        <f>VLOOKUP($B131,Data!$A$9:$CB$594,51,FALSE)</f>
        <v>7.3385012919896641E-3</v>
      </c>
      <c r="L131" s="32">
        <f>VLOOKUP($B131,Data!$A$9:$CB$594,52,FALSE)</f>
        <v>6.3049095607235145E-3</v>
      </c>
      <c r="M131" s="32">
        <f>VLOOKUP($B131,Data!$A$9:$CB$594,53,FALSE)</f>
        <v>6.3049095607235145E-3</v>
      </c>
      <c r="N131" s="32">
        <f>VLOOKUP($B131,Data!$A$9:$CB$594,54,FALSE)</f>
        <v>8.6046511627906972E-3</v>
      </c>
      <c r="O131" s="32">
        <f>VLOOKUP($B131,Data!$A$9:$CB$594,55,FALSE)</f>
        <v>5.9173126614987083E-3</v>
      </c>
      <c r="P131" s="32">
        <f>VLOOKUP($B131,Data!$A$9:$CB$594,56,FALSE)</f>
        <v>7.674418604651163E-3</v>
      </c>
      <c r="Q131" s="32">
        <f>VLOOKUP($B131,Data!$A$9:$CB$594,57,FALSE)</f>
        <v>5.6330749354005167E-3</v>
      </c>
      <c r="R131" s="32">
        <f>VLOOKUP($B131,Data!$A$9:$CB$594,58,FALSE)</f>
        <v>4.935400516795866E-3</v>
      </c>
      <c r="S131" s="32">
        <f>VLOOKUP($B131,Data!$A$9:$CB$594,59,FALSE)</f>
        <v>1.2377260981912145E-2</v>
      </c>
      <c r="T131" s="32">
        <f>VLOOKUP($B131,Data!$A$9:$CB$594,60,FALSE)</f>
        <v>7.4935400516795867E-3</v>
      </c>
      <c r="U131" s="32">
        <f>VLOOKUP($B131,Data!$A$9:$CB$594,61,FALSE)</f>
        <v>5.9880239520958087E-3</v>
      </c>
      <c r="V131" s="32">
        <f>VLOOKUP($B131,Data!$A$9:$CB$594,62,FALSE)</f>
        <v>4.0518962075848305E-3</v>
      </c>
      <c r="W131" s="32">
        <f>VLOOKUP($B131,Data!$A$9:$CB$594,63,FALSE)</f>
        <v>3.9920159680638719E-3</v>
      </c>
      <c r="X131" s="32">
        <f>VLOOKUP($B131,Data!$A$9:$CB$594,64,FALSE)</f>
        <v>3.872255489021956E-3</v>
      </c>
      <c r="Y131" s="32">
        <f>VLOOKUP($B131,Data!$A$9:$CB$594,65,FALSE)</f>
        <v>5.1297405189620763E-3</v>
      </c>
      <c r="Z131" s="32">
        <f>VLOOKUP($B131,Data!$A$9:$CB$594,66,FALSE)</f>
        <v>6.6067864271457085E-3</v>
      </c>
      <c r="AA131" s="38">
        <f>VLOOKUP($B131,Data!$A$9:$CB$594,67,FALSE)</f>
        <v>4.4910179640718561E-3</v>
      </c>
      <c r="AB131" s="38">
        <f>VLOOKUP($B131,Data!$A$9:$CB$594,68,FALSE)</f>
        <v>5.9281437125748501E-3</v>
      </c>
    </row>
    <row r="132" spans="1:28" x14ac:dyDescent="0.25">
      <c r="A132" s="1" t="s">
        <v>0</v>
      </c>
      <c r="B132" s="2" t="s">
        <v>130</v>
      </c>
      <c r="C132" s="3" t="s">
        <v>130</v>
      </c>
      <c r="D132" t="s">
        <v>335</v>
      </c>
      <c r="E132" t="s">
        <v>646</v>
      </c>
      <c r="F132" s="32">
        <f>VLOOKUP($B132,Data!$A$9:$CB$594,46,FALSE)</f>
        <v>4.3181818181818182E-3</v>
      </c>
      <c r="G132" s="32">
        <f>VLOOKUP($B132,Data!$A$9:$CB$594,47,FALSE)</f>
        <v>6.9480519480519479E-3</v>
      </c>
      <c r="H132" s="32">
        <f>VLOOKUP($B132,Data!$A$9:$CB$594,48,FALSE)</f>
        <v>7.3376623376623373E-3</v>
      </c>
      <c r="I132" s="32">
        <f>VLOOKUP($B132,Data!$A$9:$CB$594,49,FALSE)</f>
        <v>8.0298507462686561E-3</v>
      </c>
      <c r="J132" s="32">
        <f>VLOOKUP($B132,Data!$A$9:$CB$594,50,FALSE)</f>
        <v>3.8208955223880598E-3</v>
      </c>
      <c r="K132" s="32">
        <f>VLOOKUP($B132,Data!$A$9:$CB$594,51,FALSE)</f>
        <v>6.5074626865671645E-3</v>
      </c>
      <c r="L132" s="32">
        <f>VLOOKUP($B132,Data!$A$9:$CB$594,52,FALSE)</f>
        <v>5.164179104477612E-3</v>
      </c>
      <c r="M132" s="32">
        <f>VLOOKUP($B132,Data!$A$9:$CB$594,53,FALSE)</f>
        <v>6.7164179104477612E-3</v>
      </c>
      <c r="N132" s="32">
        <f>VLOOKUP($B132,Data!$A$9:$CB$594,54,FALSE)</f>
        <v>7.9104477611940307E-3</v>
      </c>
      <c r="O132" s="32">
        <f>VLOOKUP($B132,Data!$A$9:$CB$594,55,FALSE)</f>
        <v>7.4029850746268654E-3</v>
      </c>
      <c r="P132" s="32">
        <f>VLOOKUP($B132,Data!$A$9:$CB$594,56,FALSE)</f>
        <v>8.7462686567164171E-3</v>
      </c>
      <c r="Q132" s="32">
        <f>VLOOKUP($B132,Data!$A$9:$CB$594,57,FALSE)</f>
        <v>6.6567164179104476E-3</v>
      </c>
      <c r="R132" s="32">
        <f>VLOOKUP($B132,Data!$A$9:$CB$594,58,FALSE)</f>
        <v>7.2238805970149256E-3</v>
      </c>
      <c r="S132" s="32">
        <f>VLOOKUP($B132,Data!$A$9:$CB$594,59,FALSE)</f>
        <v>1.2119402985074627E-2</v>
      </c>
      <c r="T132" s="32">
        <f>VLOOKUP($B132,Data!$A$9:$CB$594,60,FALSE)</f>
        <v>1.5671641791044775E-2</v>
      </c>
      <c r="U132" s="32">
        <f>VLOOKUP($B132,Data!$A$9:$CB$594,61,FALSE)</f>
        <v>6.2937062937062941E-3</v>
      </c>
      <c r="V132" s="32">
        <f>VLOOKUP($B132,Data!$A$9:$CB$594,62,FALSE)</f>
        <v>8.2284382284382278E-3</v>
      </c>
      <c r="W132" s="32">
        <f>VLOOKUP($B132,Data!$A$9:$CB$594,63,FALSE)</f>
        <v>9.3706293706293711E-3</v>
      </c>
      <c r="X132" s="32">
        <f>VLOOKUP($B132,Data!$A$9:$CB$594,64,FALSE)</f>
        <v>8.0885780885780884E-3</v>
      </c>
      <c r="Y132" s="32">
        <f>VLOOKUP($B132,Data!$A$9:$CB$594,65,FALSE)</f>
        <v>7.9020979020979019E-3</v>
      </c>
      <c r="Z132" s="32">
        <f>VLOOKUP($B132,Data!$A$9:$CB$594,66,FALSE)</f>
        <v>8.3216783216783219E-3</v>
      </c>
      <c r="AA132" s="38">
        <f>VLOOKUP($B132,Data!$A$9:$CB$594,67,FALSE)</f>
        <v>1.0815850815850816E-2</v>
      </c>
      <c r="AB132" s="38">
        <f>VLOOKUP($B132,Data!$A$9:$CB$594,68,FALSE)</f>
        <v>1.2074592074592074E-2</v>
      </c>
    </row>
    <row r="133" spans="1:28" x14ac:dyDescent="0.25">
      <c r="A133" s="1" t="s">
        <v>0</v>
      </c>
      <c r="B133" s="2" t="s">
        <v>131</v>
      </c>
      <c r="C133" s="3" t="s">
        <v>131</v>
      </c>
      <c r="D133" t="s">
        <v>336</v>
      </c>
      <c r="E133" t="s">
        <v>631</v>
      </c>
      <c r="F133" s="32">
        <f>VLOOKUP($B133,Data!$A$9:$CB$594,46,FALSE)</f>
        <v>4.1176470588235297E-3</v>
      </c>
      <c r="G133" s="32">
        <f>VLOOKUP($B133,Data!$A$9:$CB$594,47,FALSE)</f>
        <v>4.5187165775401068E-3</v>
      </c>
      <c r="H133" s="32">
        <f>VLOOKUP($B133,Data!$A$9:$CB$594,48,FALSE)</f>
        <v>5.9625668449197859E-3</v>
      </c>
      <c r="I133" s="32">
        <f>VLOOKUP($B133,Data!$A$9:$CB$594,49,FALSE)</f>
        <v>6.4705882352941177E-3</v>
      </c>
      <c r="J133" s="32">
        <f>VLOOKUP($B133,Data!$A$9:$CB$594,50,FALSE)</f>
        <v>3.4453781512605044E-3</v>
      </c>
      <c r="K133" s="32">
        <f>VLOOKUP($B133,Data!$A$9:$CB$594,51,FALSE)</f>
        <v>6.5266106442577031E-3</v>
      </c>
      <c r="L133" s="32">
        <f>VLOOKUP($B133,Data!$A$9:$CB$594,52,FALSE)</f>
        <v>8.8235294117647058E-3</v>
      </c>
      <c r="M133" s="32">
        <f>VLOOKUP($B133,Data!$A$9:$CB$594,53,FALSE)</f>
        <v>8.6834733893557427E-3</v>
      </c>
      <c r="N133" s="32">
        <f>VLOOKUP($B133,Data!$A$9:$CB$594,54,FALSE)</f>
        <v>5.1540616246498602E-3</v>
      </c>
      <c r="O133" s="32">
        <f>VLOOKUP($B133,Data!$A$9:$CB$594,55,FALSE)</f>
        <v>5.9103641456582636E-3</v>
      </c>
      <c r="P133" s="32">
        <f>VLOOKUP($B133,Data!$A$9:$CB$594,56,FALSE)</f>
        <v>5.1540616246498602E-3</v>
      </c>
      <c r="Q133" s="32">
        <f>VLOOKUP($B133,Data!$A$9:$CB$594,57,FALSE)</f>
        <v>6.8627450980392156E-3</v>
      </c>
      <c r="R133" s="32">
        <f>VLOOKUP($B133,Data!$A$9:$CB$594,58,FALSE)</f>
        <v>6.218487394957983E-3</v>
      </c>
      <c r="S133" s="32">
        <f>VLOOKUP($B133,Data!$A$9:$CB$594,59,FALSE)</f>
        <v>9.0476190476190474E-3</v>
      </c>
      <c r="T133" s="32">
        <f>VLOOKUP($B133,Data!$A$9:$CB$594,60,FALSE)</f>
        <v>5.9103641456582636E-3</v>
      </c>
      <c r="U133" s="32">
        <f>VLOOKUP($B133,Data!$A$9:$CB$594,61,FALSE)</f>
        <v>4.4536082474226808E-3</v>
      </c>
      <c r="V133" s="32">
        <f>VLOOKUP($B133,Data!$A$9:$CB$594,62,FALSE)</f>
        <v>7.0309278350515463E-3</v>
      </c>
      <c r="W133" s="32">
        <f>VLOOKUP($B133,Data!$A$9:$CB$594,63,FALSE)</f>
        <v>5.835051546391753E-3</v>
      </c>
      <c r="X133" s="32">
        <f>VLOOKUP($B133,Data!$A$9:$CB$594,64,FALSE)</f>
        <v>3.7938144329896909E-3</v>
      </c>
      <c r="Y133" s="32">
        <f>VLOOKUP($B133,Data!$A$9:$CB$594,65,FALSE)</f>
        <v>7.670103092783505E-3</v>
      </c>
      <c r="Z133" s="32">
        <f>VLOOKUP($B133,Data!$A$9:$CB$594,66,FALSE)</f>
        <v>4.3917525773195876E-3</v>
      </c>
      <c r="AA133" s="38">
        <f>VLOOKUP($B133,Data!$A$9:$CB$594,67,FALSE)</f>
        <v>5.9175257731958761E-3</v>
      </c>
      <c r="AB133" s="38">
        <f>VLOOKUP($B133,Data!$A$9:$CB$594,68,FALSE)</f>
        <v>5.1340206185567011E-3</v>
      </c>
    </row>
    <row r="134" spans="1:28" x14ac:dyDescent="0.25">
      <c r="A134" s="1" t="s">
        <v>0</v>
      </c>
      <c r="B134" s="2" t="s">
        <v>132</v>
      </c>
      <c r="C134" s="3" t="s">
        <v>132</v>
      </c>
      <c r="D134" t="s">
        <v>337</v>
      </c>
      <c r="E134" t="s">
        <v>645</v>
      </c>
      <c r="F134" s="32">
        <f>VLOOKUP($B134,Data!$A$9:$CB$594,46,FALSE)</f>
        <v>6.1098901098901098E-3</v>
      </c>
      <c r="G134" s="32">
        <f>VLOOKUP($B134,Data!$A$9:$CB$594,47,FALSE)</f>
        <v>8.5274725274725269E-3</v>
      </c>
      <c r="H134" s="32">
        <f>VLOOKUP($B134,Data!$A$9:$CB$594,48,FALSE)</f>
        <v>1.632967032967033E-2</v>
      </c>
      <c r="I134" s="32">
        <f>VLOOKUP($B134,Data!$A$9:$CB$594,49,FALSE)</f>
        <v>1.2810457516339869E-2</v>
      </c>
      <c r="J134" s="32">
        <f>VLOOKUP($B134,Data!$A$9:$CB$594,50,FALSE)</f>
        <v>1.2941176470588235E-2</v>
      </c>
      <c r="K134" s="32">
        <f>VLOOKUP($B134,Data!$A$9:$CB$594,51,FALSE)</f>
        <v>1.7037037037037038E-2</v>
      </c>
      <c r="L134" s="32">
        <f>VLOOKUP($B134,Data!$A$9:$CB$594,52,FALSE)</f>
        <v>1.0893246187363835E-2</v>
      </c>
      <c r="M134" s="32">
        <f>VLOOKUP($B134,Data!$A$9:$CB$594,53,FALSE)</f>
        <v>1.3943355119825708E-2</v>
      </c>
      <c r="N134" s="32">
        <f>VLOOKUP($B134,Data!$A$9:$CB$594,54,FALSE)</f>
        <v>1.4749455337690632E-2</v>
      </c>
      <c r="O134" s="32">
        <f>VLOOKUP($B134,Data!$A$9:$CB$594,55,FALSE)</f>
        <v>1.5642701525054467E-2</v>
      </c>
      <c r="P134" s="32">
        <f>VLOOKUP($B134,Data!$A$9:$CB$594,56,FALSE)</f>
        <v>1.9433551198257081E-2</v>
      </c>
      <c r="Q134" s="32">
        <f>VLOOKUP($B134,Data!$A$9:$CB$594,57,FALSE)</f>
        <v>2.0479302832244008E-2</v>
      </c>
      <c r="R134" s="32">
        <f>VLOOKUP($B134,Data!$A$9:$CB$594,58,FALSE)</f>
        <v>9.825708061002178E-3</v>
      </c>
      <c r="S134" s="32">
        <f>VLOOKUP($B134,Data!$A$9:$CB$594,59,FALSE)</f>
        <v>2.0980392156862746E-2</v>
      </c>
      <c r="T134" s="32">
        <f>VLOOKUP($B134,Data!$A$9:$CB$594,60,FALSE)</f>
        <v>1.5228758169934641E-2</v>
      </c>
      <c r="U134" s="32">
        <f>VLOOKUP($B134,Data!$A$9:$CB$594,61,FALSE)</f>
        <v>1.6343154246100521E-2</v>
      </c>
      <c r="V134" s="32">
        <f>VLOOKUP($B134,Data!$A$9:$CB$594,62,FALSE)</f>
        <v>1.2980935875216638E-2</v>
      </c>
      <c r="W134" s="32">
        <f>VLOOKUP($B134,Data!$A$9:$CB$594,63,FALSE)</f>
        <v>1.4506065857885615E-2</v>
      </c>
      <c r="X134" s="32">
        <f>VLOOKUP($B134,Data!$A$9:$CB$594,64,FALSE)</f>
        <v>1.9965337954939343E-2</v>
      </c>
      <c r="Y134" s="32">
        <f>VLOOKUP($B134,Data!$A$9:$CB$594,65,FALSE)</f>
        <v>1.9306759098786829E-2</v>
      </c>
      <c r="Z134" s="32">
        <f>VLOOKUP($B134,Data!$A$9:$CB$594,66,FALSE)</f>
        <v>1.561525129982669E-2</v>
      </c>
      <c r="AA134" s="38">
        <f>VLOOKUP($B134,Data!$A$9:$CB$594,67,FALSE)</f>
        <v>2.7088388214904679E-2</v>
      </c>
      <c r="AB134" s="38">
        <f>VLOOKUP($B134,Data!$A$9:$CB$594,68,FALSE)</f>
        <v>2.289428076256499E-2</v>
      </c>
    </row>
    <row r="135" spans="1:28" x14ac:dyDescent="0.25">
      <c r="A135" s="1" t="s">
        <v>0</v>
      </c>
      <c r="B135" s="2" t="s">
        <v>133</v>
      </c>
      <c r="C135" s="3" t="s">
        <v>133</v>
      </c>
      <c r="D135" t="s">
        <v>338</v>
      </c>
      <c r="E135" t="s">
        <v>647</v>
      </c>
      <c r="F135" s="32">
        <f>VLOOKUP($B135,Data!$A$9:$CB$594,46,FALSE)</f>
        <v>1.1042553191489361E-2</v>
      </c>
      <c r="G135" s="32">
        <f>VLOOKUP($B135,Data!$A$9:$CB$594,47,FALSE)</f>
        <v>1.9893617021276597E-2</v>
      </c>
      <c r="H135" s="32">
        <f>VLOOKUP($B135,Data!$A$9:$CB$594,48,FALSE)</f>
        <v>1.5148936170212766E-2</v>
      </c>
      <c r="I135" s="32">
        <f>VLOOKUP($B135,Data!$A$9:$CB$594,49,FALSE)</f>
        <v>1.2854077253218884E-2</v>
      </c>
      <c r="J135" s="32">
        <f>VLOOKUP($B135,Data!$A$9:$CB$594,50,FALSE)</f>
        <v>8.9055793991416315E-3</v>
      </c>
      <c r="K135" s="32">
        <f>VLOOKUP($B135,Data!$A$9:$CB$594,51,FALSE)</f>
        <v>1.2854077253218884E-2</v>
      </c>
      <c r="L135" s="32">
        <f>VLOOKUP($B135,Data!$A$9:$CB$594,52,FALSE)</f>
        <v>1.1952789699570815E-2</v>
      </c>
      <c r="M135" s="32">
        <f>VLOOKUP($B135,Data!$A$9:$CB$594,53,FALSE)</f>
        <v>8.2832618025751072E-3</v>
      </c>
      <c r="N135" s="32">
        <f>VLOOKUP($B135,Data!$A$9:$CB$594,54,FALSE)</f>
        <v>1.0450643776824035E-2</v>
      </c>
      <c r="O135" s="32">
        <f>VLOOKUP($B135,Data!$A$9:$CB$594,55,FALSE)</f>
        <v>1.1094420600858369E-2</v>
      </c>
      <c r="P135" s="32">
        <f>VLOOKUP($B135,Data!$A$9:$CB$594,56,FALSE)</f>
        <v>6.2017167381974245E-3</v>
      </c>
      <c r="Q135" s="32">
        <f>VLOOKUP($B135,Data!$A$9:$CB$594,57,FALSE)</f>
        <v>2.0429184549356223E-2</v>
      </c>
      <c r="R135" s="32">
        <f>VLOOKUP($B135,Data!$A$9:$CB$594,58,FALSE)</f>
        <v>9.8927038626609436E-3</v>
      </c>
      <c r="S135" s="32">
        <f>VLOOKUP($B135,Data!$A$9:$CB$594,59,FALSE)</f>
        <v>1.1459227467811159E-2</v>
      </c>
      <c r="T135" s="32">
        <f>VLOOKUP($B135,Data!$A$9:$CB$594,60,FALSE)</f>
        <v>2.01931330472103E-2</v>
      </c>
      <c r="U135" s="32">
        <f>VLOOKUP($B135,Data!$A$9:$CB$594,61,FALSE)</f>
        <v>8.6919104991394144E-3</v>
      </c>
      <c r="V135" s="32">
        <f>VLOOKUP($B135,Data!$A$9:$CB$594,62,FALSE)</f>
        <v>1.5593803786574871E-2</v>
      </c>
      <c r="W135" s="32">
        <f>VLOOKUP($B135,Data!$A$9:$CB$594,63,FALSE)</f>
        <v>9.5352839931153177E-3</v>
      </c>
      <c r="X135" s="32">
        <f>VLOOKUP($B135,Data!$A$9:$CB$594,64,FALSE)</f>
        <v>8.6919104991394144E-3</v>
      </c>
      <c r="Y135" s="32">
        <f>VLOOKUP($B135,Data!$A$9:$CB$594,65,FALSE)</f>
        <v>1.0636833046471601E-2</v>
      </c>
      <c r="Z135" s="32">
        <f>VLOOKUP($B135,Data!$A$9:$CB$594,66,FALSE)</f>
        <v>9.9655765920826159E-3</v>
      </c>
      <c r="AA135" s="38">
        <f>VLOOKUP($B135,Data!$A$9:$CB$594,67,FALSE)</f>
        <v>1.0206540447504303E-2</v>
      </c>
      <c r="AB135" s="38">
        <f>VLOOKUP($B135,Data!$A$9:$CB$594,68,FALSE)</f>
        <v>6.9363166953528401E-3</v>
      </c>
    </row>
    <row r="136" spans="1:28" x14ac:dyDescent="0.25">
      <c r="A136" s="1" t="s">
        <v>0</v>
      </c>
      <c r="B136" s="2" t="s">
        <v>134</v>
      </c>
      <c r="C136" s="3" t="s">
        <v>134</v>
      </c>
      <c r="D136" t="s">
        <v>339</v>
      </c>
      <c r="E136" t="s">
        <v>631</v>
      </c>
      <c r="F136" s="32">
        <f>VLOOKUP($B136,Data!$A$9:$CB$594,46,FALSE)</f>
        <v>4.386873920552677E-3</v>
      </c>
      <c r="G136" s="32">
        <f>VLOOKUP($B136,Data!$A$9:$CB$594,47,FALSE)</f>
        <v>1.1088082901554405E-2</v>
      </c>
      <c r="H136" s="32">
        <f>VLOOKUP($B136,Data!$A$9:$CB$594,48,FALSE)</f>
        <v>8.5146804835924007E-3</v>
      </c>
      <c r="I136" s="32">
        <f>VLOOKUP($B136,Data!$A$9:$CB$594,49,FALSE)</f>
        <v>1.0749128919860627E-2</v>
      </c>
      <c r="J136" s="32">
        <f>VLOOKUP($B136,Data!$A$9:$CB$594,50,FALSE)</f>
        <v>7.0557491289198609E-3</v>
      </c>
      <c r="K136" s="32">
        <f>VLOOKUP($B136,Data!$A$9:$CB$594,51,FALSE)</f>
        <v>1.0104529616724738E-2</v>
      </c>
      <c r="L136" s="32">
        <f>VLOOKUP($B136,Data!$A$9:$CB$594,52,FALSE)</f>
        <v>6.1672473867595817E-3</v>
      </c>
      <c r="M136" s="32">
        <f>VLOOKUP($B136,Data!$A$9:$CB$594,53,FALSE)</f>
        <v>6.0452961672473864E-3</v>
      </c>
      <c r="N136" s="32">
        <f>VLOOKUP($B136,Data!$A$9:$CB$594,54,FALSE)</f>
        <v>8.5540069686411146E-3</v>
      </c>
      <c r="O136" s="32">
        <f>VLOOKUP($B136,Data!$A$9:$CB$594,55,FALSE)</f>
        <v>6.6550522648083626E-3</v>
      </c>
      <c r="P136" s="32">
        <f>VLOOKUP($B136,Data!$A$9:$CB$594,56,FALSE)</f>
        <v>6.7944250871080141E-3</v>
      </c>
      <c r="Q136" s="32">
        <f>VLOOKUP($B136,Data!$A$9:$CB$594,57,FALSE)</f>
        <v>7.0034843205574911E-3</v>
      </c>
      <c r="R136" s="32">
        <f>VLOOKUP($B136,Data!$A$9:$CB$594,58,FALSE)</f>
        <v>9.9477351916376303E-3</v>
      </c>
      <c r="S136" s="32">
        <f>VLOOKUP($B136,Data!$A$9:$CB$594,59,FALSE)</f>
        <v>7.7177700348432052E-3</v>
      </c>
      <c r="T136" s="32">
        <f>VLOOKUP($B136,Data!$A$9:$CB$594,60,FALSE)</f>
        <v>1.0540069686411149E-2</v>
      </c>
      <c r="U136" s="32">
        <f>VLOOKUP($B136,Data!$A$9:$CB$594,61,FALSE)</f>
        <v>8.7087912087912087E-3</v>
      </c>
      <c r="V136" s="32">
        <f>VLOOKUP($B136,Data!$A$9:$CB$594,62,FALSE)</f>
        <v>8.3653846153846148E-3</v>
      </c>
      <c r="W136" s="32">
        <f>VLOOKUP($B136,Data!$A$9:$CB$594,63,FALSE)</f>
        <v>6.2362637362637363E-3</v>
      </c>
      <c r="X136" s="32">
        <f>VLOOKUP($B136,Data!$A$9:$CB$594,64,FALSE)</f>
        <v>7.9258241758241761E-3</v>
      </c>
      <c r="Y136" s="32">
        <f>VLOOKUP($B136,Data!$A$9:$CB$594,65,FALSE)</f>
        <v>1.195054945054945E-2</v>
      </c>
      <c r="Z136" s="32">
        <f>VLOOKUP($B136,Data!$A$9:$CB$594,66,FALSE)</f>
        <v>1.467032967032967E-2</v>
      </c>
      <c r="AA136" s="38">
        <f>VLOOKUP($B136,Data!$A$9:$CB$594,67,FALSE)</f>
        <v>9.5604395604395598E-3</v>
      </c>
      <c r="AB136" s="38">
        <f>VLOOKUP($B136,Data!$A$9:$CB$594,68,FALSE)</f>
        <v>1.2651098901098902E-2</v>
      </c>
    </row>
    <row r="137" spans="1:28" x14ac:dyDescent="0.25">
      <c r="A137" s="1" t="s">
        <v>0</v>
      </c>
      <c r="B137" s="2" t="s">
        <v>135</v>
      </c>
      <c r="C137" s="3" t="s">
        <v>135</v>
      </c>
      <c r="D137" t="s">
        <v>340</v>
      </c>
      <c r="E137" t="s">
        <v>646</v>
      </c>
      <c r="F137" s="32">
        <f>VLOOKUP($B137,Data!$A$9:$CB$594,46,FALSE)</f>
        <v>7.5708502024291495E-3</v>
      </c>
      <c r="G137" s="32">
        <f>VLOOKUP($B137,Data!$A$9:$CB$594,47,FALSE)</f>
        <v>1.3421052631578948E-2</v>
      </c>
      <c r="H137" s="32">
        <f>VLOOKUP($B137,Data!$A$9:$CB$594,48,FALSE)</f>
        <v>1.6012145748987853E-2</v>
      </c>
      <c r="I137" s="32">
        <f>VLOOKUP($B137,Data!$A$9:$CB$594,49,FALSE)</f>
        <v>1.1011673151750972E-2</v>
      </c>
      <c r="J137" s="32">
        <f>VLOOKUP($B137,Data!$A$9:$CB$594,50,FALSE)</f>
        <v>8.1712062256809343E-3</v>
      </c>
      <c r="K137" s="32">
        <f>VLOOKUP($B137,Data!$A$9:$CB$594,51,FALSE)</f>
        <v>1.3501945525291829E-2</v>
      </c>
      <c r="L137" s="32">
        <f>VLOOKUP($B137,Data!$A$9:$CB$594,52,FALSE)</f>
        <v>1.2957198443579766E-2</v>
      </c>
      <c r="M137" s="32">
        <f>VLOOKUP($B137,Data!$A$9:$CB$594,53,FALSE)</f>
        <v>1.5817120622568095E-2</v>
      </c>
      <c r="N137" s="32">
        <f>VLOOKUP($B137,Data!$A$9:$CB$594,54,FALSE)</f>
        <v>1.2568093385214007E-2</v>
      </c>
      <c r="O137" s="32">
        <f>VLOOKUP($B137,Data!$A$9:$CB$594,55,FALSE)</f>
        <v>1.3346303501945525E-2</v>
      </c>
      <c r="P137" s="32">
        <f>VLOOKUP($B137,Data!$A$9:$CB$594,56,FALSE)</f>
        <v>1.6031128404669262E-2</v>
      </c>
      <c r="Q137" s="32">
        <f>VLOOKUP($B137,Data!$A$9:$CB$594,57,FALSE)</f>
        <v>1.3054474708171206E-2</v>
      </c>
      <c r="R137" s="32">
        <f>VLOOKUP($B137,Data!$A$9:$CB$594,58,FALSE)</f>
        <v>7.4708171206225677E-3</v>
      </c>
      <c r="S137" s="32">
        <f>VLOOKUP($B137,Data!$A$9:$CB$594,59,FALSE)</f>
        <v>2.3365758754863814E-2</v>
      </c>
      <c r="T137" s="32">
        <f>VLOOKUP($B137,Data!$A$9:$CB$594,60,FALSE)</f>
        <v>1.424124513618677E-2</v>
      </c>
      <c r="U137" s="32">
        <f>VLOOKUP($B137,Data!$A$9:$CB$594,61,FALSE)</f>
        <v>9.7138047138047145E-3</v>
      </c>
      <c r="V137" s="32">
        <f>VLOOKUP($B137,Data!$A$9:$CB$594,62,FALSE)</f>
        <v>1.2087542087542088E-2</v>
      </c>
      <c r="W137" s="32">
        <f>VLOOKUP($B137,Data!$A$9:$CB$594,63,FALSE)</f>
        <v>1.6380471380471381E-2</v>
      </c>
      <c r="X137" s="32">
        <f>VLOOKUP($B137,Data!$A$9:$CB$594,64,FALSE)</f>
        <v>1.9932659932659934E-2</v>
      </c>
      <c r="Y137" s="32">
        <f>VLOOKUP($B137,Data!$A$9:$CB$594,65,FALSE)</f>
        <v>1.2828282828282828E-2</v>
      </c>
      <c r="Z137" s="32">
        <f>VLOOKUP($B137,Data!$A$9:$CB$594,66,FALSE)</f>
        <v>1.1818181818181818E-2</v>
      </c>
      <c r="AA137" s="38">
        <f>VLOOKUP($B137,Data!$A$9:$CB$594,67,FALSE)</f>
        <v>1.8063973063973063E-2</v>
      </c>
      <c r="AB137" s="38">
        <f>VLOOKUP($B137,Data!$A$9:$CB$594,68,FALSE)</f>
        <v>1.9343434343434343E-2</v>
      </c>
    </row>
    <row r="138" spans="1:28" x14ac:dyDescent="0.25">
      <c r="A138" s="1" t="s">
        <v>0</v>
      </c>
      <c r="B138" s="2" t="s">
        <v>136</v>
      </c>
      <c r="C138" s="3" t="s">
        <v>136</v>
      </c>
      <c r="D138" t="s">
        <v>341</v>
      </c>
      <c r="E138" t="s">
        <v>630</v>
      </c>
      <c r="F138" s="32">
        <f>VLOOKUP($B138,Data!$A$9:$CB$594,46,FALSE)</f>
        <v>7.1153846153846154E-3</v>
      </c>
      <c r="G138" s="32">
        <f>VLOOKUP($B138,Data!$A$9:$CB$594,47,FALSE)</f>
        <v>1.0769230769230769E-2</v>
      </c>
      <c r="H138" s="32">
        <f>VLOOKUP($B138,Data!$A$9:$CB$594,48,FALSE)</f>
        <v>9.9230769230769234E-3</v>
      </c>
      <c r="I138" s="32">
        <f>VLOOKUP($B138,Data!$A$9:$CB$594,49,FALSE)</f>
        <v>1.03125E-2</v>
      </c>
      <c r="J138" s="32">
        <f>VLOOKUP($B138,Data!$A$9:$CB$594,50,FALSE)</f>
        <v>6.9921875000000001E-3</v>
      </c>
      <c r="K138" s="32">
        <f>VLOOKUP($B138,Data!$A$9:$CB$594,51,FALSE)</f>
        <v>9.765625E-3</v>
      </c>
      <c r="L138" s="32">
        <f>VLOOKUP($B138,Data!$A$9:$CB$594,52,FALSE)</f>
        <v>8.5156250000000006E-3</v>
      </c>
      <c r="M138" s="32">
        <f>VLOOKUP($B138,Data!$A$9:$CB$594,53,FALSE)</f>
        <v>8.5937500000000007E-3</v>
      </c>
      <c r="N138" s="32">
        <f>VLOOKUP($B138,Data!$A$9:$CB$594,54,FALSE)</f>
        <v>1.2578125000000001E-2</v>
      </c>
      <c r="O138" s="32">
        <f>VLOOKUP($B138,Data!$A$9:$CB$594,55,FALSE)</f>
        <v>1.2812499999999999E-2</v>
      </c>
      <c r="P138" s="32">
        <f>VLOOKUP($B138,Data!$A$9:$CB$594,56,FALSE)</f>
        <v>9.2968749999999996E-3</v>
      </c>
      <c r="Q138" s="32">
        <f>VLOOKUP($B138,Data!$A$9:$CB$594,57,FALSE)</f>
        <v>6.2500000000000003E-3</v>
      </c>
      <c r="R138" s="32">
        <f>VLOOKUP($B138,Data!$A$9:$CB$594,58,FALSE)</f>
        <v>4.7265624999999999E-3</v>
      </c>
      <c r="S138" s="32">
        <f>VLOOKUP($B138,Data!$A$9:$CB$594,59,FALSE)</f>
        <v>1.50390625E-2</v>
      </c>
      <c r="T138" s="32">
        <f>VLOOKUP($B138,Data!$A$9:$CB$594,60,FALSE)</f>
        <v>7.7343749999999999E-3</v>
      </c>
      <c r="U138" s="32">
        <f>VLOOKUP($B138,Data!$A$9:$CB$594,61,FALSE)</f>
        <v>9.2835820895522392E-3</v>
      </c>
      <c r="V138" s="32">
        <f>VLOOKUP($B138,Data!$A$9:$CB$594,62,FALSE)</f>
        <v>7.6119402985074629E-3</v>
      </c>
      <c r="W138" s="32">
        <f>VLOOKUP($B138,Data!$A$9:$CB$594,63,FALSE)</f>
        <v>7.6716417910447764E-3</v>
      </c>
      <c r="X138" s="32">
        <f>VLOOKUP($B138,Data!$A$9:$CB$594,64,FALSE)</f>
        <v>8.7462686567164171E-3</v>
      </c>
      <c r="Y138" s="32">
        <f>VLOOKUP($B138,Data!$A$9:$CB$594,65,FALSE)</f>
        <v>1.2149253731343283E-2</v>
      </c>
      <c r="Z138" s="32">
        <f>VLOOKUP($B138,Data!$A$9:$CB$594,66,FALSE)</f>
        <v>9.8805970149253731E-3</v>
      </c>
      <c r="AA138" s="38">
        <f>VLOOKUP($B138,Data!$A$9:$CB$594,67,FALSE)</f>
        <v>9.761194029850746E-3</v>
      </c>
      <c r="AB138" s="38">
        <f>VLOOKUP($B138,Data!$A$9:$CB$594,68,FALSE)</f>
        <v>8.1791044776119409E-3</v>
      </c>
    </row>
    <row r="139" spans="1:28" x14ac:dyDescent="0.25">
      <c r="A139" s="1" t="s">
        <v>0</v>
      </c>
      <c r="B139" s="2" t="s">
        <v>137</v>
      </c>
      <c r="C139" s="3" t="s">
        <v>137</v>
      </c>
      <c r="D139" t="s">
        <v>342</v>
      </c>
      <c r="E139" t="s">
        <v>645</v>
      </c>
      <c r="F139" s="32">
        <f>VLOOKUP($B139,Data!$A$9:$CB$594,46,FALSE)</f>
        <v>5.8943089430894312E-3</v>
      </c>
      <c r="G139" s="32">
        <f>VLOOKUP($B139,Data!$A$9:$CB$594,47,FALSE)</f>
        <v>1.7804878048780486E-2</v>
      </c>
      <c r="H139" s="32">
        <f>VLOOKUP($B139,Data!$A$9:$CB$594,48,FALSE)</f>
        <v>1.3658536585365854E-2</v>
      </c>
      <c r="I139" s="32">
        <f>VLOOKUP($B139,Data!$A$9:$CB$594,49,FALSE)</f>
        <v>1.3148854961832062E-2</v>
      </c>
      <c r="J139" s="32">
        <f>VLOOKUP($B139,Data!$A$9:$CB$594,50,FALSE)</f>
        <v>8.9694656488549622E-3</v>
      </c>
      <c r="K139" s="32">
        <f>VLOOKUP($B139,Data!$A$9:$CB$594,51,FALSE)</f>
        <v>8.3015267175572515E-3</v>
      </c>
      <c r="L139" s="32">
        <f>VLOOKUP($B139,Data!$A$9:$CB$594,52,FALSE)</f>
        <v>1.3950381679389313E-2</v>
      </c>
      <c r="M139" s="32">
        <f>VLOOKUP($B139,Data!$A$9:$CB$594,53,FALSE)</f>
        <v>8.7213740458015263E-3</v>
      </c>
      <c r="N139" s="32">
        <f>VLOOKUP($B139,Data!$A$9:$CB$594,54,FALSE)</f>
        <v>1.1641221374045801E-2</v>
      </c>
      <c r="O139" s="32">
        <f>VLOOKUP($B139,Data!$A$9:$CB$594,55,FALSE)</f>
        <v>1.282442748091603E-2</v>
      </c>
      <c r="P139" s="32">
        <f>VLOOKUP($B139,Data!$A$9:$CB$594,56,FALSE)</f>
        <v>1.1450381679389313E-2</v>
      </c>
      <c r="Q139" s="32">
        <f>VLOOKUP($B139,Data!$A$9:$CB$594,57,FALSE)</f>
        <v>6.6793893129770991E-3</v>
      </c>
      <c r="R139" s="32">
        <f>VLOOKUP($B139,Data!$A$9:$CB$594,58,FALSE)</f>
        <v>6.0305343511450381E-3</v>
      </c>
      <c r="S139" s="32">
        <f>VLOOKUP($B139,Data!$A$9:$CB$594,59,FALSE)</f>
        <v>2.0229007633587787E-2</v>
      </c>
      <c r="T139" s="32">
        <f>VLOOKUP($B139,Data!$A$9:$CB$594,60,FALSE)</f>
        <v>1.1488549618320611E-2</v>
      </c>
      <c r="U139" s="32">
        <f>VLOOKUP($B139,Data!$A$9:$CB$594,61,FALSE)</f>
        <v>9.3508500772797529E-3</v>
      </c>
      <c r="V139" s="32">
        <f>VLOOKUP($B139,Data!$A$9:$CB$594,62,FALSE)</f>
        <v>1.2797527047913447E-2</v>
      </c>
      <c r="W139" s="32">
        <f>VLOOKUP($B139,Data!$A$9:$CB$594,63,FALSE)</f>
        <v>1.052550231839258E-2</v>
      </c>
      <c r="X139" s="32">
        <f>VLOOKUP($B139,Data!$A$9:$CB$594,64,FALSE)</f>
        <v>1.160741885625966E-2</v>
      </c>
      <c r="Y139" s="32">
        <f>VLOOKUP($B139,Data!$A$9:$CB$594,65,FALSE)</f>
        <v>1.5332302936630602E-2</v>
      </c>
      <c r="Z139" s="32">
        <f>VLOOKUP($B139,Data!$A$9:$CB$594,66,FALSE)</f>
        <v>1.3338485316846987E-2</v>
      </c>
      <c r="AA139" s="38">
        <f>VLOOKUP($B139,Data!$A$9:$CB$594,67,FALSE)</f>
        <v>1.0757341576506955E-2</v>
      </c>
      <c r="AB139" s="38">
        <f>VLOOKUP($B139,Data!$A$9:$CB$594,68,FALSE)</f>
        <v>1.0216383307573415E-2</v>
      </c>
    </row>
    <row r="140" spans="1:28" x14ac:dyDescent="0.25">
      <c r="A140" s="1" t="s">
        <v>0</v>
      </c>
      <c r="B140" s="2" t="s">
        <v>138</v>
      </c>
      <c r="C140" s="3" t="s">
        <v>138</v>
      </c>
      <c r="D140" t="s">
        <v>343</v>
      </c>
      <c r="E140" t="s">
        <v>631</v>
      </c>
      <c r="F140" s="32">
        <f>VLOOKUP($B140,Data!$A$9:$CB$594,46,FALSE)</f>
        <v>6.7556468172484596E-3</v>
      </c>
      <c r="G140" s="32">
        <f>VLOOKUP($B140,Data!$A$9:$CB$594,47,FALSE)</f>
        <v>1.1088295687885011E-2</v>
      </c>
      <c r="H140" s="32">
        <f>VLOOKUP($B140,Data!$A$9:$CB$594,48,FALSE)</f>
        <v>1.406570841889117E-2</v>
      </c>
      <c r="I140" s="32">
        <f>VLOOKUP($B140,Data!$A$9:$CB$594,49,FALSE)</f>
        <v>1.0428015564202335E-2</v>
      </c>
      <c r="J140" s="32">
        <f>VLOOKUP($B140,Data!$A$9:$CB$594,50,FALSE)</f>
        <v>8.307392996108949E-3</v>
      </c>
      <c r="K140" s="32">
        <f>VLOOKUP($B140,Data!$A$9:$CB$594,51,FALSE)</f>
        <v>1.1848249027237355E-2</v>
      </c>
      <c r="L140" s="32">
        <f>VLOOKUP($B140,Data!$A$9:$CB$594,52,FALSE)</f>
        <v>2.4124513618677044E-2</v>
      </c>
      <c r="M140" s="32">
        <f>VLOOKUP($B140,Data!$A$9:$CB$594,53,FALSE)</f>
        <v>1.0719844357976654E-2</v>
      </c>
      <c r="N140" s="32">
        <f>VLOOKUP($B140,Data!$A$9:$CB$594,54,FALSE)</f>
        <v>1.2898832684824902E-2</v>
      </c>
      <c r="O140" s="32">
        <f>VLOOKUP($B140,Data!$A$9:$CB$594,55,FALSE)</f>
        <v>1.188715953307393E-2</v>
      </c>
      <c r="P140" s="32">
        <f>VLOOKUP($B140,Data!$A$9:$CB$594,56,FALSE)</f>
        <v>1.0642023346303502E-2</v>
      </c>
      <c r="Q140" s="32">
        <f>VLOOKUP($B140,Data!$A$9:$CB$594,57,FALSE)</f>
        <v>1.0116731517509728E-2</v>
      </c>
      <c r="R140" s="32">
        <f>VLOOKUP($B140,Data!$A$9:$CB$594,58,FALSE)</f>
        <v>5.7003891050583658E-3</v>
      </c>
      <c r="S140" s="32">
        <f>VLOOKUP($B140,Data!$A$9:$CB$594,59,FALSE)</f>
        <v>1.6420233463035019E-2</v>
      </c>
      <c r="T140" s="32">
        <f>VLOOKUP($B140,Data!$A$9:$CB$594,60,FALSE)</f>
        <v>1.6070038910505836E-2</v>
      </c>
      <c r="U140" s="32">
        <f>VLOOKUP($B140,Data!$A$9:$CB$594,61,FALSE)</f>
        <v>1.0235640648011782E-2</v>
      </c>
      <c r="V140" s="32">
        <f>VLOOKUP($B140,Data!$A$9:$CB$594,62,FALSE)</f>
        <v>1.1914580265095729E-2</v>
      </c>
      <c r="W140" s="32">
        <f>VLOOKUP($B140,Data!$A$9:$CB$594,63,FALSE)</f>
        <v>1.0603829160530192E-2</v>
      </c>
      <c r="X140" s="32">
        <f>VLOOKUP($B140,Data!$A$9:$CB$594,64,FALSE)</f>
        <v>1.3387334315169367E-2</v>
      </c>
      <c r="Y140" s="32">
        <f>VLOOKUP($B140,Data!$A$9:$CB$594,65,FALSE)</f>
        <v>1.5066273932253314E-2</v>
      </c>
      <c r="Z140" s="32">
        <f>VLOOKUP($B140,Data!$A$9:$CB$594,66,FALSE)</f>
        <v>1.2371134020618556E-2</v>
      </c>
      <c r="AA140" s="38">
        <f>VLOOKUP($B140,Data!$A$9:$CB$594,67,FALSE)</f>
        <v>1.0324005891016201E-2</v>
      </c>
      <c r="AB140" s="38">
        <f>VLOOKUP($B140,Data!$A$9:$CB$594,68,FALSE)</f>
        <v>1.0824742268041237E-2</v>
      </c>
    </row>
    <row r="141" spans="1:28" x14ac:dyDescent="0.25">
      <c r="A141" s="1" t="s">
        <v>0</v>
      </c>
      <c r="B141" s="2" t="s">
        <v>139</v>
      </c>
      <c r="C141" s="3" t="s">
        <v>139</v>
      </c>
      <c r="D141" t="s">
        <v>344</v>
      </c>
      <c r="E141" t="s">
        <v>630</v>
      </c>
      <c r="F141" s="32">
        <f>VLOOKUP($B141,Data!$A$9:$CB$594,46,FALSE)</f>
        <v>9.4811320754716981E-3</v>
      </c>
      <c r="G141" s="32">
        <f>VLOOKUP($B141,Data!$A$9:$CB$594,47,FALSE)</f>
        <v>1.6297169811320754E-2</v>
      </c>
      <c r="H141" s="32">
        <f>VLOOKUP($B141,Data!$A$9:$CB$594,48,FALSE)</f>
        <v>1.9127358490566036E-2</v>
      </c>
      <c r="I141" s="32">
        <f>VLOOKUP($B141,Data!$A$9:$CB$594,49,FALSE)</f>
        <v>1.3687782805429864E-2</v>
      </c>
      <c r="J141" s="32">
        <f>VLOOKUP($B141,Data!$A$9:$CB$594,50,FALSE)</f>
        <v>1.6402714932126698E-2</v>
      </c>
      <c r="K141" s="32">
        <f>VLOOKUP($B141,Data!$A$9:$CB$594,51,FALSE)</f>
        <v>1.3529411764705882E-2</v>
      </c>
      <c r="L141" s="32">
        <f>VLOOKUP($B141,Data!$A$9:$CB$594,52,FALSE)</f>
        <v>1.7782805429864254E-2</v>
      </c>
      <c r="M141" s="32">
        <f>VLOOKUP($B141,Data!$A$9:$CB$594,53,FALSE)</f>
        <v>1.3009049773755657E-2</v>
      </c>
      <c r="N141" s="32">
        <f>VLOOKUP($B141,Data!$A$9:$CB$594,54,FALSE)</f>
        <v>1.4479638009049774E-2</v>
      </c>
      <c r="O141" s="32">
        <f>VLOOKUP($B141,Data!$A$9:$CB$594,55,FALSE)</f>
        <v>1.9321266968325791E-2</v>
      </c>
      <c r="P141" s="32">
        <f>VLOOKUP($B141,Data!$A$9:$CB$594,56,FALSE)</f>
        <v>1.6719457013574662E-2</v>
      </c>
      <c r="Q141" s="32">
        <f>VLOOKUP($B141,Data!$A$9:$CB$594,57,FALSE)</f>
        <v>1.0723981900452489E-2</v>
      </c>
      <c r="R141" s="32">
        <f>VLOOKUP($B141,Data!$A$9:$CB$594,58,FALSE)</f>
        <v>7.3076923076923076E-3</v>
      </c>
      <c r="S141" s="32">
        <f>VLOOKUP($B141,Data!$A$9:$CB$594,59,FALSE)</f>
        <v>9.4343891402714937E-3</v>
      </c>
      <c r="T141" s="32">
        <f>VLOOKUP($B141,Data!$A$9:$CB$594,60,FALSE)</f>
        <v>1.5475113122171945E-2</v>
      </c>
      <c r="U141" s="32">
        <f>VLOOKUP($B141,Data!$A$9:$CB$594,61,FALSE)</f>
        <v>1.0167597765363129E-2</v>
      </c>
      <c r="V141" s="32">
        <f>VLOOKUP($B141,Data!$A$9:$CB$594,62,FALSE)</f>
        <v>1.5810055865921789E-2</v>
      </c>
      <c r="W141" s="32">
        <f>VLOOKUP($B141,Data!$A$9:$CB$594,63,FALSE)</f>
        <v>1.3054003724394785E-2</v>
      </c>
      <c r="X141" s="32">
        <f>VLOOKUP($B141,Data!$A$9:$CB$594,64,FALSE)</f>
        <v>1.2532588454376164E-2</v>
      </c>
      <c r="Y141" s="32">
        <f>VLOOKUP($B141,Data!$A$9:$CB$594,65,FALSE)</f>
        <v>1.759776536312849E-2</v>
      </c>
      <c r="Z141" s="32">
        <f>VLOOKUP($B141,Data!$A$9:$CB$594,66,FALSE)</f>
        <v>1.7430167597765361E-2</v>
      </c>
      <c r="AA141" s="38">
        <f>VLOOKUP($B141,Data!$A$9:$CB$594,67,FALSE)</f>
        <v>1.3798882681564246E-2</v>
      </c>
      <c r="AB141" s="38">
        <f>VLOOKUP($B141,Data!$A$9:$CB$594,68,FALSE)</f>
        <v>1.8584729981378025E-2</v>
      </c>
    </row>
    <row r="142" spans="1:28" x14ac:dyDescent="0.25">
      <c r="A142" s="1" t="s">
        <v>0</v>
      </c>
      <c r="B142" s="2" t="s">
        <v>140</v>
      </c>
      <c r="C142" s="3" t="s">
        <v>140</v>
      </c>
      <c r="D142" t="s">
        <v>345</v>
      </c>
      <c r="E142" t="s">
        <v>631</v>
      </c>
      <c r="F142" s="32">
        <f>VLOOKUP($B142,Data!$A$9:$CB$594,46,FALSE)</f>
        <v>4.9087591240875913E-3</v>
      </c>
      <c r="G142" s="32">
        <f>VLOOKUP($B142,Data!$A$9:$CB$594,47,FALSE)</f>
        <v>8.5948905109489056E-3</v>
      </c>
      <c r="H142" s="32">
        <f>VLOOKUP($B142,Data!$A$9:$CB$594,48,FALSE)</f>
        <v>9.5620437956204386E-3</v>
      </c>
      <c r="I142" s="32">
        <f>VLOOKUP($B142,Data!$A$9:$CB$594,49,FALSE)</f>
        <v>6.7509025270758123E-3</v>
      </c>
      <c r="J142" s="32">
        <f>VLOOKUP($B142,Data!$A$9:$CB$594,50,FALSE)</f>
        <v>4.620938628158845E-3</v>
      </c>
      <c r="K142" s="32">
        <f>VLOOKUP($B142,Data!$A$9:$CB$594,51,FALSE)</f>
        <v>6.3898916967509026E-3</v>
      </c>
      <c r="L142" s="32">
        <f>VLOOKUP($B142,Data!$A$9:$CB$594,52,FALSE)</f>
        <v>7.8880866425992784E-3</v>
      </c>
      <c r="M142" s="32">
        <f>VLOOKUP($B142,Data!$A$9:$CB$594,53,FALSE)</f>
        <v>6.9855595667870033E-3</v>
      </c>
      <c r="N142" s="32">
        <f>VLOOKUP($B142,Data!$A$9:$CB$594,54,FALSE)</f>
        <v>8.9711191335740074E-3</v>
      </c>
      <c r="O142" s="32">
        <f>VLOOKUP($B142,Data!$A$9:$CB$594,55,FALSE)</f>
        <v>8.7184115523465701E-3</v>
      </c>
      <c r="P142" s="32">
        <f>VLOOKUP($B142,Data!$A$9:$CB$594,56,FALSE)</f>
        <v>6.6606498194945844E-3</v>
      </c>
      <c r="Q142" s="32">
        <f>VLOOKUP($B142,Data!$A$9:$CB$594,57,FALSE)</f>
        <v>8.8808664259927804E-3</v>
      </c>
      <c r="R142" s="32">
        <f>VLOOKUP($B142,Data!$A$9:$CB$594,58,FALSE)</f>
        <v>6.8231046931407939E-3</v>
      </c>
      <c r="S142" s="32">
        <f>VLOOKUP($B142,Data!$A$9:$CB$594,59,FALSE)</f>
        <v>8.6823104693140793E-3</v>
      </c>
      <c r="T142" s="32">
        <f>VLOOKUP($B142,Data!$A$9:$CB$594,60,FALSE)</f>
        <v>8.862815884476535E-3</v>
      </c>
      <c r="U142" s="32">
        <f>VLOOKUP($B142,Data!$A$9:$CB$594,61,FALSE)</f>
        <v>5.1803751803751802E-3</v>
      </c>
      <c r="V142" s="32">
        <f>VLOOKUP($B142,Data!$A$9:$CB$594,62,FALSE)</f>
        <v>9.5815295815295815E-3</v>
      </c>
      <c r="W142" s="32">
        <f>VLOOKUP($B142,Data!$A$9:$CB$594,63,FALSE)</f>
        <v>5.6854256854256859E-3</v>
      </c>
      <c r="X142" s="32">
        <f>VLOOKUP($B142,Data!$A$9:$CB$594,64,FALSE)</f>
        <v>6.5945165945165947E-3</v>
      </c>
      <c r="Y142" s="32">
        <f>VLOOKUP($B142,Data!$A$9:$CB$594,65,FALSE)</f>
        <v>6.7099567099567102E-3</v>
      </c>
      <c r="Z142" s="32">
        <f>VLOOKUP($B142,Data!$A$9:$CB$594,66,FALSE)</f>
        <v>6.4213564213564216E-3</v>
      </c>
      <c r="AA142" s="38">
        <f>VLOOKUP($B142,Data!$A$9:$CB$594,67,FALSE)</f>
        <v>6.3059163059163061E-3</v>
      </c>
      <c r="AB142" s="38">
        <f>VLOOKUP($B142,Data!$A$9:$CB$594,68,FALSE)</f>
        <v>6.6955266955266955E-3</v>
      </c>
    </row>
    <row r="143" spans="1:28" x14ac:dyDescent="0.25">
      <c r="A143" s="1" t="s">
        <v>0</v>
      </c>
      <c r="B143" s="2" t="s">
        <v>141</v>
      </c>
      <c r="C143" s="3" t="s">
        <v>141</v>
      </c>
      <c r="D143" t="s">
        <v>346</v>
      </c>
      <c r="E143" t="s">
        <v>645</v>
      </c>
      <c r="F143" s="32">
        <f>VLOOKUP($B143,Data!$A$9:$CB$594,46,FALSE)</f>
        <v>2.9363449691991788E-3</v>
      </c>
      <c r="G143" s="32">
        <f>VLOOKUP($B143,Data!$A$9:$CB$594,47,FALSE)</f>
        <v>7.7207392197125259E-3</v>
      </c>
      <c r="H143" s="32">
        <f>VLOOKUP($B143,Data!$A$9:$CB$594,48,FALSE)</f>
        <v>5.2977412731006158E-3</v>
      </c>
      <c r="I143" s="32">
        <f>VLOOKUP($B143,Data!$A$9:$CB$594,49,FALSE)</f>
        <v>4.9791666666666665E-3</v>
      </c>
      <c r="J143" s="32">
        <f>VLOOKUP($B143,Data!$A$9:$CB$594,50,FALSE)</f>
        <v>4.9166666666666664E-3</v>
      </c>
      <c r="K143" s="32">
        <f>VLOOKUP($B143,Data!$A$9:$CB$594,51,FALSE)</f>
        <v>9.8333333333333328E-3</v>
      </c>
      <c r="L143" s="32">
        <f>VLOOKUP($B143,Data!$A$9:$CB$594,52,FALSE)</f>
        <v>5.6874999999999998E-3</v>
      </c>
      <c r="M143" s="32">
        <f>VLOOKUP($B143,Data!$A$9:$CB$594,53,FALSE)</f>
        <v>7.4791666666666669E-3</v>
      </c>
      <c r="N143" s="32">
        <f>VLOOKUP($B143,Data!$A$9:$CB$594,54,FALSE)</f>
        <v>7.3958333333333333E-3</v>
      </c>
      <c r="O143" s="32">
        <f>VLOOKUP($B143,Data!$A$9:$CB$594,55,FALSE)</f>
        <v>7.2500000000000004E-3</v>
      </c>
      <c r="P143" s="32">
        <f>VLOOKUP($B143,Data!$A$9:$CB$594,56,FALSE)</f>
        <v>8.1875000000000003E-3</v>
      </c>
      <c r="Q143" s="32">
        <f>VLOOKUP($B143,Data!$A$9:$CB$594,57,FALSE)</f>
        <v>6.9166666666666664E-3</v>
      </c>
      <c r="R143" s="32">
        <f>VLOOKUP($B143,Data!$A$9:$CB$594,58,FALSE)</f>
        <v>4.2916666666666667E-3</v>
      </c>
      <c r="S143" s="32">
        <f>VLOOKUP($B143,Data!$A$9:$CB$594,59,FALSE)</f>
        <v>9.0208333333333338E-3</v>
      </c>
      <c r="T143" s="32">
        <f>VLOOKUP($B143,Data!$A$9:$CB$594,60,FALSE)</f>
        <v>6.8333333333333336E-3</v>
      </c>
      <c r="U143" s="32">
        <f>VLOOKUP($B143,Data!$A$9:$CB$594,61,FALSE)</f>
        <v>1.1798319327731092E-2</v>
      </c>
      <c r="V143" s="32">
        <f>VLOOKUP($B143,Data!$A$9:$CB$594,62,FALSE)</f>
        <v>9.0252100840336139E-3</v>
      </c>
      <c r="W143" s="32">
        <f>VLOOKUP($B143,Data!$A$9:$CB$594,63,FALSE)</f>
        <v>1.3294117647058824E-2</v>
      </c>
      <c r="X143" s="32">
        <f>VLOOKUP($B143,Data!$A$9:$CB$594,64,FALSE)</f>
        <v>7.7310924369747899E-3</v>
      </c>
      <c r="Y143" s="32">
        <f>VLOOKUP($B143,Data!$A$9:$CB$594,65,FALSE)</f>
        <v>1.0100840336134453E-2</v>
      </c>
      <c r="Z143" s="32">
        <f>VLOOKUP($B143,Data!$A$9:$CB$594,66,FALSE)</f>
        <v>1.0739495798319327E-2</v>
      </c>
      <c r="AA143" s="38">
        <f>VLOOKUP($B143,Data!$A$9:$CB$594,67,FALSE)</f>
        <v>8.1848739495798319E-3</v>
      </c>
      <c r="AB143" s="38">
        <f>VLOOKUP($B143,Data!$A$9:$CB$594,68,FALSE)</f>
        <v>5.4621848739495795E-3</v>
      </c>
    </row>
    <row r="144" spans="1:28" x14ac:dyDescent="0.25">
      <c r="A144" s="1" t="s">
        <v>0</v>
      </c>
      <c r="B144" s="2" t="s">
        <v>142</v>
      </c>
      <c r="C144" s="3" t="s">
        <v>142</v>
      </c>
      <c r="D144" t="s">
        <v>347</v>
      </c>
      <c r="E144" t="s">
        <v>631</v>
      </c>
      <c r="F144" s="32">
        <f>VLOOKUP($B144,Data!$A$9:$CB$594,46,FALSE)</f>
        <v>5.642633228840125E-3</v>
      </c>
      <c r="G144" s="32">
        <f>VLOOKUP($B144,Data!$A$9:$CB$594,47,FALSE)</f>
        <v>1.1159874608150469E-2</v>
      </c>
      <c r="H144" s="32">
        <f>VLOOKUP($B144,Data!$A$9:$CB$594,48,FALSE)</f>
        <v>1.213166144200627E-2</v>
      </c>
      <c r="I144" s="32">
        <f>VLOOKUP($B144,Data!$A$9:$CB$594,49,FALSE)</f>
        <v>9.8798798798798802E-3</v>
      </c>
      <c r="J144" s="32">
        <f>VLOOKUP($B144,Data!$A$9:$CB$594,50,FALSE)</f>
        <v>5.3153153153153157E-3</v>
      </c>
      <c r="K144" s="32">
        <f>VLOOKUP($B144,Data!$A$9:$CB$594,51,FALSE)</f>
        <v>9.9099099099099093E-3</v>
      </c>
      <c r="L144" s="32">
        <f>VLOOKUP($B144,Data!$A$9:$CB$594,52,FALSE)</f>
        <v>1.2042042042042043E-2</v>
      </c>
      <c r="M144" s="32">
        <f>VLOOKUP($B144,Data!$A$9:$CB$594,53,FALSE)</f>
        <v>1.3543543543543543E-2</v>
      </c>
      <c r="N144" s="32">
        <f>VLOOKUP($B144,Data!$A$9:$CB$594,54,FALSE)</f>
        <v>1.3243243243243243E-2</v>
      </c>
      <c r="O144" s="32">
        <f>VLOOKUP($B144,Data!$A$9:$CB$594,55,FALSE)</f>
        <v>1.2522522522522523E-2</v>
      </c>
      <c r="P144" s="32">
        <f>VLOOKUP($B144,Data!$A$9:$CB$594,56,FALSE)</f>
        <v>2.117117117117117E-2</v>
      </c>
      <c r="Q144" s="32">
        <f>VLOOKUP($B144,Data!$A$9:$CB$594,57,FALSE)</f>
        <v>1.8348348348348347E-2</v>
      </c>
      <c r="R144" s="32">
        <f>VLOOKUP($B144,Data!$A$9:$CB$594,58,FALSE)</f>
        <v>1.9669669669669671E-2</v>
      </c>
      <c r="S144" s="32">
        <f>VLOOKUP($B144,Data!$A$9:$CB$594,59,FALSE)</f>
        <v>8.1681681681681686E-3</v>
      </c>
      <c r="T144" s="32">
        <f>VLOOKUP($B144,Data!$A$9:$CB$594,60,FALSE)</f>
        <v>1.0570570570570571E-2</v>
      </c>
      <c r="U144" s="32">
        <f>VLOOKUP($B144,Data!$A$9:$CB$594,61,FALSE)</f>
        <v>1.150990099009901E-2</v>
      </c>
      <c r="V144" s="32">
        <f>VLOOKUP($B144,Data!$A$9:$CB$594,62,FALSE)</f>
        <v>1.547029702970297E-2</v>
      </c>
      <c r="W144" s="32">
        <f>VLOOKUP($B144,Data!$A$9:$CB$594,63,FALSE)</f>
        <v>8.8861386138613854E-3</v>
      </c>
      <c r="X144" s="32">
        <f>VLOOKUP($B144,Data!$A$9:$CB$594,64,FALSE)</f>
        <v>1.146039603960396E-2</v>
      </c>
      <c r="Y144" s="32">
        <f>VLOOKUP($B144,Data!$A$9:$CB$594,65,FALSE)</f>
        <v>1.2153465346534654E-2</v>
      </c>
      <c r="Z144" s="32">
        <f>VLOOKUP($B144,Data!$A$9:$CB$594,66,FALSE)</f>
        <v>9.6287128712871286E-3</v>
      </c>
      <c r="AA144" s="38">
        <f>VLOOKUP($B144,Data!$A$9:$CB$594,67,FALSE)</f>
        <v>1.6014851485148515E-2</v>
      </c>
      <c r="AB144" s="38">
        <f>VLOOKUP($B144,Data!$A$9:$CB$594,68,FALSE)</f>
        <v>9.7029702970297029E-3</v>
      </c>
    </row>
    <row r="145" spans="1:28" x14ac:dyDescent="0.25">
      <c r="A145" s="1" t="s">
        <v>0</v>
      </c>
      <c r="B145" s="2" t="s">
        <v>143</v>
      </c>
      <c r="C145" s="3" t="s">
        <v>143</v>
      </c>
      <c r="D145" t="s">
        <v>348</v>
      </c>
      <c r="E145" t="s">
        <v>630</v>
      </c>
      <c r="F145" s="32">
        <f>VLOOKUP($B145,Data!$A$9:$CB$594,46,FALSE)</f>
        <v>4.3675099866844211E-3</v>
      </c>
      <c r="G145" s="32">
        <f>VLOOKUP($B145,Data!$A$9:$CB$594,47,FALSE)</f>
        <v>7.4434087882822905E-3</v>
      </c>
      <c r="H145" s="32">
        <f>VLOOKUP($B145,Data!$A$9:$CB$594,48,FALSE)</f>
        <v>8.4953395472703065E-3</v>
      </c>
      <c r="I145" s="32">
        <f>VLOOKUP($B145,Data!$A$9:$CB$594,49,FALSE)</f>
        <v>7.5609756097560973E-3</v>
      </c>
      <c r="J145" s="32">
        <f>VLOOKUP($B145,Data!$A$9:$CB$594,50,FALSE)</f>
        <v>5.2759948652118102E-3</v>
      </c>
      <c r="K145" s="32">
        <f>VLOOKUP($B145,Data!$A$9:$CB$594,51,FALSE)</f>
        <v>8.0359435173299101E-3</v>
      </c>
      <c r="L145" s="32">
        <f>VLOOKUP($B145,Data!$A$9:$CB$594,52,FALSE)</f>
        <v>7.2143774069319639E-3</v>
      </c>
      <c r="M145" s="32">
        <f>VLOOKUP($B145,Data!$A$9:$CB$594,53,FALSE)</f>
        <v>8.2028241335044931E-3</v>
      </c>
      <c r="N145" s="32">
        <f>VLOOKUP($B145,Data!$A$9:$CB$594,54,FALSE)</f>
        <v>6.5340179717586653E-3</v>
      </c>
      <c r="O145" s="32">
        <f>VLOOKUP($B145,Data!$A$9:$CB$594,55,FALSE)</f>
        <v>8.4338896020539154E-3</v>
      </c>
      <c r="P145" s="32">
        <f>VLOOKUP($B145,Data!$A$9:$CB$594,56,FALSE)</f>
        <v>8.2028241335044931E-3</v>
      </c>
      <c r="Q145" s="32">
        <f>VLOOKUP($B145,Data!$A$9:$CB$594,57,FALSE)</f>
        <v>8.9602053915275991E-3</v>
      </c>
      <c r="R145" s="32">
        <f>VLOOKUP($B145,Data!$A$9:$CB$594,58,FALSE)</f>
        <v>5.6354300385109118E-3</v>
      </c>
      <c r="S145" s="32">
        <f>VLOOKUP($B145,Data!$A$9:$CB$594,59,FALSE)</f>
        <v>7.6765083440308085E-3</v>
      </c>
      <c r="T145" s="32">
        <f>VLOOKUP($B145,Data!$A$9:$CB$594,60,FALSE)</f>
        <v>1.3273427471116817E-2</v>
      </c>
      <c r="U145" s="32">
        <f>VLOOKUP($B145,Data!$A$9:$CB$594,61,FALSE)</f>
        <v>7.674672489082969E-3</v>
      </c>
      <c r="V145" s="32">
        <f>VLOOKUP($B145,Data!$A$9:$CB$594,62,FALSE)</f>
        <v>7.9366812227074229E-3</v>
      </c>
      <c r="W145" s="32">
        <f>VLOOKUP($B145,Data!$A$9:$CB$594,63,FALSE)</f>
        <v>5.7860262008733628E-3</v>
      </c>
      <c r="X145" s="32">
        <f>VLOOKUP($B145,Data!$A$9:$CB$594,64,FALSE)</f>
        <v>6.7139737991266379E-3</v>
      </c>
      <c r="Y145" s="32">
        <f>VLOOKUP($B145,Data!$A$9:$CB$594,65,FALSE)</f>
        <v>7.9366812227074229E-3</v>
      </c>
      <c r="Z145" s="32">
        <f>VLOOKUP($B145,Data!$A$9:$CB$594,66,FALSE)</f>
        <v>7.0851528384279477E-3</v>
      </c>
      <c r="AA145" s="38">
        <f>VLOOKUP($B145,Data!$A$9:$CB$594,67,FALSE)</f>
        <v>6.4847161572052399E-3</v>
      </c>
      <c r="AB145" s="38">
        <f>VLOOKUP($B145,Data!$A$9:$CB$594,68,FALSE)</f>
        <v>1.0327510917030568E-2</v>
      </c>
    </row>
    <row r="146" spans="1:28" x14ac:dyDescent="0.25">
      <c r="A146" s="1" t="s">
        <v>0</v>
      </c>
      <c r="B146" s="2" t="s">
        <v>144</v>
      </c>
      <c r="C146" s="3" t="s">
        <v>144</v>
      </c>
      <c r="D146" t="s">
        <v>349</v>
      </c>
      <c r="E146" t="s">
        <v>645</v>
      </c>
      <c r="F146" s="32">
        <f>VLOOKUP($B146,Data!$A$9:$CB$594,46,FALSE)</f>
        <v>1.0851485148514851E-2</v>
      </c>
      <c r="G146" s="32">
        <f>VLOOKUP($B146,Data!$A$9:$CB$594,47,FALSE)</f>
        <v>9.9603960396039606E-3</v>
      </c>
      <c r="H146" s="32">
        <f>VLOOKUP($B146,Data!$A$9:$CB$594,48,FALSE)</f>
        <v>1.1267326732673267E-2</v>
      </c>
      <c r="I146" s="32">
        <f>VLOOKUP($B146,Data!$A$9:$CB$594,49,FALSE)</f>
        <v>1.3829787234042552E-2</v>
      </c>
      <c r="J146" s="32">
        <f>VLOOKUP($B146,Data!$A$9:$CB$594,50,FALSE)</f>
        <v>7.7234042553191492E-3</v>
      </c>
      <c r="K146" s="32">
        <f>VLOOKUP($B146,Data!$A$9:$CB$594,51,FALSE)</f>
        <v>1.2212765957446808E-2</v>
      </c>
      <c r="L146" s="32">
        <f>VLOOKUP($B146,Data!$A$9:$CB$594,52,FALSE)</f>
        <v>1.3595744680851065E-2</v>
      </c>
      <c r="M146" s="32">
        <f>VLOOKUP($B146,Data!$A$9:$CB$594,53,FALSE)</f>
        <v>1.4574468085106382E-2</v>
      </c>
      <c r="N146" s="32">
        <f>VLOOKUP($B146,Data!$A$9:$CB$594,54,FALSE)</f>
        <v>1.1765957446808511E-2</v>
      </c>
      <c r="O146" s="32">
        <f>VLOOKUP($B146,Data!$A$9:$CB$594,55,FALSE)</f>
        <v>1.5425531914893617E-2</v>
      </c>
      <c r="P146" s="32">
        <f>VLOOKUP($B146,Data!$A$9:$CB$594,56,FALSE)</f>
        <v>1.1085106382978724E-2</v>
      </c>
      <c r="Q146" s="32">
        <f>VLOOKUP($B146,Data!$A$9:$CB$594,57,FALSE)</f>
        <v>1.2106382978723405E-2</v>
      </c>
      <c r="R146" s="32">
        <f>VLOOKUP($B146,Data!$A$9:$CB$594,58,FALSE)</f>
        <v>6.0000000000000001E-3</v>
      </c>
      <c r="S146" s="32">
        <f>VLOOKUP($B146,Data!$A$9:$CB$594,59,FALSE)</f>
        <v>6.9787234042553194E-3</v>
      </c>
      <c r="T146" s="32">
        <f>VLOOKUP($B146,Data!$A$9:$CB$594,60,FALSE)</f>
        <v>1.1297872340425532E-2</v>
      </c>
      <c r="U146" s="32">
        <f>VLOOKUP($B146,Data!$A$9:$CB$594,61,FALSE)</f>
        <v>1.6694352159468438E-2</v>
      </c>
      <c r="V146" s="32">
        <f>VLOOKUP($B146,Data!$A$9:$CB$594,62,FALSE)</f>
        <v>1.3820598006644518E-2</v>
      </c>
      <c r="W146" s="32">
        <f>VLOOKUP($B146,Data!$A$9:$CB$594,63,FALSE)</f>
        <v>1.7541528239202658E-2</v>
      </c>
      <c r="X146" s="32">
        <f>VLOOKUP($B146,Data!$A$9:$CB$594,64,FALSE)</f>
        <v>1.8006644518272424E-2</v>
      </c>
      <c r="Y146" s="32">
        <f>VLOOKUP($B146,Data!$A$9:$CB$594,65,FALSE)</f>
        <v>1.9651162790697674E-2</v>
      </c>
      <c r="Z146" s="32">
        <f>VLOOKUP($B146,Data!$A$9:$CB$594,66,FALSE)</f>
        <v>1.5880398671096346E-2</v>
      </c>
      <c r="AA146" s="38">
        <f>VLOOKUP($B146,Data!$A$9:$CB$594,67,FALSE)</f>
        <v>1.3637873754152824E-2</v>
      </c>
      <c r="AB146" s="38">
        <f>VLOOKUP($B146,Data!$A$9:$CB$594,68,FALSE)</f>
        <v>1.5730897009966778E-2</v>
      </c>
    </row>
    <row r="147" spans="1:28" x14ac:dyDescent="0.25">
      <c r="A147" s="1" t="s">
        <v>0</v>
      </c>
      <c r="B147" s="2" t="s">
        <v>145</v>
      </c>
      <c r="C147" s="3" t="s">
        <v>145</v>
      </c>
      <c r="D147" t="s">
        <v>350</v>
      </c>
      <c r="E147" t="s">
        <v>630</v>
      </c>
      <c r="F147" s="32">
        <f>VLOOKUP($B147,Data!$A$9:$CB$594,46,FALSE)</f>
        <v>6.5903307888040708E-3</v>
      </c>
      <c r="G147" s="32">
        <f>VLOOKUP($B147,Data!$A$9:$CB$594,47,FALSE)</f>
        <v>1.0356234096692112E-2</v>
      </c>
      <c r="H147" s="32">
        <f>VLOOKUP($B147,Data!$A$9:$CB$594,48,FALSE)</f>
        <v>9.9745547073791345E-3</v>
      </c>
      <c r="I147" s="32">
        <f>VLOOKUP($B147,Data!$A$9:$CB$594,49,FALSE)</f>
        <v>9.4651162790697681E-3</v>
      </c>
      <c r="J147" s="32">
        <f>VLOOKUP($B147,Data!$A$9:$CB$594,50,FALSE)</f>
        <v>9.5581395348837209E-3</v>
      </c>
      <c r="K147" s="32">
        <f>VLOOKUP($B147,Data!$A$9:$CB$594,51,FALSE)</f>
        <v>8.4418604651162795E-3</v>
      </c>
      <c r="L147" s="32">
        <f>VLOOKUP($B147,Data!$A$9:$CB$594,52,FALSE)</f>
        <v>6.9767441860465115E-3</v>
      </c>
      <c r="M147" s="32">
        <f>VLOOKUP($B147,Data!$A$9:$CB$594,53,FALSE)</f>
        <v>7.9069767441860457E-3</v>
      </c>
      <c r="N147" s="32">
        <f>VLOOKUP($B147,Data!$A$9:$CB$594,54,FALSE)</f>
        <v>7.5348837209302322E-3</v>
      </c>
      <c r="O147" s="32">
        <f>VLOOKUP($B147,Data!$A$9:$CB$594,55,FALSE)</f>
        <v>8.9302325581395343E-3</v>
      </c>
      <c r="P147" s="32">
        <f>VLOOKUP($B147,Data!$A$9:$CB$594,56,FALSE)</f>
        <v>1.0046511627906977E-2</v>
      </c>
      <c r="Q147" s="32">
        <f>VLOOKUP($B147,Data!$A$9:$CB$594,57,FALSE)</f>
        <v>1.0999999999999999E-2</v>
      </c>
      <c r="R147" s="32">
        <f>VLOOKUP($B147,Data!$A$9:$CB$594,58,FALSE)</f>
        <v>4.4651162790697672E-3</v>
      </c>
      <c r="S147" s="32">
        <f>VLOOKUP($B147,Data!$A$9:$CB$594,59,FALSE)</f>
        <v>9.6279069767441858E-3</v>
      </c>
      <c r="T147" s="32">
        <f>VLOOKUP($B147,Data!$A$9:$CB$594,60,FALSE)</f>
        <v>9.1162790697674415E-3</v>
      </c>
      <c r="U147" s="32">
        <f>VLOOKUP($B147,Data!$A$9:$CB$594,61,FALSE)</f>
        <v>9.1764705882352946E-3</v>
      </c>
      <c r="V147" s="32">
        <f>VLOOKUP($B147,Data!$A$9:$CB$594,62,FALSE)</f>
        <v>9.1960784313725487E-3</v>
      </c>
      <c r="W147" s="32">
        <f>VLOOKUP($B147,Data!$A$9:$CB$594,63,FALSE)</f>
        <v>9.1568627450980388E-3</v>
      </c>
      <c r="X147" s="32">
        <f>VLOOKUP($B147,Data!$A$9:$CB$594,64,FALSE)</f>
        <v>7.9803921568627444E-3</v>
      </c>
      <c r="Y147" s="32">
        <f>VLOOKUP($B147,Data!$A$9:$CB$594,65,FALSE)</f>
        <v>8.2156862745098036E-3</v>
      </c>
      <c r="Z147" s="32">
        <f>VLOOKUP($B147,Data!$A$9:$CB$594,66,FALSE)</f>
        <v>8.6470588235294122E-3</v>
      </c>
      <c r="AA147" s="38">
        <f>VLOOKUP($B147,Data!$A$9:$CB$594,67,FALSE)</f>
        <v>1.1235294117647059E-2</v>
      </c>
      <c r="AB147" s="38">
        <f>VLOOKUP($B147,Data!$A$9:$CB$594,68,FALSE)</f>
        <v>1.0450980392156863E-2</v>
      </c>
    </row>
    <row r="148" spans="1:28" x14ac:dyDescent="0.25">
      <c r="A148" s="1" t="s">
        <v>0</v>
      </c>
      <c r="B148" s="2" t="s">
        <v>146</v>
      </c>
      <c r="C148" s="3" t="s">
        <v>146</v>
      </c>
      <c r="D148" t="s">
        <v>351</v>
      </c>
      <c r="E148" t="s">
        <v>630</v>
      </c>
      <c r="F148" s="32">
        <f>VLOOKUP($B148,Data!$A$9:$CB$594,46,FALSE)</f>
        <v>8.2075471698113203E-3</v>
      </c>
      <c r="G148" s="32">
        <f>VLOOKUP($B148,Data!$A$9:$CB$594,47,FALSE)</f>
        <v>9.0801886792452827E-3</v>
      </c>
      <c r="H148" s="32">
        <f>VLOOKUP($B148,Data!$A$9:$CB$594,48,FALSE)</f>
        <v>8.7028301886792458E-3</v>
      </c>
      <c r="I148" s="32">
        <f>VLOOKUP($B148,Data!$A$9:$CB$594,49,FALSE)</f>
        <v>8.7341772151898738E-3</v>
      </c>
      <c r="J148" s="32">
        <f>VLOOKUP($B148,Data!$A$9:$CB$594,50,FALSE)</f>
        <v>1.1544303797468354E-2</v>
      </c>
      <c r="K148" s="32">
        <f>VLOOKUP($B148,Data!$A$9:$CB$594,51,FALSE)</f>
        <v>9.0886075949367096E-3</v>
      </c>
      <c r="L148" s="32">
        <f>VLOOKUP($B148,Data!$A$9:$CB$594,52,FALSE)</f>
        <v>9.7721518987341771E-3</v>
      </c>
      <c r="M148" s="32">
        <f>VLOOKUP($B148,Data!$A$9:$CB$594,53,FALSE)</f>
        <v>1.0987341772151899E-2</v>
      </c>
      <c r="N148" s="32">
        <f>VLOOKUP($B148,Data!$A$9:$CB$594,54,FALSE)</f>
        <v>1.0759493670886076E-2</v>
      </c>
      <c r="O148" s="32">
        <f>VLOOKUP($B148,Data!$A$9:$CB$594,55,FALSE)</f>
        <v>1.6455696202531647E-2</v>
      </c>
      <c r="P148" s="32">
        <f>VLOOKUP($B148,Data!$A$9:$CB$594,56,FALSE)</f>
        <v>1.5240506329113924E-2</v>
      </c>
      <c r="Q148" s="32">
        <f>VLOOKUP($B148,Data!$A$9:$CB$594,57,FALSE)</f>
        <v>1.3367088607594937E-2</v>
      </c>
      <c r="R148" s="32">
        <f>VLOOKUP($B148,Data!$A$9:$CB$594,58,FALSE)</f>
        <v>7.8227848101265814E-3</v>
      </c>
      <c r="S148" s="32">
        <f>VLOOKUP($B148,Data!$A$9:$CB$594,59,FALSE)</f>
        <v>1.4278481012658228E-2</v>
      </c>
      <c r="T148" s="32">
        <f>VLOOKUP($B148,Data!$A$9:$CB$594,60,FALSE)</f>
        <v>2.7088607594936708E-2</v>
      </c>
      <c r="U148" s="32">
        <f>VLOOKUP($B148,Data!$A$9:$CB$594,61,FALSE)</f>
        <v>1.2868686868686868E-2</v>
      </c>
      <c r="V148" s="32">
        <f>VLOOKUP($B148,Data!$A$9:$CB$594,62,FALSE)</f>
        <v>9.0505050505050502E-3</v>
      </c>
      <c r="W148" s="32">
        <f>VLOOKUP($B148,Data!$A$9:$CB$594,63,FALSE)</f>
        <v>1.0464646464646465E-2</v>
      </c>
      <c r="X148" s="32">
        <f>VLOOKUP($B148,Data!$A$9:$CB$594,64,FALSE)</f>
        <v>7.2929292929292929E-3</v>
      </c>
      <c r="Y148" s="32">
        <f>VLOOKUP($B148,Data!$A$9:$CB$594,65,FALSE)</f>
        <v>1.0727272727272728E-2</v>
      </c>
      <c r="Z148" s="32">
        <f>VLOOKUP($B148,Data!$A$9:$CB$594,66,FALSE)</f>
        <v>1.7212121212121213E-2</v>
      </c>
      <c r="AA148" s="38">
        <f>VLOOKUP($B148,Data!$A$9:$CB$594,67,FALSE)</f>
        <v>1.2222222222222223E-2</v>
      </c>
      <c r="AB148" s="38">
        <f>VLOOKUP($B148,Data!$A$9:$CB$594,68,FALSE)</f>
        <v>1.3333333333333334E-2</v>
      </c>
    </row>
    <row r="149" spans="1:28" x14ac:dyDescent="0.25">
      <c r="A149" s="1" t="s">
        <v>0</v>
      </c>
      <c r="B149" s="2" t="s">
        <v>147</v>
      </c>
      <c r="C149" s="3" t="s">
        <v>147</v>
      </c>
      <c r="D149" t="s">
        <v>352</v>
      </c>
      <c r="E149" t="s">
        <v>631</v>
      </c>
      <c r="F149" s="32">
        <f>VLOOKUP($B149,Data!$A$9:$CB$594,46,FALSE)</f>
        <v>7.103235747303544E-3</v>
      </c>
      <c r="G149" s="32">
        <f>VLOOKUP($B149,Data!$A$9:$CB$594,47,FALSE)</f>
        <v>9.784283513097073E-3</v>
      </c>
      <c r="H149" s="32">
        <f>VLOOKUP($B149,Data!$A$9:$CB$594,48,FALSE)</f>
        <v>0.01</v>
      </c>
      <c r="I149" s="32">
        <f>VLOOKUP($B149,Data!$A$9:$CB$594,49,FALSE)</f>
        <v>8.2823871906841338E-3</v>
      </c>
      <c r="J149" s="32">
        <f>VLOOKUP($B149,Data!$A$9:$CB$594,50,FALSE)</f>
        <v>9.2576419213973807E-3</v>
      </c>
      <c r="K149" s="32">
        <f>VLOOKUP($B149,Data!$A$9:$CB$594,51,FALSE)</f>
        <v>1.0291120815138282E-2</v>
      </c>
      <c r="L149" s="32">
        <f>VLOOKUP($B149,Data!$A$9:$CB$594,52,FALSE)</f>
        <v>1.1746724890829695E-2</v>
      </c>
      <c r="M149" s="32">
        <f>VLOOKUP($B149,Data!$A$9:$CB$594,53,FALSE)</f>
        <v>1.1732168850072781E-2</v>
      </c>
      <c r="N149" s="32">
        <f>VLOOKUP($B149,Data!$A$9:$CB$594,54,FALSE)</f>
        <v>1.6259097525473071E-2</v>
      </c>
      <c r="O149" s="32">
        <f>VLOOKUP($B149,Data!$A$9:$CB$594,55,FALSE)</f>
        <v>1.2372634643377001E-2</v>
      </c>
      <c r="P149" s="32">
        <f>VLOOKUP($B149,Data!$A$9:$CB$594,56,FALSE)</f>
        <v>1.1775836972343523E-2</v>
      </c>
      <c r="Q149" s="32">
        <f>VLOOKUP($B149,Data!$A$9:$CB$594,57,FALSE)</f>
        <v>1.0363901018922853E-2</v>
      </c>
      <c r="R149" s="32">
        <f>VLOOKUP($B149,Data!$A$9:$CB$594,58,FALSE)</f>
        <v>7.8602620087336247E-3</v>
      </c>
      <c r="S149" s="32">
        <f>VLOOKUP($B149,Data!$A$9:$CB$594,59,FALSE)</f>
        <v>9.0684133915574956E-3</v>
      </c>
      <c r="T149" s="32">
        <f>VLOOKUP($B149,Data!$A$9:$CB$594,60,FALSE)</f>
        <v>1.5123726346433769E-2</v>
      </c>
      <c r="U149" s="32">
        <f>VLOOKUP($B149,Data!$A$9:$CB$594,61,FALSE)</f>
        <v>1.8838323353293412E-2</v>
      </c>
      <c r="V149" s="32">
        <f>VLOOKUP($B149,Data!$A$9:$CB$594,62,FALSE)</f>
        <v>1.4658682634730538E-2</v>
      </c>
      <c r="W149" s="32">
        <f>VLOOKUP($B149,Data!$A$9:$CB$594,63,FALSE)</f>
        <v>1.688622754491018E-2</v>
      </c>
      <c r="X149" s="32">
        <f>VLOOKUP($B149,Data!$A$9:$CB$594,64,FALSE)</f>
        <v>1.7389221556886228E-2</v>
      </c>
      <c r="Y149" s="32">
        <f>VLOOKUP($B149,Data!$A$9:$CB$594,65,FALSE)</f>
        <v>2.1592814371257485E-2</v>
      </c>
      <c r="Z149" s="32">
        <f>VLOOKUP($B149,Data!$A$9:$CB$594,66,FALSE)</f>
        <v>1.9736526946107783E-2</v>
      </c>
      <c r="AA149" s="38">
        <f>VLOOKUP($B149,Data!$A$9:$CB$594,67,FALSE)</f>
        <v>2.517365269461078E-2</v>
      </c>
      <c r="AB149" s="38">
        <f>VLOOKUP($B149,Data!$A$9:$CB$594,68,FALSE)</f>
        <v>2.488622754491018E-2</v>
      </c>
    </row>
    <row r="150" spans="1:28" x14ac:dyDescent="0.25">
      <c r="A150" s="1" t="s">
        <v>0</v>
      </c>
      <c r="B150" s="2" t="s">
        <v>148</v>
      </c>
      <c r="C150" s="3" t="s">
        <v>148</v>
      </c>
      <c r="D150" t="s">
        <v>353</v>
      </c>
      <c r="E150" t="s">
        <v>630</v>
      </c>
      <c r="F150" s="32">
        <f>VLOOKUP($B150,Data!$A$9:$CB$594,46,FALSE)</f>
        <v>6.4754098360655741E-3</v>
      </c>
      <c r="G150" s="32">
        <f>VLOOKUP($B150,Data!$A$9:$CB$594,47,FALSE)</f>
        <v>1.0061475409836066E-2</v>
      </c>
      <c r="H150" s="32">
        <f>VLOOKUP($B150,Data!$A$9:$CB$594,48,FALSE)</f>
        <v>1.3340163934426229E-2</v>
      </c>
      <c r="I150" s="32">
        <f>VLOOKUP($B150,Data!$A$9:$CB$594,49,FALSE)</f>
        <v>1.3636363636363636E-2</v>
      </c>
      <c r="J150" s="32">
        <f>VLOOKUP($B150,Data!$A$9:$CB$594,50,FALSE)</f>
        <v>1.2148760330578512E-2</v>
      </c>
      <c r="K150" s="32">
        <f>VLOOKUP($B150,Data!$A$9:$CB$594,51,FALSE)</f>
        <v>1.3471074380165289E-2</v>
      </c>
      <c r="L150" s="32">
        <f>VLOOKUP($B150,Data!$A$9:$CB$594,52,FALSE)</f>
        <v>1.6632231404958678E-2</v>
      </c>
      <c r="M150" s="32">
        <f>VLOOKUP($B150,Data!$A$9:$CB$594,53,FALSE)</f>
        <v>1.4958677685950413E-2</v>
      </c>
      <c r="N150" s="32">
        <f>VLOOKUP($B150,Data!$A$9:$CB$594,54,FALSE)</f>
        <v>1.3471074380165289E-2</v>
      </c>
      <c r="O150" s="32">
        <f>VLOOKUP($B150,Data!$A$9:$CB$594,55,FALSE)</f>
        <v>1.5454545454545455E-2</v>
      </c>
      <c r="P150" s="32">
        <f>VLOOKUP($B150,Data!$A$9:$CB$594,56,FALSE)</f>
        <v>1.384297520661157E-2</v>
      </c>
      <c r="Q150" s="32">
        <f>VLOOKUP($B150,Data!$A$9:$CB$594,57,FALSE)</f>
        <v>1.0661157024793389E-2</v>
      </c>
      <c r="R150" s="32">
        <f>VLOOKUP($B150,Data!$A$9:$CB$594,58,FALSE)</f>
        <v>8.285123966942148E-3</v>
      </c>
      <c r="S150" s="32">
        <f>VLOOKUP($B150,Data!$A$9:$CB$594,59,FALSE)</f>
        <v>1.5764462809917355E-2</v>
      </c>
      <c r="T150" s="32">
        <f>VLOOKUP($B150,Data!$A$9:$CB$594,60,FALSE)</f>
        <v>1.2376033057851239E-2</v>
      </c>
      <c r="U150" s="32">
        <f>VLOOKUP($B150,Data!$A$9:$CB$594,61,FALSE)</f>
        <v>1.3573825503355706E-2</v>
      </c>
      <c r="V150" s="32">
        <f>VLOOKUP($B150,Data!$A$9:$CB$594,62,FALSE)</f>
        <v>1.2298657718120805E-2</v>
      </c>
      <c r="W150" s="32">
        <f>VLOOKUP($B150,Data!$A$9:$CB$594,63,FALSE)</f>
        <v>8.4899328859060399E-3</v>
      </c>
      <c r="X150" s="32">
        <f>VLOOKUP($B150,Data!$A$9:$CB$594,64,FALSE)</f>
        <v>1.2114093959731544E-2</v>
      </c>
      <c r="Y150" s="32">
        <f>VLOOKUP($B150,Data!$A$9:$CB$594,65,FALSE)</f>
        <v>1.2785234899328859E-2</v>
      </c>
      <c r="Z150" s="32">
        <f>VLOOKUP($B150,Data!$A$9:$CB$594,66,FALSE)</f>
        <v>1.535234899328859E-2</v>
      </c>
      <c r="AA150" s="38">
        <f>VLOOKUP($B150,Data!$A$9:$CB$594,67,FALSE)</f>
        <v>1.285234899328859E-2</v>
      </c>
      <c r="AB150" s="38">
        <f>VLOOKUP($B150,Data!$A$9:$CB$594,68,FALSE)</f>
        <v>1.0486577181208054E-2</v>
      </c>
    </row>
    <row r="151" spans="1:28" x14ac:dyDescent="0.25">
      <c r="A151" s="1" t="s">
        <v>0</v>
      </c>
      <c r="B151" s="2" t="s">
        <v>149</v>
      </c>
      <c r="C151" s="3" t="s">
        <v>149</v>
      </c>
      <c r="D151" t="s">
        <v>354</v>
      </c>
      <c r="E151" t="s">
        <v>630</v>
      </c>
      <c r="F151" s="32">
        <f>VLOOKUP($B151,Data!$A$9:$CB$594,46,FALSE)</f>
        <v>2.8571428571428571E-3</v>
      </c>
      <c r="G151" s="32">
        <f>VLOOKUP($B151,Data!$A$9:$CB$594,47,FALSE)</f>
        <v>6.3787375415282396E-3</v>
      </c>
      <c r="H151" s="32">
        <f>VLOOKUP($B151,Data!$A$9:$CB$594,48,FALSE)</f>
        <v>6.8106312292358804E-3</v>
      </c>
      <c r="I151" s="32">
        <f>VLOOKUP($B151,Data!$A$9:$CB$594,49,FALSE)</f>
        <v>6.5089722675367046E-3</v>
      </c>
      <c r="J151" s="32">
        <f>VLOOKUP($B151,Data!$A$9:$CB$594,50,FALSE)</f>
        <v>5.0244698205546496E-3</v>
      </c>
      <c r="K151" s="32">
        <f>VLOOKUP($B151,Data!$A$9:$CB$594,51,FALSE)</f>
        <v>7.308319738988581E-3</v>
      </c>
      <c r="L151" s="32">
        <f>VLOOKUP($B151,Data!$A$9:$CB$594,52,FALSE)</f>
        <v>5.5628058727569332E-3</v>
      </c>
      <c r="M151" s="32">
        <f>VLOOKUP($B151,Data!$A$9:$CB$594,53,FALSE)</f>
        <v>5.5791190864600323E-3</v>
      </c>
      <c r="N151" s="32">
        <f>VLOOKUP($B151,Data!$A$9:$CB$594,54,FALSE)</f>
        <v>8.4013050570962474E-3</v>
      </c>
      <c r="O151" s="32">
        <f>VLOOKUP($B151,Data!$A$9:$CB$594,55,FALSE)</f>
        <v>6.8352365415986953E-3</v>
      </c>
      <c r="P151" s="32">
        <f>VLOOKUP($B151,Data!$A$9:$CB$594,56,FALSE)</f>
        <v>7.8466557911908638E-3</v>
      </c>
      <c r="Q151" s="32">
        <f>VLOOKUP($B151,Data!$A$9:$CB$594,57,FALSE)</f>
        <v>1.0554649265905384E-2</v>
      </c>
      <c r="R151" s="32">
        <f>VLOOKUP($B151,Data!$A$9:$CB$594,58,FALSE)</f>
        <v>5.98694942903752E-3</v>
      </c>
      <c r="S151" s="32">
        <f>VLOOKUP($B151,Data!$A$9:$CB$594,59,FALSE)</f>
        <v>9.1517128874388249E-3</v>
      </c>
      <c r="T151" s="32">
        <f>VLOOKUP($B151,Data!$A$9:$CB$594,60,FALSE)</f>
        <v>9.8858075040783033E-3</v>
      </c>
      <c r="U151" s="32">
        <f>VLOOKUP($B151,Data!$A$9:$CB$594,61,FALSE)</f>
        <v>1.3744798890429958E-2</v>
      </c>
      <c r="V151" s="32">
        <f>VLOOKUP($B151,Data!$A$9:$CB$594,62,FALSE)</f>
        <v>7.5866851595006932E-3</v>
      </c>
      <c r="W151" s="32">
        <f>VLOOKUP($B151,Data!$A$9:$CB$594,63,FALSE)</f>
        <v>5.0901525658807213E-3</v>
      </c>
      <c r="X151" s="32">
        <f>VLOOKUP($B151,Data!$A$9:$CB$594,64,FALSE)</f>
        <v>8.0305131761442446E-3</v>
      </c>
      <c r="Y151" s="32">
        <f>VLOOKUP($B151,Data!$A$9:$CB$594,65,FALSE)</f>
        <v>7.7392510402219143E-3</v>
      </c>
      <c r="Z151" s="32">
        <f>VLOOKUP($B151,Data!$A$9:$CB$594,66,FALSE)</f>
        <v>7.9611650485436891E-3</v>
      </c>
      <c r="AA151" s="38">
        <f>VLOOKUP($B151,Data!$A$9:$CB$594,67,FALSE)</f>
        <v>7.0735090152565881E-3</v>
      </c>
      <c r="AB151" s="38">
        <f>VLOOKUP($B151,Data!$A$9:$CB$594,68,FALSE)</f>
        <v>9.6948682385575597E-3</v>
      </c>
    </row>
    <row r="152" spans="1:28" x14ac:dyDescent="0.25">
      <c r="A152" s="1" t="s">
        <v>0</v>
      </c>
      <c r="B152" s="2" t="s">
        <v>150</v>
      </c>
      <c r="C152" s="3" t="s">
        <v>150</v>
      </c>
      <c r="D152" t="s">
        <v>355</v>
      </c>
      <c r="E152" t="s">
        <v>630</v>
      </c>
      <c r="F152" s="32">
        <f>VLOOKUP($B152,Data!$A$9:$CB$594,46,FALSE)</f>
        <v>3.4188034188034188E-3</v>
      </c>
      <c r="G152" s="32">
        <f>VLOOKUP($B152,Data!$A$9:$CB$594,47,FALSE)</f>
        <v>4.9358974358974361E-3</v>
      </c>
      <c r="H152" s="32">
        <f>VLOOKUP($B152,Data!$A$9:$CB$594,48,FALSE)</f>
        <v>7.3076923076923076E-3</v>
      </c>
      <c r="I152" s="32">
        <f>VLOOKUP($B152,Data!$A$9:$CB$594,49,FALSE)</f>
        <v>4.8817204301075268E-3</v>
      </c>
      <c r="J152" s="32">
        <f>VLOOKUP($B152,Data!$A$9:$CB$594,50,FALSE)</f>
        <v>4.2150537634408599E-3</v>
      </c>
      <c r="K152" s="32">
        <f>VLOOKUP($B152,Data!$A$9:$CB$594,51,FALSE)</f>
        <v>6.5161290322580641E-3</v>
      </c>
      <c r="L152" s="32">
        <f>VLOOKUP($B152,Data!$A$9:$CB$594,52,FALSE)</f>
        <v>8.2580645161290326E-3</v>
      </c>
      <c r="M152" s="32">
        <f>VLOOKUP($B152,Data!$A$9:$CB$594,53,FALSE)</f>
        <v>6.3440860215053761E-3</v>
      </c>
      <c r="N152" s="32">
        <f>VLOOKUP($B152,Data!$A$9:$CB$594,54,FALSE)</f>
        <v>7.4838709677419353E-3</v>
      </c>
      <c r="O152" s="32">
        <f>VLOOKUP($B152,Data!$A$9:$CB$594,55,FALSE)</f>
        <v>7.0107526881720431E-3</v>
      </c>
      <c r="P152" s="32">
        <f>VLOOKUP($B152,Data!$A$9:$CB$594,56,FALSE)</f>
        <v>7.1397849462365593E-3</v>
      </c>
      <c r="Q152" s="32">
        <f>VLOOKUP($B152,Data!$A$9:$CB$594,57,FALSE)</f>
        <v>8.0860215053763437E-3</v>
      </c>
      <c r="R152" s="32">
        <f>VLOOKUP($B152,Data!$A$9:$CB$594,58,FALSE)</f>
        <v>4.8172043010752692E-3</v>
      </c>
      <c r="S152" s="32">
        <f>VLOOKUP($B152,Data!$A$9:$CB$594,59,FALSE)</f>
        <v>8.6236559139784945E-3</v>
      </c>
      <c r="T152" s="32">
        <f>VLOOKUP($B152,Data!$A$9:$CB$594,60,FALSE)</f>
        <v>8.860215053763441E-3</v>
      </c>
      <c r="U152" s="32">
        <f>VLOOKUP($B152,Data!$A$9:$CB$594,61,FALSE)</f>
        <v>5.918727915194346E-3</v>
      </c>
      <c r="V152" s="32">
        <f>VLOOKUP($B152,Data!$A$9:$CB$594,62,FALSE)</f>
        <v>6.6077738515901057E-3</v>
      </c>
      <c r="W152" s="32">
        <f>VLOOKUP($B152,Data!$A$9:$CB$594,63,FALSE)</f>
        <v>8.2862190812720855E-3</v>
      </c>
      <c r="X152" s="32">
        <f>VLOOKUP($B152,Data!$A$9:$CB$594,64,FALSE)</f>
        <v>1.0106007067137809E-2</v>
      </c>
      <c r="Y152" s="32">
        <f>VLOOKUP($B152,Data!$A$9:$CB$594,65,FALSE)</f>
        <v>6.9081272084805653E-3</v>
      </c>
      <c r="Z152" s="32">
        <f>VLOOKUP($B152,Data!$A$9:$CB$594,66,FALSE)</f>
        <v>8.3568904593639571E-3</v>
      </c>
      <c r="AA152" s="38">
        <f>VLOOKUP($B152,Data!$A$9:$CB$594,67,FALSE)</f>
        <v>3.9681978798586572E-2</v>
      </c>
      <c r="AB152" s="38">
        <f>VLOOKUP($B152,Data!$A$9:$CB$594,68,FALSE)</f>
        <v>6.8904593639575974E-3</v>
      </c>
    </row>
    <row r="153" spans="1:28" x14ac:dyDescent="0.25">
      <c r="A153" s="1" t="s">
        <v>0</v>
      </c>
      <c r="B153" s="2" t="s">
        <v>151</v>
      </c>
      <c r="C153" s="3" t="s">
        <v>151</v>
      </c>
      <c r="D153" t="s">
        <v>356</v>
      </c>
      <c r="E153" t="s">
        <v>630</v>
      </c>
      <c r="F153" s="32">
        <f>VLOOKUP($B153,Data!$A$9:$CB$594,46,FALSE)</f>
        <v>3.3690658499234303E-3</v>
      </c>
      <c r="G153" s="32">
        <f>VLOOKUP($B153,Data!$A$9:$CB$594,47,FALSE)</f>
        <v>7.947932618683002E-3</v>
      </c>
      <c r="H153" s="32">
        <f>VLOOKUP($B153,Data!$A$9:$CB$594,48,FALSE)</f>
        <v>7.3353751914241958E-3</v>
      </c>
      <c r="I153" s="32">
        <f>VLOOKUP($B153,Data!$A$9:$CB$594,49,FALSE)</f>
        <v>1.0807926829268292E-2</v>
      </c>
      <c r="J153" s="32">
        <f>VLOOKUP($B153,Data!$A$9:$CB$594,50,FALSE)</f>
        <v>3.8414634146341463E-3</v>
      </c>
      <c r="K153" s="32">
        <f>VLOOKUP($B153,Data!$A$9:$CB$594,51,FALSE)</f>
        <v>6.798780487804878E-3</v>
      </c>
      <c r="L153" s="32">
        <f>VLOOKUP($B153,Data!$A$9:$CB$594,52,FALSE)</f>
        <v>8.8414634146341455E-3</v>
      </c>
      <c r="M153" s="32">
        <f>VLOOKUP($B153,Data!$A$9:$CB$594,53,FALSE)</f>
        <v>1.5320121951219512E-2</v>
      </c>
      <c r="N153" s="32">
        <f>VLOOKUP($B153,Data!$A$9:$CB$594,54,FALSE)</f>
        <v>9.878048780487805E-3</v>
      </c>
      <c r="O153" s="32">
        <f>VLOOKUP($B153,Data!$A$9:$CB$594,55,FALSE)</f>
        <v>1.0091463414634147E-2</v>
      </c>
      <c r="P153" s="32">
        <f>VLOOKUP($B153,Data!$A$9:$CB$594,56,FALSE)</f>
        <v>7.8048780487804878E-3</v>
      </c>
      <c r="Q153" s="32">
        <f>VLOOKUP($B153,Data!$A$9:$CB$594,57,FALSE)</f>
        <v>9.7256097560975609E-3</v>
      </c>
      <c r="R153" s="32">
        <f>VLOOKUP($B153,Data!$A$9:$CB$594,58,FALSE)</f>
        <v>7.4999999999999997E-3</v>
      </c>
      <c r="S153" s="32">
        <f>VLOOKUP($B153,Data!$A$9:$CB$594,59,FALSE)</f>
        <v>9.6493902439024389E-3</v>
      </c>
      <c r="T153" s="32">
        <f>VLOOKUP($B153,Data!$A$9:$CB$594,60,FALSE)</f>
        <v>2.6829268292682926E-2</v>
      </c>
      <c r="U153" s="32">
        <f>VLOOKUP($B153,Data!$A$9:$CB$594,61,FALSE)</f>
        <v>7.578027465667915E-3</v>
      </c>
      <c r="V153" s="32">
        <f>VLOOKUP($B153,Data!$A$9:$CB$594,62,FALSE)</f>
        <v>8.1273408239700383E-3</v>
      </c>
      <c r="W153" s="32">
        <f>VLOOKUP($B153,Data!$A$9:$CB$594,63,FALSE)</f>
        <v>8.1523096129837696E-3</v>
      </c>
      <c r="X153" s="32">
        <f>VLOOKUP($B153,Data!$A$9:$CB$594,64,FALSE)</f>
        <v>1.1960049937578028E-2</v>
      </c>
      <c r="Y153" s="32">
        <f>VLOOKUP($B153,Data!$A$9:$CB$594,65,FALSE)</f>
        <v>8.4893882646691638E-3</v>
      </c>
      <c r="Z153" s="32">
        <f>VLOOKUP($B153,Data!$A$9:$CB$594,66,FALSE)</f>
        <v>9.8002496878901377E-3</v>
      </c>
      <c r="AA153" s="38">
        <f>VLOOKUP($B153,Data!$A$9:$CB$594,67,FALSE)</f>
        <v>1.16729088639201E-2</v>
      </c>
      <c r="AB153" s="38">
        <f>VLOOKUP($B153,Data!$A$9:$CB$594,68,FALSE)</f>
        <v>9.5755305867665421E-3</v>
      </c>
    </row>
    <row r="154" spans="1:28" x14ac:dyDescent="0.25">
      <c r="A154" s="1" t="s">
        <v>0</v>
      </c>
      <c r="B154" s="2" t="s">
        <v>152</v>
      </c>
      <c r="C154" s="3" t="s">
        <v>152</v>
      </c>
      <c r="D154" t="s">
        <v>357</v>
      </c>
      <c r="E154" t="s">
        <v>644</v>
      </c>
      <c r="F154" s="32">
        <f>VLOOKUP($B154,Data!$A$9:$CB$594,46,FALSE)</f>
        <v>6.4261168384879726E-3</v>
      </c>
      <c r="G154" s="32">
        <f>VLOOKUP($B154,Data!$A$9:$CB$594,47,FALSE)</f>
        <v>9.9140893470790383E-3</v>
      </c>
      <c r="H154" s="32">
        <f>VLOOKUP($B154,Data!$A$9:$CB$594,48,FALSE)</f>
        <v>6.3745704467353956E-3</v>
      </c>
      <c r="I154" s="32">
        <f>VLOOKUP($B154,Data!$A$9:$CB$594,49,FALSE)</f>
        <v>8.2659932659932666E-3</v>
      </c>
      <c r="J154" s="32">
        <f>VLOOKUP($B154,Data!$A$9:$CB$594,50,FALSE)</f>
        <v>1.2037037037037037E-2</v>
      </c>
      <c r="K154" s="32">
        <f>VLOOKUP($B154,Data!$A$9:$CB$594,51,FALSE)</f>
        <v>6.7003367003367004E-3</v>
      </c>
      <c r="L154" s="32">
        <f>VLOOKUP($B154,Data!$A$9:$CB$594,52,FALSE)</f>
        <v>8.8720538720538714E-3</v>
      </c>
      <c r="M154" s="32">
        <f>VLOOKUP($B154,Data!$A$9:$CB$594,53,FALSE)</f>
        <v>1.1178451178451178E-2</v>
      </c>
      <c r="N154" s="32">
        <f>VLOOKUP($B154,Data!$A$9:$CB$594,54,FALSE)</f>
        <v>1.2878787878787878E-2</v>
      </c>
      <c r="O154" s="32">
        <f>VLOOKUP($B154,Data!$A$9:$CB$594,55,FALSE)</f>
        <v>1.3636363636363636E-2</v>
      </c>
      <c r="P154" s="32">
        <f>VLOOKUP($B154,Data!$A$9:$CB$594,56,FALSE)</f>
        <v>1.1077441077441078E-2</v>
      </c>
      <c r="Q154" s="32">
        <f>VLOOKUP($B154,Data!$A$9:$CB$594,57,FALSE)</f>
        <v>1.5471380471380471E-2</v>
      </c>
      <c r="R154" s="32">
        <f>VLOOKUP($B154,Data!$A$9:$CB$594,58,FALSE)</f>
        <v>8.5690235690235698E-3</v>
      </c>
      <c r="S154" s="32">
        <f>VLOOKUP($B154,Data!$A$9:$CB$594,59,FALSE)</f>
        <v>1.026936026936027E-2</v>
      </c>
      <c r="T154" s="32">
        <f>VLOOKUP($B154,Data!$A$9:$CB$594,60,FALSE)</f>
        <v>9.107744107744108E-3</v>
      </c>
      <c r="U154" s="32">
        <f>VLOOKUP($B154,Data!$A$9:$CB$594,61,FALSE)</f>
        <v>8.8466947960618852E-3</v>
      </c>
      <c r="V154" s="32">
        <f>VLOOKUP($B154,Data!$A$9:$CB$594,62,FALSE)</f>
        <v>8.3263009845288335E-3</v>
      </c>
      <c r="W154" s="32">
        <f>VLOOKUP($B154,Data!$A$9:$CB$594,63,FALSE)</f>
        <v>9.0998593530239105E-3</v>
      </c>
      <c r="X154" s="32">
        <f>VLOOKUP($B154,Data!$A$9:$CB$594,64,FALSE)</f>
        <v>9.5639943741209557E-3</v>
      </c>
      <c r="Y154" s="32">
        <f>VLOOKUP($B154,Data!$A$9:$CB$594,65,FALSE)</f>
        <v>7.5668073136427568E-3</v>
      </c>
      <c r="Z154" s="32">
        <f>VLOOKUP($B154,Data!$A$9:$CB$594,66,FALSE)</f>
        <v>1.1504922644163151E-2</v>
      </c>
      <c r="AA154" s="38">
        <f>VLOOKUP($B154,Data!$A$9:$CB$594,67,FALSE)</f>
        <v>8.663853727144866E-3</v>
      </c>
      <c r="AB154" s="38">
        <f>VLOOKUP($B154,Data!$A$9:$CB$594,68,FALSE)</f>
        <v>1.0661040787623066E-2</v>
      </c>
    </row>
    <row r="155" spans="1:28" x14ac:dyDescent="0.25">
      <c r="A155" s="1" t="s">
        <v>0</v>
      </c>
      <c r="B155" s="2" t="s">
        <v>153</v>
      </c>
      <c r="C155" s="3" t="s">
        <v>153</v>
      </c>
      <c r="D155" t="s">
        <v>358</v>
      </c>
      <c r="E155" t="s">
        <v>631</v>
      </c>
      <c r="F155" s="32">
        <f>VLOOKUP($B155,Data!$A$9:$CB$594,46,FALSE)</f>
        <v>4.4312169312169308E-3</v>
      </c>
      <c r="G155" s="32">
        <f>VLOOKUP($B155,Data!$A$9:$CB$594,47,FALSE)</f>
        <v>8.4126984126984133E-3</v>
      </c>
      <c r="H155" s="32">
        <f>VLOOKUP($B155,Data!$A$9:$CB$594,48,FALSE)</f>
        <v>8.9021164021164025E-3</v>
      </c>
      <c r="I155" s="32">
        <f>VLOOKUP($B155,Data!$A$9:$CB$594,49,FALSE)</f>
        <v>9.9863387978142079E-3</v>
      </c>
      <c r="J155" s="32">
        <f>VLOOKUP($B155,Data!$A$9:$CB$594,50,FALSE)</f>
        <v>6.3661202185792349E-3</v>
      </c>
      <c r="K155" s="32">
        <f>VLOOKUP($B155,Data!$A$9:$CB$594,51,FALSE)</f>
        <v>8.0054644808743164E-3</v>
      </c>
      <c r="L155" s="32">
        <f>VLOOKUP($B155,Data!$A$9:$CB$594,52,FALSE)</f>
        <v>1.0396174863387979E-2</v>
      </c>
      <c r="M155" s="32">
        <f>VLOOKUP($B155,Data!$A$9:$CB$594,53,FALSE)</f>
        <v>1.0314207650273225E-2</v>
      </c>
      <c r="N155" s="32">
        <f>VLOOKUP($B155,Data!$A$9:$CB$594,54,FALSE)</f>
        <v>1.092896174863388E-2</v>
      </c>
      <c r="O155" s="32">
        <f>VLOOKUP($B155,Data!$A$9:$CB$594,55,FALSE)</f>
        <v>1.8128415300546447E-2</v>
      </c>
      <c r="P155" s="32">
        <f>VLOOKUP($B155,Data!$A$9:$CB$594,56,FALSE)</f>
        <v>9.5901639344262296E-3</v>
      </c>
      <c r="Q155" s="32">
        <f>VLOOKUP($B155,Data!$A$9:$CB$594,57,FALSE)</f>
        <v>8.0464480874316933E-3</v>
      </c>
      <c r="R155" s="32">
        <f>VLOOKUP($B155,Data!$A$9:$CB$594,58,FALSE)</f>
        <v>6.4890710382513664E-3</v>
      </c>
      <c r="S155" s="32">
        <f>VLOOKUP($B155,Data!$A$9:$CB$594,59,FALSE)</f>
        <v>1.209016393442623E-2</v>
      </c>
      <c r="T155" s="32">
        <f>VLOOKUP($B155,Data!$A$9:$CB$594,60,FALSE)</f>
        <v>8.8114754098360653E-3</v>
      </c>
      <c r="U155" s="32">
        <f>VLOOKUP($B155,Data!$A$9:$CB$594,61,FALSE)</f>
        <v>7.9082177161152612E-3</v>
      </c>
      <c r="V155" s="32">
        <f>VLOOKUP($B155,Data!$A$9:$CB$594,62,FALSE)</f>
        <v>6.2006403415154751E-3</v>
      </c>
      <c r="W155" s="32">
        <f>VLOOKUP($B155,Data!$A$9:$CB$594,63,FALSE)</f>
        <v>8.9220917822838853E-3</v>
      </c>
      <c r="X155" s="32">
        <f>VLOOKUP($B155,Data!$A$9:$CB$594,64,FALSE)</f>
        <v>1.0170757737459979E-2</v>
      </c>
      <c r="Y155" s="32">
        <f>VLOOKUP($B155,Data!$A$9:$CB$594,65,FALSE)</f>
        <v>8.7299893276414093E-3</v>
      </c>
      <c r="Z155" s="32">
        <f>VLOOKUP($B155,Data!$A$9:$CB$594,66,FALSE)</f>
        <v>8.1536819637139813E-3</v>
      </c>
      <c r="AA155" s="38">
        <f>VLOOKUP($B155,Data!$A$9:$CB$594,67,FALSE)</f>
        <v>1.2198505869797226E-2</v>
      </c>
      <c r="AB155" s="38">
        <f>VLOOKUP($B155,Data!$A$9:$CB$594,68,FALSE)</f>
        <v>9.9679829242262548E-3</v>
      </c>
    </row>
    <row r="156" spans="1:28" x14ac:dyDescent="0.25">
      <c r="A156" s="1" t="s">
        <v>0</v>
      </c>
      <c r="B156" s="2" t="s">
        <v>154</v>
      </c>
      <c r="C156" s="3" t="s">
        <v>154</v>
      </c>
      <c r="D156" t="s">
        <v>359</v>
      </c>
      <c r="E156" t="s">
        <v>645</v>
      </c>
      <c r="F156" s="32">
        <f>VLOOKUP($B156,Data!$A$9:$CB$594,46,FALSE)</f>
        <v>6.4980544747081708E-3</v>
      </c>
      <c r="G156" s="32">
        <f>VLOOKUP($B156,Data!$A$9:$CB$594,47,FALSE)</f>
        <v>1.406614785992218E-2</v>
      </c>
      <c r="H156" s="32">
        <f>VLOOKUP($B156,Data!$A$9:$CB$594,48,FALSE)</f>
        <v>1.4863813229571985E-2</v>
      </c>
      <c r="I156" s="32">
        <f>VLOOKUP($B156,Data!$A$9:$CB$594,49,FALSE)</f>
        <v>1.5507812500000001E-2</v>
      </c>
      <c r="J156" s="32">
        <f>VLOOKUP($B156,Data!$A$9:$CB$594,50,FALSE)</f>
        <v>1.6152343749999999E-2</v>
      </c>
      <c r="K156" s="32">
        <f>VLOOKUP($B156,Data!$A$9:$CB$594,51,FALSE)</f>
        <v>1.5664062499999999E-2</v>
      </c>
      <c r="L156" s="32">
        <f>VLOOKUP($B156,Data!$A$9:$CB$594,52,FALSE)</f>
        <v>1.7265625E-2</v>
      </c>
      <c r="M156" s="32">
        <f>VLOOKUP($B156,Data!$A$9:$CB$594,53,FALSE)</f>
        <v>1.4511718749999999E-2</v>
      </c>
      <c r="N156" s="32">
        <f>VLOOKUP($B156,Data!$A$9:$CB$594,54,FALSE)</f>
        <v>1.47265625E-2</v>
      </c>
      <c r="O156" s="32">
        <f>VLOOKUP($B156,Data!$A$9:$CB$594,55,FALSE)</f>
        <v>2.1640625E-2</v>
      </c>
      <c r="P156" s="32">
        <f>VLOOKUP($B156,Data!$A$9:$CB$594,56,FALSE)</f>
        <v>2.5742187499999999E-2</v>
      </c>
      <c r="Q156" s="32">
        <f>VLOOKUP($B156,Data!$A$9:$CB$594,57,FALSE)</f>
        <v>1.482421875E-2</v>
      </c>
      <c r="R156" s="32">
        <f>VLOOKUP($B156,Data!$A$9:$CB$594,58,FALSE)</f>
        <v>1.1796875E-2</v>
      </c>
      <c r="S156" s="32">
        <f>VLOOKUP($B156,Data!$A$9:$CB$594,59,FALSE)</f>
        <v>1.7128906249999999E-2</v>
      </c>
      <c r="T156" s="32">
        <f>VLOOKUP($B156,Data!$A$9:$CB$594,60,FALSE)</f>
        <v>1.6074218750000001E-2</v>
      </c>
      <c r="U156" s="32">
        <f>VLOOKUP($B156,Data!$A$9:$CB$594,61,FALSE)</f>
        <v>1.4148606811145511E-2</v>
      </c>
      <c r="V156" s="32">
        <f>VLOOKUP($B156,Data!$A$9:$CB$594,62,FALSE)</f>
        <v>1.4040247678018576E-2</v>
      </c>
      <c r="W156" s="32">
        <f>VLOOKUP($B156,Data!$A$9:$CB$594,63,FALSE)</f>
        <v>1.4195046439628482E-2</v>
      </c>
      <c r="X156" s="32">
        <f>VLOOKUP($B156,Data!$A$9:$CB$594,64,FALSE)</f>
        <v>1.2801857585139319E-2</v>
      </c>
      <c r="Y156" s="32">
        <f>VLOOKUP($B156,Data!$A$9:$CB$594,65,FALSE)</f>
        <v>1.6547987616099071E-2</v>
      </c>
      <c r="Z156" s="32">
        <f>VLOOKUP($B156,Data!$A$9:$CB$594,66,FALSE)</f>
        <v>1.8390092879256966E-2</v>
      </c>
      <c r="AA156" s="38">
        <f>VLOOKUP($B156,Data!$A$9:$CB$594,67,FALSE)</f>
        <v>1.9303405572755419E-2</v>
      </c>
      <c r="AB156" s="38">
        <f>VLOOKUP($B156,Data!$A$9:$CB$594,68,FALSE)</f>
        <v>1.696594427244582E-2</v>
      </c>
    </row>
    <row r="157" spans="1:28" x14ac:dyDescent="0.25">
      <c r="A157" s="1" t="s">
        <v>0</v>
      </c>
      <c r="B157" s="2" t="s">
        <v>155</v>
      </c>
      <c r="C157" s="3" t="s">
        <v>155</v>
      </c>
      <c r="D157" t="s">
        <v>360</v>
      </c>
      <c r="E157" t="s">
        <v>647</v>
      </c>
      <c r="F157" s="32">
        <f>VLOOKUP($B157,Data!$A$9:$CB$594,46,FALSE)</f>
        <v>6.3617021276595742E-3</v>
      </c>
      <c r="G157" s="32">
        <f>VLOOKUP($B157,Data!$A$9:$CB$594,47,FALSE)</f>
        <v>7.4893617021276598E-3</v>
      </c>
      <c r="H157" s="32">
        <f>VLOOKUP($B157,Data!$A$9:$CB$594,48,FALSE)</f>
        <v>8.9361702127659579E-3</v>
      </c>
      <c r="I157" s="32">
        <f>VLOOKUP($B157,Data!$A$9:$CB$594,49,FALSE)</f>
        <v>6.7518248175182484E-3</v>
      </c>
      <c r="J157" s="32">
        <f>VLOOKUP($B157,Data!$A$9:$CB$594,50,FALSE)</f>
        <v>5.4744525547445258E-3</v>
      </c>
      <c r="K157" s="32">
        <f>VLOOKUP($B157,Data!$A$9:$CB$594,51,FALSE)</f>
        <v>6.6970802919708028E-3</v>
      </c>
      <c r="L157" s="32">
        <f>VLOOKUP($B157,Data!$A$9:$CB$594,52,FALSE)</f>
        <v>8.8686131386861312E-3</v>
      </c>
      <c r="M157" s="32">
        <f>VLOOKUP($B157,Data!$A$9:$CB$594,53,FALSE)</f>
        <v>6.8430656934306573E-3</v>
      </c>
      <c r="N157" s="32">
        <f>VLOOKUP($B157,Data!$A$9:$CB$594,54,FALSE)</f>
        <v>8.2116788321167887E-3</v>
      </c>
      <c r="O157" s="32">
        <f>VLOOKUP($B157,Data!$A$9:$CB$594,55,FALSE)</f>
        <v>1.1916058394160585E-2</v>
      </c>
      <c r="P157" s="32">
        <f>VLOOKUP($B157,Data!$A$9:$CB$594,56,FALSE)</f>
        <v>1.0656934306569343E-2</v>
      </c>
      <c r="Q157" s="32">
        <f>VLOOKUP($B157,Data!$A$9:$CB$594,57,FALSE)</f>
        <v>1.0127737226277373E-2</v>
      </c>
      <c r="R157" s="32">
        <f>VLOOKUP($B157,Data!$A$9:$CB$594,58,FALSE)</f>
        <v>8.3576642335766432E-3</v>
      </c>
      <c r="S157" s="32">
        <f>VLOOKUP($B157,Data!$A$9:$CB$594,59,FALSE)</f>
        <v>1.2718978102189782E-2</v>
      </c>
      <c r="T157" s="32">
        <f>VLOOKUP($B157,Data!$A$9:$CB$594,60,FALSE)</f>
        <v>1.3302919708029198E-2</v>
      </c>
      <c r="U157" s="32">
        <f>VLOOKUP($B157,Data!$A$9:$CB$594,61,FALSE)</f>
        <v>9.0679304897314378E-3</v>
      </c>
      <c r="V157" s="32">
        <f>VLOOKUP($B157,Data!$A$9:$CB$594,62,FALSE)</f>
        <v>9.9842022116903642E-3</v>
      </c>
      <c r="W157" s="32">
        <f>VLOOKUP($B157,Data!$A$9:$CB$594,63,FALSE)</f>
        <v>1.1074249605055292E-2</v>
      </c>
      <c r="X157" s="32">
        <f>VLOOKUP($B157,Data!$A$9:$CB$594,64,FALSE)</f>
        <v>1.6556082148499209E-2</v>
      </c>
      <c r="Y157" s="32">
        <f>VLOOKUP($B157,Data!$A$9:$CB$594,65,FALSE)</f>
        <v>9.4944707740916272E-3</v>
      </c>
      <c r="Z157" s="32">
        <f>VLOOKUP($B157,Data!$A$9:$CB$594,66,FALSE)</f>
        <v>1.1406003159557662E-2</v>
      </c>
      <c r="AA157" s="38">
        <f>VLOOKUP($B157,Data!$A$9:$CB$594,67,FALSE)</f>
        <v>1.009478672985782E-2</v>
      </c>
      <c r="AB157" s="38">
        <f>VLOOKUP($B157,Data!$A$9:$CB$594,68,FALSE)</f>
        <v>1.3001579778830964E-2</v>
      </c>
    </row>
    <row r="158" spans="1:28" x14ac:dyDescent="0.25">
      <c r="A158" s="1" t="s">
        <v>0</v>
      </c>
      <c r="B158" s="2" t="s">
        <v>156</v>
      </c>
      <c r="C158" s="3" t="s">
        <v>156</v>
      </c>
      <c r="D158" t="s">
        <v>361</v>
      </c>
      <c r="E158" t="s">
        <v>645</v>
      </c>
      <c r="F158" s="32">
        <f>VLOOKUP($B158,Data!$A$9:$CB$594,46,FALSE)</f>
        <v>5.8714285714285717E-3</v>
      </c>
      <c r="G158" s="32">
        <f>VLOOKUP($B158,Data!$A$9:$CB$594,47,FALSE)</f>
        <v>1.4014285714285713E-2</v>
      </c>
      <c r="H158" s="32">
        <f>VLOOKUP($B158,Data!$A$9:$CB$594,48,FALSE)</f>
        <v>1.0500000000000001E-2</v>
      </c>
      <c r="I158" s="32">
        <f>VLOOKUP($B158,Data!$A$9:$CB$594,49,FALSE)</f>
        <v>9.8902606310013724E-3</v>
      </c>
      <c r="J158" s="32">
        <f>VLOOKUP($B158,Data!$A$9:$CB$594,50,FALSE)</f>
        <v>9.9862825788751709E-3</v>
      </c>
      <c r="K158" s="32">
        <f>VLOOKUP($B158,Data!$A$9:$CB$594,51,FALSE)</f>
        <v>9.9176954732510293E-3</v>
      </c>
      <c r="L158" s="32">
        <f>VLOOKUP($B158,Data!$A$9:$CB$594,52,FALSE)</f>
        <v>8.1481481481481474E-3</v>
      </c>
      <c r="M158" s="32">
        <f>VLOOKUP($B158,Data!$A$9:$CB$594,53,FALSE)</f>
        <v>8.7928669410150886E-3</v>
      </c>
      <c r="N158" s="32">
        <f>VLOOKUP($B158,Data!$A$9:$CB$594,54,FALSE)</f>
        <v>8.9437585733882028E-3</v>
      </c>
      <c r="O158" s="32">
        <f>VLOOKUP($B158,Data!$A$9:$CB$594,55,FALSE)</f>
        <v>1.1344307270233197E-2</v>
      </c>
      <c r="P158" s="32">
        <f>VLOOKUP($B158,Data!$A$9:$CB$594,56,FALSE)</f>
        <v>9.7668038408779152E-3</v>
      </c>
      <c r="Q158" s="32">
        <f>VLOOKUP($B158,Data!$A$9:$CB$594,57,FALSE)</f>
        <v>9.6982167352537719E-3</v>
      </c>
      <c r="R158" s="32">
        <f>VLOOKUP($B158,Data!$A$9:$CB$594,58,FALSE)</f>
        <v>8.3264746227709185E-3</v>
      </c>
      <c r="S158" s="32">
        <f>VLOOKUP($B158,Data!$A$9:$CB$594,59,FALSE)</f>
        <v>1.0644718792866941E-2</v>
      </c>
      <c r="T158" s="32">
        <f>VLOOKUP($B158,Data!$A$9:$CB$594,60,FALSE)</f>
        <v>1.1467764060356654E-2</v>
      </c>
      <c r="U158" s="32">
        <f>VLOOKUP($B158,Data!$A$9:$CB$594,61,FALSE)</f>
        <v>9.5475113122171947E-3</v>
      </c>
      <c r="V158" s="32">
        <f>VLOOKUP($B158,Data!$A$9:$CB$594,62,FALSE)</f>
        <v>9.4570135746606335E-3</v>
      </c>
      <c r="W158" s="32">
        <f>VLOOKUP($B158,Data!$A$9:$CB$594,63,FALSE)</f>
        <v>1.167420814479638E-2</v>
      </c>
      <c r="X158" s="32">
        <f>VLOOKUP($B158,Data!$A$9:$CB$594,64,FALSE)</f>
        <v>8.4954751131221719E-3</v>
      </c>
      <c r="Y158" s="32">
        <f>VLOOKUP($B158,Data!$A$9:$CB$594,65,FALSE)</f>
        <v>1.0033936651583711E-2</v>
      </c>
      <c r="Z158" s="32">
        <f>VLOOKUP($B158,Data!$A$9:$CB$594,66,FALSE)</f>
        <v>1.2047511312217195E-2</v>
      </c>
      <c r="AA158" s="38">
        <f>VLOOKUP($B158,Data!$A$9:$CB$594,67,FALSE)</f>
        <v>1.1583710407239819E-2</v>
      </c>
      <c r="AB158" s="38">
        <f>VLOOKUP($B158,Data!$A$9:$CB$594,68,FALSE)</f>
        <v>1.175339366515837E-2</v>
      </c>
    </row>
    <row r="159" spans="1:28" x14ac:dyDescent="0.25">
      <c r="A159" s="1" t="s">
        <v>0</v>
      </c>
      <c r="B159" s="4" t="s">
        <v>157</v>
      </c>
      <c r="C159" s="3" t="s">
        <v>157</v>
      </c>
      <c r="D159" t="s">
        <v>362</v>
      </c>
      <c r="E159" t="s">
        <v>631</v>
      </c>
      <c r="F159" s="32">
        <f>VLOOKUP($B159,Data!$A$9:$CB$594,46,FALSE)</f>
        <v>7.5521821631878558E-3</v>
      </c>
      <c r="G159" s="32">
        <f>VLOOKUP($B159,Data!$A$9:$CB$594,47,FALSE)</f>
        <v>1.2011385199240986E-2</v>
      </c>
      <c r="H159" s="32">
        <f>VLOOKUP($B159,Data!$A$9:$CB$594,48,FALSE)</f>
        <v>1.8292220113851992E-2</v>
      </c>
      <c r="I159" s="32">
        <f>VLOOKUP($B159,Data!$A$9:$CB$594,49,FALSE)</f>
        <v>1.1233396584440229E-2</v>
      </c>
      <c r="J159" s="32">
        <f>VLOOKUP($B159,Data!$A$9:$CB$594,50,FALSE)</f>
        <v>1.5445920303605313E-2</v>
      </c>
      <c r="K159" s="32">
        <f>VLOOKUP($B159,Data!$A$9:$CB$594,51,FALSE)</f>
        <v>1.4686907020872865E-2</v>
      </c>
      <c r="L159" s="32">
        <f>VLOOKUP($B159,Data!$A$9:$CB$594,52,FALSE)</f>
        <v>1.5711574952561671E-2</v>
      </c>
      <c r="M159" s="32">
        <f>VLOOKUP($B159,Data!$A$9:$CB$594,53,FALSE)</f>
        <v>1.3548387096774193E-2</v>
      </c>
      <c r="N159" s="32">
        <f>VLOOKUP($B159,Data!$A$9:$CB$594,54,FALSE)</f>
        <v>1.4876660341555978E-2</v>
      </c>
      <c r="O159" s="32">
        <f>VLOOKUP($B159,Data!$A$9:$CB$594,55,FALSE)</f>
        <v>1.618595825426945E-2</v>
      </c>
      <c r="P159" s="32">
        <f>VLOOKUP($B159,Data!$A$9:$CB$594,56,FALSE)</f>
        <v>1.7722960151802657E-2</v>
      </c>
      <c r="Q159" s="32">
        <f>VLOOKUP($B159,Data!$A$9:$CB$594,57,FALSE)</f>
        <v>1.4535104364326376E-2</v>
      </c>
      <c r="R159" s="32">
        <f>VLOOKUP($B159,Data!$A$9:$CB$594,58,FALSE)</f>
        <v>1.3149905123339658E-2</v>
      </c>
      <c r="S159" s="32">
        <f>VLOOKUP($B159,Data!$A$9:$CB$594,59,FALSE)</f>
        <v>1.2296015180265655E-2</v>
      </c>
      <c r="T159" s="32">
        <f>VLOOKUP($B159,Data!$A$9:$CB$594,60,FALSE)</f>
        <v>1.2561669829222012E-2</v>
      </c>
      <c r="U159" s="32">
        <f>VLOOKUP($B159,Data!$A$9:$CB$594,61,FALSE)</f>
        <v>1.1158730158730158E-2</v>
      </c>
      <c r="V159" s="32">
        <f>VLOOKUP($B159,Data!$A$9:$CB$594,62,FALSE)</f>
        <v>1.1603174603174603E-2</v>
      </c>
      <c r="W159" s="32">
        <f>VLOOKUP($B159,Data!$A$9:$CB$594,63,FALSE)</f>
        <v>1.6492063492063492E-2</v>
      </c>
      <c r="X159" s="32">
        <f>VLOOKUP($B159,Data!$A$9:$CB$594,64,FALSE)</f>
        <v>1.7555555555555557E-2</v>
      </c>
      <c r="Y159" s="32">
        <f>VLOOKUP($B159,Data!$A$9:$CB$594,65,FALSE)</f>
        <v>1.3047619047619047E-2</v>
      </c>
      <c r="Z159" s="32">
        <f>VLOOKUP($B159,Data!$A$9:$CB$594,66,FALSE)</f>
        <v>1.8317460317460319E-2</v>
      </c>
      <c r="AA159" s="38">
        <f>VLOOKUP($B159,Data!$A$9:$CB$594,67,FALSE)</f>
        <v>1.326984126984127E-2</v>
      </c>
      <c r="AB159" s="38">
        <f>VLOOKUP($B159,Data!$A$9:$CB$594,68,FALSE)</f>
        <v>1.7952380952380952E-2</v>
      </c>
    </row>
    <row r="160" spans="1:28" x14ac:dyDescent="0.25">
      <c r="A160" s="1" t="s">
        <v>0</v>
      </c>
      <c r="B160" s="2" t="s">
        <v>158</v>
      </c>
      <c r="C160" s="3" t="s">
        <v>158</v>
      </c>
      <c r="D160" t="s">
        <v>363</v>
      </c>
      <c r="E160" t="s">
        <v>645</v>
      </c>
      <c r="F160" s="32">
        <f>VLOOKUP($B160,Data!$A$9:$CB$594,46,FALSE)</f>
        <v>7.2727272727272727E-3</v>
      </c>
      <c r="G160" s="32">
        <f>VLOOKUP($B160,Data!$A$9:$CB$594,47,FALSE)</f>
        <v>1.3068181818181817E-2</v>
      </c>
      <c r="H160" s="32">
        <f>VLOOKUP($B160,Data!$A$9:$CB$594,48,FALSE)</f>
        <v>1.5909090909090907E-2</v>
      </c>
      <c r="I160" s="32">
        <f>VLOOKUP($B160,Data!$A$9:$CB$594,49,FALSE)</f>
        <v>1.842356687898089E-2</v>
      </c>
      <c r="J160" s="32">
        <f>VLOOKUP($B160,Data!$A$9:$CB$594,50,FALSE)</f>
        <v>1.6894904458598727E-2</v>
      </c>
      <c r="K160" s="32">
        <f>VLOOKUP($B160,Data!$A$9:$CB$594,51,FALSE)</f>
        <v>2.6831210191082804E-2</v>
      </c>
      <c r="L160" s="32">
        <f>VLOOKUP($B160,Data!$A$9:$CB$594,52,FALSE)</f>
        <v>2.0764331210191084E-2</v>
      </c>
      <c r="M160" s="32">
        <f>VLOOKUP($B160,Data!$A$9:$CB$594,53,FALSE)</f>
        <v>1.5477707006369426E-2</v>
      </c>
      <c r="N160" s="32">
        <f>VLOOKUP($B160,Data!$A$9:$CB$594,54,FALSE)</f>
        <v>2.3407643312101909E-2</v>
      </c>
      <c r="O160" s="32">
        <f>VLOOKUP($B160,Data!$A$9:$CB$594,55,FALSE)</f>
        <v>2.143312101910828E-2</v>
      </c>
      <c r="P160" s="32">
        <f>VLOOKUP($B160,Data!$A$9:$CB$594,56,FALSE)</f>
        <v>1.7054140127388536E-2</v>
      </c>
      <c r="Q160" s="32">
        <f>VLOOKUP($B160,Data!$A$9:$CB$594,57,FALSE)</f>
        <v>1.7006369426751593E-2</v>
      </c>
      <c r="R160" s="32">
        <f>VLOOKUP($B160,Data!$A$9:$CB$594,58,FALSE)</f>
        <v>9.6656050955414019E-3</v>
      </c>
      <c r="S160" s="32">
        <f>VLOOKUP($B160,Data!$A$9:$CB$594,59,FALSE)</f>
        <v>1.39171974522293E-2</v>
      </c>
      <c r="T160" s="32">
        <f>VLOOKUP($B160,Data!$A$9:$CB$594,60,FALSE)</f>
        <v>1.5445859872611465E-2</v>
      </c>
      <c r="U160" s="32">
        <f>VLOOKUP($B160,Data!$A$9:$CB$594,61,FALSE)</f>
        <v>1.2382133995037221E-2</v>
      </c>
      <c r="V160" s="32">
        <f>VLOOKUP($B160,Data!$A$9:$CB$594,62,FALSE)</f>
        <v>1.5893300248138956E-2</v>
      </c>
      <c r="W160" s="32">
        <f>VLOOKUP($B160,Data!$A$9:$CB$594,63,FALSE)</f>
        <v>1.9392059553349876E-2</v>
      </c>
      <c r="X160" s="32">
        <f>VLOOKUP($B160,Data!$A$9:$CB$594,64,FALSE)</f>
        <v>1.945409429280397E-2</v>
      </c>
      <c r="Y160" s="32">
        <f>VLOOKUP($B160,Data!$A$9:$CB$594,65,FALSE)</f>
        <v>2.3300248138957817E-2</v>
      </c>
      <c r="Z160" s="32">
        <f>VLOOKUP($B160,Data!$A$9:$CB$594,66,FALSE)</f>
        <v>2.1265508684863522E-2</v>
      </c>
      <c r="AA160" s="38">
        <f>VLOOKUP($B160,Data!$A$9:$CB$594,67,FALSE)</f>
        <v>1.5632754342431762E-2</v>
      </c>
      <c r="AB160" s="38">
        <f>VLOOKUP($B160,Data!$A$9:$CB$594,68,FALSE)</f>
        <v>1.9689826302729529E-2</v>
      </c>
    </row>
    <row r="161" spans="1:28" x14ac:dyDescent="0.25">
      <c r="A161" s="1" t="s">
        <v>0</v>
      </c>
      <c r="B161" s="2" t="s">
        <v>159</v>
      </c>
      <c r="C161" s="3" t="s">
        <v>159</v>
      </c>
      <c r="D161" t="s">
        <v>364</v>
      </c>
      <c r="E161" t="s">
        <v>631</v>
      </c>
      <c r="F161" s="32">
        <f>VLOOKUP($B161,Data!$A$9:$CB$594,46,FALSE)</f>
        <v>3.3333333333333335E-3</v>
      </c>
      <c r="G161" s="32">
        <f>VLOOKUP($B161,Data!$A$9:$CB$594,47,FALSE)</f>
        <v>7.4999999999999997E-3</v>
      </c>
      <c r="H161" s="32">
        <f>VLOOKUP($B161,Data!$A$9:$CB$594,48,FALSE)</f>
        <v>8.6250000000000007E-3</v>
      </c>
      <c r="I161" s="32">
        <f>VLOOKUP($B161,Data!$A$9:$CB$594,49,FALSE)</f>
        <v>8.2758620689655175E-3</v>
      </c>
      <c r="J161" s="32">
        <f>VLOOKUP($B161,Data!$A$9:$CB$594,50,FALSE)</f>
        <v>8.3405172413793111E-3</v>
      </c>
      <c r="K161" s="32">
        <f>VLOOKUP($B161,Data!$A$9:$CB$594,51,FALSE)</f>
        <v>1.2672413793103448E-2</v>
      </c>
      <c r="L161" s="32">
        <f>VLOOKUP($B161,Data!$A$9:$CB$594,52,FALSE)</f>
        <v>4.827586206896552E-3</v>
      </c>
      <c r="M161" s="32">
        <f>VLOOKUP($B161,Data!$A$9:$CB$594,53,FALSE)</f>
        <v>4.5043103448275858E-3</v>
      </c>
      <c r="N161" s="32">
        <f>VLOOKUP($B161,Data!$A$9:$CB$594,54,FALSE)</f>
        <v>7.629310344827586E-3</v>
      </c>
      <c r="O161" s="32">
        <f>VLOOKUP($B161,Data!$A$9:$CB$594,55,FALSE)</f>
        <v>4.6982758620689657E-3</v>
      </c>
      <c r="P161" s="32">
        <f>VLOOKUP($B161,Data!$A$9:$CB$594,56,FALSE)</f>
        <v>0.01</v>
      </c>
      <c r="Q161" s="32">
        <f>VLOOKUP($B161,Data!$A$9:$CB$594,57,FALSE)</f>
        <v>3.3836206896551723E-3</v>
      </c>
      <c r="R161" s="32">
        <f>VLOOKUP($B161,Data!$A$9:$CB$594,58,FALSE)</f>
        <v>4.8922413793103447E-3</v>
      </c>
      <c r="S161" s="32">
        <f>VLOOKUP($B161,Data!$A$9:$CB$594,59,FALSE)</f>
        <v>5.6681034482758625E-3</v>
      </c>
      <c r="T161" s="32">
        <f>VLOOKUP($B161,Data!$A$9:$CB$594,60,FALSE)</f>
        <v>7.5431034482758624E-3</v>
      </c>
      <c r="U161" s="32">
        <f>VLOOKUP($B161,Data!$A$9:$CB$594,61,FALSE)</f>
        <v>3.9573070607553367E-3</v>
      </c>
      <c r="V161" s="32">
        <f>VLOOKUP($B161,Data!$A$9:$CB$594,62,FALSE)</f>
        <v>5.7963875205254518E-3</v>
      </c>
      <c r="W161" s="32">
        <f>VLOOKUP($B161,Data!$A$9:$CB$594,63,FALSE)</f>
        <v>6.4532019704433494E-3</v>
      </c>
      <c r="X161" s="32">
        <f>VLOOKUP($B161,Data!$A$9:$CB$594,64,FALSE)</f>
        <v>5.9277504105090311E-3</v>
      </c>
      <c r="Y161" s="32">
        <f>VLOOKUP($B161,Data!$A$9:$CB$594,65,FALSE)</f>
        <v>7.6354679802955669E-3</v>
      </c>
      <c r="Z161" s="32">
        <f>VLOOKUP($B161,Data!$A$9:$CB$594,66,FALSE)</f>
        <v>7.1921182266009853E-3</v>
      </c>
      <c r="AA161" s="38">
        <f>VLOOKUP($B161,Data!$A$9:$CB$594,67,FALSE)</f>
        <v>3.8095238095238095E-3</v>
      </c>
      <c r="AB161" s="38">
        <f>VLOOKUP($B161,Data!$A$9:$CB$594,68,FALSE)</f>
        <v>6.4860426929392451E-3</v>
      </c>
    </row>
    <row r="162" spans="1:28" x14ac:dyDescent="0.25">
      <c r="A162" s="1" t="s">
        <v>0</v>
      </c>
      <c r="B162" s="2" t="s">
        <v>160</v>
      </c>
      <c r="C162" s="3" t="s">
        <v>160</v>
      </c>
      <c r="D162" t="s">
        <v>365</v>
      </c>
      <c r="E162" t="s">
        <v>646</v>
      </c>
      <c r="F162" s="32">
        <f>VLOOKUP($B162,Data!$A$9:$CB$594,46,FALSE)</f>
        <v>6.2471395881006867E-3</v>
      </c>
      <c r="G162" s="32">
        <f>VLOOKUP($B162,Data!$A$9:$CB$594,47,FALSE)</f>
        <v>1.2448512585812357E-2</v>
      </c>
      <c r="H162" s="32">
        <f>VLOOKUP($B162,Data!$A$9:$CB$594,48,FALSE)</f>
        <v>1.1601830663615561E-2</v>
      </c>
      <c r="I162" s="32">
        <f>VLOOKUP($B162,Data!$A$9:$CB$594,49,FALSE)</f>
        <v>1.0992555831265509E-2</v>
      </c>
      <c r="J162" s="32">
        <f>VLOOKUP($B162,Data!$A$9:$CB$594,50,FALSE)</f>
        <v>1.054590570719603E-2</v>
      </c>
      <c r="K162" s="32">
        <f>VLOOKUP($B162,Data!$A$9:$CB$594,51,FALSE)</f>
        <v>9.9007444168734485E-3</v>
      </c>
      <c r="L162" s="32">
        <f>VLOOKUP($B162,Data!$A$9:$CB$594,52,FALSE)</f>
        <v>1.2406947890818859E-2</v>
      </c>
      <c r="M162" s="32">
        <f>VLOOKUP($B162,Data!$A$9:$CB$594,53,FALSE)</f>
        <v>1.4615384615384615E-2</v>
      </c>
      <c r="N162" s="32">
        <f>VLOOKUP($B162,Data!$A$9:$CB$594,54,FALSE)</f>
        <v>1.7171215880893299E-2</v>
      </c>
      <c r="O162" s="32">
        <f>VLOOKUP($B162,Data!$A$9:$CB$594,55,FALSE)</f>
        <v>1.6699751861042184E-2</v>
      </c>
      <c r="P162" s="32">
        <f>VLOOKUP($B162,Data!$A$9:$CB$594,56,FALSE)</f>
        <v>1.3895781637717122E-2</v>
      </c>
      <c r="Q162" s="32">
        <f>VLOOKUP($B162,Data!$A$9:$CB$594,57,FALSE)</f>
        <v>1.2679900744416873E-2</v>
      </c>
      <c r="R162" s="32">
        <f>VLOOKUP($B162,Data!$A$9:$CB$594,58,FALSE)</f>
        <v>1.3746898263027295E-2</v>
      </c>
      <c r="S162" s="32">
        <f>VLOOKUP($B162,Data!$A$9:$CB$594,59,FALSE)</f>
        <v>8.4119106699751863E-3</v>
      </c>
      <c r="T162" s="32">
        <f>VLOOKUP($B162,Data!$A$9:$CB$594,60,FALSE)</f>
        <v>1.6674937965260546E-2</v>
      </c>
      <c r="U162" s="32">
        <f>VLOOKUP($B162,Data!$A$9:$CB$594,61,FALSE)</f>
        <v>1.4305283757338551E-2</v>
      </c>
      <c r="V162" s="32">
        <f>VLOOKUP($B162,Data!$A$9:$CB$594,62,FALSE)</f>
        <v>2.1624266144814091E-2</v>
      </c>
      <c r="W162" s="32">
        <f>VLOOKUP($B162,Data!$A$9:$CB$594,63,FALSE)</f>
        <v>1.5088062622309198E-2</v>
      </c>
      <c r="X162" s="32">
        <f>VLOOKUP($B162,Data!$A$9:$CB$594,64,FALSE)</f>
        <v>1.7397260273972603E-2</v>
      </c>
      <c r="Y162" s="32">
        <f>VLOOKUP($B162,Data!$A$9:$CB$594,65,FALSE)</f>
        <v>1.6634050880626222E-2</v>
      </c>
      <c r="Z162" s="32">
        <f>VLOOKUP($B162,Data!$A$9:$CB$594,66,FALSE)</f>
        <v>1.3346379647749511E-2</v>
      </c>
      <c r="AA162" s="38">
        <f>VLOOKUP($B162,Data!$A$9:$CB$594,67,FALSE)</f>
        <v>1.5068493150684932E-2</v>
      </c>
      <c r="AB162" s="38">
        <f>VLOOKUP($B162,Data!$A$9:$CB$594,68,FALSE)</f>
        <v>1.4442270058708415E-2</v>
      </c>
    </row>
    <row r="163" spans="1:28" x14ac:dyDescent="0.25">
      <c r="A163" s="1" t="s">
        <v>0</v>
      </c>
      <c r="B163" s="2" t="s">
        <v>161</v>
      </c>
      <c r="C163" s="3" t="s">
        <v>161</v>
      </c>
      <c r="D163" t="s">
        <v>366</v>
      </c>
      <c r="E163" t="s">
        <v>630</v>
      </c>
      <c r="F163" s="32">
        <f>VLOOKUP($B163,Data!$A$9:$CB$594,46,FALSE)</f>
        <v>1.1225919439579684E-2</v>
      </c>
      <c r="G163" s="32">
        <f>VLOOKUP($B163,Data!$A$9:$CB$594,47,FALSE)</f>
        <v>1.3817863397548161E-2</v>
      </c>
      <c r="H163" s="32">
        <f>VLOOKUP($B163,Data!$A$9:$CB$594,48,FALSE)</f>
        <v>1.4658493870402802E-2</v>
      </c>
      <c r="I163" s="32">
        <f>VLOOKUP($B163,Data!$A$9:$CB$594,49,FALSE)</f>
        <v>1.4489436619718309E-2</v>
      </c>
      <c r="J163" s="32">
        <f>VLOOKUP($B163,Data!$A$9:$CB$594,50,FALSE)</f>
        <v>1.2887323943661972E-2</v>
      </c>
      <c r="K163" s="32">
        <f>VLOOKUP($B163,Data!$A$9:$CB$594,51,FALSE)</f>
        <v>1.1637323943661971E-2</v>
      </c>
      <c r="L163" s="32">
        <f>VLOOKUP($B163,Data!$A$9:$CB$594,52,FALSE)</f>
        <v>1.5651408450704226E-2</v>
      </c>
      <c r="M163" s="32">
        <f>VLOOKUP($B163,Data!$A$9:$CB$594,53,FALSE)</f>
        <v>1.3591549295774647E-2</v>
      </c>
      <c r="N163" s="32">
        <f>VLOOKUP($B163,Data!$A$9:$CB$594,54,FALSE)</f>
        <v>1.5017605633802817E-2</v>
      </c>
      <c r="O163" s="32">
        <f>VLOOKUP($B163,Data!$A$9:$CB$594,55,FALSE)</f>
        <v>1.5193661971830986E-2</v>
      </c>
      <c r="P163" s="32">
        <f>VLOOKUP($B163,Data!$A$9:$CB$594,56,FALSE)</f>
        <v>1.3820422535211268E-2</v>
      </c>
      <c r="Q163" s="32">
        <f>VLOOKUP($B163,Data!$A$9:$CB$594,57,FALSE)</f>
        <v>1.5968309859154931E-2</v>
      </c>
      <c r="R163" s="32">
        <f>VLOOKUP($B163,Data!$A$9:$CB$594,58,FALSE)</f>
        <v>1.426056338028169E-2</v>
      </c>
      <c r="S163" s="32">
        <f>VLOOKUP($B163,Data!$A$9:$CB$594,59,FALSE)</f>
        <v>3.6866197183098588E-2</v>
      </c>
      <c r="T163" s="32">
        <f>VLOOKUP($B163,Data!$A$9:$CB$594,60,FALSE)</f>
        <v>2.2482394366197183E-2</v>
      </c>
      <c r="U163" s="32">
        <f>VLOOKUP($B163,Data!$A$9:$CB$594,61,FALSE)</f>
        <v>1.8513888888888889E-2</v>
      </c>
      <c r="V163" s="32">
        <f>VLOOKUP($B163,Data!$A$9:$CB$594,62,FALSE)</f>
        <v>1.7402777777777777E-2</v>
      </c>
      <c r="W163" s="32">
        <f>VLOOKUP($B163,Data!$A$9:$CB$594,63,FALSE)</f>
        <v>2.0666666666666667E-2</v>
      </c>
      <c r="X163" s="32">
        <f>VLOOKUP($B163,Data!$A$9:$CB$594,64,FALSE)</f>
        <v>2.1000000000000001E-2</v>
      </c>
      <c r="Y163" s="32">
        <f>VLOOKUP($B163,Data!$A$9:$CB$594,65,FALSE)</f>
        <v>2.3430555555555555E-2</v>
      </c>
      <c r="Z163" s="32">
        <f>VLOOKUP($B163,Data!$A$9:$CB$594,66,FALSE)</f>
        <v>2.361111111111111E-2</v>
      </c>
      <c r="AA163" s="38">
        <f>VLOOKUP($B163,Data!$A$9:$CB$594,67,FALSE)</f>
        <v>2.9402777777777778E-2</v>
      </c>
      <c r="AB163" s="38">
        <f>VLOOKUP($B163,Data!$A$9:$CB$594,68,FALSE)</f>
        <v>2.6055555555555554E-2</v>
      </c>
    </row>
    <row r="164" spans="1:28" x14ac:dyDescent="0.25">
      <c r="A164" s="1" t="s">
        <v>0</v>
      </c>
      <c r="B164" s="2" t="s">
        <v>162</v>
      </c>
      <c r="C164" s="3" t="s">
        <v>162</v>
      </c>
      <c r="D164" t="s">
        <v>367</v>
      </c>
      <c r="E164" t="s">
        <v>631</v>
      </c>
      <c r="F164" s="32">
        <f>VLOOKUP($B164,Data!$A$9:$CB$594,46,FALSE)</f>
        <v>4.4815465729349732E-3</v>
      </c>
      <c r="G164" s="32">
        <f>VLOOKUP($B164,Data!$A$9:$CB$594,47,FALSE)</f>
        <v>9.2794376098418278E-3</v>
      </c>
      <c r="H164" s="32">
        <f>VLOOKUP($B164,Data!$A$9:$CB$594,48,FALSE)</f>
        <v>8.4710017574692442E-3</v>
      </c>
      <c r="I164" s="32">
        <f>VLOOKUP($B164,Data!$A$9:$CB$594,49,FALSE)</f>
        <v>8.010471204188482E-3</v>
      </c>
      <c r="J164" s="32">
        <f>VLOOKUP($B164,Data!$A$9:$CB$594,50,FALSE)</f>
        <v>6.6317626527050613E-3</v>
      </c>
      <c r="K164" s="32">
        <f>VLOOKUP($B164,Data!$A$9:$CB$594,51,FALSE)</f>
        <v>1.0139616055846422E-2</v>
      </c>
      <c r="L164" s="32">
        <f>VLOOKUP($B164,Data!$A$9:$CB$594,52,FALSE)</f>
        <v>8.6561954624781844E-3</v>
      </c>
      <c r="M164" s="32">
        <f>VLOOKUP($B164,Data!$A$9:$CB$594,53,FALSE)</f>
        <v>7.8184991273996512E-3</v>
      </c>
      <c r="N164" s="32">
        <f>VLOOKUP($B164,Data!$A$9:$CB$594,54,FALSE)</f>
        <v>9.0052356020942411E-3</v>
      </c>
      <c r="O164" s="32">
        <f>VLOOKUP($B164,Data!$A$9:$CB$594,55,FALSE)</f>
        <v>8.6736474694589869E-3</v>
      </c>
      <c r="P164" s="32">
        <f>VLOOKUP($B164,Data!$A$9:$CB$594,56,FALSE)</f>
        <v>8.0977312390924962E-3</v>
      </c>
      <c r="Q164" s="32">
        <f>VLOOKUP($B164,Data!$A$9:$CB$594,57,FALSE)</f>
        <v>8.6387434554973819E-3</v>
      </c>
      <c r="R164" s="32">
        <f>VLOOKUP($B164,Data!$A$9:$CB$594,58,FALSE)</f>
        <v>5.5671902268760905E-3</v>
      </c>
      <c r="S164" s="32">
        <f>VLOOKUP($B164,Data!$A$9:$CB$594,59,FALSE)</f>
        <v>6.3001745200698079E-3</v>
      </c>
      <c r="T164" s="32">
        <f>VLOOKUP($B164,Data!$A$9:$CB$594,60,FALSE)</f>
        <v>8.010471204188482E-3</v>
      </c>
      <c r="U164" s="32">
        <f>VLOOKUP($B164,Data!$A$9:$CB$594,61,FALSE)</f>
        <v>7.2972972972972974E-3</v>
      </c>
      <c r="V164" s="32">
        <f>VLOOKUP($B164,Data!$A$9:$CB$594,62,FALSE)</f>
        <v>5.6472261735419629E-3</v>
      </c>
      <c r="W164" s="32">
        <f>VLOOKUP($B164,Data!$A$9:$CB$594,63,FALSE)</f>
        <v>8.0512091038406827E-3</v>
      </c>
      <c r="X164" s="32">
        <f>VLOOKUP($B164,Data!$A$9:$CB$594,64,FALSE)</f>
        <v>6.8136557610241821E-3</v>
      </c>
      <c r="Y164" s="32">
        <f>VLOOKUP($B164,Data!$A$9:$CB$594,65,FALSE)</f>
        <v>8.3357041251778102E-3</v>
      </c>
      <c r="Z164" s="32">
        <f>VLOOKUP($B164,Data!$A$9:$CB$594,66,FALSE)</f>
        <v>7.6529160739687054E-3</v>
      </c>
      <c r="AA164" s="38">
        <f>VLOOKUP($B164,Data!$A$9:$CB$594,67,FALSE)</f>
        <v>7.0697012802275958E-3</v>
      </c>
      <c r="AB164" s="38">
        <f>VLOOKUP($B164,Data!$A$9:$CB$594,68,FALSE)</f>
        <v>8.2503556187766714E-3</v>
      </c>
    </row>
    <row r="165" spans="1:28" x14ac:dyDescent="0.25">
      <c r="A165" s="1" t="s">
        <v>0</v>
      </c>
      <c r="B165" s="4" t="s">
        <v>163</v>
      </c>
      <c r="C165" s="3" t="s">
        <v>163</v>
      </c>
      <c r="D165" t="s">
        <v>368</v>
      </c>
      <c r="E165" t="s">
        <v>630</v>
      </c>
      <c r="F165" s="32">
        <f>VLOOKUP($B165,Data!$A$9:$CB$594,46,FALSE)</f>
        <v>6.8377483443708611E-3</v>
      </c>
      <c r="G165" s="32">
        <f>VLOOKUP($B165,Data!$A$9:$CB$594,47,FALSE)</f>
        <v>8.3278145695364243E-3</v>
      </c>
      <c r="H165" s="32">
        <f>VLOOKUP($B165,Data!$A$9:$CB$594,48,FALSE)</f>
        <v>8.2615894039735106E-3</v>
      </c>
      <c r="I165" s="32">
        <f>VLOOKUP($B165,Data!$A$9:$CB$594,49,FALSE)</f>
        <v>9.17057902973396E-3</v>
      </c>
      <c r="J165" s="32">
        <f>VLOOKUP($B165,Data!$A$9:$CB$594,50,FALSE)</f>
        <v>9.17057902973396E-3</v>
      </c>
      <c r="K165" s="32">
        <f>VLOOKUP($B165,Data!$A$9:$CB$594,51,FALSE)</f>
        <v>8.935837245696401E-3</v>
      </c>
      <c r="L165" s="32">
        <f>VLOOKUP($B165,Data!$A$9:$CB$594,52,FALSE)</f>
        <v>7.6682316118935837E-3</v>
      </c>
      <c r="M165" s="32">
        <f>VLOOKUP($B165,Data!$A$9:$CB$594,53,FALSE)</f>
        <v>7.3865414710485135E-3</v>
      </c>
      <c r="N165" s="32">
        <f>VLOOKUP($B165,Data!$A$9:$CB$594,54,FALSE)</f>
        <v>7.5273865414710482E-3</v>
      </c>
      <c r="O165" s="32">
        <f>VLOOKUP($B165,Data!$A$9:$CB$594,55,FALSE)</f>
        <v>8.3098591549295771E-3</v>
      </c>
      <c r="P165" s="32">
        <f>VLOOKUP($B165,Data!$A$9:$CB$594,56,FALSE)</f>
        <v>7.4960876369327073E-3</v>
      </c>
      <c r="Q165" s="32">
        <f>VLOOKUP($B165,Data!$A$9:$CB$594,57,FALSE)</f>
        <v>5.9467918622848198E-3</v>
      </c>
      <c r="R165" s="32">
        <f>VLOOKUP($B165,Data!$A$9:$CB$594,58,FALSE)</f>
        <v>8.2003129890453833E-3</v>
      </c>
      <c r="S165" s="32">
        <f>VLOOKUP($B165,Data!$A$9:$CB$594,59,FALSE)</f>
        <v>1.1768388106416276E-2</v>
      </c>
      <c r="T165" s="32">
        <f>VLOOKUP($B165,Data!$A$9:$CB$594,60,FALSE)</f>
        <v>1.2879499217527386E-2</v>
      </c>
      <c r="U165" s="32">
        <f>VLOOKUP($B165,Data!$A$9:$CB$594,61,FALSE)</f>
        <v>8.8963660834454911E-3</v>
      </c>
      <c r="V165" s="32">
        <f>VLOOKUP($B165,Data!$A$9:$CB$594,62,FALSE)</f>
        <v>9.9730820995962317E-3</v>
      </c>
      <c r="W165" s="32">
        <f>VLOOKUP($B165,Data!$A$9:$CB$594,63,FALSE)</f>
        <v>6.6487213997308212E-3</v>
      </c>
      <c r="X165" s="32">
        <f>VLOOKUP($B165,Data!$A$9:$CB$594,64,FALSE)</f>
        <v>7.3755047106325708E-3</v>
      </c>
      <c r="Y165" s="32">
        <f>VLOOKUP($B165,Data!$A$9:$CB$594,65,FALSE)</f>
        <v>8.0619111709286668E-3</v>
      </c>
      <c r="Z165" s="32">
        <f>VLOOKUP($B165,Data!$A$9:$CB$594,66,FALSE)</f>
        <v>8.479138627187079E-3</v>
      </c>
      <c r="AA165" s="38">
        <f>VLOOKUP($B165,Data!$A$9:$CB$594,67,FALSE)</f>
        <v>9.9057873485868097E-3</v>
      </c>
      <c r="AB165" s="38">
        <f>VLOOKUP($B165,Data!$A$9:$CB$594,68,FALSE)</f>
        <v>7.967698519515478E-3</v>
      </c>
    </row>
    <row r="166" spans="1:28" x14ac:dyDescent="0.25">
      <c r="A166" s="1" t="s">
        <v>0</v>
      </c>
      <c r="B166" s="2" t="s">
        <v>164</v>
      </c>
      <c r="C166" s="3" t="s">
        <v>164</v>
      </c>
      <c r="D166" t="s">
        <v>369</v>
      </c>
      <c r="E166" t="s">
        <v>646</v>
      </c>
      <c r="F166" s="32">
        <f>VLOOKUP($B166,Data!$A$9:$CB$594,46,FALSE)</f>
        <v>6.7883211678832116E-3</v>
      </c>
      <c r="G166" s="32">
        <f>VLOOKUP($B166,Data!$A$9:$CB$594,47,FALSE)</f>
        <v>1.3211678832116788E-2</v>
      </c>
      <c r="H166" s="32">
        <f>VLOOKUP($B166,Data!$A$9:$CB$594,48,FALSE)</f>
        <v>1.0364963503649635E-2</v>
      </c>
      <c r="I166" s="32">
        <f>VLOOKUP($B166,Data!$A$9:$CB$594,49,FALSE)</f>
        <v>8.6761229314420811E-3</v>
      </c>
      <c r="J166" s="32">
        <f>VLOOKUP($B166,Data!$A$9:$CB$594,50,FALSE)</f>
        <v>7.068557919621749E-3</v>
      </c>
      <c r="K166" s="32">
        <f>VLOOKUP($B166,Data!$A$9:$CB$594,51,FALSE)</f>
        <v>8.6761229314420811E-3</v>
      </c>
      <c r="L166" s="32">
        <f>VLOOKUP($B166,Data!$A$9:$CB$594,52,FALSE)</f>
        <v>1.1631205673758865E-2</v>
      </c>
      <c r="M166" s="32">
        <f>VLOOKUP($B166,Data!$A$9:$CB$594,53,FALSE)</f>
        <v>8.7234042553191483E-3</v>
      </c>
      <c r="N166" s="32">
        <f>VLOOKUP($B166,Data!$A$9:$CB$594,54,FALSE)</f>
        <v>1.0401891252955082E-2</v>
      </c>
      <c r="O166" s="32">
        <f>VLOOKUP($B166,Data!$A$9:$CB$594,55,FALSE)</f>
        <v>9.7635933806146571E-3</v>
      </c>
      <c r="P166" s="32">
        <f>VLOOKUP($B166,Data!$A$9:$CB$594,56,FALSE)</f>
        <v>1.4988179669030733E-2</v>
      </c>
      <c r="Q166" s="32">
        <f>VLOOKUP($B166,Data!$A$9:$CB$594,57,FALSE)</f>
        <v>1.0803782505910166E-2</v>
      </c>
      <c r="R166" s="32">
        <f>VLOOKUP($B166,Data!$A$9:$CB$594,58,FALSE)</f>
        <v>8.2742316784869974E-3</v>
      </c>
      <c r="S166" s="32">
        <f>VLOOKUP($B166,Data!$A$9:$CB$594,59,FALSE)</f>
        <v>3.0070921985815603E-2</v>
      </c>
      <c r="T166" s="32">
        <f>VLOOKUP($B166,Data!$A$9:$CB$594,60,FALSE)</f>
        <v>9.9763593380614649E-3</v>
      </c>
      <c r="U166" s="32">
        <f>VLOOKUP($B166,Data!$A$9:$CB$594,61,FALSE)</f>
        <v>1.0246679316888045E-2</v>
      </c>
      <c r="V166" s="32">
        <f>VLOOKUP($B166,Data!$A$9:$CB$594,62,FALSE)</f>
        <v>1.0626185958254269E-2</v>
      </c>
      <c r="W166" s="32">
        <f>VLOOKUP($B166,Data!$A$9:$CB$594,63,FALSE)</f>
        <v>8.4819734345351044E-3</v>
      </c>
      <c r="X166" s="32">
        <f>VLOOKUP($B166,Data!$A$9:$CB$594,64,FALSE)</f>
        <v>1.1973434535104365E-2</v>
      </c>
      <c r="Y166" s="32">
        <f>VLOOKUP($B166,Data!$A$9:$CB$594,65,FALSE)</f>
        <v>1.0664136622390892E-2</v>
      </c>
      <c r="Z166" s="32">
        <f>VLOOKUP($B166,Data!$A$9:$CB$594,66,FALSE)</f>
        <v>1.0303605313092979E-2</v>
      </c>
      <c r="AA166" s="38">
        <f>VLOOKUP($B166,Data!$A$9:$CB$594,67,FALSE)</f>
        <v>1.3624288425047438E-2</v>
      </c>
      <c r="AB166" s="38">
        <f>VLOOKUP($B166,Data!$A$9:$CB$594,68,FALSE)</f>
        <v>1.3130929791271347E-2</v>
      </c>
    </row>
    <row r="167" spans="1:28" x14ac:dyDescent="0.25">
      <c r="A167" s="1" t="s">
        <v>0</v>
      </c>
      <c r="B167" s="2" t="s">
        <v>165</v>
      </c>
      <c r="C167" s="3" t="s">
        <v>165</v>
      </c>
      <c r="D167" t="s">
        <v>370</v>
      </c>
      <c r="E167" t="s">
        <v>645</v>
      </c>
      <c r="F167" s="32">
        <f>VLOOKUP($B167,Data!$A$9:$CB$594,46,FALSE)</f>
        <v>6.079632465543645E-3</v>
      </c>
      <c r="G167" s="32">
        <f>VLOOKUP($B167,Data!$A$9:$CB$594,47,FALSE)</f>
        <v>7.519142419601838E-3</v>
      </c>
      <c r="H167" s="32">
        <f>VLOOKUP($B167,Data!$A$9:$CB$594,48,FALSE)</f>
        <v>8.3001531393568154E-3</v>
      </c>
      <c r="I167" s="32">
        <f>VLOOKUP($B167,Data!$A$9:$CB$594,49,FALSE)</f>
        <v>6.9402985074626866E-3</v>
      </c>
      <c r="J167" s="32">
        <f>VLOOKUP($B167,Data!$A$9:$CB$594,50,FALSE)</f>
        <v>5.4776119402985077E-3</v>
      </c>
      <c r="K167" s="32">
        <f>VLOOKUP($B167,Data!$A$9:$CB$594,51,FALSE)</f>
        <v>7.597014925373134E-3</v>
      </c>
      <c r="L167" s="32">
        <f>VLOOKUP($B167,Data!$A$9:$CB$594,52,FALSE)</f>
        <v>8.1940298507462688E-3</v>
      </c>
      <c r="M167" s="32">
        <f>VLOOKUP($B167,Data!$A$9:$CB$594,53,FALSE)</f>
        <v>9.7164179104477603E-3</v>
      </c>
      <c r="N167" s="32">
        <f>VLOOKUP($B167,Data!$A$9:$CB$594,54,FALSE)</f>
        <v>8.1641791044776112E-3</v>
      </c>
      <c r="O167" s="32">
        <f>VLOOKUP($B167,Data!$A$9:$CB$594,55,FALSE)</f>
        <v>9.2388059701492536E-3</v>
      </c>
      <c r="P167" s="32">
        <f>VLOOKUP($B167,Data!$A$9:$CB$594,56,FALSE)</f>
        <v>7.0597014925373137E-3</v>
      </c>
      <c r="Q167" s="32">
        <f>VLOOKUP($B167,Data!$A$9:$CB$594,57,FALSE)</f>
        <v>1.1626865671641791E-2</v>
      </c>
      <c r="R167" s="32">
        <f>VLOOKUP($B167,Data!$A$9:$CB$594,58,FALSE)</f>
        <v>5.7910447761194027E-3</v>
      </c>
      <c r="S167" s="32">
        <f>VLOOKUP($B167,Data!$A$9:$CB$594,59,FALSE)</f>
        <v>6.6567164179104476E-3</v>
      </c>
      <c r="T167" s="32">
        <f>VLOOKUP($B167,Data!$A$9:$CB$594,60,FALSE)</f>
        <v>5.8358208955223883E-3</v>
      </c>
      <c r="U167" s="32">
        <f>VLOOKUP($B167,Data!$A$9:$CB$594,61,FALSE)</f>
        <v>7.2118959107806691E-3</v>
      </c>
      <c r="V167" s="32">
        <f>VLOOKUP($B167,Data!$A$9:$CB$594,62,FALSE)</f>
        <v>9.0582403965303593E-3</v>
      </c>
      <c r="W167" s="32">
        <f>VLOOKUP($B167,Data!$A$9:$CB$594,63,FALSE)</f>
        <v>1.228004956629492E-2</v>
      </c>
      <c r="X167" s="32">
        <f>VLOOKUP($B167,Data!$A$9:$CB$594,64,FALSE)</f>
        <v>9.8265179677819083E-3</v>
      </c>
      <c r="Y167" s="32">
        <f>VLOOKUP($B167,Data!$A$9:$CB$594,65,FALSE)</f>
        <v>1.2825278810408921E-2</v>
      </c>
      <c r="Z167" s="32">
        <f>VLOOKUP($B167,Data!$A$9:$CB$594,66,FALSE)</f>
        <v>1.2701363073110285E-2</v>
      </c>
      <c r="AA167" s="38">
        <f>VLOOKUP($B167,Data!$A$9:$CB$594,67,FALSE)</f>
        <v>1.033457249070632E-2</v>
      </c>
      <c r="AB167" s="38">
        <f>VLOOKUP($B167,Data!$A$9:$CB$594,68,FALSE)</f>
        <v>7.1995043370508055E-3</v>
      </c>
    </row>
    <row r="168" spans="1:28" x14ac:dyDescent="0.25">
      <c r="A168" s="1" t="s">
        <v>0</v>
      </c>
      <c r="B168" s="2" t="s">
        <v>166</v>
      </c>
      <c r="C168" s="3" t="s">
        <v>166</v>
      </c>
      <c r="D168" t="s">
        <v>371</v>
      </c>
      <c r="E168" t="s">
        <v>646</v>
      </c>
      <c r="F168" s="32">
        <f>VLOOKUP($B168,Data!$A$9:$CB$594,46,FALSE)</f>
        <v>1.1036585365853658E-2</v>
      </c>
      <c r="G168" s="32">
        <f>VLOOKUP($B168,Data!$A$9:$CB$594,47,FALSE)</f>
        <v>2.5182926829268294E-2</v>
      </c>
      <c r="H168" s="32">
        <f>VLOOKUP($B168,Data!$A$9:$CB$594,48,FALSE)</f>
        <v>2.2896341463414634E-2</v>
      </c>
      <c r="I168" s="32">
        <f>VLOOKUP($B168,Data!$A$9:$CB$594,49,FALSE)</f>
        <v>2.8371428571428572E-2</v>
      </c>
      <c r="J168" s="32">
        <f>VLOOKUP($B168,Data!$A$9:$CB$594,50,FALSE)</f>
        <v>1.4828571428571429E-2</v>
      </c>
      <c r="K168" s="32">
        <f>VLOOKUP($B168,Data!$A$9:$CB$594,51,FALSE)</f>
        <v>2.2942857142857143E-2</v>
      </c>
      <c r="L168" s="32">
        <f>VLOOKUP($B168,Data!$A$9:$CB$594,52,FALSE)</f>
        <v>2.1971428571428572E-2</v>
      </c>
      <c r="M168" s="32">
        <f>VLOOKUP($B168,Data!$A$9:$CB$594,53,FALSE)</f>
        <v>2.6628571428571429E-2</v>
      </c>
      <c r="N168" s="32">
        <f>VLOOKUP($B168,Data!$A$9:$CB$594,54,FALSE)</f>
        <v>2.3314285714285714E-2</v>
      </c>
      <c r="O168" s="32">
        <f>VLOOKUP($B168,Data!$A$9:$CB$594,55,FALSE)</f>
        <v>3.5742857142857146E-2</v>
      </c>
      <c r="P168" s="32">
        <f>VLOOKUP($B168,Data!$A$9:$CB$594,56,FALSE)</f>
        <v>1.7914285714285716E-2</v>
      </c>
      <c r="Q168" s="32">
        <f>VLOOKUP($B168,Data!$A$9:$CB$594,57,FALSE)</f>
        <v>1.2657142857142856E-2</v>
      </c>
      <c r="R168" s="32">
        <f>VLOOKUP($B168,Data!$A$9:$CB$594,58,FALSE)</f>
        <v>1.0428571428571429E-2</v>
      </c>
      <c r="S168" s="32">
        <f>VLOOKUP($B168,Data!$A$9:$CB$594,59,FALSE)</f>
        <v>2.1257142857142856E-2</v>
      </c>
      <c r="T168" s="32">
        <f>VLOOKUP($B168,Data!$A$9:$CB$594,60,FALSE)</f>
        <v>1.6657142857142856E-2</v>
      </c>
      <c r="U168" s="32">
        <f>VLOOKUP($B168,Data!$A$9:$CB$594,61,FALSE)</f>
        <v>1.0627450980392156E-2</v>
      </c>
      <c r="V168" s="32">
        <f>VLOOKUP($B168,Data!$A$9:$CB$594,62,FALSE)</f>
        <v>1.0705882352941176E-2</v>
      </c>
      <c r="W168" s="32">
        <f>VLOOKUP($B168,Data!$A$9:$CB$594,63,FALSE)</f>
        <v>1.1470588235294118E-2</v>
      </c>
      <c r="X168" s="32">
        <f>VLOOKUP($B168,Data!$A$9:$CB$594,64,FALSE)</f>
        <v>1.5549019607843138E-2</v>
      </c>
      <c r="Y168" s="32">
        <f>VLOOKUP($B168,Data!$A$9:$CB$594,65,FALSE)</f>
        <v>1.8333333333333333E-2</v>
      </c>
      <c r="Z168" s="32">
        <f>VLOOKUP($B168,Data!$A$9:$CB$594,66,FALSE)</f>
        <v>1.9313725490196079E-2</v>
      </c>
      <c r="AA168" s="38">
        <f>VLOOKUP($B168,Data!$A$9:$CB$594,67,FALSE)</f>
        <v>1.9450980392156862E-2</v>
      </c>
      <c r="AB168" s="38">
        <f>VLOOKUP($B168,Data!$A$9:$CB$594,68,FALSE)</f>
        <v>1.7372549019607844E-2</v>
      </c>
    </row>
    <row r="169" spans="1:28" x14ac:dyDescent="0.25">
      <c r="A169" s="1" t="s">
        <v>0</v>
      </c>
      <c r="B169" s="2" t="s">
        <v>167</v>
      </c>
      <c r="C169" s="3" t="s">
        <v>167</v>
      </c>
      <c r="D169" t="s">
        <v>372</v>
      </c>
      <c r="E169" t="s">
        <v>631</v>
      </c>
      <c r="F169" s="32">
        <f>VLOOKUP($B169,Data!$A$9:$CB$594,46,FALSE)</f>
        <v>4.5933014354066987E-3</v>
      </c>
      <c r="G169" s="32">
        <f>VLOOKUP($B169,Data!$A$9:$CB$594,47,FALSE)</f>
        <v>1.2392344497607656E-2</v>
      </c>
      <c r="H169" s="32">
        <f>VLOOKUP($B169,Data!$A$9:$CB$594,48,FALSE)</f>
        <v>5.4784688995215313E-3</v>
      </c>
      <c r="I169" s="32">
        <f>VLOOKUP($B169,Data!$A$9:$CB$594,49,FALSE)</f>
        <v>6.7875647668393779E-3</v>
      </c>
      <c r="J169" s="32">
        <f>VLOOKUP($B169,Data!$A$9:$CB$594,50,FALSE)</f>
        <v>4.5077720207253886E-3</v>
      </c>
      <c r="K169" s="32">
        <f>VLOOKUP($B169,Data!$A$9:$CB$594,51,FALSE)</f>
        <v>6.1658031088082906E-3</v>
      </c>
      <c r="L169" s="32">
        <f>VLOOKUP($B169,Data!$A$9:$CB$594,52,FALSE)</f>
        <v>7.5129533678756476E-3</v>
      </c>
      <c r="M169" s="32">
        <f>VLOOKUP($B169,Data!$A$9:$CB$594,53,FALSE)</f>
        <v>5.5181347150259066E-3</v>
      </c>
      <c r="N169" s="32">
        <f>VLOOKUP($B169,Data!$A$9:$CB$594,54,FALSE)</f>
        <v>2.0440414507772019E-2</v>
      </c>
      <c r="O169" s="32">
        <f>VLOOKUP($B169,Data!$A$9:$CB$594,55,FALSE)</f>
        <v>1.0414507772020725E-2</v>
      </c>
      <c r="P169" s="32">
        <f>VLOOKUP($B169,Data!$A$9:$CB$594,56,FALSE)</f>
        <v>1.7746113989637307E-2</v>
      </c>
      <c r="Q169" s="32">
        <f>VLOOKUP($B169,Data!$A$9:$CB$594,57,FALSE)</f>
        <v>7.072538860103627E-3</v>
      </c>
      <c r="R169" s="32">
        <f>VLOOKUP($B169,Data!$A$9:$CB$594,58,FALSE)</f>
        <v>6.1658031088082906E-3</v>
      </c>
      <c r="S169" s="32">
        <f>VLOOKUP($B169,Data!$A$9:$CB$594,59,FALSE)</f>
        <v>8.5492227979274606E-3</v>
      </c>
      <c r="T169" s="32">
        <f>VLOOKUP($B169,Data!$A$9:$CB$594,60,FALSE)</f>
        <v>5.9326424870466323E-3</v>
      </c>
      <c r="U169" s="32">
        <f>VLOOKUP($B169,Data!$A$9:$CB$594,61,FALSE)</f>
        <v>5.7285429141716564E-3</v>
      </c>
      <c r="V169" s="32">
        <f>VLOOKUP($B169,Data!$A$9:$CB$594,62,FALSE)</f>
        <v>8.063872255489022E-3</v>
      </c>
      <c r="W169" s="32">
        <f>VLOOKUP($B169,Data!$A$9:$CB$594,63,FALSE)</f>
        <v>4.5708582834331334E-3</v>
      </c>
      <c r="X169" s="32">
        <f>VLOOKUP($B169,Data!$A$9:$CB$594,64,FALSE)</f>
        <v>1.1836327345309381E-2</v>
      </c>
      <c r="Y169" s="32">
        <f>VLOOKUP($B169,Data!$A$9:$CB$594,65,FALSE)</f>
        <v>8.5828343313373249E-3</v>
      </c>
      <c r="Z169" s="32">
        <f>VLOOKUP($B169,Data!$A$9:$CB$594,66,FALSE)</f>
        <v>1.0259481037924153E-2</v>
      </c>
      <c r="AA169" s="38">
        <f>VLOOKUP($B169,Data!$A$9:$CB$594,67,FALSE)</f>
        <v>1.4231536926147705E-2</v>
      </c>
      <c r="AB169" s="38">
        <f>VLOOKUP($B169,Data!$A$9:$CB$594,68,FALSE)</f>
        <v>5.1497005988023949E-3</v>
      </c>
    </row>
    <row r="170" spans="1:28" x14ac:dyDescent="0.25">
      <c r="A170" s="1" t="s">
        <v>0</v>
      </c>
      <c r="B170" s="2" t="s">
        <v>168</v>
      </c>
      <c r="C170" s="3" t="s">
        <v>168</v>
      </c>
      <c r="D170" t="s">
        <v>373</v>
      </c>
      <c r="E170" t="s">
        <v>645</v>
      </c>
      <c r="F170" s="32">
        <f>VLOOKUP($B170,Data!$A$9:$CB$594,46,FALSE)</f>
        <v>6.4648437500000001E-3</v>
      </c>
      <c r="G170" s="32">
        <f>VLOOKUP($B170,Data!$A$9:$CB$594,47,FALSE)</f>
        <v>1.5253906249999999E-2</v>
      </c>
      <c r="H170" s="32">
        <f>VLOOKUP($B170,Data!$A$9:$CB$594,48,FALSE)</f>
        <v>1.1992187499999999E-2</v>
      </c>
      <c r="I170" s="32">
        <f>VLOOKUP($B170,Data!$A$9:$CB$594,49,FALSE)</f>
        <v>1.3091247672253259E-2</v>
      </c>
      <c r="J170" s="32">
        <f>VLOOKUP($B170,Data!$A$9:$CB$594,50,FALSE)</f>
        <v>7.7467411545623834E-3</v>
      </c>
      <c r="K170" s="32">
        <f>VLOOKUP($B170,Data!$A$9:$CB$594,51,FALSE)</f>
        <v>1.7653631284916201E-2</v>
      </c>
      <c r="L170" s="32">
        <f>VLOOKUP($B170,Data!$A$9:$CB$594,52,FALSE)</f>
        <v>1.1638733705772812E-2</v>
      </c>
      <c r="M170" s="32">
        <f>VLOOKUP($B170,Data!$A$9:$CB$594,53,FALSE)</f>
        <v>1.1117318435754191E-2</v>
      </c>
      <c r="N170" s="32">
        <f>VLOOKUP($B170,Data!$A$9:$CB$594,54,FALSE)</f>
        <v>1.3966480446927373E-2</v>
      </c>
      <c r="O170" s="32">
        <f>VLOOKUP($B170,Data!$A$9:$CB$594,55,FALSE)</f>
        <v>1.5400372439478584E-2</v>
      </c>
      <c r="P170" s="32">
        <f>VLOOKUP($B170,Data!$A$9:$CB$594,56,FALSE)</f>
        <v>1.048417132216015E-2</v>
      </c>
      <c r="Q170" s="32">
        <f>VLOOKUP($B170,Data!$A$9:$CB$594,57,FALSE)</f>
        <v>1.1527001862197394E-2</v>
      </c>
      <c r="R170" s="32">
        <f>VLOOKUP($B170,Data!$A$9:$CB$594,58,FALSE)</f>
        <v>9.0130353817504654E-3</v>
      </c>
      <c r="S170" s="32">
        <f>VLOOKUP($B170,Data!$A$9:$CB$594,59,FALSE)</f>
        <v>1.7579143389199255E-2</v>
      </c>
      <c r="T170" s="32">
        <f>VLOOKUP($B170,Data!$A$9:$CB$594,60,FALSE)</f>
        <v>1.3296089385474861E-2</v>
      </c>
      <c r="U170" s="32">
        <f>VLOOKUP($B170,Data!$A$9:$CB$594,61,FALSE)</f>
        <v>1.3721286370597243E-2</v>
      </c>
      <c r="V170" s="32">
        <f>VLOOKUP($B170,Data!$A$9:$CB$594,62,FALSE)</f>
        <v>1.5972434915773354E-2</v>
      </c>
      <c r="W170" s="32">
        <f>VLOOKUP($B170,Data!$A$9:$CB$594,63,FALSE)</f>
        <v>1.6355283307810106E-2</v>
      </c>
      <c r="X170" s="32">
        <f>VLOOKUP($B170,Data!$A$9:$CB$594,64,FALSE)</f>
        <v>1.2649310872894334E-2</v>
      </c>
      <c r="Y170" s="32">
        <f>VLOOKUP($B170,Data!$A$9:$CB$594,65,FALSE)</f>
        <v>1.5068912710566616E-2</v>
      </c>
      <c r="Z170" s="32">
        <f>VLOOKUP($B170,Data!$A$9:$CB$594,66,FALSE)</f>
        <v>1.2756508422664625E-2</v>
      </c>
      <c r="AA170" s="38">
        <f>VLOOKUP($B170,Data!$A$9:$CB$594,67,FALSE)</f>
        <v>1.7565084226646249E-2</v>
      </c>
      <c r="AB170" s="38">
        <f>VLOOKUP($B170,Data!$A$9:$CB$594,68,FALSE)</f>
        <v>1.5068912710566616E-2</v>
      </c>
    </row>
    <row r="171" spans="1:28" x14ac:dyDescent="0.25">
      <c r="A171" s="1" t="s">
        <v>0</v>
      </c>
      <c r="B171" s="2" t="s">
        <v>169</v>
      </c>
      <c r="C171" s="3" t="s">
        <v>169</v>
      </c>
      <c r="D171" t="s">
        <v>374</v>
      </c>
      <c r="E171" t="s">
        <v>630</v>
      </c>
      <c r="F171" s="32">
        <f>VLOOKUP($B171,Data!$A$9:$CB$594,46,FALSE)</f>
        <v>4.9915966386554619E-3</v>
      </c>
      <c r="G171" s="32">
        <f>VLOOKUP($B171,Data!$A$9:$CB$594,47,FALSE)</f>
        <v>1.4806722689075629E-2</v>
      </c>
      <c r="H171" s="32">
        <f>VLOOKUP($B171,Data!$A$9:$CB$594,48,FALSE)</f>
        <v>1.1512605042016807E-2</v>
      </c>
      <c r="I171" s="32">
        <f>VLOOKUP($B171,Data!$A$9:$CB$594,49,FALSE)</f>
        <v>1.346551724137931E-2</v>
      </c>
      <c r="J171" s="32">
        <f>VLOOKUP($B171,Data!$A$9:$CB$594,50,FALSE)</f>
        <v>1.3241379310344827E-2</v>
      </c>
      <c r="K171" s="32">
        <f>VLOOKUP($B171,Data!$A$9:$CB$594,51,FALSE)</f>
        <v>1.3913793103448277E-2</v>
      </c>
      <c r="L171" s="32">
        <f>VLOOKUP($B171,Data!$A$9:$CB$594,52,FALSE)</f>
        <v>1.1551724137931034E-2</v>
      </c>
      <c r="M171" s="32">
        <f>VLOOKUP($B171,Data!$A$9:$CB$594,53,FALSE)</f>
        <v>1.2517241379310345E-2</v>
      </c>
      <c r="N171" s="32">
        <f>VLOOKUP($B171,Data!$A$9:$CB$594,54,FALSE)</f>
        <v>1.0465517241379311E-2</v>
      </c>
      <c r="O171" s="32">
        <f>VLOOKUP($B171,Data!$A$9:$CB$594,55,FALSE)</f>
        <v>1.6465517241379311E-2</v>
      </c>
      <c r="P171" s="32">
        <f>VLOOKUP($B171,Data!$A$9:$CB$594,56,FALSE)</f>
        <v>2.0620689655172414E-2</v>
      </c>
      <c r="Q171" s="32">
        <f>VLOOKUP($B171,Data!$A$9:$CB$594,57,FALSE)</f>
        <v>1.306896551724138E-2</v>
      </c>
      <c r="R171" s="32">
        <f>VLOOKUP($B171,Data!$A$9:$CB$594,58,FALSE)</f>
        <v>1.1655172413793104E-2</v>
      </c>
      <c r="S171" s="32">
        <f>VLOOKUP($B171,Data!$A$9:$CB$594,59,FALSE)</f>
        <v>1.4310344827586207E-2</v>
      </c>
      <c r="T171" s="32">
        <f>VLOOKUP($B171,Data!$A$9:$CB$594,60,FALSE)</f>
        <v>1.6396551724137932E-2</v>
      </c>
      <c r="U171" s="32">
        <f>VLOOKUP($B171,Data!$A$9:$CB$594,61,FALSE)</f>
        <v>1.1624834874504624E-2</v>
      </c>
      <c r="V171" s="32">
        <f>VLOOKUP($B171,Data!$A$9:$CB$594,62,FALSE)</f>
        <v>1.1889035667107001E-2</v>
      </c>
      <c r="W171" s="32">
        <f>VLOOKUP($B171,Data!$A$9:$CB$594,63,FALSE)</f>
        <v>1.0409511228533685E-2</v>
      </c>
      <c r="X171" s="32">
        <f>VLOOKUP($B171,Data!$A$9:$CB$594,64,FALSE)</f>
        <v>1.2840158520475561E-2</v>
      </c>
      <c r="Y171" s="32">
        <f>VLOOKUP($B171,Data!$A$9:$CB$594,65,FALSE)</f>
        <v>1.2311756935270805E-2</v>
      </c>
      <c r="Z171" s="32">
        <f>VLOOKUP($B171,Data!$A$9:$CB$594,66,FALSE)</f>
        <v>1.1373844121532365E-2</v>
      </c>
      <c r="AA171" s="38">
        <f>VLOOKUP($B171,Data!$A$9:$CB$594,67,FALSE)</f>
        <v>1.2853368560105681E-2</v>
      </c>
      <c r="AB171" s="38">
        <f>VLOOKUP($B171,Data!$A$9:$CB$594,68,FALSE)</f>
        <v>1.439894319682959E-2</v>
      </c>
    </row>
    <row r="172" spans="1:28" x14ac:dyDescent="0.25">
      <c r="A172" s="1" t="s">
        <v>0</v>
      </c>
      <c r="B172" s="2" t="s">
        <v>170</v>
      </c>
      <c r="C172" s="3" t="s">
        <v>170</v>
      </c>
      <c r="D172" t="s">
        <v>375</v>
      </c>
      <c r="E172" t="s">
        <v>631</v>
      </c>
      <c r="F172" s="32">
        <f>VLOOKUP($B172,Data!$A$9:$CB$594,46,FALSE)</f>
        <v>5.8125E-3</v>
      </c>
      <c r="G172" s="32">
        <f>VLOOKUP($B172,Data!$A$9:$CB$594,47,FALSE)</f>
        <v>9.3281249999999996E-3</v>
      </c>
      <c r="H172" s="32">
        <f>VLOOKUP($B172,Data!$A$9:$CB$594,48,FALSE)</f>
        <v>8.8749999999999992E-3</v>
      </c>
      <c r="I172" s="32">
        <f>VLOOKUP($B172,Data!$A$9:$CB$594,49,FALSE)</f>
        <v>7.3933649289099528E-3</v>
      </c>
      <c r="J172" s="32">
        <f>VLOOKUP($B172,Data!$A$9:$CB$594,50,FALSE)</f>
        <v>1.0315955766192732E-2</v>
      </c>
      <c r="K172" s="32">
        <f>VLOOKUP($B172,Data!$A$9:$CB$594,51,FALSE)</f>
        <v>6.192733017377567E-3</v>
      </c>
      <c r="L172" s="32">
        <f>VLOOKUP($B172,Data!$A$9:$CB$594,52,FALSE)</f>
        <v>8.9257503949447085E-3</v>
      </c>
      <c r="M172" s="32">
        <f>VLOOKUP($B172,Data!$A$9:$CB$594,53,FALSE)</f>
        <v>7.2669826224328595E-3</v>
      </c>
      <c r="N172" s="32">
        <f>VLOOKUP($B172,Data!$A$9:$CB$594,54,FALSE)</f>
        <v>7.5513428120063189E-3</v>
      </c>
      <c r="O172" s="32">
        <f>VLOOKUP($B172,Data!$A$9:$CB$594,55,FALSE)</f>
        <v>9.541864139020537E-3</v>
      </c>
      <c r="P172" s="32">
        <f>VLOOKUP($B172,Data!$A$9:$CB$594,56,FALSE)</f>
        <v>6.9668246445497633E-3</v>
      </c>
      <c r="Q172" s="32">
        <f>VLOOKUP($B172,Data!$A$9:$CB$594,57,FALSE)</f>
        <v>9.9684044233807265E-3</v>
      </c>
      <c r="R172" s="32">
        <f>VLOOKUP($B172,Data!$A$9:$CB$594,58,FALSE)</f>
        <v>6.8404423380726701E-3</v>
      </c>
      <c r="S172" s="32">
        <f>VLOOKUP($B172,Data!$A$9:$CB$594,59,FALSE)</f>
        <v>1.033175355450237E-2</v>
      </c>
      <c r="T172" s="32">
        <f>VLOOKUP($B172,Data!$A$9:$CB$594,60,FALSE)</f>
        <v>1.1753554502369668E-2</v>
      </c>
      <c r="U172" s="32">
        <f>VLOOKUP($B172,Data!$A$9:$CB$594,61,FALSE)</f>
        <v>7.0047732696897373E-3</v>
      </c>
      <c r="V172" s="32">
        <f>VLOOKUP($B172,Data!$A$9:$CB$594,62,FALSE)</f>
        <v>5.9307875894988064E-3</v>
      </c>
      <c r="W172" s="32">
        <f>VLOOKUP($B172,Data!$A$9:$CB$594,63,FALSE)</f>
        <v>1.1145584725536993E-2</v>
      </c>
      <c r="X172" s="32">
        <f>VLOOKUP($B172,Data!$A$9:$CB$594,64,FALSE)</f>
        <v>6.6587112171837713E-3</v>
      </c>
      <c r="Y172" s="32">
        <f>VLOOKUP($B172,Data!$A$9:$CB$594,65,FALSE)</f>
        <v>6.4916467780429593E-3</v>
      </c>
      <c r="Z172" s="32">
        <f>VLOOKUP($B172,Data!$A$9:$CB$594,66,FALSE)</f>
        <v>7.6491646778042962E-3</v>
      </c>
      <c r="AA172" s="38">
        <f>VLOOKUP($B172,Data!$A$9:$CB$594,67,FALSE)</f>
        <v>7.1957040572792359E-3</v>
      </c>
      <c r="AB172" s="38">
        <f>VLOOKUP($B172,Data!$A$9:$CB$594,68,FALSE)</f>
        <v>6.0381861575178998E-3</v>
      </c>
    </row>
    <row r="173" spans="1:28" x14ac:dyDescent="0.25">
      <c r="A173" s="1" t="s">
        <v>0</v>
      </c>
      <c r="B173" s="2" t="s">
        <v>171</v>
      </c>
      <c r="C173" s="3" t="s">
        <v>171</v>
      </c>
      <c r="D173" t="s">
        <v>376</v>
      </c>
      <c r="E173" t="s">
        <v>631</v>
      </c>
      <c r="F173" s="32">
        <f>VLOOKUP($B173,Data!$A$9:$CB$594,46,FALSE)</f>
        <v>6.8959731543624158E-3</v>
      </c>
      <c r="G173" s="32">
        <f>VLOOKUP($B173,Data!$A$9:$CB$594,47,FALSE)</f>
        <v>1.2667785234899328E-2</v>
      </c>
      <c r="H173" s="32">
        <f>VLOOKUP($B173,Data!$A$9:$CB$594,48,FALSE)</f>
        <v>1.2231543624161074E-2</v>
      </c>
      <c r="I173" s="32">
        <f>VLOOKUP($B173,Data!$A$9:$CB$594,49,FALSE)</f>
        <v>1.4784172661870503E-2</v>
      </c>
      <c r="J173" s="32">
        <f>VLOOKUP($B173,Data!$A$9:$CB$594,50,FALSE)</f>
        <v>1.6079136690647481E-2</v>
      </c>
      <c r="K173" s="32">
        <f>VLOOKUP($B173,Data!$A$9:$CB$594,51,FALSE)</f>
        <v>1.4748201438848921E-2</v>
      </c>
      <c r="L173" s="32">
        <f>VLOOKUP($B173,Data!$A$9:$CB$594,52,FALSE)</f>
        <v>1.4568345323741008E-2</v>
      </c>
      <c r="M173" s="32">
        <f>VLOOKUP($B173,Data!$A$9:$CB$594,53,FALSE)</f>
        <v>1.5413669064748201E-2</v>
      </c>
      <c r="N173" s="32">
        <f>VLOOKUP($B173,Data!$A$9:$CB$594,54,FALSE)</f>
        <v>2.5071942446043164E-2</v>
      </c>
      <c r="O173" s="32">
        <f>VLOOKUP($B173,Data!$A$9:$CB$594,55,FALSE)</f>
        <v>2.066546762589928E-2</v>
      </c>
      <c r="P173" s="32">
        <f>VLOOKUP($B173,Data!$A$9:$CB$594,56,FALSE)</f>
        <v>1.85431654676259E-2</v>
      </c>
      <c r="Q173" s="32">
        <f>VLOOKUP($B173,Data!$A$9:$CB$594,57,FALSE)</f>
        <v>1.4532374100719425E-2</v>
      </c>
      <c r="R173" s="32">
        <f>VLOOKUP($B173,Data!$A$9:$CB$594,58,FALSE)</f>
        <v>8.6690647482014389E-3</v>
      </c>
      <c r="S173" s="32">
        <f>VLOOKUP($B173,Data!$A$9:$CB$594,59,FALSE)</f>
        <v>1.9802158273381294E-2</v>
      </c>
      <c r="T173" s="32">
        <f>VLOOKUP($B173,Data!$A$9:$CB$594,60,FALSE)</f>
        <v>1.381294964028777E-2</v>
      </c>
      <c r="U173" s="32">
        <f>VLOOKUP($B173,Data!$A$9:$CB$594,61,FALSE)</f>
        <v>1.1874105865522174E-2</v>
      </c>
      <c r="V173" s="32">
        <f>VLOOKUP($B173,Data!$A$9:$CB$594,62,FALSE)</f>
        <v>1.4864091559370528E-2</v>
      </c>
      <c r="W173" s="32">
        <f>VLOOKUP($B173,Data!$A$9:$CB$594,63,FALSE)</f>
        <v>1.4005722460658083E-2</v>
      </c>
      <c r="X173" s="32">
        <f>VLOOKUP($B173,Data!$A$9:$CB$594,64,FALSE)</f>
        <v>1.1874105865522174E-2</v>
      </c>
      <c r="Y173" s="32">
        <f>VLOOKUP($B173,Data!$A$9:$CB$594,65,FALSE)</f>
        <v>1.7982832618025753E-2</v>
      </c>
      <c r="Z173" s="32">
        <f>VLOOKUP($B173,Data!$A$9:$CB$594,66,FALSE)</f>
        <v>1.6995708154506437E-2</v>
      </c>
      <c r="AA173" s="38">
        <f>VLOOKUP($B173,Data!$A$9:$CB$594,67,FALSE)</f>
        <v>1.7954220314735335E-2</v>
      </c>
      <c r="AB173" s="38">
        <f>VLOOKUP($B173,Data!$A$9:$CB$594,68,FALSE)</f>
        <v>1.1287553648068669E-2</v>
      </c>
    </row>
    <row r="174" spans="1:28" x14ac:dyDescent="0.25">
      <c r="A174" s="1" t="s">
        <v>0</v>
      </c>
      <c r="B174" s="2" t="s">
        <v>172</v>
      </c>
      <c r="C174" s="3" t="s">
        <v>172</v>
      </c>
      <c r="D174" t="s">
        <v>377</v>
      </c>
      <c r="E174" t="s">
        <v>631</v>
      </c>
      <c r="F174" s="32">
        <f>VLOOKUP($B174,Data!$A$9:$CB$594,46,FALSE)</f>
        <v>8.1971153846153843E-3</v>
      </c>
      <c r="G174" s="32">
        <f>VLOOKUP($B174,Data!$A$9:$CB$594,47,FALSE)</f>
        <v>1.5721153846153847E-2</v>
      </c>
      <c r="H174" s="32">
        <f>VLOOKUP($B174,Data!$A$9:$CB$594,48,FALSE)</f>
        <v>1.4182692307692308E-2</v>
      </c>
      <c r="I174" s="32">
        <f>VLOOKUP($B174,Data!$A$9:$CB$594,49,FALSE)</f>
        <v>1.097323600973236E-2</v>
      </c>
      <c r="J174" s="32">
        <f>VLOOKUP($B174,Data!$A$9:$CB$594,50,FALSE)</f>
        <v>9.1727493917274933E-3</v>
      </c>
      <c r="K174" s="32">
        <f>VLOOKUP($B174,Data!$A$9:$CB$594,51,FALSE)</f>
        <v>1.6423357664233577E-2</v>
      </c>
      <c r="L174" s="32">
        <f>VLOOKUP($B174,Data!$A$9:$CB$594,52,FALSE)</f>
        <v>1.0340632603406326E-2</v>
      </c>
      <c r="M174" s="32">
        <f>VLOOKUP($B174,Data!$A$9:$CB$594,53,FALSE)</f>
        <v>1.4038929440389295E-2</v>
      </c>
      <c r="N174" s="32">
        <f>VLOOKUP($B174,Data!$A$9:$CB$594,54,FALSE)</f>
        <v>1.2360097323600973E-2</v>
      </c>
      <c r="O174" s="32">
        <f>VLOOKUP($B174,Data!$A$9:$CB$594,55,FALSE)</f>
        <v>1.6180048661800485E-2</v>
      </c>
      <c r="P174" s="32">
        <f>VLOOKUP($B174,Data!$A$9:$CB$594,56,FALSE)</f>
        <v>1.9148418491484184E-2</v>
      </c>
      <c r="Q174" s="32">
        <f>VLOOKUP($B174,Data!$A$9:$CB$594,57,FALSE)</f>
        <v>1.8637469586374696E-2</v>
      </c>
      <c r="R174" s="32">
        <f>VLOOKUP($B174,Data!$A$9:$CB$594,58,FALSE)</f>
        <v>1.0729927007299271E-2</v>
      </c>
      <c r="S174" s="32">
        <f>VLOOKUP($B174,Data!$A$9:$CB$594,59,FALSE)</f>
        <v>9.2457420924574214E-3</v>
      </c>
      <c r="T174" s="32">
        <f>VLOOKUP($B174,Data!$A$9:$CB$594,60,FALSE)</f>
        <v>1.1435523114355231E-2</v>
      </c>
      <c r="U174" s="32">
        <f>VLOOKUP($B174,Data!$A$9:$CB$594,61,FALSE)</f>
        <v>1.0500000000000001E-2</v>
      </c>
      <c r="V174" s="32">
        <f>VLOOKUP($B174,Data!$A$9:$CB$594,62,FALSE)</f>
        <v>9.7999999999999997E-3</v>
      </c>
      <c r="W174" s="32">
        <f>VLOOKUP($B174,Data!$A$9:$CB$594,63,FALSE)</f>
        <v>1.2359999999999999E-2</v>
      </c>
      <c r="X174" s="32">
        <f>VLOOKUP($B174,Data!$A$9:$CB$594,64,FALSE)</f>
        <v>1.1379999999999999E-2</v>
      </c>
      <c r="Y174" s="32">
        <f>VLOOKUP($B174,Data!$A$9:$CB$594,65,FALSE)</f>
        <v>1.38E-2</v>
      </c>
      <c r="Z174" s="32">
        <f>VLOOKUP($B174,Data!$A$9:$CB$594,66,FALSE)</f>
        <v>1.24E-2</v>
      </c>
      <c r="AA174" s="38">
        <f>VLOOKUP($B174,Data!$A$9:$CB$594,67,FALSE)</f>
        <v>1.6119999999999999E-2</v>
      </c>
      <c r="AB174" s="38">
        <f>VLOOKUP($B174,Data!$A$9:$CB$594,68,FALSE)</f>
        <v>1.1220000000000001E-2</v>
      </c>
    </row>
    <row r="175" spans="1:28" x14ac:dyDescent="0.25">
      <c r="A175" s="1" t="s">
        <v>0</v>
      </c>
      <c r="B175" s="2" t="s">
        <v>173</v>
      </c>
      <c r="C175" s="3" t="s">
        <v>173</v>
      </c>
      <c r="D175" t="s">
        <v>378</v>
      </c>
      <c r="E175" t="s">
        <v>646</v>
      </c>
      <c r="F175" s="32">
        <f>VLOOKUP($B175,Data!$A$9:$CB$594,46,FALSE)</f>
        <v>3.8956521739130436E-3</v>
      </c>
      <c r="G175" s="32">
        <f>VLOOKUP($B175,Data!$A$9:$CB$594,47,FALSE)</f>
        <v>5.9130434782608699E-3</v>
      </c>
      <c r="H175" s="32">
        <f>VLOOKUP($B175,Data!$A$9:$CB$594,48,FALSE)</f>
        <v>7.5652173913043482E-3</v>
      </c>
      <c r="I175" s="32">
        <f>VLOOKUP($B175,Data!$A$9:$CB$594,49,FALSE)</f>
        <v>4.749163879598662E-3</v>
      </c>
      <c r="J175" s="32">
        <f>VLOOKUP($B175,Data!$A$9:$CB$594,50,FALSE)</f>
        <v>5.5518394648829432E-3</v>
      </c>
      <c r="K175" s="32">
        <f>VLOOKUP($B175,Data!$A$9:$CB$594,51,FALSE)</f>
        <v>7.5919732441471575E-3</v>
      </c>
      <c r="L175" s="32">
        <f>VLOOKUP($B175,Data!$A$9:$CB$594,52,FALSE)</f>
        <v>5.3177257525083609E-3</v>
      </c>
      <c r="M175" s="32">
        <f>VLOOKUP($B175,Data!$A$9:$CB$594,53,FALSE)</f>
        <v>6.1538461538461538E-3</v>
      </c>
      <c r="N175" s="32">
        <f>VLOOKUP($B175,Data!$A$9:$CB$594,54,FALSE)</f>
        <v>7.7759197324414712E-3</v>
      </c>
      <c r="O175" s="32">
        <f>VLOOKUP($B175,Data!$A$9:$CB$594,55,FALSE)</f>
        <v>7.3411371237458193E-3</v>
      </c>
      <c r="P175" s="32">
        <f>VLOOKUP($B175,Data!$A$9:$CB$594,56,FALSE)</f>
        <v>9.3645484949832769E-3</v>
      </c>
      <c r="Q175" s="32">
        <f>VLOOKUP($B175,Data!$A$9:$CB$594,57,FALSE)</f>
        <v>3.7959866220735787E-3</v>
      </c>
      <c r="R175" s="32">
        <f>VLOOKUP($B175,Data!$A$9:$CB$594,58,FALSE)</f>
        <v>4.5819397993311041E-3</v>
      </c>
      <c r="S175" s="32">
        <f>VLOOKUP($B175,Data!$A$9:$CB$594,59,FALSE)</f>
        <v>5.7692307692307696E-3</v>
      </c>
      <c r="T175" s="32">
        <f>VLOOKUP($B175,Data!$A$9:$CB$594,60,FALSE)</f>
        <v>7.7424749163879595E-3</v>
      </c>
      <c r="U175" s="32">
        <f>VLOOKUP($B175,Data!$A$9:$CB$594,61,FALSE)</f>
        <v>5.6400506970849173E-3</v>
      </c>
      <c r="V175" s="32">
        <f>VLOOKUP($B175,Data!$A$9:$CB$594,62,FALSE)</f>
        <v>9.3155893536121664E-3</v>
      </c>
      <c r="W175" s="32">
        <f>VLOOKUP($B175,Data!$A$9:$CB$594,63,FALSE)</f>
        <v>8.1749049429657803E-3</v>
      </c>
      <c r="X175" s="32">
        <f>VLOOKUP($B175,Data!$A$9:$CB$594,64,FALSE)</f>
        <v>5.7287705956907478E-3</v>
      </c>
      <c r="Y175" s="32">
        <f>VLOOKUP($B175,Data!$A$9:$CB$594,65,FALSE)</f>
        <v>7.1356147021546263E-3</v>
      </c>
      <c r="Z175" s="32">
        <f>VLOOKUP($B175,Data!$A$9:$CB$594,66,FALSE)</f>
        <v>4.930291508238276E-3</v>
      </c>
      <c r="AA175" s="38">
        <f>VLOOKUP($B175,Data!$A$9:$CB$594,67,FALSE)</f>
        <v>5.3105196451204055E-3</v>
      </c>
      <c r="AB175" s="38">
        <f>VLOOKUP($B175,Data!$A$9:$CB$594,68,FALSE)</f>
        <v>5.6527249683143216E-3</v>
      </c>
    </row>
    <row r="176" spans="1:28" x14ac:dyDescent="0.25">
      <c r="A176" s="1" t="s">
        <v>0</v>
      </c>
      <c r="B176" s="2" t="s">
        <v>174</v>
      </c>
      <c r="C176" s="3" t="s">
        <v>174</v>
      </c>
      <c r="D176" t="s">
        <v>379</v>
      </c>
      <c r="E176" t="s">
        <v>647</v>
      </c>
      <c r="F176" s="32">
        <f>VLOOKUP($B176,Data!$A$9:$CB$594,46,FALSE)</f>
        <v>4.0909090909090912E-3</v>
      </c>
      <c r="G176" s="32">
        <f>VLOOKUP($B176,Data!$A$9:$CB$594,47,FALSE)</f>
        <v>7.6262626262626259E-3</v>
      </c>
      <c r="H176" s="32">
        <f>VLOOKUP($B176,Data!$A$9:$CB$594,48,FALSE)</f>
        <v>7.0959595959595957E-3</v>
      </c>
      <c r="I176" s="32">
        <f>VLOOKUP($B176,Data!$A$9:$CB$594,49,FALSE)</f>
        <v>7.4252873563218393E-3</v>
      </c>
      <c r="J176" s="32">
        <f>VLOOKUP($B176,Data!$A$9:$CB$594,50,FALSE)</f>
        <v>4.988505747126437E-3</v>
      </c>
      <c r="K176" s="32">
        <f>VLOOKUP($B176,Data!$A$9:$CB$594,51,FALSE)</f>
        <v>5.6091954022988505E-3</v>
      </c>
      <c r="L176" s="32">
        <f>VLOOKUP($B176,Data!$A$9:$CB$594,52,FALSE)</f>
        <v>5.241379310344828E-3</v>
      </c>
      <c r="M176" s="32">
        <f>VLOOKUP($B176,Data!$A$9:$CB$594,53,FALSE)</f>
        <v>5.3563218390804595E-3</v>
      </c>
      <c r="N176" s="32">
        <f>VLOOKUP($B176,Data!$A$9:$CB$594,54,FALSE)</f>
        <v>5.4482758620689655E-3</v>
      </c>
      <c r="O176" s="32">
        <f>VLOOKUP($B176,Data!$A$9:$CB$594,55,FALSE)</f>
        <v>1.0689655172413793E-2</v>
      </c>
      <c r="P176" s="32">
        <f>VLOOKUP($B176,Data!$A$9:$CB$594,56,FALSE)</f>
        <v>7.5862068965517242E-3</v>
      </c>
      <c r="Q176" s="32">
        <f>VLOOKUP($B176,Data!$A$9:$CB$594,57,FALSE)</f>
        <v>4.5977011494252873E-3</v>
      </c>
      <c r="R176" s="32">
        <f>VLOOKUP($B176,Data!$A$9:$CB$594,58,FALSE)</f>
        <v>5.2183908045977008E-3</v>
      </c>
      <c r="S176" s="32">
        <f>VLOOKUP($B176,Data!$A$9:$CB$594,59,FALSE)</f>
        <v>4.9195402298850572E-3</v>
      </c>
      <c r="T176" s="32">
        <f>VLOOKUP($B176,Data!$A$9:$CB$594,60,FALSE)</f>
        <v>6.2528735632183911E-3</v>
      </c>
      <c r="U176" s="32">
        <f>VLOOKUP($B176,Data!$A$9:$CB$594,61,FALSE)</f>
        <v>5.8467023172905528E-3</v>
      </c>
      <c r="V176" s="32">
        <f>VLOOKUP($B176,Data!$A$9:$CB$594,62,FALSE)</f>
        <v>4.9197860962566847E-3</v>
      </c>
      <c r="W176" s="32">
        <f>VLOOKUP($B176,Data!$A$9:$CB$594,63,FALSE)</f>
        <v>5.1158645276292332E-3</v>
      </c>
      <c r="X176" s="32">
        <f>VLOOKUP($B176,Data!$A$9:$CB$594,64,FALSE)</f>
        <v>4.3493761140819967E-3</v>
      </c>
      <c r="Y176" s="32">
        <f>VLOOKUP($B176,Data!$A$9:$CB$594,65,FALSE)</f>
        <v>6.2210338680926914E-3</v>
      </c>
      <c r="Z176" s="32">
        <f>VLOOKUP($B176,Data!$A$9:$CB$594,66,FALSE)</f>
        <v>6.4527629233511585E-3</v>
      </c>
      <c r="AA176" s="38">
        <f>VLOOKUP($B176,Data!$A$9:$CB$594,67,FALSE)</f>
        <v>7.4153297682709451E-3</v>
      </c>
      <c r="AB176" s="38">
        <f>VLOOKUP($B176,Data!$A$9:$CB$594,68,FALSE)</f>
        <v>5.454545454545455E-3</v>
      </c>
    </row>
    <row r="177" spans="1:28" x14ac:dyDescent="0.25">
      <c r="A177" s="1" t="s">
        <v>0</v>
      </c>
      <c r="B177" s="2" t="s">
        <v>175</v>
      </c>
      <c r="C177" s="3" t="s">
        <v>175</v>
      </c>
      <c r="D177" t="s">
        <v>380</v>
      </c>
      <c r="E177" t="s">
        <v>631</v>
      </c>
      <c r="F177" s="32">
        <f>VLOOKUP($B177,Data!$A$9:$CB$594,46,FALSE)</f>
        <v>8.6472602739726019E-3</v>
      </c>
      <c r="G177" s="32">
        <f>VLOOKUP($B177,Data!$A$9:$CB$594,47,FALSE)</f>
        <v>1.0582191780821917E-2</v>
      </c>
      <c r="H177" s="32">
        <f>VLOOKUP($B177,Data!$A$9:$CB$594,48,FALSE)</f>
        <v>7.791095890410959E-3</v>
      </c>
      <c r="I177" s="32">
        <f>VLOOKUP($B177,Data!$A$9:$CB$594,49,FALSE)</f>
        <v>9.8969072164948445E-3</v>
      </c>
      <c r="J177" s="32">
        <f>VLOOKUP($B177,Data!$A$9:$CB$594,50,FALSE)</f>
        <v>6.8213058419243989E-3</v>
      </c>
      <c r="K177" s="32">
        <f>VLOOKUP($B177,Data!$A$9:$CB$594,51,FALSE)</f>
        <v>1.3144329896907217E-2</v>
      </c>
      <c r="L177" s="32">
        <f>VLOOKUP($B177,Data!$A$9:$CB$594,52,FALSE)</f>
        <v>1.2542955326460482E-2</v>
      </c>
      <c r="M177" s="32">
        <f>VLOOKUP($B177,Data!$A$9:$CB$594,53,FALSE)</f>
        <v>1.6271477663230241E-2</v>
      </c>
      <c r="N177" s="32">
        <f>VLOOKUP($B177,Data!$A$9:$CB$594,54,FALSE)</f>
        <v>1.7869415807560136E-2</v>
      </c>
      <c r="O177" s="32">
        <f>VLOOKUP($B177,Data!$A$9:$CB$594,55,FALSE)</f>
        <v>1.9037800687285222E-2</v>
      </c>
      <c r="P177" s="32">
        <f>VLOOKUP($B177,Data!$A$9:$CB$594,56,FALSE)</f>
        <v>1.359106529209622E-2</v>
      </c>
      <c r="Q177" s="32">
        <f>VLOOKUP($B177,Data!$A$9:$CB$594,57,FALSE)</f>
        <v>1.5841924398625428E-2</v>
      </c>
      <c r="R177" s="32">
        <f>VLOOKUP($B177,Data!$A$9:$CB$594,58,FALSE)</f>
        <v>8.6082474226804127E-3</v>
      </c>
      <c r="S177" s="32">
        <f>VLOOKUP($B177,Data!$A$9:$CB$594,59,FALSE)</f>
        <v>1.0189003436426116E-2</v>
      </c>
      <c r="T177" s="32">
        <f>VLOOKUP($B177,Data!$A$9:$CB$594,60,FALSE)</f>
        <v>8.4020618556701031E-3</v>
      </c>
      <c r="U177" s="32">
        <f>VLOOKUP($B177,Data!$A$9:$CB$594,61,FALSE)</f>
        <v>1.0549738219895287E-2</v>
      </c>
      <c r="V177" s="32">
        <f>VLOOKUP($B177,Data!$A$9:$CB$594,62,FALSE)</f>
        <v>9.3062827225130883E-3</v>
      </c>
      <c r="W177" s="32">
        <f>VLOOKUP($B177,Data!$A$9:$CB$594,63,FALSE)</f>
        <v>1.4476439790575916E-2</v>
      </c>
      <c r="X177" s="32">
        <f>VLOOKUP($B177,Data!$A$9:$CB$594,64,FALSE)</f>
        <v>1.4986910994764398E-2</v>
      </c>
      <c r="Y177" s="32">
        <f>VLOOKUP($B177,Data!$A$9:$CB$594,65,FALSE)</f>
        <v>2.2879581151832459E-2</v>
      </c>
      <c r="Z177" s="32">
        <f>VLOOKUP($B177,Data!$A$9:$CB$594,66,FALSE)</f>
        <v>2.12565445026178E-2</v>
      </c>
      <c r="AA177" s="38">
        <f>VLOOKUP($B177,Data!$A$9:$CB$594,67,FALSE)</f>
        <v>1.756544502617801E-2</v>
      </c>
      <c r="AB177" s="38">
        <f>VLOOKUP($B177,Data!$A$9:$CB$594,68,FALSE)</f>
        <v>2.1701570680628272E-2</v>
      </c>
    </row>
    <row r="178" spans="1:28" x14ac:dyDescent="0.25">
      <c r="A178" s="1" t="s">
        <v>0</v>
      </c>
      <c r="B178" s="2" t="s">
        <v>176</v>
      </c>
      <c r="C178" s="3" t="s">
        <v>176</v>
      </c>
      <c r="D178" t="s">
        <v>381</v>
      </c>
      <c r="E178" t="s">
        <v>630</v>
      </c>
      <c r="F178" s="32">
        <f>VLOOKUP($B178,Data!$A$9:$CB$594,46,FALSE)</f>
        <v>3.8775510204081634E-3</v>
      </c>
      <c r="G178" s="32">
        <f>VLOOKUP($B178,Data!$A$9:$CB$594,47,FALSE)</f>
        <v>1.0714285714285714E-2</v>
      </c>
      <c r="H178" s="32">
        <f>VLOOKUP($B178,Data!$A$9:$CB$594,48,FALSE)</f>
        <v>6.1224489795918364E-3</v>
      </c>
      <c r="I178" s="32">
        <f>VLOOKUP($B178,Data!$A$9:$CB$594,49,FALSE)</f>
        <v>5.830618892508143E-3</v>
      </c>
      <c r="J178" s="32">
        <f>VLOOKUP($B178,Data!$A$9:$CB$594,50,FALSE)</f>
        <v>6.0260586319218238E-3</v>
      </c>
      <c r="K178" s="32">
        <f>VLOOKUP($B178,Data!$A$9:$CB$594,51,FALSE)</f>
        <v>5.5374592833876222E-3</v>
      </c>
      <c r="L178" s="32">
        <f>VLOOKUP($B178,Data!$A$9:$CB$594,52,FALSE)</f>
        <v>4.1042345276872966E-3</v>
      </c>
      <c r="M178" s="32">
        <f>VLOOKUP($B178,Data!$A$9:$CB$594,53,FALSE)</f>
        <v>7.4592833876221502E-3</v>
      </c>
      <c r="N178" s="32">
        <f>VLOOKUP($B178,Data!$A$9:$CB$594,54,FALSE)</f>
        <v>6.0586319218241041E-3</v>
      </c>
      <c r="O178" s="32">
        <f>VLOOKUP($B178,Data!$A$9:$CB$594,55,FALSE)</f>
        <v>6.4169381107491855E-3</v>
      </c>
      <c r="P178" s="32">
        <f>VLOOKUP($B178,Data!$A$9:$CB$594,56,FALSE)</f>
        <v>5.5048859934853419E-3</v>
      </c>
      <c r="Q178" s="32">
        <f>VLOOKUP($B178,Data!$A$9:$CB$594,57,FALSE)</f>
        <v>4.6254071661237786E-3</v>
      </c>
      <c r="R178" s="32">
        <f>VLOOKUP($B178,Data!$A$9:$CB$594,58,FALSE)</f>
        <v>3.4201954397394137E-3</v>
      </c>
      <c r="S178" s="32">
        <f>VLOOKUP($B178,Data!$A$9:$CB$594,59,FALSE)</f>
        <v>7.3289902280130291E-3</v>
      </c>
      <c r="T178" s="32">
        <f>VLOOKUP($B178,Data!$A$9:$CB$594,60,FALSE)</f>
        <v>6.1889250814332244E-3</v>
      </c>
      <c r="U178" s="32">
        <f>VLOOKUP($B178,Data!$A$9:$CB$594,61,FALSE)</f>
        <v>5.5242966751918162E-3</v>
      </c>
      <c r="V178" s="32">
        <f>VLOOKUP($B178,Data!$A$9:$CB$594,62,FALSE)</f>
        <v>5.1150895140664966E-3</v>
      </c>
      <c r="W178" s="32">
        <f>VLOOKUP($B178,Data!$A$9:$CB$594,63,FALSE)</f>
        <v>4.4245524296675194E-3</v>
      </c>
      <c r="X178" s="32">
        <f>VLOOKUP($B178,Data!$A$9:$CB$594,64,FALSE)</f>
        <v>5.1662404092071611E-3</v>
      </c>
      <c r="Y178" s="32">
        <f>VLOOKUP($B178,Data!$A$9:$CB$594,65,FALSE)</f>
        <v>5.6521739130434784E-3</v>
      </c>
      <c r="Z178" s="32">
        <f>VLOOKUP($B178,Data!$A$9:$CB$594,66,FALSE)</f>
        <v>4.2199488491048596E-3</v>
      </c>
      <c r="AA178" s="38">
        <f>VLOOKUP($B178,Data!$A$9:$CB$594,67,FALSE)</f>
        <v>7.5447570332480823E-3</v>
      </c>
      <c r="AB178" s="38">
        <f>VLOOKUP($B178,Data!$A$9:$CB$594,68,FALSE)</f>
        <v>4.4501278772378517E-3</v>
      </c>
    </row>
    <row r="179" spans="1:28" x14ac:dyDescent="0.25">
      <c r="A179" s="1" t="s">
        <v>0</v>
      </c>
      <c r="B179" s="2" t="s">
        <v>177</v>
      </c>
      <c r="C179" s="3" t="s">
        <v>177</v>
      </c>
      <c r="D179" t="s">
        <v>382</v>
      </c>
      <c r="E179" t="s">
        <v>645</v>
      </c>
      <c r="F179" s="32">
        <f>VLOOKUP($B179,Data!$A$9:$CB$594,46,FALSE)</f>
        <v>6.0227272727272725E-3</v>
      </c>
      <c r="G179" s="32">
        <f>VLOOKUP($B179,Data!$A$9:$CB$594,47,FALSE)</f>
        <v>1.0833333333333334E-2</v>
      </c>
      <c r="H179" s="32">
        <f>VLOOKUP($B179,Data!$A$9:$CB$594,48,FALSE)</f>
        <v>9.6212121212121207E-3</v>
      </c>
      <c r="I179" s="32">
        <f>VLOOKUP($B179,Data!$A$9:$CB$594,49,FALSE)</f>
        <v>8.7334593572778833E-3</v>
      </c>
      <c r="J179" s="32">
        <f>VLOOKUP($B179,Data!$A$9:$CB$594,50,FALSE)</f>
        <v>5.6143667296786387E-3</v>
      </c>
      <c r="K179" s="32">
        <f>VLOOKUP($B179,Data!$A$9:$CB$594,51,FALSE)</f>
        <v>8.5822306238185261E-3</v>
      </c>
      <c r="L179" s="32">
        <f>VLOOKUP($B179,Data!$A$9:$CB$594,52,FALSE)</f>
        <v>8.0529300567107748E-3</v>
      </c>
      <c r="M179" s="32">
        <f>VLOOKUP($B179,Data!$A$9:$CB$594,53,FALSE)</f>
        <v>8.9035916824196596E-3</v>
      </c>
      <c r="N179" s="32">
        <f>VLOOKUP($B179,Data!$A$9:$CB$594,54,FALSE)</f>
        <v>1.2117202268431002E-2</v>
      </c>
      <c r="O179" s="32">
        <f>VLOOKUP($B179,Data!$A$9:$CB$594,55,FALSE)</f>
        <v>1.1758034026465029E-2</v>
      </c>
      <c r="P179" s="32">
        <f>VLOOKUP($B179,Data!$A$9:$CB$594,56,FALSE)</f>
        <v>1.274102079395085E-2</v>
      </c>
      <c r="Q179" s="32">
        <f>VLOOKUP($B179,Data!$A$9:$CB$594,57,FALSE)</f>
        <v>1.0661625708884688E-2</v>
      </c>
      <c r="R179" s="32">
        <f>VLOOKUP($B179,Data!$A$9:$CB$594,58,FALSE)</f>
        <v>1.0737240075614368E-2</v>
      </c>
      <c r="S179" s="32">
        <f>VLOOKUP($B179,Data!$A$9:$CB$594,59,FALSE)</f>
        <v>1.6143667296786391E-2</v>
      </c>
      <c r="T179" s="32">
        <f>VLOOKUP($B179,Data!$A$9:$CB$594,60,FALSE)</f>
        <v>1.4499054820415878E-2</v>
      </c>
      <c r="U179" s="32">
        <f>VLOOKUP($B179,Data!$A$9:$CB$594,61,FALSE)</f>
        <v>8.7256371814092952E-3</v>
      </c>
      <c r="V179" s="32">
        <f>VLOOKUP($B179,Data!$A$9:$CB$594,62,FALSE)</f>
        <v>8.5907046476761621E-3</v>
      </c>
      <c r="W179" s="32">
        <f>VLOOKUP($B179,Data!$A$9:$CB$594,63,FALSE)</f>
        <v>8.6956521739130436E-3</v>
      </c>
      <c r="X179" s="32">
        <f>VLOOKUP($B179,Data!$A$9:$CB$594,64,FALSE)</f>
        <v>6.5217391304347823E-3</v>
      </c>
      <c r="Y179" s="32">
        <f>VLOOKUP($B179,Data!$A$9:$CB$594,65,FALSE)</f>
        <v>9.1904047976011996E-3</v>
      </c>
      <c r="Z179" s="32">
        <f>VLOOKUP($B179,Data!$A$9:$CB$594,66,FALSE)</f>
        <v>7.5412293853073459E-3</v>
      </c>
      <c r="AA179" s="38">
        <f>VLOOKUP($B179,Data!$A$9:$CB$594,67,FALSE)</f>
        <v>8.5457271364317838E-3</v>
      </c>
      <c r="AB179" s="38">
        <f>VLOOKUP($B179,Data!$A$9:$CB$594,68,FALSE)</f>
        <v>7.0464767616191908E-3</v>
      </c>
    </row>
    <row r="180" spans="1:28" x14ac:dyDescent="0.25">
      <c r="A180" s="1" t="s">
        <v>0</v>
      </c>
      <c r="B180" s="2" t="s">
        <v>178</v>
      </c>
      <c r="C180" s="3" t="s">
        <v>178</v>
      </c>
      <c r="D180" t="s">
        <v>383</v>
      </c>
      <c r="E180" t="s">
        <v>630</v>
      </c>
      <c r="F180" s="32">
        <f>VLOOKUP($B180,Data!$A$9:$CB$594,46,FALSE)</f>
        <v>3.2876712328767125E-3</v>
      </c>
      <c r="G180" s="32">
        <f>VLOOKUP($B180,Data!$A$9:$CB$594,47,FALSE)</f>
        <v>1.3287671232876712E-2</v>
      </c>
      <c r="H180" s="32">
        <f>VLOOKUP($B180,Data!$A$9:$CB$594,48,FALSE)</f>
        <v>9.7534246575342459E-3</v>
      </c>
      <c r="I180" s="32">
        <f>VLOOKUP($B180,Data!$A$9:$CB$594,49,FALSE)</f>
        <v>7.0542635658914733E-3</v>
      </c>
      <c r="J180" s="32">
        <f>VLOOKUP($B180,Data!$A$9:$CB$594,50,FALSE)</f>
        <v>7.1059431524547806E-3</v>
      </c>
      <c r="K180" s="32">
        <f>VLOOKUP($B180,Data!$A$9:$CB$594,51,FALSE)</f>
        <v>1.0981912144702842E-2</v>
      </c>
      <c r="L180" s="32">
        <f>VLOOKUP($B180,Data!$A$9:$CB$594,52,FALSE)</f>
        <v>8.2687338501291983E-3</v>
      </c>
      <c r="M180" s="32">
        <f>VLOOKUP($B180,Data!$A$9:$CB$594,53,FALSE)</f>
        <v>1.3850129198966409E-2</v>
      </c>
      <c r="N180" s="32">
        <f>VLOOKUP($B180,Data!$A$9:$CB$594,54,FALSE)</f>
        <v>7.9328165374677011E-3</v>
      </c>
      <c r="O180" s="32">
        <f>VLOOKUP($B180,Data!$A$9:$CB$594,55,FALSE)</f>
        <v>9.8191214470284231E-3</v>
      </c>
      <c r="P180" s="32">
        <f>VLOOKUP($B180,Data!$A$9:$CB$594,56,FALSE)</f>
        <v>9.7674418604651158E-3</v>
      </c>
      <c r="Q180" s="32">
        <f>VLOOKUP($B180,Data!$A$9:$CB$594,57,FALSE)</f>
        <v>9.5865633074935404E-3</v>
      </c>
      <c r="R180" s="32">
        <f>VLOOKUP($B180,Data!$A$9:$CB$594,58,FALSE)</f>
        <v>7.7519379844961239E-3</v>
      </c>
      <c r="S180" s="32">
        <f>VLOOKUP($B180,Data!$A$9:$CB$594,59,FALSE)</f>
        <v>1.1188630490956072E-2</v>
      </c>
      <c r="T180" s="32">
        <f>VLOOKUP($B180,Data!$A$9:$CB$594,60,FALSE)</f>
        <v>1.4857881136950904E-2</v>
      </c>
      <c r="U180" s="32">
        <f>VLOOKUP($B180,Data!$A$9:$CB$594,61,FALSE)</f>
        <v>1.1681034482758621E-2</v>
      </c>
      <c r="V180" s="32">
        <f>VLOOKUP($B180,Data!$A$9:$CB$594,62,FALSE)</f>
        <v>1.0905172413793103E-2</v>
      </c>
      <c r="W180" s="32">
        <f>VLOOKUP($B180,Data!$A$9:$CB$594,63,FALSE)</f>
        <v>1.0711206896551724E-2</v>
      </c>
      <c r="X180" s="32">
        <f>VLOOKUP($B180,Data!$A$9:$CB$594,64,FALSE)</f>
        <v>1.1939655172413794E-2</v>
      </c>
      <c r="Y180" s="32">
        <f>VLOOKUP($B180,Data!$A$9:$CB$594,65,FALSE)</f>
        <v>1.002155172413793E-2</v>
      </c>
      <c r="Z180" s="32">
        <f>VLOOKUP($B180,Data!$A$9:$CB$594,66,FALSE)</f>
        <v>8.8362068965517244E-3</v>
      </c>
      <c r="AA180" s="38">
        <f>VLOOKUP($B180,Data!$A$9:$CB$594,67,FALSE)</f>
        <v>8.7284482758620691E-3</v>
      </c>
      <c r="AB180" s="38">
        <f>VLOOKUP($B180,Data!$A$9:$CB$594,68,FALSE)</f>
        <v>1.3168103448275861E-2</v>
      </c>
    </row>
    <row r="181" spans="1:28" x14ac:dyDescent="0.25">
      <c r="A181" s="1" t="s">
        <v>0</v>
      </c>
      <c r="B181" s="2" t="s">
        <v>179</v>
      </c>
      <c r="C181" s="3" t="s">
        <v>179</v>
      </c>
      <c r="D181" t="s">
        <v>384</v>
      </c>
      <c r="E181" t="s">
        <v>631</v>
      </c>
      <c r="F181" s="32">
        <f>VLOOKUP($B181,Data!$A$9:$CB$594,46,FALSE)</f>
        <v>5.0347222222222225E-3</v>
      </c>
      <c r="G181" s="32">
        <f>VLOOKUP($B181,Data!$A$9:$CB$594,47,FALSE)</f>
        <v>9.7916666666666673E-3</v>
      </c>
      <c r="H181" s="32">
        <f>VLOOKUP($B181,Data!$A$9:$CB$594,48,FALSE)</f>
        <v>1.0243055555555556E-2</v>
      </c>
      <c r="I181" s="32">
        <f>VLOOKUP($B181,Data!$A$9:$CB$594,49,FALSE)</f>
        <v>9.2456140350877201E-3</v>
      </c>
      <c r="J181" s="32">
        <f>VLOOKUP($B181,Data!$A$9:$CB$594,50,FALSE)</f>
        <v>6.5438596491228067E-3</v>
      </c>
      <c r="K181" s="32">
        <f>VLOOKUP($B181,Data!$A$9:$CB$594,51,FALSE)</f>
        <v>8.771929824561403E-3</v>
      </c>
      <c r="L181" s="32">
        <f>VLOOKUP($B181,Data!$A$9:$CB$594,52,FALSE)</f>
        <v>8.9824561403508765E-3</v>
      </c>
      <c r="M181" s="32">
        <f>VLOOKUP($B181,Data!$A$9:$CB$594,53,FALSE)</f>
        <v>9.2105263157894728E-3</v>
      </c>
      <c r="N181" s="32">
        <f>VLOOKUP($B181,Data!$A$9:$CB$594,54,FALSE)</f>
        <v>1.0298245614035088E-2</v>
      </c>
      <c r="O181" s="32">
        <f>VLOOKUP($B181,Data!$A$9:$CB$594,55,FALSE)</f>
        <v>1.6122807017543858E-2</v>
      </c>
      <c r="P181" s="32">
        <f>VLOOKUP($B181,Data!$A$9:$CB$594,56,FALSE)</f>
        <v>1.3087719298245613E-2</v>
      </c>
      <c r="Q181" s="32">
        <f>VLOOKUP($B181,Data!$A$9:$CB$594,57,FALSE)</f>
        <v>1.3508771929824562E-2</v>
      </c>
      <c r="R181" s="32">
        <f>VLOOKUP($B181,Data!$A$9:$CB$594,58,FALSE)</f>
        <v>1.0473684210526316E-2</v>
      </c>
      <c r="S181" s="32">
        <f>VLOOKUP($B181,Data!$A$9:$CB$594,59,FALSE)</f>
        <v>1.9771929824561402E-2</v>
      </c>
      <c r="T181" s="32">
        <f>VLOOKUP($B181,Data!$A$9:$CB$594,60,FALSE)</f>
        <v>1.4614035087719298E-2</v>
      </c>
      <c r="U181" s="32">
        <f>VLOOKUP($B181,Data!$A$9:$CB$594,61,FALSE)</f>
        <v>1.0304709141274238E-2</v>
      </c>
      <c r="V181" s="32">
        <f>VLOOKUP($B181,Data!$A$9:$CB$594,62,FALSE)</f>
        <v>1.2714681440443213E-2</v>
      </c>
      <c r="W181" s="32">
        <f>VLOOKUP($B181,Data!$A$9:$CB$594,63,FALSE)</f>
        <v>1.3213296398891967E-2</v>
      </c>
      <c r="X181" s="32">
        <f>VLOOKUP($B181,Data!$A$9:$CB$594,64,FALSE)</f>
        <v>1.2091412742382271E-2</v>
      </c>
      <c r="Y181" s="32">
        <f>VLOOKUP($B181,Data!$A$9:$CB$594,65,FALSE)</f>
        <v>1.1440443213296399E-2</v>
      </c>
      <c r="Z181" s="32">
        <f>VLOOKUP($B181,Data!$A$9:$CB$594,66,FALSE)</f>
        <v>9.944598337950139E-3</v>
      </c>
      <c r="AA181" s="38">
        <f>VLOOKUP($B181,Data!$A$9:$CB$594,67,FALSE)</f>
        <v>1.3144044321329641E-2</v>
      </c>
      <c r="AB181" s="38">
        <f>VLOOKUP($B181,Data!$A$9:$CB$594,68,FALSE)</f>
        <v>1.5803324099722991E-2</v>
      </c>
    </row>
    <row r="182" spans="1:28" x14ac:dyDescent="0.25">
      <c r="A182" s="1" t="s">
        <v>0</v>
      </c>
      <c r="B182" s="2" t="s">
        <v>180</v>
      </c>
      <c r="C182" s="3" t="s">
        <v>180</v>
      </c>
      <c r="D182" t="s">
        <v>385</v>
      </c>
      <c r="E182" t="s">
        <v>645</v>
      </c>
      <c r="F182" s="32">
        <f>VLOOKUP($B182,Data!$A$9:$CB$594,46,FALSE)</f>
        <v>8.4637268847795166E-3</v>
      </c>
      <c r="G182" s="32">
        <f>VLOOKUP($B182,Data!$A$9:$CB$594,47,FALSE)</f>
        <v>1.2332859174964439E-2</v>
      </c>
      <c r="H182" s="32">
        <f>VLOOKUP($B182,Data!$A$9:$CB$594,48,FALSE)</f>
        <v>1.1749644381223329E-2</v>
      </c>
      <c r="I182" s="32">
        <f>VLOOKUP($B182,Data!$A$9:$CB$594,49,FALSE)</f>
        <v>1.5019455252918288E-2</v>
      </c>
      <c r="J182" s="32">
        <f>VLOOKUP($B182,Data!$A$9:$CB$594,50,FALSE)</f>
        <v>9.4163424124513624E-3</v>
      </c>
      <c r="K182" s="32">
        <f>VLOOKUP($B182,Data!$A$9:$CB$594,51,FALSE)</f>
        <v>1.1763942931258107E-2</v>
      </c>
      <c r="L182" s="32">
        <f>VLOOKUP($B182,Data!$A$9:$CB$594,52,FALSE)</f>
        <v>8.7548638132295721E-3</v>
      </c>
      <c r="M182" s="32">
        <f>VLOOKUP($B182,Data!$A$9:$CB$594,53,FALSE)</f>
        <v>1.0907911802853438E-2</v>
      </c>
      <c r="N182" s="32">
        <f>VLOOKUP($B182,Data!$A$9:$CB$594,54,FALSE)</f>
        <v>1.5823605706874189E-2</v>
      </c>
      <c r="O182" s="32">
        <f>VLOOKUP($B182,Data!$A$9:$CB$594,55,FALSE)</f>
        <v>1.4059662775616082E-2</v>
      </c>
      <c r="P182" s="32">
        <f>VLOOKUP($B182,Data!$A$9:$CB$594,56,FALSE)</f>
        <v>2.2555123216601816E-2</v>
      </c>
      <c r="Q182" s="32">
        <f>VLOOKUP($B182,Data!$A$9:$CB$594,57,FALSE)</f>
        <v>1.8651102464332037E-2</v>
      </c>
      <c r="R182" s="32">
        <f>VLOOKUP($B182,Data!$A$9:$CB$594,58,FALSE)</f>
        <v>8.7808041504539563E-3</v>
      </c>
      <c r="S182" s="32">
        <f>VLOOKUP($B182,Data!$A$9:$CB$594,59,FALSE)</f>
        <v>1.7405966277561608E-2</v>
      </c>
      <c r="T182" s="32">
        <f>VLOOKUP($B182,Data!$A$9:$CB$594,60,FALSE)</f>
        <v>1.4306095979247729E-2</v>
      </c>
      <c r="U182" s="32">
        <f>VLOOKUP($B182,Data!$A$9:$CB$594,61,FALSE)</f>
        <v>1.0764331210191084E-2</v>
      </c>
      <c r="V182" s="32">
        <f>VLOOKUP($B182,Data!$A$9:$CB$594,62,FALSE)</f>
        <v>1.3046709129511678E-2</v>
      </c>
      <c r="W182" s="32">
        <f>VLOOKUP($B182,Data!$A$9:$CB$594,63,FALSE)</f>
        <v>1.1953290870488322E-2</v>
      </c>
      <c r="X182" s="32">
        <f>VLOOKUP($B182,Data!$A$9:$CB$594,64,FALSE)</f>
        <v>1.3248407643312102E-2</v>
      </c>
      <c r="Y182" s="32">
        <f>VLOOKUP($B182,Data!$A$9:$CB$594,65,FALSE)</f>
        <v>1.5435244161358811E-2</v>
      </c>
      <c r="Z182" s="32">
        <f>VLOOKUP($B182,Data!$A$9:$CB$594,66,FALSE)</f>
        <v>1.4957537154989384E-2</v>
      </c>
      <c r="AA182" s="38">
        <f>VLOOKUP($B182,Data!$A$9:$CB$594,67,FALSE)</f>
        <v>1.9225053078556265E-2</v>
      </c>
      <c r="AB182" s="38">
        <f>VLOOKUP($B182,Data!$A$9:$CB$594,68,FALSE)</f>
        <v>1.5721868365180466E-2</v>
      </c>
    </row>
    <row r="183" spans="1:28" x14ac:dyDescent="0.25">
      <c r="A183" s="1" t="s">
        <v>0</v>
      </c>
      <c r="B183" s="2" t="s">
        <v>181</v>
      </c>
      <c r="C183" s="3" t="s">
        <v>181</v>
      </c>
      <c r="D183" t="s">
        <v>386</v>
      </c>
      <c r="E183" t="s">
        <v>647</v>
      </c>
      <c r="F183" s="32">
        <f>VLOOKUP($B183,Data!$A$9:$CB$594,46,FALSE)</f>
        <v>6.7023554603854391E-3</v>
      </c>
      <c r="G183" s="32">
        <f>VLOOKUP($B183,Data!$A$9:$CB$594,47,FALSE)</f>
        <v>9.5717344753747328E-3</v>
      </c>
      <c r="H183" s="32">
        <f>VLOOKUP($B183,Data!$A$9:$CB$594,48,FALSE)</f>
        <v>1.1284796573875802E-2</v>
      </c>
      <c r="I183" s="32">
        <f>VLOOKUP($B183,Data!$A$9:$CB$594,49,FALSE)</f>
        <v>1.1573498964803313E-2</v>
      </c>
      <c r="J183" s="32">
        <f>VLOOKUP($B183,Data!$A$9:$CB$594,50,FALSE)</f>
        <v>9.6480331262939964E-3</v>
      </c>
      <c r="K183" s="32">
        <f>VLOOKUP($B183,Data!$A$9:$CB$594,51,FALSE)</f>
        <v>1.3830227743271221E-2</v>
      </c>
      <c r="L183" s="32">
        <f>VLOOKUP($B183,Data!$A$9:$CB$594,52,FALSE)</f>
        <v>1.1739130434782608E-2</v>
      </c>
      <c r="M183" s="32">
        <f>VLOOKUP($B183,Data!$A$9:$CB$594,53,FALSE)</f>
        <v>1.3892339544513457E-2</v>
      </c>
      <c r="N183" s="32">
        <f>VLOOKUP($B183,Data!$A$9:$CB$594,54,FALSE)</f>
        <v>1.2877846790890268E-2</v>
      </c>
      <c r="O183" s="32">
        <f>VLOOKUP($B183,Data!$A$9:$CB$594,55,FALSE)</f>
        <v>2.393374741200828E-2</v>
      </c>
      <c r="P183" s="32">
        <f>VLOOKUP($B183,Data!$A$9:$CB$594,56,FALSE)</f>
        <v>1.7660455486542444E-2</v>
      </c>
      <c r="Q183" s="32">
        <f>VLOOKUP($B183,Data!$A$9:$CB$594,57,FALSE)</f>
        <v>1.6459627329192546E-2</v>
      </c>
      <c r="R183" s="32">
        <f>VLOOKUP($B183,Data!$A$9:$CB$594,58,FALSE)</f>
        <v>1.3788819875776398E-2</v>
      </c>
      <c r="S183" s="32">
        <f>VLOOKUP($B183,Data!$A$9:$CB$594,59,FALSE)</f>
        <v>1.7784679089026915E-2</v>
      </c>
      <c r="T183" s="32">
        <f>VLOOKUP($B183,Data!$A$9:$CB$594,60,FALSE)</f>
        <v>1.795031055900621E-2</v>
      </c>
      <c r="U183" s="32">
        <f>VLOOKUP($B183,Data!$A$9:$CB$594,61,FALSE)</f>
        <v>1.4982578397212544E-2</v>
      </c>
      <c r="V183" s="32">
        <f>VLOOKUP($B183,Data!$A$9:$CB$594,62,FALSE)</f>
        <v>1.4355400696864112E-2</v>
      </c>
      <c r="W183" s="32">
        <f>VLOOKUP($B183,Data!$A$9:$CB$594,63,FALSE)</f>
        <v>1.3658536585365854E-2</v>
      </c>
      <c r="X183" s="32">
        <f>VLOOKUP($B183,Data!$A$9:$CB$594,64,FALSE)</f>
        <v>1.440766550522648E-2</v>
      </c>
      <c r="Y183" s="32">
        <f>VLOOKUP($B183,Data!$A$9:$CB$594,65,FALSE)</f>
        <v>1.9006968641114983E-2</v>
      </c>
      <c r="Z183" s="32">
        <f>VLOOKUP($B183,Data!$A$9:$CB$594,66,FALSE)</f>
        <v>1.3571428571428571E-2</v>
      </c>
      <c r="AA183" s="38">
        <f>VLOOKUP($B183,Data!$A$9:$CB$594,67,FALSE)</f>
        <v>2.0993031358885018E-2</v>
      </c>
      <c r="AB183" s="38">
        <f>VLOOKUP($B183,Data!$A$9:$CB$594,68,FALSE)</f>
        <v>1.7926829268292682E-2</v>
      </c>
    </row>
    <row r="184" spans="1:28" x14ac:dyDescent="0.25">
      <c r="A184" s="1" t="s">
        <v>0</v>
      </c>
      <c r="B184" s="4" t="s">
        <v>182</v>
      </c>
      <c r="C184" s="3" t="s">
        <v>182</v>
      </c>
      <c r="D184" t="s">
        <v>387</v>
      </c>
      <c r="E184" t="s">
        <v>645</v>
      </c>
      <c r="F184" s="32">
        <f>VLOOKUP($B184,Data!$A$9:$CB$594,46,FALSE)</f>
        <v>6.7669172932330827E-3</v>
      </c>
      <c r="G184" s="32">
        <f>VLOOKUP($B184,Data!$A$9:$CB$594,47,FALSE)</f>
        <v>1.3270676691729323E-2</v>
      </c>
      <c r="H184" s="32">
        <f>VLOOKUP($B184,Data!$A$9:$CB$594,48,FALSE)</f>
        <v>1.0451127819548873E-2</v>
      </c>
      <c r="I184" s="32">
        <f>VLOOKUP($B184,Data!$A$9:$CB$594,49,FALSE)</f>
        <v>8.7360594795539027E-3</v>
      </c>
      <c r="J184" s="32">
        <f>VLOOKUP($B184,Data!$A$9:$CB$594,50,FALSE)</f>
        <v>1.174721189591078E-2</v>
      </c>
      <c r="K184" s="32">
        <f>VLOOKUP($B184,Data!$A$9:$CB$594,51,FALSE)</f>
        <v>9.8141263940520439E-3</v>
      </c>
      <c r="L184" s="32">
        <f>VLOOKUP($B184,Data!$A$9:$CB$594,52,FALSE)</f>
        <v>1.1245353159851302E-2</v>
      </c>
      <c r="M184" s="32">
        <f>VLOOKUP($B184,Data!$A$9:$CB$594,53,FALSE)</f>
        <v>1.5762081784386615E-2</v>
      </c>
      <c r="N184" s="32">
        <f>VLOOKUP($B184,Data!$A$9:$CB$594,54,FALSE)</f>
        <v>1.5074349442379183E-2</v>
      </c>
      <c r="O184" s="32">
        <f>VLOOKUP($B184,Data!$A$9:$CB$594,55,FALSE)</f>
        <v>1.1431226765799257E-2</v>
      </c>
      <c r="P184" s="32">
        <f>VLOOKUP($B184,Data!$A$9:$CB$594,56,FALSE)</f>
        <v>8.9405204460966548E-3</v>
      </c>
      <c r="Q184" s="32">
        <f>VLOOKUP($B184,Data!$A$9:$CB$594,57,FALSE)</f>
        <v>5.8178438661710035E-3</v>
      </c>
      <c r="R184" s="32">
        <f>VLOOKUP($B184,Data!$A$9:$CB$594,58,FALSE)</f>
        <v>5.148698884758364E-3</v>
      </c>
      <c r="S184" s="32">
        <f>VLOOKUP($B184,Data!$A$9:$CB$594,59,FALSE)</f>
        <v>1.0892193308550185E-2</v>
      </c>
      <c r="T184" s="32">
        <f>VLOOKUP($B184,Data!$A$9:$CB$594,60,FALSE)</f>
        <v>8.0855018587360598E-3</v>
      </c>
      <c r="U184" s="32">
        <f>VLOOKUP($B184,Data!$A$9:$CB$594,61,FALSE)</f>
        <v>7.492711370262391E-3</v>
      </c>
      <c r="V184" s="32">
        <f>VLOOKUP($B184,Data!$A$9:$CB$594,62,FALSE)</f>
        <v>7.9591836734693878E-3</v>
      </c>
      <c r="W184" s="32">
        <f>VLOOKUP($B184,Data!$A$9:$CB$594,63,FALSE)</f>
        <v>7.871720116618075E-3</v>
      </c>
      <c r="X184" s="32">
        <f>VLOOKUP($B184,Data!$A$9:$CB$594,64,FALSE)</f>
        <v>7.1428571428571426E-3</v>
      </c>
      <c r="Y184" s="32">
        <f>VLOOKUP($B184,Data!$A$9:$CB$594,65,FALSE)</f>
        <v>1.7026239067055395E-2</v>
      </c>
      <c r="Z184" s="32">
        <f>VLOOKUP($B184,Data!$A$9:$CB$594,66,FALSE)</f>
        <v>9.5918367346938781E-3</v>
      </c>
      <c r="AA184" s="38">
        <f>VLOOKUP($B184,Data!$A$9:$CB$594,67,FALSE)</f>
        <v>1.0597667638483965E-2</v>
      </c>
      <c r="AB184" s="38">
        <f>VLOOKUP($B184,Data!$A$9:$CB$594,68,FALSE)</f>
        <v>8.9358600583090385E-3</v>
      </c>
    </row>
    <row r="185" spans="1:28" x14ac:dyDescent="0.25">
      <c r="A185" s="1" t="s">
        <v>0</v>
      </c>
      <c r="B185" s="2" t="s">
        <v>183</v>
      </c>
      <c r="C185" s="3" t="s">
        <v>183</v>
      </c>
      <c r="D185" t="s">
        <v>388</v>
      </c>
      <c r="E185" t="s">
        <v>631</v>
      </c>
      <c r="F185" s="32">
        <f>VLOOKUP($B185,Data!$A$9:$CB$594,46,FALSE)</f>
        <v>3.9864864864864865E-3</v>
      </c>
      <c r="G185" s="32">
        <f>VLOOKUP($B185,Data!$A$9:$CB$594,47,FALSE)</f>
        <v>6.216216216216216E-3</v>
      </c>
      <c r="H185" s="32">
        <f>VLOOKUP($B185,Data!$A$9:$CB$594,48,FALSE)</f>
        <v>7.6858108108108112E-3</v>
      </c>
      <c r="I185" s="32">
        <f>VLOOKUP($B185,Data!$A$9:$CB$594,49,FALSE)</f>
        <v>8.839137645107794E-3</v>
      </c>
      <c r="J185" s="32">
        <f>VLOOKUP($B185,Data!$A$9:$CB$594,50,FALSE)</f>
        <v>5.4560530679933668E-3</v>
      </c>
      <c r="K185" s="32">
        <f>VLOOKUP($B185,Data!$A$9:$CB$594,51,FALSE)</f>
        <v>6.7661691542288561E-3</v>
      </c>
      <c r="L185" s="32">
        <f>VLOOKUP($B185,Data!$A$9:$CB$594,52,FALSE)</f>
        <v>7.6616915422885569E-3</v>
      </c>
      <c r="M185" s="32">
        <f>VLOOKUP($B185,Data!$A$9:$CB$594,53,FALSE)</f>
        <v>1.0265339966832505E-2</v>
      </c>
      <c r="N185" s="32">
        <f>VLOOKUP($B185,Data!$A$9:$CB$594,54,FALSE)</f>
        <v>7.7114427860696519E-3</v>
      </c>
      <c r="O185" s="32">
        <f>VLOOKUP($B185,Data!$A$9:$CB$594,55,FALSE)</f>
        <v>9.0878938640132668E-3</v>
      </c>
      <c r="P185" s="32">
        <f>VLOOKUP($B185,Data!$A$9:$CB$594,56,FALSE)</f>
        <v>7.3134328358208959E-3</v>
      </c>
      <c r="Q185" s="32">
        <f>VLOOKUP($B185,Data!$A$9:$CB$594,57,FALSE)</f>
        <v>6.2852404643449419E-3</v>
      </c>
      <c r="R185" s="32">
        <f>VLOOKUP($B185,Data!$A$9:$CB$594,58,FALSE)</f>
        <v>5.3731343283582086E-3</v>
      </c>
      <c r="S185" s="32">
        <f>VLOOKUP($B185,Data!$A$9:$CB$594,59,FALSE)</f>
        <v>7.1144278606965171E-3</v>
      </c>
      <c r="T185" s="32">
        <f>VLOOKUP($B185,Data!$A$9:$CB$594,60,FALSE)</f>
        <v>9.4859038142620228E-3</v>
      </c>
      <c r="U185" s="32">
        <f>VLOOKUP($B185,Data!$A$9:$CB$594,61,FALSE)</f>
        <v>7.5770308123249298E-3</v>
      </c>
      <c r="V185" s="32">
        <f>VLOOKUP($B185,Data!$A$9:$CB$594,62,FALSE)</f>
        <v>7.212885154061625E-3</v>
      </c>
      <c r="W185" s="32">
        <f>VLOOKUP($B185,Data!$A$9:$CB$594,63,FALSE)</f>
        <v>7.4369747899159667E-3</v>
      </c>
      <c r="X185" s="32">
        <f>VLOOKUP($B185,Data!$A$9:$CB$594,64,FALSE)</f>
        <v>1.0182072829131653E-2</v>
      </c>
      <c r="Y185" s="32">
        <f>VLOOKUP($B185,Data!$A$9:$CB$594,65,FALSE)</f>
        <v>9.7198879551820723E-3</v>
      </c>
      <c r="Z185" s="32">
        <f>VLOOKUP($B185,Data!$A$9:$CB$594,66,FALSE)</f>
        <v>6.3445378151260508E-3</v>
      </c>
      <c r="AA185" s="38">
        <f>VLOOKUP($B185,Data!$A$9:$CB$594,67,FALSE)</f>
        <v>9.0896358543417367E-3</v>
      </c>
      <c r="AB185" s="38">
        <f>VLOOKUP($B185,Data!$A$9:$CB$594,68,FALSE)</f>
        <v>1.1988795518207283E-2</v>
      </c>
    </row>
    <row r="186" spans="1:28" x14ac:dyDescent="0.25">
      <c r="A186" s="1" t="s">
        <v>0</v>
      </c>
      <c r="B186" s="2" t="s">
        <v>184</v>
      </c>
      <c r="C186" s="3" t="s">
        <v>184</v>
      </c>
      <c r="D186" t="s">
        <v>389</v>
      </c>
      <c r="E186" t="s">
        <v>630</v>
      </c>
      <c r="F186" s="32">
        <f>VLOOKUP($B186,Data!$A$9:$CB$594,46,FALSE)</f>
        <v>2.9855537720706259E-3</v>
      </c>
      <c r="G186" s="32">
        <f>VLOOKUP($B186,Data!$A$9:$CB$594,47,FALSE)</f>
        <v>6.1637239165329054E-3</v>
      </c>
      <c r="H186" s="32">
        <f>VLOOKUP($B186,Data!$A$9:$CB$594,48,FALSE)</f>
        <v>7.9775280898876401E-3</v>
      </c>
      <c r="I186" s="32">
        <f>VLOOKUP($B186,Data!$A$9:$CB$594,49,FALSE)</f>
        <v>6.0246533127889064E-3</v>
      </c>
      <c r="J186" s="32">
        <f>VLOOKUP($B186,Data!$A$9:$CB$594,50,FALSE)</f>
        <v>6.0246533127889064E-3</v>
      </c>
      <c r="K186" s="32">
        <f>VLOOKUP($B186,Data!$A$9:$CB$594,51,FALSE)</f>
        <v>5.5161787365177193E-3</v>
      </c>
      <c r="L186" s="32">
        <f>VLOOKUP($B186,Data!$A$9:$CB$594,52,FALSE)</f>
        <v>5.824345146379045E-3</v>
      </c>
      <c r="M186" s="32">
        <f>VLOOKUP($B186,Data!$A$9:$CB$594,53,FALSE)</f>
        <v>9.2449922958397542E-3</v>
      </c>
      <c r="N186" s="32">
        <f>VLOOKUP($B186,Data!$A$9:$CB$594,54,FALSE)</f>
        <v>5.9322033898305086E-3</v>
      </c>
      <c r="O186" s="32">
        <f>VLOOKUP($B186,Data!$A$9:$CB$594,55,FALSE)</f>
        <v>8.0585516178736522E-3</v>
      </c>
      <c r="P186" s="32">
        <f>VLOOKUP($B186,Data!$A$9:$CB$594,56,FALSE)</f>
        <v>5.7781201848998457E-3</v>
      </c>
      <c r="Q186" s="32">
        <f>VLOOKUP($B186,Data!$A$9:$CB$594,57,FALSE)</f>
        <v>5.8551617873651776E-3</v>
      </c>
      <c r="R186" s="32">
        <f>VLOOKUP($B186,Data!$A$9:$CB$594,58,FALSE)</f>
        <v>4.2526964560862862E-3</v>
      </c>
      <c r="S186" s="32">
        <f>VLOOKUP($B186,Data!$A$9:$CB$594,59,FALSE)</f>
        <v>5.4237288135593224E-3</v>
      </c>
      <c r="T186" s="32">
        <f>VLOOKUP($B186,Data!$A$9:$CB$594,60,FALSE)</f>
        <v>6.425269645608629E-3</v>
      </c>
      <c r="U186" s="32">
        <f>VLOOKUP($B186,Data!$A$9:$CB$594,61,FALSE)</f>
        <v>3.7575030012004804E-3</v>
      </c>
      <c r="V186" s="32">
        <f>VLOOKUP($B186,Data!$A$9:$CB$594,62,FALSE)</f>
        <v>1.0456182472989196E-2</v>
      </c>
      <c r="W186" s="32">
        <f>VLOOKUP($B186,Data!$A$9:$CB$594,63,FALSE)</f>
        <v>4.9699879951980788E-3</v>
      </c>
      <c r="X186" s="32">
        <f>VLOOKUP($B186,Data!$A$9:$CB$594,64,FALSE)</f>
        <v>3.4813925570228092E-3</v>
      </c>
      <c r="Y186" s="32">
        <f>VLOOKUP($B186,Data!$A$9:$CB$594,65,FALSE)</f>
        <v>5.8223289315726288E-3</v>
      </c>
      <c r="Z186" s="32">
        <f>VLOOKUP($B186,Data!$A$9:$CB$594,66,FALSE)</f>
        <v>6.626650660264106E-3</v>
      </c>
      <c r="AA186" s="38">
        <f>VLOOKUP($B186,Data!$A$9:$CB$594,67,FALSE)</f>
        <v>7.3589435774309726E-3</v>
      </c>
      <c r="AB186" s="38">
        <f>VLOOKUP($B186,Data!$A$9:$CB$594,68,FALSE)</f>
        <v>8.7034813925570224E-3</v>
      </c>
    </row>
    <row r="187" spans="1:28" x14ac:dyDescent="0.25">
      <c r="A187" s="1" t="s">
        <v>0</v>
      </c>
      <c r="B187" s="2" t="s">
        <v>185</v>
      </c>
      <c r="C187" s="3" t="s">
        <v>185</v>
      </c>
      <c r="D187" t="s">
        <v>390</v>
      </c>
      <c r="E187" t="s">
        <v>645</v>
      </c>
      <c r="F187" s="32">
        <f>VLOOKUP($B187,Data!$A$9:$CB$594,46,FALSE)</f>
        <v>8.4848484848484857E-3</v>
      </c>
      <c r="G187" s="32">
        <f>VLOOKUP($B187,Data!$A$9:$CB$594,47,FALSE)</f>
        <v>1.4999999999999999E-2</v>
      </c>
      <c r="H187" s="32">
        <f>VLOOKUP($B187,Data!$A$9:$CB$594,48,FALSE)</f>
        <v>1.2146464646464647E-2</v>
      </c>
      <c r="I187" s="32">
        <f>VLOOKUP($B187,Data!$A$9:$CB$594,49,FALSE)</f>
        <v>8.4029484029484024E-3</v>
      </c>
      <c r="J187" s="32">
        <f>VLOOKUP($B187,Data!$A$9:$CB$594,50,FALSE)</f>
        <v>9.0171990171990166E-3</v>
      </c>
      <c r="K187" s="32">
        <f>VLOOKUP($B187,Data!$A$9:$CB$594,51,FALSE)</f>
        <v>8.6977886977886981E-3</v>
      </c>
      <c r="L187" s="32">
        <f>VLOOKUP($B187,Data!$A$9:$CB$594,52,FALSE)</f>
        <v>1.2850122850122851E-2</v>
      </c>
      <c r="M187" s="32">
        <f>VLOOKUP($B187,Data!$A$9:$CB$594,53,FALSE)</f>
        <v>1.4766584766584767E-2</v>
      </c>
      <c r="N187" s="32">
        <f>VLOOKUP($B187,Data!$A$9:$CB$594,54,FALSE)</f>
        <v>1.5626535626535626E-2</v>
      </c>
      <c r="O187" s="32">
        <f>VLOOKUP($B187,Data!$A$9:$CB$594,55,FALSE)</f>
        <v>1.6068796068796069E-2</v>
      </c>
      <c r="P187" s="32">
        <f>VLOOKUP($B187,Data!$A$9:$CB$594,56,FALSE)</f>
        <v>2.2137592137592137E-2</v>
      </c>
      <c r="Q187" s="32">
        <f>VLOOKUP($B187,Data!$A$9:$CB$594,57,FALSE)</f>
        <v>1.0171990171990173E-2</v>
      </c>
      <c r="R187" s="32">
        <f>VLOOKUP($B187,Data!$A$9:$CB$594,58,FALSE)</f>
        <v>1.0958230958230957E-2</v>
      </c>
      <c r="S187" s="32">
        <f>VLOOKUP($B187,Data!$A$9:$CB$594,59,FALSE)</f>
        <v>1.3169533169533169E-2</v>
      </c>
      <c r="T187" s="32">
        <f>VLOOKUP($B187,Data!$A$9:$CB$594,60,FALSE)</f>
        <v>1.2186732186732187E-2</v>
      </c>
      <c r="U187" s="32">
        <f>VLOOKUP($B187,Data!$A$9:$CB$594,61,FALSE)</f>
        <v>1.159329140461216E-2</v>
      </c>
      <c r="V187" s="32">
        <f>VLOOKUP($B187,Data!$A$9:$CB$594,62,FALSE)</f>
        <v>2.3480083857442349E-2</v>
      </c>
      <c r="W187" s="32">
        <f>VLOOKUP($B187,Data!$A$9:$CB$594,63,FALSE)</f>
        <v>1.270440251572327E-2</v>
      </c>
      <c r="X187" s="32">
        <f>VLOOKUP($B187,Data!$A$9:$CB$594,64,FALSE)</f>
        <v>2.9475890985324948E-2</v>
      </c>
      <c r="Y187" s="32">
        <f>VLOOKUP($B187,Data!$A$9:$CB$594,65,FALSE)</f>
        <v>1.6436058700209644E-2</v>
      </c>
      <c r="Z187" s="32">
        <f>VLOOKUP($B187,Data!$A$9:$CB$594,66,FALSE)</f>
        <v>3.1467505241090148E-2</v>
      </c>
      <c r="AA187" s="38">
        <f>VLOOKUP($B187,Data!$A$9:$CB$594,67,FALSE)</f>
        <v>1.6813417190775681E-2</v>
      </c>
      <c r="AB187" s="38">
        <f>VLOOKUP($B187,Data!$A$9:$CB$594,68,FALSE)</f>
        <v>1.6058700209643607E-2</v>
      </c>
    </row>
    <row r="188" spans="1:28" x14ac:dyDescent="0.25">
      <c r="A188" s="1" t="s">
        <v>0</v>
      </c>
      <c r="B188" s="2" t="s">
        <v>186</v>
      </c>
      <c r="C188" s="3" t="s">
        <v>186</v>
      </c>
      <c r="D188" t="s">
        <v>391</v>
      </c>
      <c r="E188" t="s">
        <v>646</v>
      </c>
      <c r="F188" s="32">
        <f>VLOOKUP($B188,Data!$A$9:$CB$594,46,FALSE)</f>
        <v>9.0990990990990998E-3</v>
      </c>
      <c r="G188" s="32">
        <f>VLOOKUP($B188,Data!$A$9:$CB$594,47,FALSE)</f>
        <v>1.0594594594594595E-2</v>
      </c>
      <c r="H188" s="32">
        <f>VLOOKUP($B188,Data!$A$9:$CB$594,48,FALSE)</f>
        <v>9.189189189189189E-3</v>
      </c>
      <c r="I188" s="32">
        <f>VLOOKUP($B188,Data!$A$9:$CB$594,49,FALSE)</f>
        <v>9.13265306122449E-3</v>
      </c>
      <c r="J188" s="32">
        <f>VLOOKUP($B188,Data!$A$9:$CB$594,50,FALSE)</f>
        <v>9.5238095238095247E-3</v>
      </c>
      <c r="K188" s="32">
        <f>VLOOKUP($B188,Data!$A$9:$CB$594,51,FALSE)</f>
        <v>1.1870748299319727E-2</v>
      </c>
      <c r="L188" s="32">
        <f>VLOOKUP($B188,Data!$A$9:$CB$594,52,FALSE)</f>
        <v>1.108843537414966E-2</v>
      </c>
      <c r="M188" s="32">
        <f>VLOOKUP($B188,Data!$A$9:$CB$594,53,FALSE)</f>
        <v>1.3860544217687076E-2</v>
      </c>
      <c r="N188" s="32">
        <f>VLOOKUP($B188,Data!$A$9:$CB$594,54,FALSE)</f>
        <v>1.7040816326530612E-2</v>
      </c>
      <c r="O188" s="32">
        <f>VLOOKUP($B188,Data!$A$9:$CB$594,55,FALSE)</f>
        <v>1.5850340136054422E-2</v>
      </c>
      <c r="P188" s="32">
        <f>VLOOKUP($B188,Data!$A$9:$CB$594,56,FALSE)</f>
        <v>1.7040816326530612E-2</v>
      </c>
      <c r="Q188" s="32">
        <f>VLOOKUP($B188,Data!$A$9:$CB$594,57,FALSE)</f>
        <v>1.6717687074829932E-2</v>
      </c>
      <c r="R188" s="32">
        <f>VLOOKUP($B188,Data!$A$9:$CB$594,58,FALSE)</f>
        <v>8.1462585034013605E-3</v>
      </c>
      <c r="S188" s="32">
        <f>VLOOKUP($B188,Data!$A$9:$CB$594,59,FALSE)</f>
        <v>1.0748299319727891E-2</v>
      </c>
      <c r="T188" s="32">
        <f>VLOOKUP($B188,Data!$A$9:$CB$594,60,FALSE)</f>
        <v>1.3265306122448979E-2</v>
      </c>
      <c r="U188" s="32">
        <f>VLOOKUP($B188,Data!$A$9:$CB$594,61,FALSE)</f>
        <v>8.4738955823293171E-3</v>
      </c>
      <c r="V188" s="32">
        <f>VLOOKUP($B188,Data!$A$9:$CB$594,62,FALSE)</f>
        <v>1.1552878179384203E-2</v>
      </c>
      <c r="W188" s="32">
        <f>VLOOKUP($B188,Data!$A$9:$CB$594,63,FALSE)</f>
        <v>8.0053547523427047E-3</v>
      </c>
      <c r="X188" s="32">
        <f>VLOOKUP($B188,Data!$A$9:$CB$594,64,FALSE)</f>
        <v>1.2436412315930389E-2</v>
      </c>
      <c r="Y188" s="32">
        <f>VLOOKUP($B188,Data!$A$9:$CB$594,65,FALSE)</f>
        <v>1.3172690763052209E-2</v>
      </c>
      <c r="Z188" s="32">
        <f>VLOOKUP($B188,Data!$A$9:$CB$594,66,FALSE)</f>
        <v>2.2998661311914324E-2</v>
      </c>
      <c r="AA188" s="38">
        <f>VLOOKUP($B188,Data!$A$9:$CB$594,67,FALSE)</f>
        <v>2.4618473895582329E-2</v>
      </c>
      <c r="AB188" s="38">
        <f>VLOOKUP($B188,Data!$A$9:$CB$594,68,FALSE)</f>
        <v>2.8500669344042839E-2</v>
      </c>
    </row>
    <row r="189" spans="1:28" x14ac:dyDescent="0.25">
      <c r="A189" s="1" t="s">
        <v>0</v>
      </c>
      <c r="B189" s="2" t="s">
        <v>187</v>
      </c>
      <c r="C189" s="3" t="s">
        <v>187</v>
      </c>
      <c r="D189" t="s">
        <v>392</v>
      </c>
      <c r="E189" t="s">
        <v>630</v>
      </c>
      <c r="F189" s="32">
        <f>VLOOKUP($B189,Data!$A$9:$CB$594,46,FALSE)</f>
        <v>3.8181818181818182E-3</v>
      </c>
      <c r="G189" s="32">
        <f>VLOOKUP($B189,Data!$A$9:$CB$594,47,FALSE)</f>
        <v>8.3181818181818183E-3</v>
      </c>
      <c r="H189" s="32">
        <f>VLOOKUP($B189,Data!$A$9:$CB$594,48,FALSE)</f>
        <v>9.1818181818181816E-3</v>
      </c>
      <c r="I189" s="32">
        <f>VLOOKUP($B189,Data!$A$9:$CB$594,49,FALSE)</f>
        <v>6.7782426778242675E-3</v>
      </c>
      <c r="J189" s="32">
        <f>VLOOKUP($B189,Data!$A$9:$CB$594,50,FALSE)</f>
        <v>3.3891213389121337E-3</v>
      </c>
      <c r="K189" s="32">
        <f>VLOOKUP($B189,Data!$A$9:$CB$594,51,FALSE)</f>
        <v>6.3179916317991636E-3</v>
      </c>
      <c r="L189" s="32">
        <f>VLOOKUP($B189,Data!$A$9:$CB$594,52,FALSE)</f>
        <v>6.1087866108786608E-3</v>
      </c>
      <c r="M189" s="32">
        <f>VLOOKUP($B189,Data!$A$9:$CB$594,53,FALSE)</f>
        <v>9.8326359832635983E-3</v>
      </c>
      <c r="N189" s="32">
        <f>VLOOKUP($B189,Data!$A$9:$CB$594,54,FALSE)</f>
        <v>6.1087866108786608E-3</v>
      </c>
      <c r="O189" s="32">
        <f>VLOOKUP($B189,Data!$A$9:$CB$594,55,FALSE)</f>
        <v>5.397489539748954E-3</v>
      </c>
      <c r="P189" s="32">
        <f>VLOOKUP($B189,Data!$A$9:$CB$594,56,FALSE)</f>
        <v>6.1087866108786608E-3</v>
      </c>
      <c r="Q189" s="32">
        <f>VLOOKUP($B189,Data!$A$9:$CB$594,57,FALSE)</f>
        <v>6.0669456066945607E-3</v>
      </c>
      <c r="R189" s="32">
        <f>VLOOKUP($B189,Data!$A$9:$CB$594,58,FALSE)</f>
        <v>4.7698744769874473E-3</v>
      </c>
      <c r="S189" s="32">
        <f>VLOOKUP($B189,Data!$A$9:$CB$594,59,FALSE)</f>
        <v>6.3598326359832636E-3</v>
      </c>
      <c r="T189" s="32">
        <f>VLOOKUP($B189,Data!$A$9:$CB$594,60,FALSE)</f>
        <v>5.8995815899581588E-3</v>
      </c>
      <c r="U189" s="32">
        <f>VLOOKUP($B189,Data!$A$9:$CB$594,61,FALSE)</f>
        <v>1.3344155844155844E-2</v>
      </c>
      <c r="V189" s="32">
        <f>VLOOKUP($B189,Data!$A$9:$CB$594,62,FALSE)</f>
        <v>5.8441558441558444E-3</v>
      </c>
      <c r="W189" s="32">
        <f>VLOOKUP($B189,Data!$A$9:$CB$594,63,FALSE)</f>
        <v>6.0389610389610391E-3</v>
      </c>
      <c r="X189" s="32">
        <f>VLOOKUP($B189,Data!$A$9:$CB$594,64,FALSE)</f>
        <v>5.6493506493506497E-3</v>
      </c>
      <c r="Y189" s="32">
        <f>VLOOKUP($B189,Data!$A$9:$CB$594,65,FALSE)</f>
        <v>6.6233766233766232E-3</v>
      </c>
      <c r="Z189" s="32">
        <f>VLOOKUP($B189,Data!$A$9:$CB$594,66,FALSE)</f>
        <v>5.0000000000000001E-3</v>
      </c>
      <c r="AA189" s="38">
        <f>VLOOKUP($B189,Data!$A$9:$CB$594,67,FALSE)</f>
        <v>9.5779220779220776E-3</v>
      </c>
      <c r="AB189" s="38">
        <f>VLOOKUP($B189,Data!$A$9:$CB$594,68,FALSE)</f>
        <v>6.6233766233766232E-3</v>
      </c>
    </row>
    <row r="190" spans="1:28" x14ac:dyDescent="0.25">
      <c r="A190" s="1" t="s">
        <v>0</v>
      </c>
      <c r="B190" s="2" t="s">
        <v>188</v>
      </c>
      <c r="C190" s="3" t="s">
        <v>188</v>
      </c>
      <c r="D190" t="s">
        <v>393</v>
      </c>
      <c r="E190" t="s">
        <v>630</v>
      </c>
      <c r="F190" s="32">
        <f>VLOOKUP($B190,Data!$A$9:$CB$594,46,FALSE)</f>
        <v>5.390243902439024E-3</v>
      </c>
      <c r="G190" s="32">
        <f>VLOOKUP($B190,Data!$A$9:$CB$594,47,FALSE)</f>
        <v>1.4951219512195121E-2</v>
      </c>
      <c r="H190" s="32">
        <f>VLOOKUP($B190,Data!$A$9:$CB$594,48,FALSE)</f>
        <v>1.5658536585365854E-2</v>
      </c>
      <c r="I190" s="32">
        <f>VLOOKUP($B190,Data!$A$9:$CB$594,49,FALSE)</f>
        <v>1.2505910165484633E-2</v>
      </c>
      <c r="J190" s="32">
        <f>VLOOKUP($B190,Data!$A$9:$CB$594,50,FALSE)</f>
        <v>1.7115839243498819E-2</v>
      </c>
      <c r="K190" s="32">
        <f>VLOOKUP($B190,Data!$A$9:$CB$594,51,FALSE)</f>
        <v>1.033096926713948E-2</v>
      </c>
      <c r="L190" s="32">
        <f>VLOOKUP($B190,Data!$A$9:$CB$594,52,FALSE)</f>
        <v>1.5862884160756503E-2</v>
      </c>
      <c r="M190" s="32">
        <f>VLOOKUP($B190,Data!$A$9:$CB$594,53,FALSE)</f>
        <v>1.1182033096926714E-2</v>
      </c>
      <c r="N190" s="32">
        <f>VLOOKUP($B190,Data!$A$9:$CB$594,54,FALSE)</f>
        <v>2.1111111111111112E-2</v>
      </c>
      <c r="O190" s="32">
        <f>VLOOKUP($B190,Data!$A$9:$CB$594,55,FALSE)</f>
        <v>1.6288416075650118E-2</v>
      </c>
      <c r="P190" s="32">
        <f>VLOOKUP($B190,Data!$A$9:$CB$594,56,FALSE)</f>
        <v>1.6052009456264775E-2</v>
      </c>
      <c r="Q190" s="32">
        <f>VLOOKUP($B190,Data!$A$9:$CB$594,57,FALSE)</f>
        <v>7.7304964539007094E-3</v>
      </c>
      <c r="R190" s="32">
        <f>VLOOKUP($B190,Data!$A$9:$CB$594,58,FALSE)</f>
        <v>1.2742316784869976E-2</v>
      </c>
      <c r="S190" s="32">
        <f>VLOOKUP($B190,Data!$A$9:$CB$594,59,FALSE)</f>
        <v>1.4728132387706856E-2</v>
      </c>
      <c r="T190" s="32">
        <f>VLOOKUP($B190,Data!$A$9:$CB$594,60,FALSE)</f>
        <v>1.0732860520094563E-2</v>
      </c>
      <c r="U190" s="32">
        <f>VLOOKUP($B190,Data!$A$9:$CB$594,61,FALSE)</f>
        <v>1.3705772811918064E-2</v>
      </c>
      <c r="V190" s="32">
        <f>VLOOKUP($B190,Data!$A$9:$CB$594,62,FALSE)</f>
        <v>1.2513966480446927E-2</v>
      </c>
      <c r="W190" s="32">
        <f>VLOOKUP($B190,Data!$A$9:$CB$594,63,FALSE)</f>
        <v>1.1117318435754191E-2</v>
      </c>
      <c r="X190" s="32">
        <f>VLOOKUP($B190,Data!$A$9:$CB$594,64,FALSE)</f>
        <v>9.2364990689013035E-3</v>
      </c>
      <c r="Y190" s="32">
        <f>VLOOKUP($B190,Data!$A$9:$CB$594,65,FALSE)</f>
        <v>1.4581005586592179E-2</v>
      </c>
      <c r="Z190" s="32">
        <f>VLOOKUP($B190,Data!$A$9:$CB$594,66,FALSE)</f>
        <v>1.3519553072625699E-2</v>
      </c>
      <c r="AA190" s="38">
        <f>VLOOKUP($B190,Data!$A$9:$CB$594,67,FALSE)</f>
        <v>1.5959031657355679E-2</v>
      </c>
      <c r="AB190" s="38">
        <f>VLOOKUP($B190,Data!$A$9:$CB$594,68,FALSE)</f>
        <v>1.2346368715083799E-2</v>
      </c>
    </row>
    <row r="191" spans="1:28" x14ac:dyDescent="0.25">
      <c r="A191" s="1" t="s">
        <v>0</v>
      </c>
      <c r="B191" s="2" t="s">
        <v>189</v>
      </c>
      <c r="C191" s="3" t="s">
        <v>189</v>
      </c>
      <c r="D191" t="s">
        <v>394</v>
      </c>
      <c r="E191" t="s">
        <v>631</v>
      </c>
      <c r="F191" s="32">
        <f>VLOOKUP($B191,Data!$A$9:$CB$594,46,FALSE)</f>
        <v>9.9108734402852047E-3</v>
      </c>
      <c r="G191" s="32">
        <f>VLOOKUP($B191,Data!$A$9:$CB$594,47,FALSE)</f>
        <v>1.4385026737967915E-2</v>
      </c>
      <c r="H191" s="32">
        <f>VLOOKUP($B191,Data!$A$9:$CB$594,48,FALSE)</f>
        <v>1.35650623885918E-2</v>
      </c>
      <c r="I191" s="32">
        <f>VLOOKUP($B191,Data!$A$9:$CB$594,49,FALSE)</f>
        <v>1.5085714285714286E-2</v>
      </c>
      <c r="J191" s="32">
        <f>VLOOKUP($B191,Data!$A$9:$CB$594,50,FALSE)</f>
        <v>1.8038095238095238E-2</v>
      </c>
      <c r="K191" s="32">
        <f>VLOOKUP($B191,Data!$A$9:$CB$594,51,FALSE)</f>
        <v>1.4495238095238096E-2</v>
      </c>
      <c r="L191" s="32">
        <f>VLOOKUP($B191,Data!$A$9:$CB$594,52,FALSE)</f>
        <v>1.6799999999999999E-2</v>
      </c>
      <c r="M191" s="32">
        <f>VLOOKUP($B191,Data!$A$9:$CB$594,53,FALSE)</f>
        <v>2.4152380952380953E-2</v>
      </c>
      <c r="N191" s="32">
        <f>VLOOKUP($B191,Data!$A$9:$CB$594,54,FALSE)</f>
        <v>1.9809523809523808E-2</v>
      </c>
      <c r="O191" s="32">
        <f>VLOOKUP($B191,Data!$A$9:$CB$594,55,FALSE)</f>
        <v>2.1542857142857141E-2</v>
      </c>
      <c r="P191" s="32">
        <f>VLOOKUP($B191,Data!$A$9:$CB$594,56,FALSE)</f>
        <v>3.1485714285714284E-2</v>
      </c>
      <c r="Q191" s="32">
        <f>VLOOKUP($B191,Data!$A$9:$CB$594,57,FALSE)</f>
        <v>2.0323809523809525E-2</v>
      </c>
      <c r="R191" s="32">
        <f>VLOOKUP($B191,Data!$A$9:$CB$594,58,FALSE)</f>
        <v>1.0495238095238096E-2</v>
      </c>
      <c r="S191" s="32">
        <f>VLOOKUP($B191,Data!$A$9:$CB$594,59,FALSE)</f>
        <v>2.2590476190476192E-2</v>
      </c>
      <c r="T191" s="32">
        <f>VLOOKUP($B191,Data!$A$9:$CB$594,60,FALSE)</f>
        <v>1.5752380952380952E-2</v>
      </c>
      <c r="U191" s="32">
        <f>VLOOKUP($B191,Data!$A$9:$CB$594,61,FALSE)</f>
        <v>1.6975397973950795E-2</v>
      </c>
      <c r="V191" s="32">
        <f>VLOOKUP($B191,Data!$A$9:$CB$594,62,FALSE)</f>
        <v>1.4992764109985528E-2</v>
      </c>
      <c r="W191" s="32">
        <f>VLOOKUP($B191,Data!$A$9:$CB$594,63,FALSE)</f>
        <v>1.6309696092619393E-2</v>
      </c>
      <c r="X191" s="32">
        <f>VLOOKUP($B191,Data!$A$9:$CB$594,64,FALSE)</f>
        <v>1.4283646888567293E-2</v>
      </c>
      <c r="Y191" s="32">
        <f>VLOOKUP($B191,Data!$A$9:$CB$594,65,FALSE)</f>
        <v>2.1041968162083938E-2</v>
      </c>
      <c r="Z191" s="32">
        <f>VLOOKUP($B191,Data!$A$9:$CB$594,66,FALSE)</f>
        <v>1.6005788712011578E-2</v>
      </c>
      <c r="AA191" s="38">
        <f>VLOOKUP($B191,Data!$A$9:$CB$594,67,FALSE)</f>
        <v>2.3632416787264833E-2</v>
      </c>
      <c r="AB191" s="38">
        <f>VLOOKUP($B191,Data!$A$9:$CB$594,68,FALSE)</f>
        <v>2.2460202604920404E-2</v>
      </c>
    </row>
    <row r="192" spans="1:28" x14ac:dyDescent="0.25">
      <c r="A192" s="1" t="s">
        <v>0</v>
      </c>
      <c r="B192" s="2" t="s">
        <v>190</v>
      </c>
      <c r="C192" s="3" t="s">
        <v>190</v>
      </c>
      <c r="D192" t="s">
        <v>395</v>
      </c>
      <c r="E192" t="s">
        <v>630</v>
      </c>
      <c r="F192" s="32">
        <f>VLOOKUP($B192,Data!$A$9:$CB$594,46,FALSE)</f>
        <v>5.4450261780104713E-3</v>
      </c>
      <c r="G192" s="32">
        <f>VLOOKUP($B192,Data!$A$9:$CB$594,47,FALSE)</f>
        <v>6.9895287958115183E-3</v>
      </c>
      <c r="H192" s="32">
        <f>VLOOKUP($B192,Data!$A$9:$CB$594,48,FALSE)</f>
        <v>7.4345549738219895E-3</v>
      </c>
      <c r="I192" s="32">
        <f>VLOOKUP($B192,Data!$A$9:$CB$594,49,FALSE)</f>
        <v>6.6981132075471699E-3</v>
      </c>
      <c r="J192" s="32">
        <f>VLOOKUP($B192,Data!$A$9:$CB$594,50,FALSE)</f>
        <v>6.2264150943396228E-3</v>
      </c>
      <c r="K192" s="32">
        <f>VLOOKUP($B192,Data!$A$9:$CB$594,51,FALSE)</f>
        <v>9.9528301886792452E-3</v>
      </c>
      <c r="L192" s="32">
        <f>VLOOKUP($B192,Data!$A$9:$CB$594,52,FALSE)</f>
        <v>8.0188679245283018E-3</v>
      </c>
      <c r="M192" s="32">
        <f>VLOOKUP($B192,Data!$A$9:$CB$594,53,FALSE)</f>
        <v>8.7500000000000008E-3</v>
      </c>
      <c r="N192" s="32">
        <f>VLOOKUP($B192,Data!$A$9:$CB$594,54,FALSE)</f>
        <v>9.4575471698113214E-3</v>
      </c>
      <c r="O192" s="32">
        <f>VLOOKUP($B192,Data!$A$9:$CB$594,55,FALSE)</f>
        <v>1.0542452830188679E-2</v>
      </c>
      <c r="P192" s="32">
        <f>VLOOKUP($B192,Data!$A$9:$CB$594,56,FALSE)</f>
        <v>9.2452830188679246E-3</v>
      </c>
      <c r="Q192" s="32">
        <f>VLOOKUP($B192,Data!$A$9:$CB$594,57,FALSE)</f>
        <v>8.9386792452830193E-3</v>
      </c>
      <c r="R192" s="32">
        <f>VLOOKUP($B192,Data!$A$9:$CB$594,58,FALSE)</f>
        <v>1.2169811320754717E-2</v>
      </c>
      <c r="S192" s="32">
        <f>VLOOKUP($B192,Data!$A$9:$CB$594,59,FALSE)</f>
        <v>1.0306603773584905E-2</v>
      </c>
      <c r="T192" s="32">
        <f>VLOOKUP($B192,Data!$A$9:$CB$594,60,FALSE)</f>
        <v>9.8820754716981134E-3</v>
      </c>
      <c r="U192" s="32">
        <f>VLOOKUP($B192,Data!$A$9:$CB$594,61,FALSE)</f>
        <v>7.4637681159420294E-3</v>
      </c>
      <c r="V192" s="32">
        <f>VLOOKUP($B192,Data!$A$9:$CB$594,62,FALSE)</f>
        <v>8.5326086956521736E-3</v>
      </c>
      <c r="W192" s="32">
        <f>VLOOKUP($B192,Data!$A$9:$CB$594,63,FALSE)</f>
        <v>6.9021739130434787E-3</v>
      </c>
      <c r="X192" s="32">
        <f>VLOOKUP($B192,Data!$A$9:$CB$594,64,FALSE)</f>
        <v>7.5362318840579709E-3</v>
      </c>
      <c r="Y192" s="32">
        <f>VLOOKUP($B192,Data!$A$9:$CB$594,65,FALSE)</f>
        <v>8.0434782608695653E-3</v>
      </c>
      <c r="Z192" s="32">
        <f>VLOOKUP($B192,Data!$A$9:$CB$594,66,FALSE)</f>
        <v>9.2391304347826091E-3</v>
      </c>
      <c r="AA192" s="38">
        <f>VLOOKUP($B192,Data!$A$9:$CB$594,67,FALSE)</f>
        <v>8.152173913043478E-3</v>
      </c>
      <c r="AB192" s="38">
        <f>VLOOKUP($B192,Data!$A$9:$CB$594,68,FALSE)</f>
        <v>8.278985507246376E-3</v>
      </c>
    </row>
    <row r="193" spans="1:28" x14ac:dyDescent="0.25">
      <c r="A193" s="1" t="s">
        <v>0</v>
      </c>
      <c r="B193" s="2" t="s">
        <v>191</v>
      </c>
      <c r="C193" s="3" t="s">
        <v>191</v>
      </c>
      <c r="D193" t="s">
        <v>396</v>
      </c>
      <c r="E193" t="s">
        <v>630</v>
      </c>
      <c r="F193" s="32">
        <f>VLOOKUP($B193,Data!$A$9:$CB$594,46,FALSE)</f>
        <v>3.7760910815939279E-3</v>
      </c>
      <c r="G193" s="32">
        <f>VLOOKUP($B193,Data!$A$9:$CB$594,47,FALSE)</f>
        <v>5.3700189753320684E-3</v>
      </c>
      <c r="H193" s="32">
        <f>VLOOKUP($B193,Data!$A$9:$CB$594,48,FALSE)</f>
        <v>7.7798861480075903E-3</v>
      </c>
      <c r="I193" s="32">
        <f>VLOOKUP($B193,Data!$A$9:$CB$594,49,FALSE)</f>
        <v>8.1901279707495434E-3</v>
      </c>
      <c r="J193" s="32">
        <f>VLOOKUP($B193,Data!$A$9:$CB$594,50,FALSE)</f>
        <v>6.7093235831809876E-3</v>
      </c>
      <c r="K193" s="32">
        <f>VLOOKUP($B193,Data!$A$9:$CB$594,51,FALSE)</f>
        <v>7.3126142595978062E-3</v>
      </c>
      <c r="L193" s="32">
        <f>VLOOKUP($B193,Data!$A$9:$CB$594,52,FALSE)</f>
        <v>7.8610603290676425E-3</v>
      </c>
      <c r="M193" s="32">
        <f>VLOOKUP($B193,Data!$A$9:$CB$594,53,FALSE)</f>
        <v>1.5886654478976234E-2</v>
      </c>
      <c r="N193" s="32">
        <f>VLOOKUP($B193,Data!$A$9:$CB$594,54,FALSE)</f>
        <v>9.2321755027422302E-3</v>
      </c>
      <c r="O193" s="32">
        <f>VLOOKUP($B193,Data!$A$9:$CB$594,55,FALSE)</f>
        <v>1.1864716636197441E-2</v>
      </c>
      <c r="P193" s="32">
        <f>VLOOKUP($B193,Data!$A$9:$CB$594,56,FALSE)</f>
        <v>9.2138939670932361E-3</v>
      </c>
      <c r="Q193" s="32">
        <f>VLOOKUP($B193,Data!$A$9:$CB$594,57,FALSE)</f>
        <v>7.623400365630713E-3</v>
      </c>
      <c r="R193" s="32">
        <f>VLOOKUP($B193,Data!$A$9:$CB$594,58,FALSE)</f>
        <v>1.3254113345521023E-2</v>
      </c>
      <c r="S193" s="32">
        <f>VLOOKUP($B193,Data!$A$9:$CB$594,59,FALSE)</f>
        <v>2.3290676416819013E-2</v>
      </c>
      <c r="T193" s="32">
        <f>VLOOKUP($B193,Data!$A$9:$CB$594,60,FALSE)</f>
        <v>1.3674588665447898E-2</v>
      </c>
      <c r="U193" s="32">
        <f>VLOOKUP($B193,Data!$A$9:$CB$594,61,FALSE)</f>
        <v>1.3678516228748067E-2</v>
      </c>
      <c r="V193" s="32">
        <f>VLOOKUP($B193,Data!$A$9:$CB$594,62,FALSE)</f>
        <v>9.6754250386398757E-3</v>
      </c>
      <c r="W193" s="32">
        <f>VLOOKUP($B193,Data!$A$9:$CB$594,63,FALSE)</f>
        <v>7.8207109737248835E-3</v>
      </c>
      <c r="X193" s="32">
        <f>VLOOKUP($B193,Data!$A$9:$CB$594,64,FALSE)</f>
        <v>9.9227202472952081E-3</v>
      </c>
      <c r="Y193" s="32">
        <f>VLOOKUP($B193,Data!$A$9:$CB$594,65,FALSE)</f>
        <v>8.6707882534775883E-3</v>
      </c>
      <c r="Z193" s="32">
        <f>VLOOKUP($B193,Data!$A$9:$CB$594,66,FALSE)</f>
        <v>8.5007727975270481E-3</v>
      </c>
      <c r="AA193" s="38">
        <f>VLOOKUP($B193,Data!$A$9:$CB$594,67,FALSE)</f>
        <v>9.7990726429675427E-3</v>
      </c>
      <c r="AB193" s="38">
        <f>VLOOKUP($B193,Data!$A$9:$CB$594,68,FALSE)</f>
        <v>1.1174652241112828E-2</v>
      </c>
    </row>
    <row r="194" spans="1:28" x14ac:dyDescent="0.25">
      <c r="A194" s="1" t="s">
        <v>0</v>
      </c>
      <c r="B194" s="2" t="s">
        <v>192</v>
      </c>
      <c r="C194" s="3" t="s">
        <v>192</v>
      </c>
      <c r="D194" t="s">
        <v>397</v>
      </c>
      <c r="E194" t="s">
        <v>630</v>
      </c>
      <c r="F194" s="32">
        <f>VLOOKUP($B194,Data!$A$9:$CB$594,46,FALSE)</f>
        <v>6.875E-3</v>
      </c>
      <c r="G194" s="32">
        <f>VLOOKUP($B194,Data!$A$9:$CB$594,47,FALSE)</f>
        <v>9.6249999999999999E-3</v>
      </c>
      <c r="H194" s="32">
        <f>VLOOKUP($B194,Data!$A$9:$CB$594,48,FALSE)</f>
        <v>9.75E-3</v>
      </c>
      <c r="I194" s="32">
        <f>VLOOKUP($B194,Data!$A$9:$CB$594,49,FALSE)</f>
        <v>8.8275862068965521E-3</v>
      </c>
      <c r="J194" s="32">
        <f>VLOOKUP($B194,Data!$A$9:$CB$594,50,FALSE)</f>
        <v>7.7241379310344829E-3</v>
      </c>
      <c r="K194" s="32">
        <f>VLOOKUP($B194,Data!$A$9:$CB$594,51,FALSE)</f>
        <v>7.4482758620689656E-3</v>
      </c>
      <c r="L194" s="32">
        <f>VLOOKUP($B194,Data!$A$9:$CB$594,52,FALSE)</f>
        <v>1.1793103448275862E-2</v>
      </c>
      <c r="M194" s="32">
        <f>VLOOKUP($B194,Data!$A$9:$CB$594,53,FALSE)</f>
        <v>6.8965517241379309E-3</v>
      </c>
      <c r="N194" s="32">
        <f>VLOOKUP($B194,Data!$A$9:$CB$594,54,FALSE)</f>
        <v>1.1379310344827587E-2</v>
      </c>
      <c r="O194" s="32">
        <f>VLOOKUP($B194,Data!$A$9:$CB$594,55,FALSE)</f>
        <v>7.0344827586206896E-3</v>
      </c>
      <c r="P194" s="32">
        <f>VLOOKUP($B194,Data!$A$9:$CB$594,56,FALSE)</f>
        <v>8.4137931034482753E-3</v>
      </c>
      <c r="Q194" s="32">
        <f>VLOOKUP($B194,Data!$A$9:$CB$594,57,FALSE)</f>
        <v>7.4482758620689656E-3</v>
      </c>
      <c r="R194" s="32">
        <f>VLOOKUP($B194,Data!$A$9:$CB$594,58,FALSE)</f>
        <v>9.655172413793104E-3</v>
      </c>
      <c r="S194" s="32">
        <f>VLOOKUP($B194,Data!$A$9:$CB$594,59,FALSE)</f>
        <v>1.2413793103448275E-2</v>
      </c>
      <c r="T194" s="32">
        <f>VLOOKUP($B194,Data!$A$9:$CB$594,60,FALSE)</f>
        <v>1.0896551724137931E-2</v>
      </c>
      <c r="U194" s="32">
        <f>VLOOKUP($B194,Data!$A$9:$CB$594,61,FALSE)</f>
        <v>8.3957219251336902E-3</v>
      </c>
      <c r="V194" s="32">
        <f>VLOOKUP($B194,Data!$A$9:$CB$594,62,FALSE)</f>
        <v>1.0641711229946524E-2</v>
      </c>
      <c r="W194" s="32">
        <f>VLOOKUP($B194,Data!$A$9:$CB$594,63,FALSE)</f>
        <v>1.4010695187165776E-2</v>
      </c>
      <c r="X194" s="32">
        <f>VLOOKUP($B194,Data!$A$9:$CB$594,64,FALSE)</f>
        <v>1.1069518716577541E-2</v>
      </c>
      <c r="Y194" s="32">
        <f>VLOOKUP($B194,Data!$A$9:$CB$594,65,FALSE)</f>
        <v>9.0909090909090905E-3</v>
      </c>
      <c r="Z194" s="32">
        <f>VLOOKUP($B194,Data!$A$9:$CB$594,66,FALSE)</f>
        <v>1.2459893048128343E-2</v>
      </c>
      <c r="AA194" s="38">
        <f>VLOOKUP($B194,Data!$A$9:$CB$594,67,FALSE)</f>
        <v>1.7165775401069519E-2</v>
      </c>
      <c r="AB194" s="38">
        <f>VLOOKUP($B194,Data!$A$9:$CB$594,68,FALSE)</f>
        <v>7.005347593582888E-3</v>
      </c>
    </row>
    <row r="195" spans="1:28" x14ac:dyDescent="0.25">
      <c r="A195" s="1" t="s">
        <v>0</v>
      </c>
      <c r="B195" s="2" t="s">
        <v>193</v>
      </c>
      <c r="C195" s="3" t="s">
        <v>193</v>
      </c>
      <c r="D195" t="s">
        <v>398</v>
      </c>
      <c r="E195" t="s">
        <v>646</v>
      </c>
      <c r="F195" s="32">
        <f>VLOOKUP($B195,Data!$A$9:$CB$594,46,FALSE)</f>
        <v>9.4117647058823521E-3</v>
      </c>
      <c r="G195" s="32">
        <f>VLOOKUP($B195,Data!$A$9:$CB$594,47,FALSE)</f>
        <v>2.5110294117647061E-2</v>
      </c>
      <c r="H195" s="32">
        <f>VLOOKUP($B195,Data!$A$9:$CB$594,48,FALSE)</f>
        <v>2.0257352941176469E-2</v>
      </c>
      <c r="I195" s="32">
        <f>VLOOKUP($B195,Data!$A$9:$CB$594,49,FALSE)</f>
        <v>1.2271062271062271E-2</v>
      </c>
      <c r="J195" s="32">
        <f>VLOOKUP($B195,Data!$A$9:$CB$594,50,FALSE)</f>
        <v>9.7802197802197809E-3</v>
      </c>
      <c r="K195" s="32">
        <f>VLOOKUP($B195,Data!$A$9:$CB$594,51,FALSE)</f>
        <v>1.0256410256410256E-2</v>
      </c>
      <c r="L195" s="32">
        <f>VLOOKUP($B195,Data!$A$9:$CB$594,52,FALSE)</f>
        <v>1.4102564102564103E-2</v>
      </c>
      <c r="M195" s="32">
        <f>VLOOKUP($B195,Data!$A$9:$CB$594,53,FALSE)</f>
        <v>1.1391941391941392E-2</v>
      </c>
      <c r="N195" s="32">
        <f>VLOOKUP($B195,Data!$A$9:$CB$594,54,FALSE)</f>
        <v>1.0622710622710623E-2</v>
      </c>
      <c r="O195" s="32">
        <f>VLOOKUP($B195,Data!$A$9:$CB$594,55,FALSE)</f>
        <v>1.2710622710622711E-2</v>
      </c>
      <c r="P195" s="32">
        <f>VLOOKUP($B195,Data!$A$9:$CB$594,56,FALSE)</f>
        <v>1.0842490842490842E-2</v>
      </c>
      <c r="Q195" s="32">
        <f>VLOOKUP($B195,Data!$A$9:$CB$594,57,FALSE)</f>
        <v>2.2087912087912089E-2</v>
      </c>
      <c r="R195" s="32">
        <f>VLOOKUP($B195,Data!$A$9:$CB$594,58,FALSE)</f>
        <v>9.7802197802197809E-3</v>
      </c>
      <c r="S195" s="32">
        <f>VLOOKUP($B195,Data!$A$9:$CB$594,59,FALSE)</f>
        <v>3.1758241758241761E-2</v>
      </c>
      <c r="T195" s="32">
        <f>VLOOKUP($B195,Data!$A$9:$CB$594,60,FALSE)</f>
        <v>2.6446886446886447E-2</v>
      </c>
      <c r="U195" s="32">
        <f>VLOOKUP($B195,Data!$A$9:$CB$594,61,FALSE)</f>
        <v>1.4146341463414635E-2</v>
      </c>
      <c r="V195" s="32">
        <f>VLOOKUP($B195,Data!$A$9:$CB$594,62,FALSE)</f>
        <v>2.6775067750677506E-2</v>
      </c>
      <c r="W195" s="32">
        <f>VLOOKUP($B195,Data!$A$9:$CB$594,63,FALSE)</f>
        <v>1.7262872628726288E-2</v>
      </c>
      <c r="X195" s="32">
        <f>VLOOKUP($B195,Data!$A$9:$CB$594,64,FALSE)</f>
        <v>1.4579945799457995E-2</v>
      </c>
      <c r="Y195" s="32">
        <f>VLOOKUP($B195,Data!$A$9:$CB$594,65,FALSE)</f>
        <v>1.1517615176151762E-2</v>
      </c>
      <c r="Z195" s="32">
        <f>VLOOKUP($B195,Data!$A$9:$CB$594,66,FALSE)</f>
        <v>1.0623306233062331E-2</v>
      </c>
      <c r="AA195" s="38">
        <f>VLOOKUP($B195,Data!$A$9:$CB$594,67,FALSE)</f>
        <v>1.013550135501355E-2</v>
      </c>
      <c r="AB195" s="38">
        <f>VLOOKUP($B195,Data!$A$9:$CB$594,68,FALSE)</f>
        <v>8.7533875338753394E-3</v>
      </c>
    </row>
    <row r="196" spans="1:28" x14ac:dyDescent="0.25">
      <c r="A196" s="1" t="s">
        <v>0</v>
      </c>
      <c r="B196" s="2" t="s">
        <v>194</v>
      </c>
      <c r="C196" s="3" t="s">
        <v>194</v>
      </c>
      <c r="D196" t="s">
        <v>399</v>
      </c>
      <c r="E196" t="s">
        <v>631</v>
      </c>
      <c r="F196" s="32">
        <f>VLOOKUP($B196,Data!$A$9:$CB$594,46,FALSE)</f>
        <v>6.2564102564102563E-3</v>
      </c>
      <c r="G196" s="32">
        <f>VLOOKUP($B196,Data!$A$9:$CB$594,47,FALSE)</f>
        <v>1.3282051282051281E-2</v>
      </c>
      <c r="H196" s="32">
        <f>VLOOKUP($B196,Data!$A$9:$CB$594,48,FALSE)</f>
        <v>1.1487179487179488E-2</v>
      </c>
      <c r="I196" s="32">
        <f>VLOOKUP($B196,Data!$A$9:$CB$594,49,FALSE)</f>
        <v>1.0756756756756757E-2</v>
      </c>
      <c r="J196" s="32">
        <f>VLOOKUP($B196,Data!$A$9:$CB$594,50,FALSE)</f>
        <v>9.189189189189189E-3</v>
      </c>
      <c r="K196" s="32">
        <f>VLOOKUP($B196,Data!$A$9:$CB$594,51,FALSE)</f>
        <v>1.1225225225225226E-2</v>
      </c>
      <c r="L196" s="32">
        <f>VLOOKUP($B196,Data!$A$9:$CB$594,52,FALSE)</f>
        <v>1.0684684684684686E-2</v>
      </c>
      <c r="M196" s="32">
        <f>VLOOKUP($B196,Data!$A$9:$CB$594,53,FALSE)</f>
        <v>1.2018018018018018E-2</v>
      </c>
      <c r="N196" s="32">
        <f>VLOOKUP($B196,Data!$A$9:$CB$594,54,FALSE)</f>
        <v>9.7297297297297292E-3</v>
      </c>
      <c r="O196" s="32">
        <f>VLOOKUP($B196,Data!$A$9:$CB$594,55,FALSE)</f>
        <v>1.3315315315315315E-2</v>
      </c>
      <c r="P196" s="32">
        <f>VLOOKUP($B196,Data!$A$9:$CB$594,56,FALSE)</f>
        <v>1.0990990990990991E-2</v>
      </c>
      <c r="Q196" s="32">
        <f>VLOOKUP($B196,Data!$A$9:$CB$594,57,FALSE)</f>
        <v>9.3693693693693691E-3</v>
      </c>
      <c r="R196" s="32">
        <f>VLOOKUP($B196,Data!$A$9:$CB$594,58,FALSE)</f>
        <v>8.9549549549549547E-3</v>
      </c>
      <c r="S196" s="32">
        <f>VLOOKUP($B196,Data!$A$9:$CB$594,59,FALSE)</f>
        <v>1.5783783783783784E-2</v>
      </c>
      <c r="T196" s="32">
        <f>VLOOKUP($B196,Data!$A$9:$CB$594,60,FALSE)</f>
        <v>1.0612612612612612E-2</v>
      </c>
      <c r="U196" s="32">
        <f>VLOOKUP($B196,Data!$A$9:$CB$594,61,FALSE)</f>
        <v>1.4466858789625361E-2</v>
      </c>
      <c r="V196" s="32">
        <f>VLOOKUP($B196,Data!$A$9:$CB$594,62,FALSE)</f>
        <v>1.223342939481268E-2</v>
      </c>
      <c r="W196" s="32">
        <f>VLOOKUP($B196,Data!$A$9:$CB$594,63,FALSE)</f>
        <v>1.6253602305475505E-2</v>
      </c>
      <c r="X196" s="32">
        <f>VLOOKUP($B196,Data!$A$9:$CB$594,64,FALSE)</f>
        <v>1.2997118155619597E-2</v>
      </c>
      <c r="Y196" s="32">
        <f>VLOOKUP($B196,Data!$A$9:$CB$594,65,FALSE)</f>
        <v>1.711815561959654E-2</v>
      </c>
      <c r="Z196" s="32">
        <f>VLOOKUP($B196,Data!$A$9:$CB$594,66,FALSE)</f>
        <v>1.5216138328530259E-2</v>
      </c>
      <c r="AA196" s="38">
        <f>VLOOKUP($B196,Data!$A$9:$CB$594,67,FALSE)</f>
        <v>1.8227665706051874E-2</v>
      </c>
      <c r="AB196" s="38">
        <f>VLOOKUP($B196,Data!$A$9:$CB$594,68,FALSE)</f>
        <v>1.6930835734870316E-2</v>
      </c>
    </row>
    <row r="197" spans="1:28" x14ac:dyDescent="0.25">
      <c r="A197" s="1" t="s">
        <v>0</v>
      </c>
      <c r="B197" s="2" t="s">
        <v>195</v>
      </c>
      <c r="C197" s="3" t="s">
        <v>195</v>
      </c>
      <c r="D197" t="s">
        <v>400</v>
      </c>
      <c r="E197" t="s">
        <v>647</v>
      </c>
      <c r="F197" s="32">
        <f>VLOOKUP($B197,Data!$A$9:$CB$594,46,FALSE)</f>
        <v>8.2463465553235908E-3</v>
      </c>
      <c r="G197" s="32">
        <f>VLOOKUP($B197,Data!$A$9:$CB$594,47,FALSE)</f>
        <v>1.0271398747390397E-2</v>
      </c>
      <c r="H197" s="32">
        <f>VLOOKUP($B197,Data!$A$9:$CB$594,48,FALSE)</f>
        <v>1.0876826722338204E-2</v>
      </c>
      <c r="I197" s="32">
        <f>VLOOKUP($B197,Data!$A$9:$CB$594,49,FALSE)</f>
        <v>8.5119047619047622E-3</v>
      </c>
      <c r="J197" s="32">
        <f>VLOOKUP($B197,Data!$A$9:$CB$594,50,FALSE)</f>
        <v>6.2896825396825395E-3</v>
      </c>
      <c r="K197" s="32">
        <f>VLOOKUP($B197,Data!$A$9:$CB$594,51,FALSE)</f>
        <v>9.0476190476190474E-3</v>
      </c>
      <c r="L197" s="32">
        <f>VLOOKUP($B197,Data!$A$9:$CB$594,52,FALSE)</f>
        <v>1.1091269841269841E-2</v>
      </c>
      <c r="M197" s="32">
        <f>VLOOKUP($B197,Data!$A$9:$CB$594,53,FALSE)</f>
        <v>8.9484126984126985E-3</v>
      </c>
      <c r="N197" s="32">
        <f>VLOOKUP($B197,Data!$A$9:$CB$594,54,FALSE)</f>
        <v>1.3511904761904761E-2</v>
      </c>
      <c r="O197" s="32">
        <f>VLOOKUP($B197,Data!$A$9:$CB$594,55,FALSE)</f>
        <v>1.609126984126984E-2</v>
      </c>
      <c r="P197" s="32">
        <f>VLOOKUP($B197,Data!$A$9:$CB$594,56,FALSE)</f>
        <v>1.3432539682539683E-2</v>
      </c>
      <c r="Q197" s="32">
        <f>VLOOKUP($B197,Data!$A$9:$CB$594,57,FALSE)</f>
        <v>1.1448412698412699E-2</v>
      </c>
      <c r="R197" s="32">
        <f>VLOOKUP($B197,Data!$A$9:$CB$594,58,FALSE)</f>
        <v>8.78968253968254E-3</v>
      </c>
      <c r="S197" s="32">
        <f>VLOOKUP($B197,Data!$A$9:$CB$594,59,FALSE)</f>
        <v>1.861111111111111E-2</v>
      </c>
      <c r="T197" s="32">
        <f>VLOOKUP($B197,Data!$A$9:$CB$594,60,FALSE)</f>
        <v>8.7698412698412696E-3</v>
      </c>
      <c r="U197" s="32">
        <f>VLOOKUP($B197,Data!$A$9:$CB$594,61,FALSE)</f>
        <v>9.6122778675282721E-3</v>
      </c>
      <c r="V197" s="32">
        <f>VLOOKUP($B197,Data!$A$9:$CB$594,62,FALSE)</f>
        <v>8.6106623586429728E-3</v>
      </c>
      <c r="W197" s="32">
        <f>VLOOKUP($B197,Data!$A$9:$CB$594,63,FALSE)</f>
        <v>8.6914378029079153E-3</v>
      </c>
      <c r="X197" s="32">
        <f>VLOOKUP($B197,Data!$A$9:$CB$594,64,FALSE)</f>
        <v>1.2423263327948304E-2</v>
      </c>
      <c r="Y197" s="32">
        <f>VLOOKUP($B197,Data!$A$9:$CB$594,65,FALSE)</f>
        <v>8.1421647819063005E-3</v>
      </c>
      <c r="Z197" s="32">
        <f>VLOOKUP($B197,Data!$A$9:$CB$594,66,FALSE)</f>
        <v>8.8045234248788368E-3</v>
      </c>
      <c r="AA197" s="38">
        <f>VLOOKUP($B197,Data!$A$9:$CB$594,67,FALSE)</f>
        <v>1.2633279483037156E-2</v>
      </c>
      <c r="AB197" s="38">
        <f>VLOOKUP($B197,Data!$A$9:$CB$594,68,FALSE)</f>
        <v>1.3441033925686591E-2</v>
      </c>
    </row>
    <row r="198" spans="1:28" x14ac:dyDescent="0.25">
      <c r="A198" s="1" t="s">
        <v>0</v>
      </c>
      <c r="B198" s="2" t="s">
        <v>196</v>
      </c>
      <c r="C198" s="3" t="s">
        <v>196</v>
      </c>
      <c r="D198" t="s">
        <v>401</v>
      </c>
      <c r="E198" t="s">
        <v>646</v>
      </c>
      <c r="F198" s="32">
        <f>VLOOKUP($B198,Data!$A$9:$CB$594,46,FALSE)</f>
        <v>6.5226781857451403E-3</v>
      </c>
      <c r="G198" s="32">
        <f>VLOOKUP($B198,Data!$A$9:$CB$594,47,FALSE)</f>
        <v>1.5485961123110152E-2</v>
      </c>
      <c r="H198" s="32">
        <f>VLOOKUP($B198,Data!$A$9:$CB$594,48,FALSE)</f>
        <v>1.9632829373650108E-2</v>
      </c>
      <c r="I198" s="32">
        <f>VLOOKUP($B198,Data!$A$9:$CB$594,49,FALSE)</f>
        <v>1.8172484599589322E-2</v>
      </c>
      <c r="J198" s="32">
        <f>VLOOKUP($B198,Data!$A$9:$CB$594,50,FALSE)</f>
        <v>1.6570841889117043E-2</v>
      </c>
      <c r="K198" s="32">
        <f>VLOOKUP($B198,Data!$A$9:$CB$594,51,FALSE)</f>
        <v>2.0308008213552362E-2</v>
      </c>
      <c r="L198" s="32">
        <f>VLOOKUP($B198,Data!$A$9:$CB$594,52,FALSE)</f>
        <v>1.6344969199178643E-2</v>
      </c>
      <c r="M198" s="32">
        <f>VLOOKUP($B198,Data!$A$9:$CB$594,53,FALSE)</f>
        <v>1.7412731006160163E-2</v>
      </c>
      <c r="N198" s="32">
        <f>VLOOKUP($B198,Data!$A$9:$CB$594,54,FALSE)</f>
        <v>2.299794661190965E-2</v>
      </c>
      <c r="O198" s="32">
        <f>VLOOKUP($B198,Data!$A$9:$CB$594,55,FALSE)</f>
        <v>2.490759753593429E-2</v>
      </c>
      <c r="P198" s="32">
        <f>VLOOKUP($B198,Data!$A$9:$CB$594,56,FALSE)</f>
        <v>2.3367556468172485E-2</v>
      </c>
      <c r="Q198" s="32">
        <f>VLOOKUP($B198,Data!$A$9:$CB$594,57,FALSE)</f>
        <v>3.0184804928131418E-2</v>
      </c>
      <c r="R198" s="32">
        <f>VLOOKUP($B198,Data!$A$9:$CB$594,58,FALSE)</f>
        <v>1.650924024640657E-2</v>
      </c>
      <c r="S198" s="32">
        <f>VLOOKUP($B198,Data!$A$9:$CB$594,59,FALSE)</f>
        <v>1.7905544147843941E-2</v>
      </c>
      <c r="T198" s="32">
        <f>VLOOKUP($B198,Data!$A$9:$CB$594,60,FALSE)</f>
        <v>1.8110882956878849E-2</v>
      </c>
      <c r="U198" s="32">
        <f>VLOOKUP($B198,Data!$A$9:$CB$594,61,FALSE)</f>
        <v>1.638364779874214E-2</v>
      </c>
      <c r="V198" s="32">
        <f>VLOOKUP($B198,Data!$A$9:$CB$594,62,FALSE)</f>
        <v>1.270440251572327E-2</v>
      </c>
      <c r="W198" s="32">
        <f>VLOOKUP($B198,Data!$A$9:$CB$594,63,FALSE)</f>
        <v>1.8789308176100628E-2</v>
      </c>
      <c r="X198" s="32">
        <f>VLOOKUP($B198,Data!$A$9:$CB$594,64,FALSE)</f>
        <v>1.5487421383647799E-2</v>
      </c>
      <c r="Y198" s="32">
        <f>VLOOKUP($B198,Data!$A$9:$CB$594,65,FALSE)</f>
        <v>1.5974842767295598E-2</v>
      </c>
      <c r="Z198" s="32">
        <f>VLOOKUP($B198,Data!$A$9:$CB$594,66,FALSE)</f>
        <v>1.680817610062893E-2</v>
      </c>
      <c r="AA198" s="38">
        <f>VLOOKUP($B198,Data!$A$9:$CB$594,67,FALSE)</f>
        <v>1.9748427672955975E-2</v>
      </c>
      <c r="AB198" s="38">
        <f>VLOOKUP($B198,Data!$A$9:$CB$594,68,FALSE)</f>
        <v>1.3034591194968553E-2</v>
      </c>
    </row>
    <row r="199" spans="1:28" x14ac:dyDescent="0.25">
      <c r="A199" s="1" t="s">
        <v>0</v>
      </c>
      <c r="B199" s="2" t="s">
        <v>197</v>
      </c>
      <c r="C199" s="3" t="s">
        <v>197</v>
      </c>
      <c r="D199" t="s">
        <v>402</v>
      </c>
      <c r="E199" t="s">
        <v>644</v>
      </c>
      <c r="F199" s="32">
        <f>VLOOKUP($B199,Data!$A$9:$CB$594,46,FALSE)</f>
        <v>5.6238361266294223E-3</v>
      </c>
      <c r="G199" s="32">
        <f>VLOOKUP($B199,Data!$A$9:$CB$594,47,FALSE)</f>
        <v>1.106145251396648E-2</v>
      </c>
      <c r="H199" s="32">
        <f>VLOOKUP($B199,Data!$A$9:$CB$594,48,FALSE)</f>
        <v>6.4804469273743014E-3</v>
      </c>
      <c r="I199" s="32">
        <f>VLOOKUP($B199,Data!$A$9:$CB$594,49,FALSE)</f>
        <v>7.5425330812854442E-3</v>
      </c>
      <c r="J199" s="32">
        <f>VLOOKUP($B199,Data!$A$9:$CB$594,50,FALSE)</f>
        <v>6.5217391304347823E-3</v>
      </c>
      <c r="K199" s="32">
        <f>VLOOKUP($B199,Data!$A$9:$CB$594,51,FALSE)</f>
        <v>8.7523629489603023E-3</v>
      </c>
      <c r="L199" s="32">
        <f>VLOOKUP($B199,Data!$A$9:$CB$594,52,FALSE)</f>
        <v>7.580340264650284E-3</v>
      </c>
      <c r="M199" s="32">
        <f>VLOOKUP($B199,Data!$A$9:$CB$594,53,FALSE)</f>
        <v>8.0907372400756145E-3</v>
      </c>
      <c r="N199" s="32">
        <f>VLOOKUP($B199,Data!$A$9:$CB$594,54,FALSE)</f>
        <v>6.1436672967863891E-3</v>
      </c>
      <c r="O199" s="32">
        <f>VLOOKUP($B199,Data!$A$9:$CB$594,55,FALSE)</f>
        <v>9.9432892249527415E-3</v>
      </c>
      <c r="P199" s="32">
        <f>VLOOKUP($B199,Data!$A$9:$CB$594,56,FALSE)</f>
        <v>8.204158790170132E-3</v>
      </c>
      <c r="Q199" s="32">
        <f>VLOOKUP($B199,Data!$A$9:$CB$594,57,FALSE)</f>
        <v>1.052930056710775E-2</v>
      </c>
      <c r="R199" s="32">
        <f>VLOOKUP($B199,Data!$A$9:$CB$594,58,FALSE)</f>
        <v>5.7088846880907372E-3</v>
      </c>
      <c r="S199" s="32">
        <f>VLOOKUP($B199,Data!$A$9:$CB$594,59,FALSE)</f>
        <v>8.8279773156899818E-3</v>
      </c>
      <c r="T199" s="32">
        <f>VLOOKUP($B199,Data!$A$9:$CB$594,60,FALSE)</f>
        <v>7.8071833648393199E-3</v>
      </c>
      <c r="U199" s="32">
        <f>VLOOKUP($B199,Data!$A$9:$CB$594,61,FALSE)</f>
        <v>7.9245283018867917E-3</v>
      </c>
      <c r="V199" s="32">
        <f>VLOOKUP($B199,Data!$A$9:$CB$594,62,FALSE)</f>
        <v>1.2547169811320754E-2</v>
      </c>
      <c r="W199" s="32">
        <f>VLOOKUP($B199,Data!$A$9:$CB$594,63,FALSE)</f>
        <v>7.4371069182389941E-3</v>
      </c>
      <c r="X199" s="32">
        <f>VLOOKUP($B199,Data!$A$9:$CB$594,64,FALSE)</f>
        <v>8.8679245283018876E-3</v>
      </c>
      <c r="Y199" s="32">
        <f>VLOOKUP($B199,Data!$A$9:$CB$594,65,FALSE)</f>
        <v>9.606918238993711E-3</v>
      </c>
      <c r="Z199" s="32">
        <f>VLOOKUP($B199,Data!$A$9:$CB$594,66,FALSE)</f>
        <v>1.0440251572327044E-2</v>
      </c>
      <c r="AA199" s="38">
        <f>VLOOKUP($B199,Data!$A$9:$CB$594,67,FALSE)</f>
        <v>1.050314465408805E-2</v>
      </c>
      <c r="AB199" s="38">
        <f>VLOOKUP($B199,Data!$A$9:$CB$594,68,FALSE)</f>
        <v>7.8459119496855339E-3</v>
      </c>
    </row>
    <row r="200" spans="1:28" x14ac:dyDescent="0.25">
      <c r="A200" s="1" t="s">
        <v>0</v>
      </c>
      <c r="B200" s="2" t="s">
        <v>198</v>
      </c>
      <c r="C200" s="3" t="s">
        <v>198</v>
      </c>
      <c r="D200" t="s">
        <v>403</v>
      </c>
      <c r="E200" t="s">
        <v>630</v>
      </c>
      <c r="F200" s="32">
        <f>VLOOKUP($B200,Data!$A$9:$CB$594,46,FALSE)</f>
        <v>7.606837606837607E-3</v>
      </c>
      <c r="G200" s="32">
        <f>VLOOKUP($B200,Data!$A$9:$CB$594,47,FALSE)</f>
        <v>1.2085470085470085E-2</v>
      </c>
      <c r="H200" s="32">
        <f>VLOOKUP($B200,Data!$A$9:$CB$594,48,FALSE)</f>
        <v>1.2017094017094018E-2</v>
      </c>
      <c r="I200" s="32">
        <f>VLOOKUP($B200,Data!$A$9:$CB$594,49,FALSE)</f>
        <v>1.8180272108843539E-2</v>
      </c>
      <c r="J200" s="32">
        <f>VLOOKUP($B200,Data!$A$9:$CB$594,50,FALSE)</f>
        <v>1.2346938775510205E-2</v>
      </c>
      <c r="K200" s="32">
        <f>VLOOKUP($B200,Data!$A$9:$CB$594,51,FALSE)</f>
        <v>1.4863945578231293E-2</v>
      </c>
      <c r="L200" s="32">
        <f>VLOOKUP($B200,Data!$A$9:$CB$594,52,FALSE)</f>
        <v>1.2448979591836735E-2</v>
      </c>
      <c r="M200" s="32">
        <f>VLOOKUP($B200,Data!$A$9:$CB$594,53,FALSE)</f>
        <v>1.5935374149659863E-2</v>
      </c>
      <c r="N200" s="32">
        <f>VLOOKUP($B200,Data!$A$9:$CB$594,54,FALSE)</f>
        <v>1.5986394557823129E-2</v>
      </c>
      <c r="O200" s="32">
        <f>VLOOKUP($B200,Data!$A$9:$CB$594,55,FALSE)</f>
        <v>1.8078231292517007E-2</v>
      </c>
      <c r="P200" s="32">
        <f>VLOOKUP($B200,Data!$A$9:$CB$594,56,FALSE)</f>
        <v>1.780612244897959E-2</v>
      </c>
      <c r="Q200" s="32">
        <f>VLOOKUP($B200,Data!$A$9:$CB$594,57,FALSE)</f>
        <v>2.9982993197278911E-2</v>
      </c>
      <c r="R200" s="32">
        <f>VLOOKUP($B200,Data!$A$9:$CB$594,58,FALSE)</f>
        <v>1.5238095238095238E-2</v>
      </c>
      <c r="S200" s="32">
        <f>VLOOKUP($B200,Data!$A$9:$CB$594,59,FALSE)</f>
        <v>2.5952380952380952E-2</v>
      </c>
      <c r="T200" s="32">
        <f>VLOOKUP($B200,Data!$A$9:$CB$594,60,FALSE)</f>
        <v>1.8435374149659865E-2</v>
      </c>
      <c r="U200" s="32">
        <f>VLOOKUP($B200,Data!$A$9:$CB$594,61,FALSE)</f>
        <v>1.6496551724137932E-2</v>
      </c>
      <c r="V200" s="32">
        <f>VLOOKUP($B200,Data!$A$9:$CB$594,62,FALSE)</f>
        <v>1.3917241379310346E-2</v>
      </c>
      <c r="W200" s="32">
        <f>VLOOKUP($B200,Data!$A$9:$CB$594,63,FALSE)</f>
        <v>1.7213793103448276E-2</v>
      </c>
      <c r="X200" s="32">
        <f>VLOOKUP($B200,Data!$A$9:$CB$594,64,FALSE)</f>
        <v>1.5241379310344827E-2</v>
      </c>
      <c r="Y200" s="32">
        <f>VLOOKUP($B200,Data!$A$9:$CB$594,65,FALSE)</f>
        <v>1.569655172413793E-2</v>
      </c>
      <c r="Z200" s="32">
        <f>VLOOKUP($B200,Data!$A$9:$CB$594,66,FALSE)</f>
        <v>1.7186206896551724E-2</v>
      </c>
      <c r="AA200" s="38">
        <f>VLOOKUP($B200,Data!$A$9:$CB$594,67,FALSE)</f>
        <v>1.6413793103448277E-2</v>
      </c>
      <c r="AB200" s="38">
        <f>VLOOKUP($B200,Data!$A$9:$CB$594,68,FALSE)</f>
        <v>1.5641379310344827E-2</v>
      </c>
    </row>
    <row r="201" spans="1:28" x14ac:dyDescent="0.25">
      <c r="A201" s="1" t="s">
        <v>0</v>
      </c>
      <c r="B201" s="2" t="s">
        <v>199</v>
      </c>
      <c r="C201" s="3" t="s">
        <v>199</v>
      </c>
      <c r="D201" t="s">
        <v>404</v>
      </c>
      <c r="E201" t="s">
        <v>645</v>
      </c>
      <c r="F201" s="32">
        <f>VLOOKUP($B201,Data!$A$9:$CB$594,46,FALSE)</f>
        <v>4.6386946386946385E-3</v>
      </c>
      <c r="G201" s="32">
        <f>VLOOKUP($B201,Data!$A$9:$CB$594,47,FALSE)</f>
        <v>1.0862470862470863E-2</v>
      </c>
      <c r="H201" s="32">
        <f>VLOOKUP($B201,Data!$A$9:$CB$594,48,FALSE)</f>
        <v>9.8834498834498834E-3</v>
      </c>
      <c r="I201" s="32">
        <f>VLOOKUP($B201,Data!$A$9:$CB$594,49,FALSE)</f>
        <v>8.9504716981132076E-3</v>
      </c>
      <c r="J201" s="32">
        <f>VLOOKUP($B201,Data!$A$9:$CB$594,50,FALSE)</f>
        <v>6.9339622641509434E-3</v>
      </c>
      <c r="K201" s="32">
        <f>VLOOKUP($B201,Data!$A$9:$CB$594,51,FALSE)</f>
        <v>8.3254716981132071E-3</v>
      </c>
      <c r="L201" s="32">
        <f>VLOOKUP($B201,Data!$A$9:$CB$594,52,FALSE)</f>
        <v>9.693396226415095E-3</v>
      </c>
      <c r="M201" s="32">
        <f>VLOOKUP($B201,Data!$A$9:$CB$594,53,FALSE)</f>
        <v>8.2311320754716987E-3</v>
      </c>
      <c r="N201" s="32">
        <f>VLOOKUP($B201,Data!$A$9:$CB$594,54,FALSE)</f>
        <v>1.330188679245283E-2</v>
      </c>
      <c r="O201" s="32">
        <f>VLOOKUP($B201,Data!$A$9:$CB$594,55,FALSE)</f>
        <v>1.2040094339622642E-2</v>
      </c>
      <c r="P201" s="32">
        <f>VLOOKUP($B201,Data!$A$9:$CB$594,56,FALSE)</f>
        <v>9.858490566037735E-3</v>
      </c>
      <c r="Q201" s="32">
        <f>VLOOKUP($B201,Data!$A$9:$CB$594,57,FALSE)</f>
        <v>1.1073113207547169E-2</v>
      </c>
      <c r="R201" s="32">
        <f>VLOOKUP($B201,Data!$A$9:$CB$594,58,FALSE)</f>
        <v>8.0778301886792452E-3</v>
      </c>
      <c r="S201" s="32">
        <f>VLOOKUP($B201,Data!$A$9:$CB$594,59,FALSE)</f>
        <v>2.7099056603773587E-2</v>
      </c>
      <c r="T201" s="32">
        <f>VLOOKUP($B201,Data!$A$9:$CB$594,60,FALSE)</f>
        <v>8.5613207547169806E-3</v>
      </c>
      <c r="U201" s="32">
        <f>VLOOKUP($B201,Data!$A$9:$CB$594,61,FALSE)</f>
        <v>6.7111534795042897E-3</v>
      </c>
      <c r="V201" s="32">
        <f>VLOOKUP($B201,Data!$A$9:$CB$594,62,FALSE)</f>
        <v>7.0162059103908488E-3</v>
      </c>
      <c r="W201" s="32">
        <f>VLOOKUP($B201,Data!$A$9:$CB$594,63,FALSE)</f>
        <v>7.4356530028598664E-3</v>
      </c>
      <c r="X201" s="32">
        <f>VLOOKUP($B201,Data!$A$9:$CB$594,64,FALSE)</f>
        <v>1.0133460438512869E-2</v>
      </c>
      <c r="Y201" s="32">
        <f>VLOOKUP($B201,Data!$A$9:$CB$594,65,FALSE)</f>
        <v>1.0181124880838895E-2</v>
      </c>
      <c r="Z201" s="32">
        <f>VLOOKUP($B201,Data!$A$9:$CB$594,66,FALSE)</f>
        <v>1.09628217349857E-2</v>
      </c>
      <c r="AA201" s="38">
        <f>VLOOKUP($B201,Data!$A$9:$CB$594,67,FALSE)</f>
        <v>1.0362249761677789E-2</v>
      </c>
      <c r="AB201" s="38">
        <f>VLOOKUP($B201,Data!$A$9:$CB$594,68,FALSE)</f>
        <v>1.3040991420400381E-2</v>
      </c>
    </row>
    <row r="202" spans="1:28" x14ac:dyDescent="0.25">
      <c r="A202" s="1" t="s">
        <v>0</v>
      </c>
      <c r="B202" s="2" t="s">
        <v>200</v>
      </c>
      <c r="C202" s="3" t="s">
        <v>200</v>
      </c>
      <c r="D202" t="s">
        <v>405</v>
      </c>
      <c r="E202" t="s">
        <v>645</v>
      </c>
      <c r="F202" s="32">
        <f>VLOOKUP($B202,Data!$A$9:$CB$594,46,FALSE)</f>
        <v>3.3268482490272375E-3</v>
      </c>
      <c r="G202" s="32">
        <f>VLOOKUP($B202,Data!$A$9:$CB$594,47,FALSE)</f>
        <v>7.0428015564202332E-3</v>
      </c>
      <c r="H202" s="32">
        <f>VLOOKUP($B202,Data!$A$9:$CB$594,48,FALSE)</f>
        <v>5.6225680933852142E-3</v>
      </c>
      <c r="I202" s="32">
        <f>VLOOKUP($B202,Data!$A$9:$CB$594,49,FALSE)</f>
        <v>7.018255578093306E-3</v>
      </c>
      <c r="J202" s="32">
        <f>VLOOKUP($B202,Data!$A$9:$CB$594,50,FALSE)</f>
        <v>8.1541582150101415E-3</v>
      </c>
      <c r="K202" s="32">
        <f>VLOOKUP($B202,Data!$A$9:$CB$594,51,FALSE)</f>
        <v>6.9371196754563899E-3</v>
      </c>
      <c r="L202" s="32">
        <f>VLOOKUP($B202,Data!$A$9:$CB$594,52,FALSE)</f>
        <v>5.7403651115618664E-3</v>
      </c>
      <c r="M202" s="32">
        <f>VLOOKUP($B202,Data!$A$9:$CB$594,53,FALSE)</f>
        <v>8.6612576064908717E-3</v>
      </c>
      <c r="N202" s="32">
        <f>VLOOKUP($B202,Data!$A$9:$CB$594,54,FALSE)</f>
        <v>6.5314401622718057E-3</v>
      </c>
      <c r="O202" s="32">
        <f>VLOOKUP($B202,Data!$A$9:$CB$594,55,FALSE)</f>
        <v>7.5253549695740362E-3</v>
      </c>
      <c r="P202" s="32">
        <f>VLOOKUP($B202,Data!$A$9:$CB$594,56,FALSE)</f>
        <v>5.8823529411764705E-3</v>
      </c>
      <c r="Q202" s="32">
        <f>VLOOKUP($B202,Data!$A$9:$CB$594,57,FALSE)</f>
        <v>5.4766734279918863E-3</v>
      </c>
      <c r="R202" s="32">
        <f>VLOOKUP($B202,Data!$A$9:$CB$594,58,FALSE)</f>
        <v>3.407707910750507E-3</v>
      </c>
      <c r="S202" s="32">
        <f>VLOOKUP($B202,Data!$A$9:$CB$594,59,FALSE)</f>
        <v>1.1359026369168357E-2</v>
      </c>
      <c r="T202" s="32">
        <f>VLOOKUP($B202,Data!$A$9:$CB$594,60,FALSE)</f>
        <v>4.645030425963489E-3</v>
      </c>
      <c r="U202" s="32">
        <f>VLOOKUP($B202,Data!$A$9:$CB$594,61,FALSE)</f>
        <v>3.3722627737226276E-3</v>
      </c>
      <c r="V202" s="32">
        <f>VLOOKUP($B202,Data!$A$9:$CB$594,62,FALSE)</f>
        <v>6.7737226277372262E-3</v>
      </c>
      <c r="W202" s="32">
        <f>VLOOKUP($B202,Data!$A$9:$CB$594,63,FALSE)</f>
        <v>4.5693430656934307E-3</v>
      </c>
      <c r="X202" s="32">
        <f>VLOOKUP($B202,Data!$A$9:$CB$594,64,FALSE)</f>
        <v>5.3868613138686131E-3</v>
      </c>
      <c r="Y202" s="32">
        <f>VLOOKUP($B202,Data!$A$9:$CB$594,65,FALSE)</f>
        <v>5.1678832116788323E-3</v>
      </c>
      <c r="Z202" s="32">
        <f>VLOOKUP($B202,Data!$A$9:$CB$594,66,FALSE)</f>
        <v>5.1970802919708032E-3</v>
      </c>
      <c r="AA202" s="38">
        <f>VLOOKUP($B202,Data!$A$9:$CB$594,67,FALSE)</f>
        <v>5.6788321167883212E-3</v>
      </c>
      <c r="AB202" s="38">
        <f>VLOOKUP($B202,Data!$A$9:$CB$594,68,FALSE)</f>
        <v>8.1605839416058392E-3</v>
      </c>
    </row>
    <row r="203" spans="1:28" x14ac:dyDescent="0.25">
      <c r="A203" s="1" t="s">
        <v>0</v>
      </c>
      <c r="B203" s="2" t="s">
        <v>201</v>
      </c>
      <c r="C203" s="3" t="s">
        <v>201</v>
      </c>
      <c r="D203" t="s">
        <v>406</v>
      </c>
      <c r="E203" t="s">
        <v>645</v>
      </c>
      <c r="F203" s="32">
        <f>VLOOKUP($B203,Data!$A$9:$CB$594,46,FALSE)</f>
        <v>5.1702127659574472E-3</v>
      </c>
      <c r="G203" s="32">
        <f>VLOOKUP($B203,Data!$A$9:$CB$594,47,FALSE)</f>
        <v>7.7659574468085107E-3</v>
      </c>
      <c r="H203" s="32">
        <f>VLOOKUP($B203,Data!$A$9:$CB$594,48,FALSE)</f>
        <v>7.74468085106383E-3</v>
      </c>
      <c r="I203" s="32">
        <f>VLOOKUP($B203,Data!$A$9:$CB$594,49,FALSE)</f>
        <v>9.9789029535864975E-3</v>
      </c>
      <c r="J203" s="32">
        <f>VLOOKUP($B203,Data!$A$9:$CB$594,50,FALSE)</f>
        <v>7.2151898734177213E-3</v>
      </c>
      <c r="K203" s="32">
        <f>VLOOKUP($B203,Data!$A$9:$CB$594,51,FALSE)</f>
        <v>7.4050632911392402E-3</v>
      </c>
      <c r="L203" s="32">
        <f>VLOOKUP($B203,Data!$A$9:$CB$594,52,FALSE)</f>
        <v>9.9578059071729966E-3</v>
      </c>
      <c r="M203" s="32">
        <f>VLOOKUP($B203,Data!$A$9:$CB$594,53,FALSE)</f>
        <v>1.2721518987341772E-2</v>
      </c>
      <c r="N203" s="32">
        <f>VLOOKUP($B203,Data!$A$9:$CB$594,54,FALSE)</f>
        <v>1.0759493670886076E-2</v>
      </c>
      <c r="O203" s="32">
        <f>VLOOKUP($B203,Data!$A$9:$CB$594,55,FALSE)</f>
        <v>1.0843881856540085E-2</v>
      </c>
      <c r="P203" s="32">
        <f>VLOOKUP($B203,Data!$A$9:$CB$594,56,FALSE)</f>
        <v>1.481012658227848E-2</v>
      </c>
      <c r="Q203" s="32">
        <f>VLOOKUP($B203,Data!$A$9:$CB$594,57,FALSE)</f>
        <v>1.0400843881856541E-2</v>
      </c>
      <c r="R203" s="32">
        <f>VLOOKUP($B203,Data!$A$9:$CB$594,58,FALSE)</f>
        <v>7.3206751054852321E-3</v>
      </c>
      <c r="S203" s="32">
        <f>VLOOKUP($B203,Data!$A$9:$CB$594,59,FALSE)</f>
        <v>1.0970464135021098E-2</v>
      </c>
      <c r="T203" s="32">
        <f>VLOOKUP($B203,Data!$A$9:$CB$594,60,FALSE)</f>
        <v>9.9367088607594939E-3</v>
      </c>
      <c r="U203" s="32">
        <f>VLOOKUP($B203,Data!$A$9:$CB$594,61,FALSE)</f>
        <v>9.2811501597444088E-3</v>
      </c>
      <c r="V203" s="32">
        <f>VLOOKUP($B203,Data!$A$9:$CB$594,62,FALSE)</f>
        <v>9.5686900958466461E-3</v>
      </c>
      <c r="W203" s="32">
        <f>VLOOKUP($B203,Data!$A$9:$CB$594,63,FALSE)</f>
        <v>7.1246006389776356E-3</v>
      </c>
      <c r="X203" s="32">
        <f>VLOOKUP($B203,Data!$A$9:$CB$594,64,FALSE)</f>
        <v>6.8210862619808308E-3</v>
      </c>
      <c r="Y203" s="32">
        <f>VLOOKUP($B203,Data!$A$9:$CB$594,65,FALSE)</f>
        <v>1.2731629392971245E-2</v>
      </c>
      <c r="Z203" s="32">
        <f>VLOOKUP($B203,Data!$A$9:$CB$594,66,FALSE)</f>
        <v>1.0670926517571885E-2</v>
      </c>
      <c r="AA203" s="38">
        <f>VLOOKUP($B203,Data!$A$9:$CB$594,67,FALSE)</f>
        <v>1.049520766773163E-2</v>
      </c>
      <c r="AB203" s="38">
        <f>VLOOKUP($B203,Data!$A$9:$CB$594,68,FALSE)</f>
        <v>9.4089456869009581E-3</v>
      </c>
    </row>
    <row r="204" spans="1:28" x14ac:dyDescent="0.25">
      <c r="A204" s="1"/>
      <c r="B204" s="2" t="s">
        <v>419</v>
      </c>
      <c r="C204" s="3"/>
      <c r="F204" s="33">
        <f t="shared" ref="F204:V204" si="0">AVERAGE(F3:F203)</f>
        <v>6.6502489075651195E-3</v>
      </c>
      <c r="G204" s="33">
        <f t="shared" si="0"/>
        <v>1.0865803266625855E-2</v>
      </c>
      <c r="H204" s="33">
        <f t="shared" si="0"/>
        <v>1.055115469904293E-2</v>
      </c>
      <c r="I204" s="33">
        <f t="shared" si="0"/>
        <v>1.0561128813914312E-2</v>
      </c>
      <c r="J204" s="33">
        <f t="shared" si="0"/>
        <v>8.9637864096260775E-3</v>
      </c>
      <c r="K204" s="33">
        <f t="shared" si="0"/>
        <v>1.092584020580098E-2</v>
      </c>
      <c r="L204" s="33">
        <f t="shared" si="0"/>
        <v>1.092871171564681E-2</v>
      </c>
      <c r="M204" s="33">
        <f t="shared" si="0"/>
        <v>1.1617821479921613E-2</v>
      </c>
      <c r="N204" s="33">
        <f t="shared" si="0"/>
        <v>1.2141888637348837E-2</v>
      </c>
      <c r="O204" s="33">
        <f t="shared" si="0"/>
        <v>1.3679734255042968E-2</v>
      </c>
      <c r="P204" s="33">
        <f t="shared" si="0"/>
        <v>1.2899307295508344E-2</v>
      </c>
      <c r="Q204" s="33">
        <f t="shared" si="0"/>
        <v>1.1601926221677925E-2</v>
      </c>
      <c r="R204" s="33">
        <f t="shared" si="0"/>
        <v>8.3875588006964829E-3</v>
      </c>
      <c r="S204" s="33">
        <f t="shared" si="0"/>
        <v>1.2494350114953111E-2</v>
      </c>
      <c r="T204" s="33">
        <f t="shared" si="0"/>
        <v>1.2045725167230854E-2</v>
      </c>
      <c r="U204" s="33">
        <f t="shared" si="0"/>
        <v>1.0237214960221128E-2</v>
      </c>
      <c r="V204" s="33">
        <f t="shared" si="0"/>
        <v>1.063600740045568E-2</v>
      </c>
      <c r="W204" s="33">
        <f t="shared" ref="W204:AB204" si="1">AVERAGE(W3:W203)</f>
        <v>1.0690367273230222E-2</v>
      </c>
      <c r="X204" s="33">
        <f t="shared" si="1"/>
        <v>1.1794621108147139E-2</v>
      </c>
      <c r="Y204" s="33">
        <f t="shared" si="1"/>
        <v>1.2225191774575827E-2</v>
      </c>
      <c r="Z204" s="34">
        <f t="shared" si="1"/>
        <v>1.2520338138215681E-2</v>
      </c>
      <c r="AA204" s="34">
        <f t="shared" si="1"/>
        <v>1.3371216822497896E-2</v>
      </c>
      <c r="AB204" s="34">
        <f t="shared" si="1"/>
        <v>1.2478467979186711E-2</v>
      </c>
    </row>
    <row r="205" spans="1:28" x14ac:dyDescent="0.25">
      <c r="A205" s="1"/>
      <c r="B205" s="2" t="s">
        <v>630</v>
      </c>
      <c r="C205" s="3"/>
      <c r="F205" s="34">
        <f>AVERAGEIF($E$3:$E$203,$B205,F$3:F$203)</f>
        <v>6.2255265766946802E-3</v>
      </c>
      <c r="G205" s="34">
        <f>AVERAGEIF($E$3:$E$203,$B205,G$3:G$203)</f>
        <v>9.7825785931095286E-3</v>
      </c>
      <c r="H205" s="34">
        <f t="shared" ref="H205:W206" si="2">AVERAGEIF($E$3:$E$203,$B205,H$3:H$203)</f>
        <v>1.0076549783431326E-2</v>
      </c>
      <c r="I205" s="34">
        <f t="shared" si="2"/>
        <v>1.0183251416135597E-2</v>
      </c>
      <c r="J205" s="34">
        <f t="shared" si="2"/>
        <v>8.4555425401817604E-3</v>
      </c>
      <c r="K205" s="34">
        <f t="shared" si="2"/>
        <v>1.0061796275433344E-2</v>
      </c>
      <c r="L205" s="34">
        <f t="shared" si="2"/>
        <v>9.9189949614299725E-3</v>
      </c>
      <c r="M205" s="34">
        <f t="shared" si="2"/>
        <v>1.0593055902556969E-2</v>
      </c>
      <c r="N205" s="34">
        <f t="shared" si="2"/>
        <v>1.055423987162489E-2</v>
      </c>
      <c r="O205" s="34">
        <f t="shared" si="2"/>
        <v>1.1623983194108357E-2</v>
      </c>
      <c r="P205" s="34">
        <f t="shared" si="2"/>
        <v>1.1213145642224566E-2</v>
      </c>
      <c r="Q205" s="34">
        <f t="shared" si="2"/>
        <v>1.0132235396606104E-2</v>
      </c>
      <c r="R205" s="34">
        <f t="shared" si="2"/>
        <v>7.6684826853037121E-3</v>
      </c>
      <c r="S205" s="34">
        <f t="shared" si="2"/>
        <v>1.1416863612459619E-2</v>
      </c>
      <c r="T205" s="34">
        <f t="shared" si="2"/>
        <v>1.1470500552202618E-2</v>
      </c>
      <c r="U205" s="34">
        <f t="shared" si="2"/>
        <v>9.7285287823944359E-3</v>
      </c>
      <c r="V205" s="34">
        <f t="shared" si="2"/>
        <v>9.9454798982002365E-3</v>
      </c>
      <c r="W205" s="34">
        <f t="shared" si="2"/>
        <v>9.4011796648401005E-3</v>
      </c>
      <c r="X205" s="34">
        <f t="shared" ref="W205:AB206" si="3">AVERAGEIF($E$3:$E$203,$B205,X$3:X$203)</f>
        <v>1.021902281855284E-2</v>
      </c>
      <c r="Y205" s="34">
        <f t="shared" si="3"/>
        <v>1.0845619412989695E-2</v>
      </c>
      <c r="Z205" s="34">
        <f t="shared" si="3"/>
        <v>1.121391662032252E-2</v>
      </c>
      <c r="AA205" s="34">
        <f t="shared" si="3"/>
        <v>1.2394647436248483E-2</v>
      </c>
      <c r="AB205" s="34">
        <f t="shared" si="3"/>
        <v>1.1309782222383239E-2</v>
      </c>
    </row>
    <row r="206" spans="1:28" x14ac:dyDescent="0.25">
      <c r="A206" s="1"/>
      <c r="B206" s="2" t="s">
        <v>631</v>
      </c>
      <c r="C206" s="3"/>
      <c r="F206" s="34">
        <f>AVERAGEIF($E$3:$E$203,$B206,F$3:F$203)</f>
        <v>6.1655048985353967E-3</v>
      </c>
      <c r="G206" s="34">
        <f>AVERAGEIF($E$3:$E$203,$B206,G$3:G$203)</f>
        <v>1.1074630648711399E-2</v>
      </c>
      <c r="H206" s="34">
        <f t="shared" si="2"/>
        <v>1.044020110929767E-2</v>
      </c>
      <c r="I206" s="34">
        <f t="shared" si="2"/>
        <v>1.0584785053864105E-2</v>
      </c>
      <c r="J206" s="34">
        <f t="shared" si="2"/>
        <v>8.7358152672856963E-3</v>
      </c>
      <c r="K206" s="34">
        <f t="shared" si="2"/>
        <v>1.0942910576407049E-2</v>
      </c>
      <c r="L206" s="34">
        <f t="shared" si="2"/>
        <v>1.1088003062601793E-2</v>
      </c>
      <c r="M206" s="34">
        <f t="shared" si="2"/>
        <v>1.1660811590230351E-2</v>
      </c>
      <c r="N206" s="34">
        <f t="shared" si="2"/>
        <v>1.3045907672384198E-2</v>
      </c>
      <c r="O206" s="34">
        <f t="shared" si="2"/>
        <v>1.309790609278132E-2</v>
      </c>
      <c r="P206" s="34">
        <f t="shared" si="2"/>
        <v>1.2958346583899294E-2</v>
      </c>
      <c r="Q206" s="34">
        <f t="shared" si="2"/>
        <v>1.2525269707680517E-2</v>
      </c>
      <c r="R206" s="34">
        <f t="shared" si="2"/>
        <v>8.6514028385894226E-3</v>
      </c>
      <c r="S206" s="34">
        <f t="shared" si="2"/>
        <v>1.1793020011096902E-2</v>
      </c>
      <c r="T206" s="34">
        <f t="shared" si="2"/>
        <v>1.1571262768143112E-2</v>
      </c>
      <c r="U206" s="34">
        <f t="shared" si="2"/>
        <v>1.0310536417035878E-2</v>
      </c>
      <c r="V206" s="34">
        <f t="shared" si="2"/>
        <v>1.0725169414491717E-2</v>
      </c>
      <c r="W206" s="34">
        <f t="shared" si="3"/>
        <v>1.1029857208334713E-2</v>
      </c>
      <c r="X206" s="34">
        <f t="shared" si="3"/>
        <v>1.1609366356131858E-2</v>
      </c>
      <c r="Y206" s="34">
        <f t="shared" si="3"/>
        <v>1.3026319513294703E-2</v>
      </c>
      <c r="Z206" s="34">
        <f t="shared" si="3"/>
        <v>1.2415688391191412E-2</v>
      </c>
      <c r="AA206" s="34">
        <f t="shared" si="3"/>
        <v>1.3560110986532826E-2</v>
      </c>
      <c r="AB206" s="34">
        <f t="shared" si="3"/>
        <v>1.2696472337846086E-2</v>
      </c>
    </row>
    <row r="207" spans="1:28" x14ac:dyDescent="0.25">
      <c r="A207" s="5"/>
      <c r="B207" s="4"/>
      <c r="C207" s="3"/>
      <c r="Z207" s="37"/>
      <c r="AA207" s="37"/>
      <c r="AB207" s="37"/>
    </row>
    <row r="208" spans="1:28" x14ac:dyDescent="0.25">
      <c r="A208" s="5"/>
      <c r="B208" s="4"/>
      <c r="C208" s="3"/>
      <c r="Z208" s="37"/>
      <c r="AA208" s="37"/>
      <c r="AB208" s="37"/>
    </row>
    <row r="209" spans="1:28" x14ac:dyDescent="0.25">
      <c r="A209" s="5"/>
      <c r="B209" s="4"/>
      <c r="C209" s="3"/>
      <c r="F209" s="13" t="str">
        <f t="shared" ref="F209:V209" si="4">F1</f>
        <v>Jan-11</v>
      </c>
      <c r="G209" s="13" t="str">
        <f t="shared" si="4"/>
        <v>Feb-11</v>
      </c>
      <c r="H209" s="13">
        <f t="shared" si="4"/>
        <v>40603</v>
      </c>
      <c r="I209" s="13">
        <f t="shared" si="4"/>
        <v>40634</v>
      </c>
      <c r="J209" s="13">
        <f t="shared" si="4"/>
        <v>40664</v>
      </c>
      <c r="K209" s="13">
        <f t="shared" si="4"/>
        <v>40695</v>
      </c>
      <c r="L209" s="13">
        <f t="shared" si="4"/>
        <v>40725</v>
      </c>
      <c r="M209" s="13">
        <f t="shared" si="4"/>
        <v>40756</v>
      </c>
      <c r="N209" s="13">
        <f t="shared" si="4"/>
        <v>40787</v>
      </c>
      <c r="O209" s="13">
        <f t="shared" si="4"/>
        <v>40817</v>
      </c>
      <c r="P209" s="13">
        <f t="shared" si="4"/>
        <v>40848</v>
      </c>
      <c r="Q209" s="31">
        <f t="shared" si="4"/>
        <v>40878</v>
      </c>
      <c r="R209" s="31">
        <f t="shared" si="4"/>
        <v>40909</v>
      </c>
      <c r="S209" s="31">
        <f t="shared" si="4"/>
        <v>40940</v>
      </c>
      <c r="T209" s="31">
        <f t="shared" si="4"/>
        <v>40969</v>
      </c>
      <c r="U209" s="31">
        <f t="shared" si="4"/>
        <v>41000</v>
      </c>
      <c r="V209" s="31">
        <f t="shared" si="4"/>
        <v>41030</v>
      </c>
      <c r="Z209" s="37"/>
      <c r="AA209" s="37"/>
      <c r="AB209" s="37"/>
    </row>
    <row r="210" spans="1:28" x14ac:dyDescent="0.25">
      <c r="A210" s="5"/>
      <c r="B210" s="4"/>
      <c r="C210" s="3"/>
      <c r="D210" t="s">
        <v>418</v>
      </c>
      <c r="E210" t="str">
        <f>Graph!L3</f>
        <v>Allerdale</v>
      </c>
      <c r="F210" s="33">
        <f>VLOOKUP($E210,$B$1:$AB$206,5,FALSE)</f>
        <v>3.9254385964912278E-3</v>
      </c>
      <c r="G210" s="34">
        <f>VLOOKUP($E210,$B$1:$AB$206,6,FALSE)</f>
        <v>7.0175438596491229E-3</v>
      </c>
      <c r="H210" s="34">
        <f>VLOOKUP($E210,$B$1:$AB$206,7,FALSE)</f>
        <v>8.3114035087719293E-3</v>
      </c>
      <c r="I210" s="34">
        <f>VLOOKUP($E210,$B$1:$AB$206,8,FALSE)</f>
        <v>9.9331848552338536E-3</v>
      </c>
      <c r="J210" s="34">
        <f>VLOOKUP($E210,$B$1:$AB$206,9,FALSE)</f>
        <v>5.857461024498886E-3</v>
      </c>
      <c r="K210" s="34">
        <f>VLOOKUP($E210,$B$1:$AB$206,10,FALSE)</f>
        <v>7.2383073496659241E-3</v>
      </c>
      <c r="L210" s="34">
        <f>VLOOKUP($E210,$B$1:$AB$206,11,FALSE)</f>
        <v>6.1024498886414254E-3</v>
      </c>
      <c r="M210" s="34">
        <f>VLOOKUP($E210,$B$1:$AB$206,12,FALSE)</f>
        <v>7.2160356347438755E-3</v>
      </c>
      <c r="N210" s="34">
        <f>VLOOKUP($E210,$B$1:$AB$206,13,FALSE)</f>
        <v>4.8552338530066814E-3</v>
      </c>
      <c r="O210" s="34">
        <f>VLOOKUP($E210,$B$1:$AB$206,14,FALSE)</f>
        <v>7.3051224944320715E-3</v>
      </c>
      <c r="P210" s="34">
        <f>VLOOKUP($E210,$B$1:$AB$206,15,FALSE)</f>
        <v>5.4788418708240534E-3</v>
      </c>
      <c r="Q210" s="34">
        <f>VLOOKUP($E210,$B$1:$AB$206,16,FALSE)</f>
        <v>6.7260579064587975E-3</v>
      </c>
      <c r="R210" s="34">
        <f>VLOOKUP($E210,$B$1:$AB$206,17,FALSE)</f>
        <v>3.4966592427616927E-3</v>
      </c>
      <c r="S210" s="34">
        <f>VLOOKUP($E210,$B$1:$AB$206,18,FALSE)</f>
        <v>5.7238307349665929E-3</v>
      </c>
      <c r="T210" s="34">
        <f>VLOOKUP($E210,$B$1:$AB$206,19,FALSE)</f>
        <v>5.946547884187082E-3</v>
      </c>
      <c r="U210" s="34">
        <f>VLOOKUP($E210,$B$1:$AB$206,20,FALSE)</f>
        <v>8.9649122807017537E-3</v>
      </c>
      <c r="V210" s="34">
        <f>VLOOKUP($E210,$B$1:$AB$206,21,FALSE)</f>
        <v>4.8245614035087722E-3</v>
      </c>
      <c r="W210" s="34">
        <f>VLOOKUP($E210,$B$1:$AB$206,22,FALSE)</f>
        <v>5.596491228070175E-3</v>
      </c>
      <c r="X210" s="34">
        <f>VLOOKUP($E210,$B$1:$AB$206,23,FALSE)</f>
        <v>5.3157894736842104E-3</v>
      </c>
      <c r="Y210" s="34">
        <f>VLOOKUP($E210,$B$1:$AB$206,24,FALSE)</f>
        <v>6.1929824561403508E-3</v>
      </c>
      <c r="Z210" s="34">
        <f>VLOOKUP($E210,$B$1:$AB$206,25,FALSE)</f>
        <v>6.3333333333333332E-3</v>
      </c>
      <c r="AA210" s="34">
        <f>VLOOKUP($E210,$B$1:$AB$206,26,FALSE)</f>
        <v>6.2456140350877192E-3</v>
      </c>
      <c r="AB210" s="34">
        <f>VLOOKUP($E210,$B$1:$AB$206,27,FALSE)</f>
        <v>1.0894736842105263E-2</v>
      </c>
    </row>
    <row r="211" spans="1:28" x14ac:dyDescent="0.25">
      <c r="A211" s="5"/>
      <c r="B211" s="4"/>
      <c r="C211" s="3"/>
      <c r="D211" t="s">
        <v>415</v>
      </c>
      <c r="E211" t="str">
        <f>Graph!L4</f>
        <v>District Average</v>
      </c>
      <c r="F211" s="33">
        <f>VLOOKUP($E211,$B$1:$AB$206,5,FALSE)</f>
        <v>6.6502489075651195E-3</v>
      </c>
      <c r="G211" s="34">
        <f>VLOOKUP($E211,$B$1:$AB$206,6,FALSE)</f>
        <v>1.0865803266625855E-2</v>
      </c>
      <c r="H211" s="34">
        <f>VLOOKUP($E211,$B$1:$AB$206,7,FALSE)</f>
        <v>1.055115469904293E-2</v>
      </c>
      <c r="I211" s="34">
        <f>VLOOKUP($E211,$B$1:$AB$206,8,FALSE)</f>
        <v>1.0561128813914312E-2</v>
      </c>
      <c r="J211" s="34">
        <f>VLOOKUP($E211,$B$1:$AB$206,9,FALSE)</f>
        <v>8.9637864096260775E-3</v>
      </c>
      <c r="K211" s="34">
        <f>VLOOKUP($E211,$B$1:$AB$206,10,FALSE)</f>
        <v>1.092584020580098E-2</v>
      </c>
      <c r="L211" s="34">
        <f>VLOOKUP($E211,$B$1:$AB$206,11,FALSE)</f>
        <v>1.092871171564681E-2</v>
      </c>
      <c r="M211" s="34">
        <f>VLOOKUP($E211,$B$1:$AB$206,12,FALSE)</f>
        <v>1.1617821479921613E-2</v>
      </c>
      <c r="N211" s="34">
        <f>VLOOKUP($E211,$B$1:$AB$206,13,FALSE)</f>
        <v>1.2141888637348837E-2</v>
      </c>
      <c r="O211" s="34">
        <f>VLOOKUP($E211,$B$1:$AB$206,14,FALSE)</f>
        <v>1.3679734255042968E-2</v>
      </c>
      <c r="P211" s="34">
        <f>VLOOKUP($E211,$B$1:$AB$206,15,FALSE)</f>
        <v>1.2899307295508344E-2</v>
      </c>
      <c r="Q211" s="34">
        <f>VLOOKUP($E211,$B$1:$AB$206,16,FALSE)</f>
        <v>1.1601926221677925E-2</v>
      </c>
      <c r="R211" s="34">
        <f>VLOOKUP($E211,$B$1:$AB$206,17,FALSE)</f>
        <v>8.3875588006964829E-3</v>
      </c>
      <c r="S211" s="34">
        <f>VLOOKUP($E211,$B$1:$AB$206,18,FALSE)</f>
        <v>1.2494350114953111E-2</v>
      </c>
      <c r="T211" s="34">
        <f>VLOOKUP($E211,$B$1:$AB$206,19,FALSE)</f>
        <v>1.2045725167230854E-2</v>
      </c>
      <c r="U211" s="34">
        <f>VLOOKUP($E211,$B$1:$AB$206,20,FALSE)</f>
        <v>1.0237214960221128E-2</v>
      </c>
      <c r="V211" s="34">
        <f>VLOOKUP($E211,$B$1:$AB$206,21,FALSE)</f>
        <v>1.063600740045568E-2</v>
      </c>
      <c r="W211" s="34">
        <f>VLOOKUP($E211,$B$1:$AB$206,22,FALSE)</f>
        <v>1.0690367273230222E-2</v>
      </c>
      <c r="X211" s="34">
        <f>VLOOKUP($E211,$B$1:$AB$206,23,FALSE)</f>
        <v>1.1794621108147139E-2</v>
      </c>
      <c r="Y211" s="34">
        <f>VLOOKUP($E211,$B$1:$AB$206,24,FALSE)</f>
        <v>1.2225191774575827E-2</v>
      </c>
      <c r="Z211" s="34">
        <f>VLOOKUP($E211,$B$1:$AB$206,25,FALSE)</f>
        <v>1.2520338138215681E-2</v>
      </c>
      <c r="AA211" s="34">
        <f>VLOOKUP($E211,$B$1:$AB$206,26,FALSE)</f>
        <v>1.3371216822497896E-2</v>
      </c>
      <c r="AB211" s="34">
        <f>VLOOKUP($E211,$B$1:$AB$206,27,FALSE)</f>
        <v>1.2478467979186711E-2</v>
      </c>
    </row>
    <row r="212" spans="1:28" x14ac:dyDescent="0.25">
      <c r="A212" s="5"/>
      <c r="B212" s="4"/>
      <c r="C212" s="3"/>
      <c r="Z212" s="37"/>
      <c r="AA212" s="37"/>
      <c r="AB212" s="37"/>
    </row>
    <row r="213" spans="1:28" x14ac:dyDescent="0.25">
      <c r="A213" s="5"/>
      <c r="B213" s="4"/>
      <c r="C213" s="3"/>
      <c r="Z213" s="37"/>
      <c r="AA213" s="37"/>
      <c r="AB213" s="37"/>
    </row>
    <row r="214" spans="1:28" x14ac:dyDescent="0.25">
      <c r="A214" s="5"/>
      <c r="B214" s="4"/>
      <c r="C214" s="3"/>
      <c r="Z214" s="37"/>
      <c r="AA214" s="37"/>
      <c r="AB214" s="37"/>
    </row>
    <row r="215" spans="1:28" x14ac:dyDescent="0.25">
      <c r="A215" s="5"/>
      <c r="B215" s="4"/>
      <c r="C215" s="3"/>
      <c r="E215" t="s">
        <v>203</v>
      </c>
      <c r="F215">
        <f t="shared" ref="F215:AB215" si="5">MIN(F$3:F$203)</f>
        <v>1.9371727748691099E-3</v>
      </c>
      <c r="G215">
        <f t="shared" si="5"/>
        <v>3.8535645472061657E-3</v>
      </c>
      <c r="H215">
        <f t="shared" si="5"/>
        <v>4.7676767676767678E-3</v>
      </c>
      <c r="I215">
        <f t="shared" si="5"/>
        <v>4.3333333333333331E-3</v>
      </c>
      <c r="J215">
        <f t="shared" si="5"/>
        <v>3.3891213389121337E-3</v>
      </c>
      <c r="K215">
        <f t="shared" si="5"/>
        <v>3.0817610062893082E-3</v>
      </c>
      <c r="L215">
        <f t="shared" si="5"/>
        <v>4.1042345276872966E-3</v>
      </c>
      <c r="M215">
        <f t="shared" si="5"/>
        <v>3.8313253012048193E-3</v>
      </c>
      <c r="N215">
        <f t="shared" si="5"/>
        <v>4.5060240963855419E-3</v>
      </c>
      <c r="O215">
        <f t="shared" si="5"/>
        <v>3.5849056603773585E-3</v>
      </c>
      <c r="P215">
        <f t="shared" si="5"/>
        <v>3.5180722891566267E-3</v>
      </c>
      <c r="Q215">
        <f t="shared" si="5"/>
        <v>3.258785942492013E-3</v>
      </c>
      <c r="R215">
        <f t="shared" si="5"/>
        <v>2.2650602409638554E-3</v>
      </c>
      <c r="S215">
        <f t="shared" si="5"/>
        <v>3.1566265060240964E-3</v>
      </c>
      <c r="T215">
        <f t="shared" si="5"/>
        <v>3.7499999999999999E-3</v>
      </c>
      <c r="U215">
        <f t="shared" si="5"/>
        <v>3.126984126984127E-3</v>
      </c>
      <c r="V215">
        <f t="shared" si="5"/>
        <v>3.5984095427435388E-3</v>
      </c>
      <c r="W215">
        <f t="shared" si="5"/>
        <v>2.9025844930417495E-3</v>
      </c>
      <c r="X215">
        <f t="shared" si="5"/>
        <v>2.8756957328385899E-3</v>
      </c>
      <c r="Y215">
        <f t="shared" si="5"/>
        <v>3.5810810810810809E-3</v>
      </c>
      <c r="Z215" s="37">
        <f t="shared" si="5"/>
        <v>4.0401785714285713E-3</v>
      </c>
      <c r="AA215" s="37">
        <f t="shared" si="5"/>
        <v>3.8095238095238095E-3</v>
      </c>
      <c r="AB215" s="37">
        <f t="shared" si="5"/>
        <v>3.1539888682745824E-3</v>
      </c>
    </row>
    <row r="216" spans="1:28" x14ac:dyDescent="0.25">
      <c r="A216" s="1"/>
      <c r="B216" s="2"/>
      <c r="C216" s="3"/>
      <c r="F216">
        <f t="shared" ref="F216:AB216" si="6">QUARTILE(F$3:F$203,1)</f>
        <v>4.4405594405594407E-3</v>
      </c>
      <c r="G216">
        <f t="shared" si="6"/>
        <v>7.8041958041958044E-3</v>
      </c>
      <c r="H216">
        <f t="shared" si="6"/>
        <v>7.74468085106383E-3</v>
      </c>
      <c r="I216">
        <f t="shared" si="6"/>
        <v>7.6809651474530833E-3</v>
      </c>
      <c r="J216">
        <f t="shared" si="6"/>
        <v>6.2896825396825395E-3</v>
      </c>
      <c r="K216">
        <f t="shared" si="6"/>
        <v>7.8851174934725845E-3</v>
      </c>
      <c r="L216">
        <f t="shared" si="6"/>
        <v>7.9189189189189189E-3</v>
      </c>
      <c r="M216">
        <f t="shared" si="6"/>
        <v>8.3092485549132941E-3</v>
      </c>
      <c r="N216">
        <f t="shared" si="6"/>
        <v>8.2116788321167887E-3</v>
      </c>
      <c r="O216">
        <f t="shared" si="6"/>
        <v>9.2388059701492536E-3</v>
      </c>
      <c r="P216">
        <f t="shared" si="6"/>
        <v>8.4137931034482753E-3</v>
      </c>
      <c r="Q216">
        <f t="shared" si="6"/>
        <v>7.623400365630713E-3</v>
      </c>
      <c r="R216">
        <f t="shared" si="6"/>
        <v>5.7088846880907372E-3</v>
      </c>
      <c r="S216">
        <f t="shared" si="6"/>
        <v>8.3396946564885492E-3</v>
      </c>
      <c r="T216">
        <f t="shared" si="6"/>
        <v>8.5249042145593874E-3</v>
      </c>
      <c r="U216">
        <f t="shared" si="6"/>
        <v>7.578027465667915E-3</v>
      </c>
      <c r="V216">
        <f t="shared" si="6"/>
        <v>7.6216216216216217E-3</v>
      </c>
      <c r="W216">
        <f t="shared" si="6"/>
        <v>7.4369747899159667E-3</v>
      </c>
      <c r="X216">
        <f t="shared" si="6"/>
        <v>7.7310924369747899E-3</v>
      </c>
      <c r="Y216">
        <f t="shared" si="6"/>
        <v>8.6707882534775883E-3</v>
      </c>
      <c r="Z216" s="37">
        <f t="shared" si="6"/>
        <v>8.5007727975270481E-3</v>
      </c>
      <c r="AA216" s="37">
        <f t="shared" si="6"/>
        <v>9.0257879656160458E-3</v>
      </c>
      <c r="AB216" s="37">
        <f t="shared" si="6"/>
        <v>8.2625994694960209E-3</v>
      </c>
    </row>
    <row r="217" spans="1:28" x14ac:dyDescent="0.25">
      <c r="A217" s="1"/>
      <c r="B217" s="2"/>
      <c r="C217" s="3"/>
      <c r="F217">
        <f t="shared" ref="F217:AB217" si="7">QUARTILE(F$3:F$203,2)</f>
        <v>6.0227272727272725E-3</v>
      </c>
      <c r="G217">
        <f t="shared" si="7"/>
        <v>9.9767981438515074E-3</v>
      </c>
      <c r="H217">
        <f t="shared" si="7"/>
        <v>9.9206349206349201E-3</v>
      </c>
      <c r="I217">
        <f t="shared" si="7"/>
        <v>9.6483516483516479E-3</v>
      </c>
      <c r="J217">
        <f t="shared" si="7"/>
        <v>8.0656934306569342E-3</v>
      </c>
      <c r="K217">
        <f t="shared" si="7"/>
        <v>9.9170124481327802E-3</v>
      </c>
      <c r="L217">
        <f t="shared" si="7"/>
        <v>1.0340632603406326E-2</v>
      </c>
      <c r="M217">
        <f t="shared" si="7"/>
        <v>1.0843091334894613E-2</v>
      </c>
      <c r="N217">
        <f t="shared" si="7"/>
        <v>1.092896174863388E-2</v>
      </c>
      <c r="O217">
        <f t="shared" si="7"/>
        <v>1.2323717948717949E-2</v>
      </c>
      <c r="P217">
        <f t="shared" si="7"/>
        <v>1.1077441077441078E-2</v>
      </c>
      <c r="Q217">
        <f t="shared" si="7"/>
        <v>1.0281030444964871E-2</v>
      </c>
      <c r="R217">
        <f t="shared" si="7"/>
        <v>7.8454680534918268E-3</v>
      </c>
      <c r="S217">
        <f t="shared" si="7"/>
        <v>1.0632318501170961E-2</v>
      </c>
      <c r="T217">
        <f t="shared" si="7"/>
        <v>1.1043115438108484E-2</v>
      </c>
      <c r="U217">
        <f t="shared" si="7"/>
        <v>9.3920972644376908E-3</v>
      </c>
      <c r="V217">
        <f t="shared" si="7"/>
        <v>9.5815295815295815E-3</v>
      </c>
      <c r="W217">
        <f t="shared" si="7"/>
        <v>9.5352839931153177E-3</v>
      </c>
      <c r="X217">
        <f t="shared" si="7"/>
        <v>1.0445235975066785E-2</v>
      </c>
      <c r="Y217">
        <f t="shared" si="7"/>
        <v>1.0690423162583519E-2</v>
      </c>
      <c r="Z217" s="37">
        <f t="shared" si="7"/>
        <v>1.1373844121532365E-2</v>
      </c>
      <c r="AA217" s="37">
        <f t="shared" si="7"/>
        <v>1.16729088639201E-2</v>
      </c>
      <c r="AB217" s="37">
        <f t="shared" si="7"/>
        <v>1.0894736842105263E-2</v>
      </c>
    </row>
    <row r="218" spans="1:28" x14ac:dyDescent="0.25">
      <c r="A218" s="1"/>
      <c r="B218" s="2"/>
      <c r="C218" s="3"/>
      <c r="F218">
        <f t="shared" ref="F218:AB218" si="8">QUARTILE(F$3:F$203,3)</f>
        <v>7.7142857142857143E-3</v>
      </c>
      <c r="G218">
        <f t="shared" si="8"/>
        <v>1.3211678832116788E-2</v>
      </c>
      <c r="H218">
        <f t="shared" si="8"/>
        <v>1.2977667493796526E-2</v>
      </c>
      <c r="I218">
        <f t="shared" si="8"/>
        <v>1.2854077253218884E-2</v>
      </c>
      <c r="J218">
        <f t="shared" si="8"/>
        <v>1.0572916666666666E-2</v>
      </c>
      <c r="K218">
        <f t="shared" si="8"/>
        <v>1.3043478260869565E-2</v>
      </c>
      <c r="L218">
        <f t="shared" si="8"/>
        <v>1.2957198443579766E-2</v>
      </c>
      <c r="M218">
        <f t="shared" si="8"/>
        <v>1.4038929440389295E-2</v>
      </c>
      <c r="N218">
        <f t="shared" si="8"/>
        <v>1.4671532846715329E-2</v>
      </c>
      <c r="O218">
        <f t="shared" si="8"/>
        <v>1.6387283236994218E-2</v>
      </c>
      <c r="P218">
        <f t="shared" si="8"/>
        <v>1.519496855345912E-2</v>
      </c>
      <c r="Q218">
        <f t="shared" si="8"/>
        <v>1.3831041257367387E-2</v>
      </c>
      <c r="R218">
        <f t="shared" si="8"/>
        <v>1.0235756385068762E-2</v>
      </c>
      <c r="S218">
        <f t="shared" si="8"/>
        <v>1.5783783783783784E-2</v>
      </c>
      <c r="T218">
        <f t="shared" si="8"/>
        <v>1.4751958224543081E-2</v>
      </c>
      <c r="U218">
        <f t="shared" si="8"/>
        <v>1.2207392197125256E-2</v>
      </c>
      <c r="V218">
        <f t="shared" si="8"/>
        <v>1.270440251572327E-2</v>
      </c>
      <c r="W218">
        <f t="shared" si="8"/>
        <v>1.3069908814589666E-2</v>
      </c>
      <c r="X218">
        <f t="shared" si="8"/>
        <v>1.4283646888567293E-2</v>
      </c>
      <c r="Y218">
        <f t="shared" si="8"/>
        <v>1.4440104166666667E-2</v>
      </c>
      <c r="Z218" s="37">
        <f t="shared" si="8"/>
        <v>1.4782067247820673E-2</v>
      </c>
      <c r="AA218" s="37">
        <f t="shared" si="8"/>
        <v>1.5959031657355679E-2</v>
      </c>
      <c r="AB218" s="37">
        <f t="shared" si="8"/>
        <v>1.5252525252525252E-2</v>
      </c>
    </row>
    <row r="219" spans="1:28" x14ac:dyDescent="0.25">
      <c r="A219" s="1"/>
      <c r="B219" s="2"/>
      <c r="C219" s="3" t="s">
        <v>407</v>
      </c>
      <c r="D219" t="str">
        <f>Graph!L4</f>
        <v>District Average</v>
      </c>
      <c r="E219" t="s">
        <v>202</v>
      </c>
      <c r="F219">
        <f t="shared" ref="F219:AB219" si="9">MAX(F$3:F$203)</f>
        <v>3.892761394101877E-2</v>
      </c>
      <c r="G219">
        <f t="shared" si="9"/>
        <v>2.9302325581395349E-2</v>
      </c>
      <c r="H219">
        <f t="shared" si="9"/>
        <v>2.2896341463414634E-2</v>
      </c>
      <c r="I219">
        <f t="shared" si="9"/>
        <v>3.0757575757575758E-2</v>
      </c>
      <c r="J219">
        <f t="shared" si="9"/>
        <v>2.1772575250836122E-2</v>
      </c>
      <c r="K219">
        <f t="shared" si="9"/>
        <v>3.1657608695652172E-2</v>
      </c>
      <c r="L219">
        <f t="shared" si="9"/>
        <v>2.877076411960133E-2</v>
      </c>
      <c r="M219">
        <f t="shared" si="9"/>
        <v>3.1695652173913041E-2</v>
      </c>
      <c r="N219">
        <f t="shared" si="9"/>
        <v>3.720508166969147E-2</v>
      </c>
      <c r="O219">
        <f t="shared" si="9"/>
        <v>4.2392026578073089E-2</v>
      </c>
      <c r="P219">
        <f t="shared" si="9"/>
        <v>5.1847826086956525E-2</v>
      </c>
      <c r="Q219">
        <f t="shared" si="9"/>
        <v>6.5614406779661016E-2</v>
      </c>
      <c r="R219">
        <f t="shared" si="9"/>
        <v>2.1313131313131312E-2</v>
      </c>
      <c r="S219">
        <f t="shared" si="9"/>
        <v>3.6866197183098588E-2</v>
      </c>
      <c r="T219">
        <f t="shared" si="9"/>
        <v>2.7845117845117846E-2</v>
      </c>
      <c r="U219">
        <f t="shared" si="9"/>
        <v>2.5878378378378378E-2</v>
      </c>
      <c r="V219">
        <f t="shared" si="9"/>
        <v>2.8125000000000001E-2</v>
      </c>
      <c r="W219">
        <f t="shared" si="9"/>
        <v>2.655128205128205E-2</v>
      </c>
      <c r="X219">
        <f t="shared" si="9"/>
        <v>5.2607003891050587E-2</v>
      </c>
      <c r="Y219">
        <f t="shared" si="9"/>
        <v>4.3258145363408523E-2</v>
      </c>
      <c r="Z219" s="37">
        <f t="shared" si="9"/>
        <v>4.607553366174056E-2</v>
      </c>
      <c r="AA219" s="37">
        <f t="shared" si="9"/>
        <v>3.9681978798586572E-2</v>
      </c>
      <c r="AB219" s="37">
        <f t="shared" si="9"/>
        <v>4.0100250626566414E-2</v>
      </c>
    </row>
    <row r="220" spans="1:28" x14ac:dyDescent="0.25">
      <c r="A220" s="1"/>
      <c r="B220" s="2"/>
      <c r="C220" s="3" t="s">
        <v>408</v>
      </c>
      <c r="Z220" s="37"/>
      <c r="AA220" s="37"/>
      <c r="AB220" s="37"/>
    </row>
    <row r="221" spans="1:28" x14ac:dyDescent="0.25">
      <c r="A221" s="1"/>
      <c r="B221" s="2"/>
      <c r="C221" s="3"/>
      <c r="D221" s="7" t="s">
        <v>407</v>
      </c>
      <c r="E221" t="s">
        <v>203</v>
      </c>
      <c r="F221">
        <f t="shared" ref="F221:AB221" si="10">MIN(F$3:F$203)</f>
        <v>1.9371727748691099E-3</v>
      </c>
      <c r="G221">
        <f t="shared" si="10"/>
        <v>3.8535645472061657E-3</v>
      </c>
      <c r="H221">
        <f t="shared" si="10"/>
        <v>4.7676767676767678E-3</v>
      </c>
      <c r="I221">
        <f t="shared" si="10"/>
        <v>4.3333333333333331E-3</v>
      </c>
      <c r="J221">
        <f t="shared" si="10"/>
        <v>3.3891213389121337E-3</v>
      </c>
      <c r="K221">
        <f t="shared" si="10"/>
        <v>3.0817610062893082E-3</v>
      </c>
      <c r="L221">
        <f t="shared" si="10"/>
        <v>4.1042345276872966E-3</v>
      </c>
      <c r="M221">
        <f t="shared" si="10"/>
        <v>3.8313253012048193E-3</v>
      </c>
      <c r="N221">
        <f t="shared" si="10"/>
        <v>4.5060240963855419E-3</v>
      </c>
      <c r="O221">
        <f t="shared" si="10"/>
        <v>3.5849056603773585E-3</v>
      </c>
      <c r="P221">
        <f t="shared" si="10"/>
        <v>3.5180722891566267E-3</v>
      </c>
      <c r="Q221">
        <f t="shared" si="10"/>
        <v>3.258785942492013E-3</v>
      </c>
      <c r="R221">
        <f t="shared" si="10"/>
        <v>2.2650602409638554E-3</v>
      </c>
      <c r="S221">
        <f t="shared" si="10"/>
        <v>3.1566265060240964E-3</v>
      </c>
      <c r="T221">
        <f t="shared" si="10"/>
        <v>3.7499999999999999E-3</v>
      </c>
      <c r="U221">
        <f t="shared" si="10"/>
        <v>3.126984126984127E-3</v>
      </c>
      <c r="V221">
        <f t="shared" si="10"/>
        <v>3.5984095427435388E-3</v>
      </c>
      <c r="W221">
        <f t="shared" si="10"/>
        <v>2.9025844930417495E-3</v>
      </c>
      <c r="X221">
        <f t="shared" si="10"/>
        <v>2.8756957328385899E-3</v>
      </c>
      <c r="Y221">
        <f t="shared" si="10"/>
        <v>3.5810810810810809E-3</v>
      </c>
      <c r="Z221" s="37">
        <f t="shared" si="10"/>
        <v>4.0401785714285713E-3</v>
      </c>
      <c r="AA221" s="37">
        <f t="shared" si="10"/>
        <v>3.8095238095238095E-3</v>
      </c>
      <c r="AB221" s="37">
        <f t="shared" si="10"/>
        <v>3.1539888682745824E-3</v>
      </c>
    </row>
    <row r="222" spans="1:28" x14ac:dyDescent="0.25">
      <c r="A222" s="1"/>
      <c r="B222" s="2"/>
      <c r="C222" s="3"/>
      <c r="F222">
        <f>F216-F215</f>
        <v>2.5033866656903308E-3</v>
      </c>
      <c r="G222">
        <f t="shared" ref="G222:P222" si="11">G216-G215</f>
        <v>3.9506312569896392E-3</v>
      </c>
      <c r="H222">
        <f t="shared" si="11"/>
        <v>2.9770040833870621E-3</v>
      </c>
      <c r="I222">
        <f t="shared" si="11"/>
        <v>3.3476318141197501E-3</v>
      </c>
      <c r="J222">
        <f t="shared" si="11"/>
        <v>2.9005612007704058E-3</v>
      </c>
      <c r="K222">
        <f t="shared" si="11"/>
        <v>4.8033564871832763E-3</v>
      </c>
      <c r="L222">
        <f t="shared" si="11"/>
        <v>3.8146843912316222E-3</v>
      </c>
      <c r="M222">
        <f t="shared" si="11"/>
        <v>4.4779232537084743E-3</v>
      </c>
      <c r="N222">
        <f t="shared" si="11"/>
        <v>3.7056547357312468E-3</v>
      </c>
      <c r="O222">
        <f t="shared" si="11"/>
        <v>5.6539003097718955E-3</v>
      </c>
      <c r="P222">
        <f t="shared" si="11"/>
        <v>4.895720814291649E-3</v>
      </c>
      <c r="Q222">
        <f t="shared" ref="Q222:V222" si="12">Q216-Q215</f>
        <v>4.3646144231387005E-3</v>
      </c>
      <c r="R222">
        <f t="shared" si="12"/>
        <v>3.4438244471268818E-3</v>
      </c>
      <c r="S222">
        <f t="shared" si="12"/>
        <v>5.1830681504644524E-3</v>
      </c>
      <c r="T222">
        <f t="shared" si="12"/>
        <v>4.7749042145593876E-3</v>
      </c>
      <c r="U222">
        <f t="shared" si="12"/>
        <v>4.4510433386837876E-3</v>
      </c>
      <c r="V222">
        <f t="shared" si="12"/>
        <v>4.0232120788780829E-3</v>
      </c>
      <c r="W222">
        <f t="shared" ref="W222:Y225" si="13">W216-W215</f>
        <v>4.5343902968742172E-3</v>
      </c>
      <c r="X222">
        <f t="shared" si="13"/>
        <v>4.8553967041362004E-3</v>
      </c>
      <c r="Y222">
        <f t="shared" si="13"/>
        <v>5.0897071723965074E-3</v>
      </c>
      <c r="Z222" s="37">
        <f t="shared" ref="Z222:AB225" si="14">Z216-Z215</f>
        <v>4.4605942260984768E-3</v>
      </c>
      <c r="AA222" s="37">
        <f t="shared" si="14"/>
        <v>5.2162641560922363E-3</v>
      </c>
      <c r="AB222" s="37">
        <f t="shared" si="14"/>
        <v>5.1086106012214385E-3</v>
      </c>
    </row>
    <row r="223" spans="1:28" x14ac:dyDescent="0.25">
      <c r="A223" s="1"/>
      <c r="B223" s="2"/>
      <c r="C223" s="3"/>
      <c r="F223">
        <f>F217-F216</f>
        <v>1.5821678321678318E-3</v>
      </c>
      <c r="G223">
        <f t="shared" ref="G223:P223" si="15">G217-G216</f>
        <v>2.1726023396557029E-3</v>
      </c>
      <c r="H223">
        <f t="shared" si="15"/>
        <v>2.1759540695710901E-3</v>
      </c>
      <c r="I223">
        <f t="shared" si="15"/>
        <v>1.9673865008985646E-3</v>
      </c>
      <c r="J223">
        <f t="shared" si="15"/>
        <v>1.7760108909743947E-3</v>
      </c>
      <c r="K223">
        <f t="shared" si="15"/>
        <v>2.0318949546601957E-3</v>
      </c>
      <c r="L223">
        <f t="shared" si="15"/>
        <v>2.4217136844874067E-3</v>
      </c>
      <c r="M223">
        <f t="shared" si="15"/>
        <v>2.5338427799813188E-3</v>
      </c>
      <c r="N223">
        <f t="shared" si="15"/>
        <v>2.7172829165170911E-3</v>
      </c>
      <c r="O223">
        <f t="shared" si="15"/>
        <v>3.0849119785686958E-3</v>
      </c>
      <c r="P223">
        <f t="shared" si="15"/>
        <v>2.663647973992803E-3</v>
      </c>
      <c r="Q223">
        <f t="shared" ref="Q223:V223" si="16">Q217-Q216</f>
        <v>2.6576300793341575E-3</v>
      </c>
      <c r="R223">
        <f t="shared" si="16"/>
        <v>2.1365833654010897E-3</v>
      </c>
      <c r="S223">
        <f t="shared" si="16"/>
        <v>2.2926238446824114E-3</v>
      </c>
      <c r="T223">
        <f t="shared" si="16"/>
        <v>2.518211223549097E-3</v>
      </c>
      <c r="U223">
        <f t="shared" si="16"/>
        <v>1.8140697987697758E-3</v>
      </c>
      <c r="V223">
        <f t="shared" si="16"/>
        <v>1.9599079599079599E-3</v>
      </c>
      <c r="W223">
        <f t="shared" si="13"/>
        <v>2.098309203199351E-3</v>
      </c>
      <c r="X223">
        <f t="shared" si="13"/>
        <v>2.714143538091995E-3</v>
      </c>
      <c r="Y223">
        <f t="shared" si="13"/>
        <v>2.0196349091059305E-3</v>
      </c>
      <c r="Z223" s="37">
        <f t="shared" si="14"/>
        <v>2.873071324005317E-3</v>
      </c>
      <c r="AA223" s="37">
        <f t="shared" si="14"/>
        <v>2.6471208983040537E-3</v>
      </c>
      <c r="AB223" s="37">
        <f t="shared" si="14"/>
        <v>2.6321373726092417E-3</v>
      </c>
    </row>
    <row r="224" spans="1:28" x14ac:dyDescent="0.25">
      <c r="A224" s="1"/>
      <c r="B224" s="2"/>
      <c r="C224" s="3"/>
      <c r="F224">
        <f>F218-F217</f>
        <v>1.6915584415584418E-3</v>
      </c>
      <c r="G224">
        <f t="shared" ref="G224:P224" si="17">G218-G217</f>
        <v>3.2348806882652806E-3</v>
      </c>
      <c r="H224">
        <f t="shared" si="17"/>
        <v>3.0570325731616062E-3</v>
      </c>
      <c r="I224">
        <f t="shared" si="17"/>
        <v>3.2057256048672357E-3</v>
      </c>
      <c r="J224">
        <f t="shared" si="17"/>
        <v>2.507223236009732E-3</v>
      </c>
      <c r="K224">
        <f t="shared" si="17"/>
        <v>3.1264658127367843E-3</v>
      </c>
      <c r="L224">
        <f t="shared" si="17"/>
        <v>2.6165658401734408E-3</v>
      </c>
      <c r="M224">
        <f t="shared" si="17"/>
        <v>3.1958381054946819E-3</v>
      </c>
      <c r="N224">
        <f t="shared" si="17"/>
        <v>3.7425710980814493E-3</v>
      </c>
      <c r="O224">
        <f t="shared" si="17"/>
        <v>4.0635652882762691E-3</v>
      </c>
      <c r="P224">
        <f t="shared" si="17"/>
        <v>4.117527476018042E-3</v>
      </c>
      <c r="Q224">
        <f t="shared" ref="Q224:V224" si="18">Q218-Q217</f>
        <v>3.5500108124025161E-3</v>
      </c>
      <c r="R224">
        <f t="shared" si="18"/>
        <v>2.3902883315769351E-3</v>
      </c>
      <c r="S224">
        <f t="shared" si="18"/>
        <v>5.1514652826128229E-3</v>
      </c>
      <c r="T224">
        <f t="shared" si="18"/>
        <v>3.7088427864345967E-3</v>
      </c>
      <c r="U224">
        <f t="shared" si="18"/>
        <v>2.8152949326875655E-3</v>
      </c>
      <c r="V224">
        <f t="shared" si="18"/>
        <v>3.1228729341936882E-3</v>
      </c>
      <c r="W224">
        <f t="shared" si="13"/>
        <v>3.5346248214743487E-3</v>
      </c>
      <c r="X224">
        <f t="shared" si="13"/>
        <v>3.8384109135005083E-3</v>
      </c>
      <c r="Y224">
        <f t="shared" si="13"/>
        <v>3.7496810040831483E-3</v>
      </c>
      <c r="Z224" s="37">
        <f t="shared" si="14"/>
        <v>3.4082231262883081E-3</v>
      </c>
      <c r="AA224" s="37">
        <f t="shared" si="14"/>
        <v>4.2861227934355792E-3</v>
      </c>
      <c r="AB224" s="37">
        <f t="shared" si="14"/>
        <v>4.3577884104199893E-3</v>
      </c>
    </row>
    <row r="225" spans="1:28" x14ac:dyDescent="0.25">
      <c r="A225" s="1"/>
      <c r="B225" s="2"/>
      <c r="C225" s="3"/>
      <c r="E225" t="s">
        <v>202</v>
      </c>
      <c r="F225">
        <f>F219-F218</f>
        <v>3.1213328226733054E-2</v>
      </c>
      <c r="G225">
        <f t="shared" ref="G225:P225" si="19">G219-G218</f>
        <v>1.6090646749278563E-2</v>
      </c>
      <c r="H225">
        <f t="shared" si="19"/>
        <v>9.9186739696181074E-3</v>
      </c>
      <c r="I225">
        <f t="shared" si="19"/>
        <v>1.7903498504356873E-2</v>
      </c>
      <c r="J225">
        <f t="shared" si="19"/>
        <v>1.1199658584169455E-2</v>
      </c>
      <c r="K225">
        <f t="shared" si="19"/>
        <v>1.8614130434782605E-2</v>
      </c>
      <c r="L225">
        <f t="shared" si="19"/>
        <v>1.5813565676021563E-2</v>
      </c>
      <c r="M225">
        <f t="shared" si="19"/>
        <v>1.7656722733523748E-2</v>
      </c>
      <c r="N225">
        <f t="shared" si="19"/>
        <v>2.2533548822976139E-2</v>
      </c>
      <c r="O225">
        <f t="shared" si="19"/>
        <v>2.600474334107887E-2</v>
      </c>
      <c r="P225">
        <f t="shared" si="19"/>
        <v>3.6652857533497403E-2</v>
      </c>
      <c r="Q225">
        <f t="shared" ref="Q225:V225" si="20">Q219-Q218</f>
        <v>5.178336552229363E-2</v>
      </c>
      <c r="R225">
        <f t="shared" si="20"/>
        <v>1.107737492806255E-2</v>
      </c>
      <c r="S225">
        <f t="shared" si="20"/>
        <v>2.1082413399314805E-2</v>
      </c>
      <c r="T225">
        <f t="shared" si="20"/>
        <v>1.3093159620574765E-2</v>
      </c>
      <c r="U225">
        <f t="shared" si="20"/>
        <v>1.3670986181253121E-2</v>
      </c>
      <c r="V225">
        <f t="shared" si="20"/>
        <v>1.5420597484276731E-2</v>
      </c>
      <c r="W225">
        <f t="shared" si="13"/>
        <v>1.3481373236692384E-2</v>
      </c>
      <c r="X225">
        <f t="shared" si="13"/>
        <v>3.8323357002483294E-2</v>
      </c>
      <c r="Y225">
        <f t="shared" si="13"/>
        <v>2.8818041196741855E-2</v>
      </c>
      <c r="Z225" s="37">
        <f t="shared" si="14"/>
        <v>3.129346641391989E-2</v>
      </c>
      <c r="AA225" s="37">
        <f t="shared" si="14"/>
        <v>2.3722947141230893E-2</v>
      </c>
      <c r="AB225" s="37">
        <f t="shared" si="14"/>
        <v>2.484772537404116E-2</v>
      </c>
    </row>
    <row r="226" spans="1:28" x14ac:dyDescent="0.25">
      <c r="A226" s="1"/>
      <c r="B226" s="2"/>
      <c r="C226" s="3"/>
    </row>
    <row r="227" spans="1:28" x14ac:dyDescent="0.25">
      <c r="A227" s="1"/>
      <c r="B227" s="2"/>
      <c r="C227" s="3"/>
    </row>
    <row r="228" spans="1:28" x14ac:dyDescent="0.25">
      <c r="A228" s="1"/>
      <c r="B228" s="2"/>
      <c r="C228" s="3"/>
    </row>
    <row r="229" spans="1:28" x14ac:dyDescent="0.25">
      <c r="A229" s="1"/>
      <c r="B229" s="2"/>
      <c r="C229" s="3"/>
    </row>
    <row r="230" spans="1:28" x14ac:dyDescent="0.25">
      <c r="A230" s="1"/>
      <c r="B230" s="2"/>
      <c r="C230" s="3"/>
    </row>
    <row r="231" spans="1:28" x14ac:dyDescent="0.25">
      <c r="A231" s="1"/>
      <c r="B231" s="2"/>
      <c r="C231" s="3"/>
    </row>
    <row r="232" spans="1:28" x14ac:dyDescent="0.25">
      <c r="A232" s="1"/>
      <c r="B232" s="2"/>
      <c r="C232" s="3"/>
    </row>
    <row r="233" spans="1:28" x14ac:dyDescent="0.25">
      <c r="A233" s="1"/>
      <c r="B233" s="2"/>
      <c r="C233" s="3"/>
    </row>
    <row r="234" spans="1:28" x14ac:dyDescent="0.25">
      <c r="A234" s="1"/>
      <c r="B234" s="2"/>
      <c r="C234" s="3"/>
    </row>
    <row r="235" spans="1:28" x14ac:dyDescent="0.25">
      <c r="A235" s="1"/>
      <c r="B235" s="2"/>
      <c r="C235" s="3"/>
    </row>
    <row r="236" spans="1:28" x14ac:dyDescent="0.25">
      <c r="A236" s="1"/>
      <c r="B236" s="2"/>
      <c r="C236" s="3"/>
    </row>
    <row r="237" spans="1:28" x14ac:dyDescent="0.25">
      <c r="A237" s="1"/>
      <c r="B237" s="2"/>
      <c r="C237" s="3"/>
    </row>
    <row r="238" spans="1:28" x14ac:dyDescent="0.25">
      <c r="A238" s="1"/>
      <c r="B238" s="2"/>
      <c r="C238" s="3"/>
    </row>
    <row r="239" spans="1:28" x14ac:dyDescent="0.25">
      <c r="A239" s="1"/>
      <c r="B239" s="2"/>
      <c r="C239" s="3"/>
    </row>
    <row r="240" spans="1:28" x14ac:dyDescent="0.25">
      <c r="A240" s="1"/>
      <c r="B240" s="2"/>
      <c r="C240" s="3"/>
    </row>
    <row r="241" spans="1:3" x14ac:dyDescent="0.25">
      <c r="A241" s="1"/>
      <c r="B241" s="2"/>
      <c r="C241" s="3"/>
    </row>
    <row r="242" spans="1:3" x14ac:dyDescent="0.25">
      <c r="A242" s="1"/>
      <c r="B242" s="2"/>
      <c r="C242" s="3"/>
    </row>
    <row r="243" spans="1:3" x14ac:dyDescent="0.25">
      <c r="A243" s="1"/>
      <c r="B243" s="2"/>
      <c r="C243" s="3"/>
    </row>
    <row r="244" spans="1:3" x14ac:dyDescent="0.25">
      <c r="A244" s="1"/>
      <c r="B244" s="2"/>
      <c r="C244" s="3"/>
    </row>
    <row r="245" spans="1:3" x14ac:dyDescent="0.25">
      <c r="A245" s="1"/>
      <c r="B245" s="2"/>
      <c r="C245" s="3"/>
    </row>
    <row r="246" spans="1:3" x14ac:dyDescent="0.25">
      <c r="A246" s="1"/>
      <c r="B246" s="2"/>
      <c r="C246" s="3"/>
    </row>
    <row r="247" spans="1:3" x14ac:dyDescent="0.25">
      <c r="A247" s="1"/>
      <c r="B247" s="2"/>
      <c r="C247" s="3"/>
    </row>
    <row r="248" spans="1:3" x14ac:dyDescent="0.25">
      <c r="A248" s="1"/>
      <c r="B248" s="2"/>
      <c r="C248" s="3"/>
    </row>
    <row r="249" spans="1:3" x14ac:dyDescent="0.25">
      <c r="A249" s="1"/>
      <c r="B249" s="4"/>
      <c r="C249" s="3"/>
    </row>
    <row r="250" spans="1:3" x14ac:dyDescent="0.25">
      <c r="A250" s="1"/>
      <c r="B250" s="4"/>
      <c r="C250" s="3"/>
    </row>
    <row r="251" spans="1:3" x14ac:dyDescent="0.25">
      <c r="A251" s="1"/>
      <c r="B251" s="4"/>
      <c r="C251" s="3"/>
    </row>
    <row r="252" spans="1:3" x14ac:dyDescent="0.25">
      <c r="A252" s="1"/>
      <c r="B252" s="4"/>
      <c r="C252" s="3"/>
    </row>
    <row r="253" spans="1:3" x14ac:dyDescent="0.25">
      <c r="A253" s="1"/>
      <c r="B253" s="4"/>
      <c r="C253" s="3"/>
    </row>
    <row r="254" spans="1:3" x14ac:dyDescent="0.25">
      <c r="A254" s="1"/>
      <c r="B254" s="2"/>
      <c r="C254" s="3"/>
    </row>
    <row r="255" spans="1:3" x14ac:dyDescent="0.25">
      <c r="A255" s="1"/>
      <c r="B255" s="2"/>
      <c r="C255" s="3"/>
    </row>
    <row r="256" spans="1:3" x14ac:dyDescent="0.25">
      <c r="A256" s="1"/>
      <c r="B256" s="2"/>
      <c r="C256" s="3"/>
    </row>
    <row r="257" spans="1:3" x14ac:dyDescent="0.25">
      <c r="A257" s="1"/>
      <c r="B257" s="2"/>
      <c r="C257" s="3"/>
    </row>
    <row r="258" spans="1:3" x14ac:dyDescent="0.25">
      <c r="A258" s="1"/>
      <c r="B258" s="2"/>
      <c r="C258" s="3"/>
    </row>
    <row r="259" spans="1:3" x14ac:dyDescent="0.25">
      <c r="A259" s="1"/>
      <c r="B259" s="2"/>
      <c r="C259" s="3"/>
    </row>
    <row r="260" spans="1:3" x14ac:dyDescent="0.25">
      <c r="A260" s="1"/>
      <c r="B260" s="2"/>
      <c r="C260" s="3"/>
    </row>
    <row r="261" spans="1:3" x14ac:dyDescent="0.25">
      <c r="A261" s="1"/>
      <c r="B261" s="2"/>
      <c r="C261" s="3"/>
    </row>
    <row r="262" spans="1:3" x14ac:dyDescent="0.25">
      <c r="A262" s="1"/>
      <c r="B262" s="2"/>
      <c r="C262" s="3"/>
    </row>
    <row r="263" spans="1:3" x14ac:dyDescent="0.25">
      <c r="A263" s="1"/>
      <c r="B263" s="2"/>
      <c r="C263" s="3"/>
    </row>
    <row r="264" spans="1:3" x14ac:dyDescent="0.25">
      <c r="A264" s="1"/>
      <c r="B264" s="2"/>
      <c r="C264" s="3"/>
    </row>
    <row r="265" spans="1:3" x14ac:dyDescent="0.25">
      <c r="A265" s="1"/>
      <c r="B265" s="2"/>
      <c r="C265" s="3"/>
    </row>
    <row r="266" spans="1:3" x14ac:dyDescent="0.25">
      <c r="A266" s="1"/>
      <c r="B266" s="2"/>
      <c r="C266" s="3"/>
    </row>
    <row r="267" spans="1:3" x14ac:dyDescent="0.25">
      <c r="A267" s="1"/>
      <c r="B267" s="2"/>
      <c r="C267" s="3"/>
    </row>
    <row r="268" spans="1:3" x14ac:dyDescent="0.25">
      <c r="A268" s="1"/>
      <c r="B268" s="2"/>
      <c r="C268" s="3"/>
    </row>
    <row r="269" spans="1:3" x14ac:dyDescent="0.25">
      <c r="A269" s="1"/>
      <c r="B269" s="2"/>
      <c r="C269" s="3"/>
    </row>
    <row r="270" spans="1:3" x14ac:dyDescent="0.25">
      <c r="A270" s="1"/>
      <c r="B270" s="2"/>
      <c r="C270" s="3"/>
    </row>
    <row r="271" spans="1:3" x14ac:dyDescent="0.25">
      <c r="A271" s="1"/>
      <c r="B271" s="2"/>
      <c r="C271" s="3"/>
    </row>
    <row r="272" spans="1:3" x14ac:dyDescent="0.25">
      <c r="A272" s="1"/>
      <c r="B272" s="2"/>
      <c r="C272" s="3"/>
    </row>
    <row r="273" spans="1:3" x14ac:dyDescent="0.25">
      <c r="A273" s="1"/>
      <c r="B273" s="2"/>
      <c r="C273" s="3"/>
    </row>
    <row r="274" spans="1:3" x14ac:dyDescent="0.25">
      <c r="A274" s="1"/>
      <c r="B274" s="2"/>
      <c r="C274" s="3"/>
    </row>
    <row r="275" spans="1:3" x14ac:dyDescent="0.25">
      <c r="A275" s="1"/>
      <c r="B275" s="2"/>
      <c r="C275" s="3"/>
    </row>
    <row r="276" spans="1:3" x14ac:dyDescent="0.25">
      <c r="A276" s="1"/>
      <c r="B276" s="2"/>
      <c r="C276" s="3"/>
    </row>
    <row r="277" spans="1:3" x14ac:dyDescent="0.25">
      <c r="A277" s="1"/>
      <c r="B277" s="2"/>
      <c r="C277" s="3"/>
    </row>
    <row r="278" spans="1:3" x14ac:dyDescent="0.25">
      <c r="A278" s="1"/>
      <c r="B278" s="2"/>
      <c r="C278" s="3"/>
    </row>
    <row r="279" spans="1:3" x14ac:dyDescent="0.25">
      <c r="A279" s="1"/>
      <c r="B279" s="2"/>
      <c r="C279" s="3"/>
    </row>
    <row r="280" spans="1:3" x14ac:dyDescent="0.25">
      <c r="A280" s="1"/>
      <c r="B280" s="2"/>
      <c r="C280" s="3"/>
    </row>
    <row r="281" spans="1:3" x14ac:dyDescent="0.25">
      <c r="A281" s="1"/>
      <c r="B281" s="2"/>
      <c r="C281" s="3"/>
    </row>
    <row r="282" spans="1:3" x14ac:dyDescent="0.25">
      <c r="A282" s="1"/>
      <c r="B282" s="2"/>
      <c r="C282" s="3"/>
    </row>
    <row r="283" spans="1:3" x14ac:dyDescent="0.25">
      <c r="A283" s="1"/>
      <c r="B283" s="2"/>
      <c r="C283" s="3"/>
    </row>
    <row r="284" spans="1:3" x14ac:dyDescent="0.25">
      <c r="A284" s="1"/>
      <c r="B284" s="2"/>
      <c r="C284" s="3"/>
    </row>
    <row r="285" spans="1:3" x14ac:dyDescent="0.25">
      <c r="A285" s="5"/>
      <c r="B285" s="4"/>
      <c r="C285" s="3"/>
    </row>
    <row r="286" spans="1:3" x14ac:dyDescent="0.25">
      <c r="A286" s="5"/>
      <c r="B286" s="4"/>
      <c r="C286" s="3"/>
    </row>
    <row r="287" spans="1:3" x14ac:dyDescent="0.25">
      <c r="A287" s="5"/>
      <c r="B287" s="4"/>
      <c r="C287" s="3"/>
    </row>
    <row r="288" spans="1:3" x14ac:dyDescent="0.25">
      <c r="A288" s="1"/>
      <c r="B288" s="3"/>
      <c r="C288" s="4"/>
    </row>
    <row r="289" spans="1:3" x14ac:dyDescent="0.25">
      <c r="A289" s="1"/>
      <c r="B289" s="3"/>
      <c r="C289" s="4"/>
    </row>
    <row r="290" spans="1:3" x14ac:dyDescent="0.25">
      <c r="A290" s="1"/>
      <c r="B290" s="3"/>
      <c r="C290" s="4"/>
    </row>
    <row r="291" spans="1:3" x14ac:dyDescent="0.25">
      <c r="A291" s="1"/>
      <c r="B291" s="3"/>
      <c r="C291" s="4"/>
    </row>
    <row r="292" spans="1:3" x14ac:dyDescent="0.25">
      <c r="A292" s="1"/>
      <c r="B292" s="3"/>
      <c r="C292" s="4"/>
    </row>
    <row r="293" spans="1:3" x14ac:dyDescent="0.25">
      <c r="A293" s="1"/>
      <c r="B293" s="3"/>
      <c r="C293" s="4"/>
    </row>
    <row r="294" spans="1:3" x14ac:dyDescent="0.25">
      <c r="A294" s="1"/>
      <c r="B294" s="3"/>
      <c r="C294" s="4"/>
    </row>
    <row r="295" spans="1:3" x14ac:dyDescent="0.25">
      <c r="A295" s="1"/>
      <c r="B295" s="3"/>
      <c r="C295" s="4"/>
    </row>
    <row r="296" spans="1:3" x14ac:dyDescent="0.25">
      <c r="A296" s="1"/>
      <c r="B296" s="3"/>
      <c r="C296" s="4"/>
    </row>
    <row r="297" spans="1:3" x14ac:dyDescent="0.25">
      <c r="A297" s="1"/>
      <c r="B297" s="3"/>
      <c r="C297" s="4"/>
    </row>
    <row r="298" spans="1:3" x14ac:dyDescent="0.25">
      <c r="A298" s="1"/>
      <c r="B298" s="3"/>
      <c r="C298" s="4"/>
    </row>
    <row r="299" spans="1:3" x14ac:dyDescent="0.25">
      <c r="A299" s="1"/>
      <c r="B299" s="3"/>
      <c r="C299" s="4"/>
    </row>
    <row r="300" spans="1:3" x14ac:dyDescent="0.25">
      <c r="A300" s="1"/>
      <c r="B300" s="3"/>
      <c r="C300" s="4"/>
    </row>
    <row r="301" spans="1:3" x14ac:dyDescent="0.25">
      <c r="A301" s="1"/>
      <c r="B301" s="3"/>
      <c r="C301" s="4"/>
    </row>
    <row r="302" spans="1:3" x14ac:dyDescent="0.25">
      <c r="A302" s="1"/>
      <c r="B302" s="3"/>
      <c r="C302" s="4"/>
    </row>
    <row r="303" spans="1:3" x14ac:dyDescent="0.25">
      <c r="A303" s="1"/>
      <c r="B303" s="3"/>
      <c r="C303" s="4"/>
    </row>
    <row r="304" spans="1:3" x14ac:dyDescent="0.25">
      <c r="A304" s="1"/>
      <c r="B304" s="3"/>
      <c r="C304" s="4"/>
    </row>
    <row r="305" spans="1:3" x14ac:dyDescent="0.25">
      <c r="A305" s="1"/>
      <c r="B305" s="3"/>
      <c r="C305" s="4"/>
    </row>
    <row r="306" spans="1:3" x14ac:dyDescent="0.25">
      <c r="A306" s="1"/>
      <c r="B306" s="3"/>
      <c r="C306" s="4"/>
    </row>
    <row r="307" spans="1:3" x14ac:dyDescent="0.25">
      <c r="A307" s="1"/>
      <c r="B307" s="3"/>
      <c r="C307" s="4"/>
    </row>
    <row r="308" spans="1:3" x14ac:dyDescent="0.25">
      <c r="A308" s="1"/>
      <c r="B308" s="3"/>
      <c r="C308" s="4"/>
    </row>
    <row r="309" spans="1:3" x14ac:dyDescent="0.25">
      <c r="A309" s="1"/>
      <c r="B309" s="3"/>
      <c r="C309" s="4"/>
    </row>
    <row r="310" spans="1:3" x14ac:dyDescent="0.25">
      <c r="A310" s="1"/>
      <c r="B310" s="3"/>
      <c r="C310" s="4"/>
    </row>
    <row r="311" spans="1:3" x14ac:dyDescent="0.25">
      <c r="A311" s="1"/>
      <c r="B311" s="3"/>
      <c r="C311" s="4"/>
    </row>
    <row r="312" spans="1:3" x14ac:dyDescent="0.25">
      <c r="A312" s="1"/>
      <c r="B312" s="3"/>
      <c r="C312" s="4"/>
    </row>
    <row r="313" spans="1:3" x14ac:dyDescent="0.25">
      <c r="A313" s="1"/>
      <c r="B313" s="3"/>
      <c r="C313" s="4"/>
    </row>
    <row r="314" spans="1:3" x14ac:dyDescent="0.25">
      <c r="A314" s="1"/>
      <c r="B314" s="3"/>
      <c r="C314" s="4"/>
    </row>
    <row r="315" spans="1:3" x14ac:dyDescent="0.25">
      <c r="A315" s="1"/>
      <c r="B315" s="3"/>
      <c r="C315" s="4"/>
    </row>
    <row r="316" spans="1:3" x14ac:dyDescent="0.25">
      <c r="A316" s="1"/>
      <c r="B316" s="3"/>
      <c r="C316" s="4"/>
    </row>
    <row r="317" spans="1:3" x14ac:dyDescent="0.25">
      <c r="A317" s="1"/>
      <c r="B317" s="3"/>
      <c r="C317" s="4"/>
    </row>
    <row r="318" spans="1:3" x14ac:dyDescent="0.25">
      <c r="A318" s="1"/>
      <c r="B318" s="3"/>
      <c r="C318" s="4"/>
    </row>
    <row r="319" spans="1:3" x14ac:dyDescent="0.25">
      <c r="A319" s="1"/>
      <c r="B319" s="3"/>
      <c r="C319" s="4"/>
    </row>
    <row r="320" spans="1:3" x14ac:dyDescent="0.25">
      <c r="A320" s="1"/>
      <c r="B320" s="3"/>
      <c r="C320" s="4"/>
    </row>
    <row r="321" spans="1:3" x14ac:dyDescent="0.25">
      <c r="A321" s="1"/>
      <c r="B321" s="3"/>
      <c r="C321" s="4"/>
    </row>
    <row r="322" spans="1:3" x14ac:dyDescent="0.25">
      <c r="A322" s="1"/>
      <c r="B322" s="3"/>
      <c r="C322" s="4"/>
    </row>
    <row r="323" spans="1:3" x14ac:dyDescent="0.25">
      <c r="A323" s="1"/>
      <c r="B323" s="3"/>
      <c r="C323" s="4"/>
    </row>
    <row r="324" spans="1:3" x14ac:dyDescent="0.25">
      <c r="A324" s="1"/>
      <c r="B324" s="3"/>
      <c r="C324" s="4"/>
    </row>
    <row r="325" spans="1:3" x14ac:dyDescent="0.25">
      <c r="A325" s="1"/>
      <c r="B325" s="3"/>
      <c r="C325" s="4"/>
    </row>
    <row r="326" spans="1:3" x14ac:dyDescent="0.25">
      <c r="A326" s="1"/>
      <c r="B326" s="3"/>
      <c r="C326" s="4"/>
    </row>
    <row r="327" spans="1:3" x14ac:dyDescent="0.25">
      <c r="A327" s="1"/>
      <c r="B327" s="3"/>
      <c r="C327" s="4"/>
    </row>
    <row r="328" spans="1:3" x14ac:dyDescent="0.25">
      <c r="A328" s="1"/>
      <c r="B328" s="3"/>
      <c r="C328" s="4"/>
    </row>
    <row r="329" spans="1:3" x14ac:dyDescent="0.25">
      <c r="A329" s="1"/>
      <c r="B329" s="3"/>
      <c r="C329" s="4"/>
    </row>
    <row r="330" spans="1:3" x14ac:dyDescent="0.25">
      <c r="A330" s="1"/>
      <c r="B330" s="3"/>
      <c r="C330" s="4"/>
    </row>
    <row r="331" spans="1:3" x14ac:dyDescent="0.25">
      <c r="A331" s="1"/>
      <c r="B331" s="3"/>
      <c r="C331" s="4"/>
    </row>
    <row r="332" spans="1:3" x14ac:dyDescent="0.25">
      <c r="A332" s="1"/>
      <c r="B332" s="3"/>
      <c r="C332" s="4"/>
    </row>
    <row r="333" spans="1:3" x14ac:dyDescent="0.25">
      <c r="A333" s="1"/>
      <c r="B333" s="3"/>
      <c r="C333" s="4"/>
    </row>
    <row r="334" spans="1:3" x14ac:dyDescent="0.25">
      <c r="A334" s="1"/>
      <c r="B334" s="3"/>
      <c r="C334" s="4"/>
    </row>
    <row r="335" spans="1:3" x14ac:dyDescent="0.25">
      <c r="A335" s="1"/>
      <c r="B335" s="3"/>
      <c r="C335" s="4"/>
    </row>
    <row r="336" spans="1:3" x14ac:dyDescent="0.25">
      <c r="A336" s="1"/>
      <c r="B336" s="3"/>
      <c r="C336" s="4"/>
    </row>
    <row r="337" spans="1:3" x14ac:dyDescent="0.25">
      <c r="A337" s="1"/>
      <c r="B337" s="3"/>
      <c r="C337" s="4"/>
    </row>
    <row r="338" spans="1:3" x14ac:dyDescent="0.25">
      <c r="A338" s="1"/>
      <c r="B338" s="3"/>
      <c r="C338" s="4"/>
    </row>
    <row r="339" spans="1:3" x14ac:dyDescent="0.25">
      <c r="A339" s="1"/>
      <c r="B339" s="3"/>
      <c r="C339" s="4"/>
    </row>
    <row r="340" spans="1:3" x14ac:dyDescent="0.25">
      <c r="A340" s="1"/>
      <c r="B340" s="3"/>
      <c r="C340" s="4"/>
    </row>
    <row r="341" spans="1:3" x14ac:dyDescent="0.25">
      <c r="A341" s="1"/>
      <c r="B341" s="3"/>
      <c r="C341" s="4"/>
    </row>
    <row r="342" spans="1:3" x14ac:dyDescent="0.25">
      <c r="A342" s="1"/>
      <c r="B342" s="3"/>
      <c r="C342" s="4"/>
    </row>
  </sheetData>
  <phoneticPr fontId="6" type="noConversion"/>
  <dataValidations count="1">
    <dataValidation type="list" allowBlank="1" showInputMessage="1" showErrorMessage="1" sqref="D221">
      <formula1>$C$219:$C$220</formula1>
    </dataValidation>
  </dataValidations>
  <pageMargins left="0.7" right="0.7" top="0.75" bottom="0.75" header="0.3" footer="0.3"/>
  <pageSetup paperSize="9"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P504"/>
  <sheetViews>
    <sheetView tabSelected="1" topLeftCell="B1" zoomScale="125" zoomScaleNormal="125" workbookViewId="0">
      <selection activeCell="L3" sqref="L3:N3"/>
    </sheetView>
  </sheetViews>
  <sheetFormatPr defaultColWidth="8.85546875" defaultRowHeight="15" x14ac:dyDescent="0.25"/>
  <cols>
    <col min="1" max="1" width="8.85546875" style="6" hidden="1" customWidth="1"/>
    <col min="2" max="2" width="8.85546875" style="6" customWidth="1"/>
    <col min="3" max="3" width="8.85546875" style="6"/>
    <col min="4" max="4" width="11.28515625" style="6" customWidth="1"/>
    <col min="5" max="15" width="8.85546875" style="6"/>
    <col min="16" max="16" width="4.85546875" style="6" customWidth="1"/>
    <col min="17" max="16384" width="8.85546875" style="6"/>
  </cols>
  <sheetData>
    <row r="1" spans="1:16" ht="18.75" x14ac:dyDescent="0.3">
      <c r="A1" s="2" t="s">
        <v>1</v>
      </c>
      <c r="B1" s="43" t="str">
        <f>"SPARSE Benchmarking - "&amp;CalculationsforGraph!B1</f>
        <v>SPARSE Benchmarking - Notified Vacancies as a Percentage of Working Population</v>
      </c>
      <c r="C1" s="43"/>
      <c r="D1" s="43"/>
      <c r="E1" s="43"/>
      <c r="F1" s="43"/>
      <c r="G1" s="43"/>
      <c r="H1" s="43"/>
      <c r="I1" s="43"/>
      <c r="J1" s="43"/>
      <c r="K1" s="43"/>
      <c r="L1" s="43"/>
      <c r="M1" s="43"/>
      <c r="N1" s="43"/>
      <c r="O1" s="43"/>
      <c r="P1" s="12"/>
    </row>
    <row r="2" spans="1:16" ht="9.75" customHeight="1" x14ac:dyDescent="0.25">
      <c r="A2" s="2" t="s">
        <v>2</v>
      </c>
    </row>
    <row r="3" spans="1:16" ht="18.75" x14ac:dyDescent="0.3">
      <c r="A3" s="2" t="s">
        <v>3</v>
      </c>
      <c r="B3" s="8"/>
      <c r="C3" s="8"/>
      <c r="D3" s="9" t="str">
        <f>CalculationsforGraph!B1</f>
        <v>Notified Vacancies as a Percentage of Working Population</v>
      </c>
      <c r="E3" s="8"/>
      <c r="F3" s="8"/>
      <c r="G3" s="8"/>
      <c r="H3" s="8"/>
      <c r="I3" s="8"/>
      <c r="K3" s="11" t="s">
        <v>413</v>
      </c>
      <c r="L3" s="44" t="s">
        <v>2</v>
      </c>
      <c r="M3" s="44"/>
      <c r="N3" s="44"/>
    </row>
    <row r="4" spans="1:16" ht="18.75" x14ac:dyDescent="0.3">
      <c r="A4" s="2" t="s">
        <v>4</v>
      </c>
      <c r="B4" s="8"/>
      <c r="C4" s="8"/>
      <c r="D4" s="9"/>
      <c r="E4" s="8"/>
      <c r="F4" s="8"/>
      <c r="G4" s="8"/>
      <c r="H4" s="8"/>
      <c r="I4" s="8"/>
      <c r="K4" s="11" t="s">
        <v>413</v>
      </c>
      <c r="L4" s="45" t="s">
        <v>419</v>
      </c>
      <c r="M4" s="45"/>
      <c r="N4" s="45"/>
    </row>
    <row r="5" spans="1:16" ht="11.1" customHeight="1" x14ac:dyDescent="0.25">
      <c r="A5" s="2" t="s">
        <v>5</v>
      </c>
    </row>
    <row r="6" spans="1:16" x14ac:dyDescent="0.25">
      <c r="A6" s="2" t="s">
        <v>6</v>
      </c>
    </row>
    <row r="7" spans="1:16" x14ac:dyDescent="0.25">
      <c r="A7" s="2" t="s">
        <v>7</v>
      </c>
    </row>
    <row r="8" spans="1:16" x14ac:dyDescent="0.25">
      <c r="A8" s="4" t="s">
        <v>8</v>
      </c>
    </row>
    <row r="9" spans="1:16" x14ac:dyDescent="0.25">
      <c r="A9" s="2" t="s">
        <v>9</v>
      </c>
    </row>
    <row r="10" spans="1:16" x14ac:dyDescent="0.25">
      <c r="A10" s="2" t="s">
        <v>10</v>
      </c>
    </row>
    <row r="11" spans="1:16" x14ac:dyDescent="0.25">
      <c r="A11" s="2" t="s">
        <v>11</v>
      </c>
    </row>
    <row r="12" spans="1:16" x14ac:dyDescent="0.25">
      <c r="A12" s="2" t="s">
        <v>12</v>
      </c>
    </row>
    <row r="13" spans="1:16" x14ac:dyDescent="0.25">
      <c r="A13" s="2" t="s">
        <v>13</v>
      </c>
    </row>
    <row r="14" spans="1:16" x14ac:dyDescent="0.25">
      <c r="A14" s="2" t="s">
        <v>14</v>
      </c>
    </row>
    <row r="15" spans="1:16" x14ac:dyDescent="0.25">
      <c r="A15" s="2" t="s">
        <v>15</v>
      </c>
    </row>
    <row r="16" spans="1:16" x14ac:dyDescent="0.25">
      <c r="A16" s="2" t="s">
        <v>16</v>
      </c>
    </row>
    <row r="17" spans="1:5" x14ac:dyDescent="0.25">
      <c r="A17" s="2" t="s">
        <v>17</v>
      </c>
    </row>
    <row r="18" spans="1:5" x14ac:dyDescent="0.25">
      <c r="A18" s="2" t="s">
        <v>18</v>
      </c>
    </row>
    <row r="19" spans="1:5" x14ac:dyDescent="0.25">
      <c r="A19" s="2" t="s">
        <v>19</v>
      </c>
    </row>
    <row r="20" spans="1:5" x14ac:dyDescent="0.25">
      <c r="A20" s="2" t="s">
        <v>20</v>
      </c>
    </row>
    <row r="21" spans="1:5" x14ac:dyDescent="0.25">
      <c r="A21" s="2" t="s">
        <v>21</v>
      </c>
    </row>
    <row r="22" spans="1:5" x14ac:dyDescent="0.25">
      <c r="A22" s="2" t="s">
        <v>22</v>
      </c>
    </row>
    <row r="23" spans="1:5" x14ac:dyDescent="0.25">
      <c r="A23" s="2" t="s">
        <v>23</v>
      </c>
    </row>
    <row r="24" spans="1:5" x14ac:dyDescent="0.25">
      <c r="A24" s="2" t="s">
        <v>24</v>
      </c>
    </row>
    <row r="25" spans="1:5" x14ac:dyDescent="0.25">
      <c r="A25" s="2" t="s">
        <v>25</v>
      </c>
    </row>
    <row r="26" spans="1:5" x14ac:dyDescent="0.25">
      <c r="A26" s="2" t="s">
        <v>26</v>
      </c>
      <c r="E26" s="14" t="s">
        <v>417</v>
      </c>
    </row>
    <row r="27" spans="1:5" x14ac:dyDescent="0.25">
      <c r="A27" s="2" t="s">
        <v>27</v>
      </c>
    </row>
    <row r="28" spans="1:5" x14ac:dyDescent="0.25">
      <c r="A28" s="2" t="s">
        <v>28</v>
      </c>
    </row>
    <row r="29" spans="1:5" x14ac:dyDescent="0.25">
      <c r="A29" s="2" t="s">
        <v>29</v>
      </c>
    </row>
    <row r="30" spans="1:5" x14ac:dyDescent="0.25">
      <c r="A30" s="2" t="s">
        <v>30</v>
      </c>
    </row>
    <row r="31" spans="1:5" x14ac:dyDescent="0.25">
      <c r="A31" s="2" t="s">
        <v>31</v>
      </c>
    </row>
    <row r="32" spans="1:5" x14ac:dyDescent="0.25">
      <c r="A32" s="2" t="s">
        <v>32</v>
      </c>
    </row>
    <row r="33" spans="1:1" ht="60" customHeight="1" x14ac:dyDescent="0.25">
      <c r="A33" s="2" t="s">
        <v>33</v>
      </c>
    </row>
    <row r="34" spans="1:1" x14ac:dyDescent="0.25">
      <c r="A34" s="2" t="s">
        <v>34</v>
      </c>
    </row>
    <row r="35" spans="1:1" x14ac:dyDescent="0.25">
      <c r="A35" s="2" t="s">
        <v>35</v>
      </c>
    </row>
    <row r="36" spans="1:1" x14ac:dyDescent="0.25">
      <c r="A36" s="2" t="s">
        <v>36</v>
      </c>
    </row>
    <row r="37" spans="1:1" x14ac:dyDescent="0.25">
      <c r="A37" s="2" t="s">
        <v>37</v>
      </c>
    </row>
    <row r="38" spans="1:1" x14ac:dyDescent="0.25">
      <c r="A38" s="2" t="s">
        <v>38</v>
      </c>
    </row>
    <row r="39" spans="1:1" x14ac:dyDescent="0.25">
      <c r="A39" s="2" t="s">
        <v>39</v>
      </c>
    </row>
    <row r="40" spans="1:1" x14ac:dyDescent="0.25">
      <c r="A40" s="2" t="s">
        <v>40</v>
      </c>
    </row>
    <row r="41" spans="1:1" x14ac:dyDescent="0.25">
      <c r="A41" s="2" t="s">
        <v>41</v>
      </c>
    </row>
    <row r="42" spans="1:1" x14ac:dyDescent="0.25">
      <c r="A42" s="2" t="s">
        <v>42</v>
      </c>
    </row>
    <row r="43" spans="1:1" x14ac:dyDescent="0.25">
      <c r="A43" s="2" t="s">
        <v>43</v>
      </c>
    </row>
    <row r="44" spans="1:1" x14ac:dyDescent="0.25">
      <c r="A44" s="2" t="s">
        <v>44</v>
      </c>
    </row>
    <row r="45" spans="1:1" x14ac:dyDescent="0.25">
      <c r="A45" s="2" t="s">
        <v>45</v>
      </c>
    </row>
    <row r="46" spans="1:1" x14ac:dyDescent="0.25">
      <c r="A46" s="2" t="s">
        <v>46</v>
      </c>
    </row>
    <row r="47" spans="1:1" x14ac:dyDescent="0.25">
      <c r="A47" s="2" t="s">
        <v>47</v>
      </c>
    </row>
    <row r="48" spans="1:1" x14ac:dyDescent="0.25">
      <c r="A48" s="2" t="s">
        <v>48</v>
      </c>
    </row>
    <row r="49" spans="1:1" x14ac:dyDescent="0.25">
      <c r="A49" s="2" t="s">
        <v>49</v>
      </c>
    </row>
    <row r="50" spans="1:1" x14ac:dyDescent="0.25">
      <c r="A50" s="2" t="s">
        <v>50</v>
      </c>
    </row>
    <row r="51" spans="1:1" x14ac:dyDescent="0.25">
      <c r="A51" s="2" t="s">
        <v>51</v>
      </c>
    </row>
    <row r="52" spans="1:1" x14ac:dyDescent="0.25">
      <c r="A52" s="2" t="s">
        <v>52</v>
      </c>
    </row>
    <row r="53" spans="1:1" x14ac:dyDescent="0.25">
      <c r="A53" s="2" t="s">
        <v>53</v>
      </c>
    </row>
    <row r="54" spans="1:1" x14ac:dyDescent="0.25">
      <c r="A54" s="2" t="s">
        <v>54</v>
      </c>
    </row>
    <row r="55" spans="1:1" x14ac:dyDescent="0.25">
      <c r="A55" s="2" t="s">
        <v>55</v>
      </c>
    </row>
    <row r="56" spans="1:1" x14ac:dyDescent="0.25">
      <c r="A56" s="2" t="s">
        <v>56</v>
      </c>
    </row>
    <row r="57" spans="1:1" x14ac:dyDescent="0.25">
      <c r="A57" s="2" t="s">
        <v>57</v>
      </c>
    </row>
    <row r="58" spans="1:1" x14ac:dyDescent="0.25">
      <c r="A58" s="2" t="s">
        <v>58</v>
      </c>
    </row>
    <row r="59" spans="1:1" x14ac:dyDescent="0.25">
      <c r="A59" s="2" t="s">
        <v>59</v>
      </c>
    </row>
    <row r="60" spans="1:1" x14ac:dyDescent="0.25">
      <c r="A60" s="2" t="s">
        <v>60</v>
      </c>
    </row>
    <row r="61" spans="1:1" x14ac:dyDescent="0.25">
      <c r="A61" s="2" t="s">
        <v>61</v>
      </c>
    </row>
    <row r="62" spans="1:1" x14ac:dyDescent="0.25">
      <c r="A62" s="2" t="s">
        <v>62</v>
      </c>
    </row>
    <row r="63" spans="1:1" x14ac:dyDescent="0.25">
      <c r="A63" s="2" t="s">
        <v>63</v>
      </c>
    </row>
    <row r="64" spans="1:1" x14ac:dyDescent="0.25">
      <c r="A64" s="2" t="s">
        <v>64</v>
      </c>
    </row>
    <row r="65" spans="1:1" x14ac:dyDescent="0.25">
      <c r="A65" s="2" t="s">
        <v>65</v>
      </c>
    </row>
    <row r="66" spans="1:1" x14ac:dyDescent="0.25">
      <c r="A66" s="2" t="s">
        <v>66</v>
      </c>
    </row>
    <row r="67" spans="1:1" x14ac:dyDescent="0.25">
      <c r="A67" s="4" t="s">
        <v>67</v>
      </c>
    </row>
    <row r="68" spans="1:1" x14ac:dyDescent="0.25">
      <c r="A68" s="2" t="s">
        <v>68</v>
      </c>
    </row>
    <row r="69" spans="1:1" x14ac:dyDescent="0.25">
      <c r="A69" s="2" t="s">
        <v>69</v>
      </c>
    </row>
    <row r="70" spans="1:1" x14ac:dyDescent="0.25">
      <c r="A70" s="2" t="s">
        <v>70</v>
      </c>
    </row>
    <row r="71" spans="1:1" x14ac:dyDescent="0.25">
      <c r="A71" s="2" t="s">
        <v>71</v>
      </c>
    </row>
    <row r="72" spans="1:1" x14ac:dyDescent="0.25">
      <c r="A72" s="2" t="s">
        <v>72</v>
      </c>
    </row>
    <row r="73" spans="1:1" x14ac:dyDescent="0.25">
      <c r="A73" s="2" t="s">
        <v>73</v>
      </c>
    </row>
    <row r="74" spans="1:1" x14ac:dyDescent="0.25">
      <c r="A74" s="2" t="s">
        <v>74</v>
      </c>
    </row>
    <row r="75" spans="1:1" x14ac:dyDescent="0.25">
      <c r="A75" s="2" t="s">
        <v>75</v>
      </c>
    </row>
    <row r="76" spans="1:1" x14ac:dyDescent="0.25">
      <c r="A76" s="2" t="s">
        <v>76</v>
      </c>
    </row>
    <row r="77" spans="1:1" x14ac:dyDescent="0.25">
      <c r="A77" s="2" t="s">
        <v>77</v>
      </c>
    </row>
    <row r="78" spans="1:1" x14ac:dyDescent="0.25">
      <c r="A78" s="2" t="s">
        <v>78</v>
      </c>
    </row>
    <row r="79" spans="1:1" x14ac:dyDescent="0.25">
      <c r="A79" s="2" t="s">
        <v>79</v>
      </c>
    </row>
    <row r="80" spans="1:1" x14ac:dyDescent="0.25">
      <c r="A80" s="2" t="s">
        <v>80</v>
      </c>
    </row>
    <row r="81" spans="1:1" x14ac:dyDescent="0.25">
      <c r="A81" s="2" t="s">
        <v>81</v>
      </c>
    </row>
    <row r="82" spans="1:1" x14ac:dyDescent="0.25">
      <c r="A82" s="2" t="s">
        <v>82</v>
      </c>
    </row>
    <row r="83" spans="1:1" x14ac:dyDescent="0.25">
      <c r="A83" s="2" t="s">
        <v>83</v>
      </c>
    </row>
    <row r="84" spans="1:1" x14ac:dyDescent="0.25">
      <c r="A84" s="2" t="s">
        <v>84</v>
      </c>
    </row>
    <row r="85" spans="1:1" x14ac:dyDescent="0.25">
      <c r="A85" s="2" t="s">
        <v>85</v>
      </c>
    </row>
    <row r="86" spans="1:1" x14ac:dyDescent="0.25">
      <c r="A86" s="2" t="s">
        <v>86</v>
      </c>
    </row>
    <row r="87" spans="1:1" x14ac:dyDescent="0.25">
      <c r="A87" s="2" t="s">
        <v>87</v>
      </c>
    </row>
    <row r="88" spans="1:1" x14ac:dyDescent="0.25">
      <c r="A88" s="2" t="s">
        <v>88</v>
      </c>
    </row>
    <row r="89" spans="1:1" x14ac:dyDescent="0.25">
      <c r="A89" s="4" t="s">
        <v>89</v>
      </c>
    </row>
    <row r="90" spans="1:1" x14ac:dyDescent="0.25">
      <c r="A90" s="2" t="s">
        <v>90</v>
      </c>
    </row>
    <row r="91" spans="1:1" x14ac:dyDescent="0.25">
      <c r="A91" s="2" t="s">
        <v>629</v>
      </c>
    </row>
    <row r="92" spans="1:1" x14ac:dyDescent="0.25">
      <c r="A92" s="2" t="s">
        <v>92</v>
      </c>
    </row>
    <row r="93" spans="1:1" x14ac:dyDescent="0.25">
      <c r="A93" s="2" t="s">
        <v>93</v>
      </c>
    </row>
    <row r="94" spans="1:1" x14ac:dyDescent="0.25">
      <c r="A94" s="2" t="s">
        <v>94</v>
      </c>
    </row>
    <row r="95" spans="1:1" x14ac:dyDescent="0.25">
      <c r="A95" s="2" t="s">
        <v>95</v>
      </c>
    </row>
    <row r="96" spans="1:1" x14ac:dyDescent="0.25">
      <c r="A96" s="2" t="s">
        <v>96</v>
      </c>
    </row>
    <row r="97" spans="1:1" x14ac:dyDescent="0.25">
      <c r="A97" s="2" t="s">
        <v>97</v>
      </c>
    </row>
    <row r="98" spans="1:1" x14ac:dyDescent="0.25">
      <c r="A98" s="2" t="s">
        <v>98</v>
      </c>
    </row>
    <row r="99" spans="1:1" x14ac:dyDescent="0.25">
      <c r="A99" s="2" t="s">
        <v>99</v>
      </c>
    </row>
    <row r="100" spans="1:1" x14ac:dyDescent="0.25">
      <c r="A100" s="2" t="s">
        <v>100</v>
      </c>
    </row>
    <row r="101" spans="1:1" x14ac:dyDescent="0.25">
      <c r="A101" s="2" t="s">
        <v>101</v>
      </c>
    </row>
    <row r="102" spans="1:1" x14ac:dyDescent="0.25">
      <c r="A102" s="2" t="s">
        <v>102</v>
      </c>
    </row>
    <row r="103" spans="1:1" x14ac:dyDescent="0.25">
      <c r="A103" s="4" t="s">
        <v>103</v>
      </c>
    </row>
    <row r="104" spans="1:1" x14ac:dyDescent="0.25">
      <c r="A104" s="2" t="s">
        <v>104</v>
      </c>
    </row>
    <row r="105" spans="1:1" x14ac:dyDescent="0.25">
      <c r="A105" s="2" t="s">
        <v>105</v>
      </c>
    </row>
    <row r="106" spans="1:1" x14ac:dyDescent="0.25">
      <c r="A106" s="2" t="s">
        <v>106</v>
      </c>
    </row>
    <row r="107" spans="1:1" x14ac:dyDescent="0.25">
      <c r="A107" s="2" t="s">
        <v>107</v>
      </c>
    </row>
    <row r="108" spans="1:1" x14ac:dyDescent="0.25">
      <c r="A108" s="2" t="s">
        <v>108</v>
      </c>
    </row>
    <row r="109" spans="1:1" x14ac:dyDescent="0.25">
      <c r="A109" s="2" t="s">
        <v>109</v>
      </c>
    </row>
    <row r="110" spans="1:1" x14ac:dyDescent="0.25">
      <c r="A110" s="2" t="s">
        <v>110</v>
      </c>
    </row>
    <row r="111" spans="1:1" x14ac:dyDescent="0.25">
      <c r="A111" s="2" t="s">
        <v>111</v>
      </c>
    </row>
    <row r="112" spans="1:1" x14ac:dyDescent="0.25">
      <c r="A112" s="2" t="s">
        <v>112</v>
      </c>
    </row>
    <row r="113" spans="1:1" x14ac:dyDescent="0.25">
      <c r="A113" s="2" t="s">
        <v>113</v>
      </c>
    </row>
    <row r="114" spans="1:1" x14ac:dyDescent="0.25">
      <c r="A114" s="2" t="s">
        <v>114</v>
      </c>
    </row>
    <row r="115" spans="1:1" x14ac:dyDescent="0.25">
      <c r="A115" s="2" t="s">
        <v>115</v>
      </c>
    </row>
    <row r="116" spans="1:1" x14ac:dyDescent="0.25">
      <c r="A116" s="2" t="s">
        <v>116</v>
      </c>
    </row>
    <row r="117" spans="1:1" x14ac:dyDescent="0.25">
      <c r="A117" s="2" t="s">
        <v>117</v>
      </c>
    </row>
    <row r="118" spans="1:1" x14ac:dyDescent="0.25">
      <c r="A118" s="2" t="s">
        <v>118</v>
      </c>
    </row>
    <row r="119" spans="1:1" x14ac:dyDescent="0.25">
      <c r="A119" s="2" t="s">
        <v>119</v>
      </c>
    </row>
    <row r="120" spans="1:1" x14ac:dyDescent="0.25">
      <c r="A120" s="2" t="s">
        <v>120</v>
      </c>
    </row>
    <row r="121" spans="1:1" x14ac:dyDescent="0.25">
      <c r="A121" s="2" t="s">
        <v>121</v>
      </c>
    </row>
    <row r="122" spans="1:1" x14ac:dyDescent="0.25">
      <c r="A122" s="2" t="s">
        <v>122</v>
      </c>
    </row>
    <row r="123" spans="1:1" x14ac:dyDescent="0.25">
      <c r="A123" s="2" t="s">
        <v>123</v>
      </c>
    </row>
    <row r="124" spans="1:1" x14ac:dyDescent="0.25">
      <c r="A124" s="2" t="s">
        <v>124</v>
      </c>
    </row>
    <row r="125" spans="1:1" x14ac:dyDescent="0.25">
      <c r="A125" s="2" t="s">
        <v>125</v>
      </c>
    </row>
    <row r="126" spans="1:1" x14ac:dyDescent="0.25">
      <c r="A126" s="2" t="s">
        <v>126</v>
      </c>
    </row>
    <row r="127" spans="1:1" x14ac:dyDescent="0.25">
      <c r="A127" s="2" t="s">
        <v>127</v>
      </c>
    </row>
    <row r="128" spans="1:1" x14ac:dyDescent="0.25">
      <c r="A128" s="2" t="s">
        <v>128</v>
      </c>
    </row>
    <row r="129" spans="1:1" x14ac:dyDescent="0.25">
      <c r="A129" s="2" t="s">
        <v>129</v>
      </c>
    </row>
    <row r="130" spans="1:1" x14ac:dyDescent="0.25">
      <c r="A130" s="2" t="s">
        <v>130</v>
      </c>
    </row>
    <row r="131" spans="1:1" x14ac:dyDescent="0.25">
      <c r="A131" s="2" t="s">
        <v>131</v>
      </c>
    </row>
    <row r="132" spans="1:1" x14ac:dyDescent="0.25">
      <c r="A132" s="2" t="s">
        <v>132</v>
      </c>
    </row>
    <row r="133" spans="1:1" x14ac:dyDescent="0.25">
      <c r="A133" s="2" t="s">
        <v>133</v>
      </c>
    </row>
    <row r="134" spans="1:1" x14ac:dyDescent="0.25">
      <c r="A134" s="2" t="s">
        <v>134</v>
      </c>
    </row>
    <row r="135" spans="1:1" x14ac:dyDescent="0.25">
      <c r="A135" s="2" t="s">
        <v>135</v>
      </c>
    </row>
    <row r="136" spans="1:1" x14ac:dyDescent="0.25">
      <c r="A136" s="2" t="s">
        <v>136</v>
      </c>
    </row>
    <row r="137" spans="1:1" x14ac:dyDescent="0.25">
      <c r="A137" s="2" t="s">
        <v>137</v>
      </c>
    </row>
    <row r="138" spans="1:1" x14ac:dyDescent="0.25">
      <c r="A138" s="2" t="s">
        <v>138</v>
      </c>
    </row>
    <row r="139" spans="1:1" x14ac:dyDescent="0.25">
      <c r="A139" s="2" t="s">
        <v>139</v>
      </c>
    </row>
    <row r="140" spans="1:1" x14ac:dyDescent="0.25">
      <c r="A140" s="2" t="s">
        <v>140</v>
      </c>
    </row>
    <row r="141" spans="1:1" x14ac:dyDescent="0.25">
      <c r="A141" s="2" t="s">
        <v>141</v>
      </c>
    </row>
    <row r="142" spans="1:1" x14ac:dyDescent="0.25">
      <c r="A142" s="2" t="s">
        <v>142</v>
      </c>
    </row>
    <row r="143" spans="1:1" x14ac:dyDescent="0.25">
      <c r="A143" s="2" t="s">
        <v>143</v>
      </c>
    </row>
    <row r="144" spans="1:1" x14ac:dyDescent="0.25">
      <c r="A144" s="2" t="s">
        <v>144</v>
      </c>
    </row>
    <row r="145" spans="1:1" x14ac:dyDescent="0.25">
      <c r="A145" s="2" t="s">
        <v>145</v>
      </c>
    </row>
    <row r="146" spans="1:1" x14ac:dyDescent="0.25">
      <c r="A146" s="2" t="s">
        <v>146</v>
      </c>
    </row>
    <row r="147" spans="1:1" x14ac:dyDescent="0.25">
      <c r="A147" s="2" t="s">
        <v>147</v>
      </c>
    </row>
    <row r="148" spans="1:1" x14ac:dyDescent="0.25">
      <c r="A148" s="2" t="s">
        <v>148</v>
      </c>
    </row>
    <row r="149" spans="1:1" x14ac:dyDescent="0.25">
      <c r="A149" s="2" t="s">
        <v>149</v>
      </c>
    </row>
    <row r="150" spans="1:1" x14ac:dyDescent="0.25">
      <c r="A150" s="2" t="s">
        <v>150</v>
      </c>
    </row>
    <row r="151" spans="1:1" x14ac:dyDescent="0.25">
      <c r="A151" s="2" t="s">
        <v>151</v>
      </c>
    </row>
    <row r="152" spans="1:1" x14ac:dyDescent="0.25">
      <c r="A152" s="2" t="s">
        <v>152</v>
      </c>
    </row>
    <row r="153" spans="1:1" x14ac:dyDescent="0.25">
      <c r="A153" s="2" t="s">
        <v>153</v>
      </c>
    </row>
    <row r="154" spans="1:1" x14ac:dyDescent="0.25">
      <c r="A154" s="2" t="s">
        <v>154</v>
      </c>
    </row>
    <row r="155" spans="1:1" x14ac:dyDescent="0.25">
      <c r="A155" s="2" t="s">
        <v>155</v>
      </c>
    </row>
    <row r="156" spans="1:1" x14ac:dyDescent="0.25">
      <c r="A156" s="2" t="s">
        <v>156</v>
      </c>
    </row>
    <row r="157" spans="1:1" x14ac:dyDescent="0.25">
      <c r="A157" s="4" t="s">
        <v>157</v>
      </c>
    </row>
    <row r="158" spans="1:1" x14ac:dyDescent="0.25">
      <c r="A158" s="2" t="s">
        <v>158</v>
      </c>
    </row>
    <row r="159" spans="1:1" x14ac:dyDescent="0.25">
      <c r="A159" s="2" t="s">
        <v>159</v>
      </c>
    </row>
    <row r="160" spans="1:1" x14ac:dyDescent="0.25">
      <c r="A160" s="2" t="s">
        <v>160</v>
      </c>
    </row>
    <row r="161" spans="1:1" x14ac:dyDescent="0.25">
      <c r="A161" s="2" t="s">
        <v>161</v>
      </c>
    </row>
    <row r="162" spans="1:1" x14ac:dyDescent="0.25">
      <c r="A162" s="2" t="s">
        <v>162</v>
      </c>
    </row>
    <row r="163" spans="1:1" x14ac:dyDescent="0.25">
      <c r="A163" s="4" t="s">
        <v>163</v>
      </c>
    </row>
    <row r="164" spans="1:1" x14ac:dyDescent="0.25">
      <c r="A164" s="2" t="s">
        <v>164</v>
      </c>
    </row>
    <row r="165" spans="1:1" x14ac:dyDescent="0.25">
      <c r="A165" s="2" t="s">
        <v>165</v>
      </c>
    </row>
    <row r="166" spans="1:1" x14ac:dyDescent="0.25">
      <c r="A166" s="2" t="s">
        <v>166</v>
      </c>
    </row>
    <row r="167" spans="1:1" x14ac:dyDescent="0.25">
      <c r="A167" s="2" t="s">
        <v>167</v>
      </c>
    </row>
    <row r="168" spans="1:1" x14ac:dyDescent="0.25">
      <c r="A168" s="2" t="s">
        <v>168</v>
      </c>
    </row>
    <row r="169" spans="1:1" x14ac:dyDescent="0.25">
      <c r="A169" s="2" t="s">
        <v>169</v>
      </c>
    </row>
    <row r="170" spans="1:1" x14ac:dyDescent="0.25">
      <c r="A170" s="2" t="s">
        <v>170</v>
      </c>
    </row>
    <row r="171" spans="1:1" x14ac:dyDescent="0.25">
      <c r="A171" s="2" t="s">
        <v>171</v>
      </c>
    </row>
    <row r="172" spans="1:1" x14ac:dyDescent="0.25">
      <c r="A172" s="2" t="s">
        <v>172</v>
      </c>
    </row>
    <row r="173" spans="1:1" x14ac:dyDescent="0.25">
      <c r="A173" s="2" t="s">
        <v>173</v>
      </c>
    </row>
    <row r="174" spans="1:1" x14ac:dyDescent="0.25">
      <c r="A174" s="2" t="s">
        <v>174</v>
      </c>
    </row>
    <row r="175" spans="1:1" x14ac:dyDescent="0.25">
      <c r="A175" s="2" t="s">
        <v>175</v>
      </c>
    </row>
    <row r="176" spans="1:1" x14ac:dyDescent="0.25">
      <c r="A176" s="2" t="s">
        <v>176</v>
      </c>
    </row>
    <row r="177" spans="1:1" x14ac:dyDescent="0.25">
      <c r="A177" s="2" t="s">
        <v>177</v>
      </c>
    </row>
    <row r="178" spans="1:1" x14ac:dyDescent="0.25">
      <c r="A178" s="2" t="s">
        <v>178</v>
      </c>
    </row>
    <row r="179" spans="1:1" x14ac:dyDescent="0.25">
      <c r="A179" s="2" t="s">
        <v>179</v>
      </c>
    </row>
    <row r="180" spans="1:1" x14ac:dyDescent="0.25">
      <c r="A180" s="2" t="s">
        <v>180</v>
      </c>
    </row>
    <row r="181" spans="1:1" x14ac:dyDescent="0.25">
      <c r="A181" s="2" t="s">
        <v>181</v>
      </c>
    </row>
    <row r="182" spans="1:1" x14ac:dyDescent="0.25">
      <c r="A182" s="4" t="s">
        <v>182</v>
      </c>
    </row>
    <row r="183" spans="1:1" x14ac:dyDescent="0.25">
      <c r="A183" s="2" t="s">
        <v>183</v>
      </c>
    </row>
    <row r="184" spans="1:1" x14ac:dyDescent="0.25">
      <c r="A184" s="2" t="s">
        <v>184</v>
      </c>
    </row>
    <row r="185" spans="1:1" x14ac:dyDescent="0.25">
      <c r="A185" s="2" t="s">
        <v>185</v>
      </c>
    </row>
    <row r="186" spans="1:1" x14ac:dyDescent="0.25">
      <c r="A186" s="2" t="s">
        <v>186</v>
      </c>
    </row>
    <row r="187" spans="1:1" x14ac:dyDescent="0.25">
      <c r="A187" s="2" t="s">
        <v>187</v>
      </c>
    </row>
    <row r="188" spans="1:1" x14ac:dyDescent="0.25">
      <c r="A188" s="2" t="s">
        <v>188</v>
      </c>
    </row>
    <row r="189" spans="1:1" x14ac:dyDescent="0.25">
      <c r="A189" s="2" t="s">
        <v>189</v>
      </c>
    </row>
    <row r="190" spans="1:1" x14ac:dyDescent="0.25">
      <c r="A190" s="2" t="s">
        <v>190</v>
      </c>
    </row>
    <row r="191" spans="1:1" x14ac:dyDescent="0.25">
      <c r="A191" s="2" t="s">
        <v>191</v>
      </c>
    </row>
    <row r="192" spans="1:1" x14ac:dyDescent="0.25">
      <c r="A192" s="2" t="s">
        <v>192</v>
      </c>
    </row>
    <row r="193" spans="1:1" x14ac:dyDescent="0.25">
      <c r="A193" s="2" t="s">
        <v>193</v>
      </c>
    </row>
    <row r="194" spans="1:1" x14ac:dyDescent="0.25">
      <c r="A194" s="2" t="s">
        <v>194</v>
      </c>
    </row>
    <row r="195" spans="1:1" x14ac:dyDescent="0.25">
      <c r="A195" s="2" t="s">
        <v>195</v>
      </c>
    </row>
    <row r="196" spans="1:1" x14ac:dyDescent="0.25">
      <c r="A196" s="2" t="s">
        <v>196</v>
      </c>
    </row>
    <row r="197" spans="1:1" x14ac:dyDescent="0.25">
      <c r="A197" s="2" t="s">
        <v>197</v>
      </c>
    </row>
    <row r="198" spans="1:1" x14ac:dyDescent="0.25">
      <c r="A198" s="2" t="s">
        <v>198</v>
      </c>
    </row>
    <row r="199" spans="1:1" x14ac:dyDescent="0.25">
      <c r="A199" s="2" t="s">
        <v>199</v>
      </c>
    </row>
    <row r="200" spans="1:1" x14ac:dyDescent="0.25">
      <c r="A200" s="2" t="s">
        <v>200</v>
      </c>
    </row>
    <row r="201" spans="1:1" x14ac:dyDescent="0.25">
      <c r="A201" s="2" t="s">
        <v>201</v>
      </c>
    </row>
    <row r="204" spans="1:1" x14ac:dyDescent="0.25">
      <c r="A204" s="10" t="s">
        <v>2</v>
      </c>
    </row>
    <row r="205" spans="1:1" x14ac:dyDescent="0.25">
      <c r="A205" s="10" t="s">
        <v>8</v>
      </c>
    </row>
    <row r="206" spans="1:1" x14ac:dyDescent="0.25">
      <c r="A206" s="10" t="s">
        <v>12</v>
      </c>
    </row>
    <row r="207" spans="1:1" x14ac:dyDescent="0.25">
      <c r="A207" s="10" t="s">
        <v>15</v>
      </c>
    </row>
    <row r="208" spans="1:1" x14ac:dyDescent="0.25">
      <c r="A208" s="10" t="s">
        <v>16</v>
      </c>
    </row>
    <row r="209" spans="1:1" x14ac:dyDescent="0.25">
      <c r="A209" s="10" t="s">
        <v>17</v>
      </c>
    </row>
    <row r="210" spans="1:1" x14ac:dyDescent="0.25">
      <c r="A210" s="10" t="s">
        <v>34</v>
      </c>
    </row>
    <row r="211" spans="1:1" x14ac:dyDescent="0.25">
      <c r="A211" s="10" t="s">
        <v>39</v>
      </c>
    </row>
    <row r="212" spans="1:1" x14ac:dyDescent="0.25">
      <c r="A212" s="10" t="s">
        <v>41</v>
      </c>
    </row>
    <row r="213" spans="1:1" x14ac:dyDescent="0.25">
      <c r="A213" s="10" t="s">
        <v>42</v>
      </c>
    </row>
    <row r="214" spans="1:1" x14ac:dyDescent="0.25">
      <c r="A214" s="10" t="s">
        <v>46</v>
      </c>
    </row>
    <row r="215" spans="1:1" x14ac:dyDescent="0.25">
      <c r="A215" s="10" t="s">
        <v>47</v>
      </c>
    </row>
    <row r="216" spans="1:1" x14ac:dyDescent="0.25">
      <c r="A216" s="10" t="s">
        <v>48</v>
      </c>
    </row>
    <row r="217" spans="1:1" x14ac:dyDescent="0.25">
      <c r="A217" s="10" t="s">
        <v>49</v>
      </c>
    </row>
    <row r="218" spans="1:1" x14ac:dyDescent="0.25">
      <c r="A218" s="10" t="s">
        <v>50</v>
      </c>
    </row>
    <row r="219" spans="1:1" x14ac:dyDescent="0.25">
      <c r="A219" s="10" t="s">
        <v>51</v>
      </c>
    </row>
    <row r="220" spans="1:1" x14ac:dyDescent="0.25">
      <c r="A220" s="10" t="s">
        <v>44</v>
      </c>
    </row>
    <row r="221" spans="1:1" x14ac:dyDescent="0.25">
      <c r="A221" s="10" t="s">
        <v>45</v>
      </c>
    </row>
    <row r="222" spans="1:1" x14ac:dyDescent="0.25">
      <c r="A222" s="10" t="s">
        <v>54</v>
      </c>
    </row>
    <row r="223" spans="1:1" x14ac:dyDescent="0.25">
      <c r="A223" s="10" t="s">
        <v>55</v>
      </c>
    </row>
    <row r="224" spans="1:1" x14ac:dyDescent="0.25">
      <c r="A224" s="10" t="s">
        <v>59</v>
      </c>
    </row>
    <row r="225" spans="1:1" x14ac:dyDescent="0.25">
      <c r="A225" s="10" t="s">
        <v>66</v>
      </c>
    </row>
    <row r="226" spans="1:1" x14ac:dyDescent="0.25">
      <c r="A226" s="10" t="s">
        <v>67</v>
      </c>
    </row>
    <row r="227" spans="1:1" x14ac:dyDescent="0.25">
      <c r="A227" s="10" t="s">
        <v>68</v>
      </c>
    </row>
    <row r="228" spans="1:1" x14ac:dyDescent="0.25">
      <c r="A228" s="10" t="s">
        <v>76</v>
      </c>
    </row>
    <row r="229" spans="1:1" x14ac:dyDescent="0.25">
      <c r="A229" s="10" t="s">
        <v>77</v>
      </c>
    </row>
    <row r="230" spans="1:1" x14ac:dyDescent="0.25">
      <c r="A230" s="10" t="s">
        <v>409</v>
      </c>
    </row>
    <row r="231" spans="1:1" x14ac:dyDescent="0.25">
      <c r="A231" s="10" t="s">
        <v>86</v>
      </c>
    </row>
    <row r="232" spans="1:1" x14ac:dyDescent="0.25">
      <c r="A232" s="10" t="s">
        <v>87</v>
      </c>
    </row>
    <row r="233" spans="1:1" x14ac:dyDescent="0.25">
      <c r="A233" s="10" t="s">
        <v>410</v>
      </c>
    </row>
    <row r="234" spans="1:1" x14ac:dyDescent="0.25">
      <c r="A234" s="10" t="s">
        <v>93</v>
      </c>
    </row>
    <row r="235" spans="1:1" x14ac:dyDescent="0.25">
      <c r="A235" s="10" t="s">
        <v>97</v>
      </c>
    </row>
    <row r="236" spans="1:1" x14ac:dyDescent="0.25">
      <c r="A236" s="10" t="s">
        <v>98</v>
      </c>
    </row>
    <row r="237" spans="1:1" x14ac:dyDescent="0.25">
      <c r="A237" s="10" t="s">
        <v>100</v>
      </c>
    </row>
    <row r="238" spans="1:1" x14ac:dyDescent="0.25">
      <c r="A238" s="10" t="s">
        <v>101</v>
      </c>
    </row>
    <row r="239" spans="1:1" x14ac:dyDescent="0.25">
      <c r="A239" s="10" t="s">
        <v>102</v>
      </c>
    </row>
    <row r="240" spans="1:1" x14ac:dyDescent="0.25">
      <c r="A240" s="10" t="s">
        <v>103</v>
      </c>
    </row>
    <row r="241" spans="1:1" x14ac:dyDescent="0.25">
      <c r="A241" s="10" t="s">
        <v>104</v>
      </c>
    </row>
    <row r="242" spans="1:1" x14ac:dyDescent="0.25">
      <c r="A242" s="10" t="s">
        <v>411</v>
      </c>
    </row>
    <row r="243" spans="1:1" x14ac:dyDescent="0.25">
      <c r="A243" s="10" t="s">
        <v>109</v>
      </c>
    </row>
    <row r="244" spans="1:1" x14ac:dyDescent="0.25">
      <c r="A244" s="10" t="s">
        <v>110</v>
      </c>
    </row>
    <row r="245" spans="1:1" x14ac:dyDescent="0.25">
      <c r="A245" s="10" t="s">
        <v>113</v>
      </c>
    </row>
    <row r="246" spans="1:1" x14ac:dyDescent="0.25">
      <c r="A246" s="10" t="s">
        <v>114</v>
      </c>
    </row>
    <row r="247" spans="1:1" x14ac:dyDescent="0.25">
      <c r="A247" s="10" t="s">
        <v>115</v>
      </c>
    </row>
    <row r="248" spans="1:1" x14ac:dyDescent="0.25">
      <c r="A248" s="10" t="s">
        <v>116</v>
      </c>
    </row>
    <row r="249" spans="1:1" x14ac:dyDescent="0.25">
      <c r="A249" s="10" t="s">
        <v>124</v>
      </c>
    </row>
    <row r="250" spans="1:1" x14ac:dyDescent="0.25">
      <c r="A250" s="10" t="s">
        <v>127</v>
      </c>
    </row>
    <row r="251" spans="1:1" x14ac:dyDescent="0.25">
      <c r="A251" s="10" t="s">
        <v>128</v>
      </c>
    </row>
    <row r="252" spans="1:1" x14ac:dyDescent="0.25">
      <c r="A252" s="10" t="s">
        <v>131</v>
      </c>
    </row>
    <row r="253" spans="1:1" x14ac:dyDescent="0.25">
      <c r="A253" s="10" t="s">
        <v>136</v>
      </c>
    </row>
    <row r="254" spans="1:1" x14ac:dyDescent="0.25">
      <c r="A254" s="10" t="s">
        <v>137</v>
      </c>
    </row>
    <row r="255" spans="1:1" x14ac:dyDescent="0.25">
      <c r="A255" s="10" t="s">
        <v>138</v>
      </c>
    </row>
    <row r="256" spans="1:1" x14ac:dyDescent="0.25">
      <c r="A256" s="10" t="s">
        <v>139</v>
      </c>
    </row>
    <row r="257" spans="1:1" x14ac:dyDescent="0.25">
      <c r="A257" s="10" t="s">
        <v>414</v>
      </c>
    </row>
    <row r="258" spans="1:1" x14ac:dyDescent="0.25">
      <c r="A258" s="10" t="s">
        <v>143</v>
      </c>
    </row>
    <row r="259" spans="1:1" x14ac:dyDescent="0.25">
      <c r="A259" s="10" t="s">
        <v>145</v>
      </c>
    </row>
    <row r="260" spans="1:1" x14ac:dyDescent="0.25">
      <c r="A260" s="10" t="s">
        <v>146</v>
      </c>
    </row>
    <row r="261" spans="1:1" x14ac:dyDescent="0.25">
      <c r="A261" s="10" t="s">
        <v>147</v>
      </c>
    </row>
    <row r="262" spans="1:1" x14ac:dyDescent="0.25">
      <c r="A262" s="10" t="s">
        <v>148</v>
      </c>
    </row>
    <row r="263" spans="1:1" x14ac:dyDescent="0.25">
      <c r="A263" s="10" t="s">
        <v>149</v>
      </c>
    </row>
    <row r="264" spans="1:1" x14ac:dyDescent="0.25">
      <c r="A264" s="10" t="s">
        <v>150</v>
      </c>
    </row>
    <row r="265" spans="1:1" x14ac:dyDescent="0.25">
      <c r="A265" s="10" t="s">
        <v>151</v>
      </c>
    </row>
    <row r="266" spans="1:1" x14ac:dyDescent="0.25">
      <c r="A266" s="10" t="s">
        <v>153</v>
      </c>
    </row>
    <row r="267" spans="1:1" x14ac:dyDescent="0.25">
      <c r="A267" s="10" t="s">
        <v>157</v>
      </c>
    </row>
    <row r="268" spans="1:1" x14ac:dyDescent="0.25">
      <c r="A268" s="10" t="s">
        <v>161</v>
      </c>
    </row>
    <row r="269" spans="1:1" x14ac:dyDescent="0.25">
      <c r="A269" s="10" t="s">
        <v>162</v>
      </c>
    </row>
    <row r="270" spans="1:1" x14ac:dyDescent="0.25">
      <c r="A270" s="10" t="s">
        <v>163</v>
      </c>
    </row>
    <row r="271" spans="1:1" x14ac:dyDescent="0.25">
      <c r="A271" s="10" t="s">
        <v>167</v>
      </c>
    </row>
    <row r="272" spans="1:1" x14ac:dyDescent="0.25">
      <c r="A272" s="10" t="s">
        <v>168</v>
      </c>
    </row>
    <row r="273" spans="1:1" x14ac:dyDescent="0.25">
      <c r="A273" s="10" t="s">
        <v>169</v>
      </c>
    </row>
    <row r="274" spans="1:1" x14ac:dyDescent="0.25">
      <c r="A274" s="10" t="s">
        <v>170</v>
      </c>
    </row>
    <row r="275" spans="1:1" x14ac:dyDescent="0.25">
      <c r="A275" s="10" t="s">
        <v>172</v>
      </c>
    </row>
    <row r="276" spans="1:1" x14ac:dyDescent="0.25">
      <c r="A276" s="10" t="s">
        <v>412</v>
      </c>
    </row>
    <row r="277" spans="1:1" x14ac:dyDescent="0.25">
      <c r="A277" s="10" t="s">
        <v>176</v>
      </c>
    </row>
    <row r="278" spans="1:1" x14ac:dyDescent="0.25">
      <c r="A278" s="10" t="s">
        <v>178</v>
      </c>
    </row>
    <row r="279" spans="1:1" x14ac:dyDescent="0.25">
      <c r="A279" s="10" t="s">
        <v>179</v>
      </c>
    </row>
    <row r="280" spans="1:1" x14ac:dyDescent="0.25">
      <c r="A280" s="10" t="s">
        <v>184</v>
      </c>
    </row>
    <row r="281" spans="1:1" x14ac:dyDescent="0.25">
      <c r="A281" s="10" t="s">
        <v>187</v>
      </c>
    </row>
    <row r="282" spans="1:1" x14ac:dyDescent="0.25">
      <c r="A282" s="10" t="s">
        <v>188</v>
      </c>
    </row>
    <row r="283" spans="1:1" x14ac:dyDescent="0.25">
      <c r="A283" s="10" t="s">
        <v>190</v>
      </c>
    </row>
    <row r="284" spans="1:1" x14ac:dyDescent="0.25">
      <c r="A284" s="10" t="s">
        <v>191</v>
      </c>
    </row>
    <row r="285" spans="1:1" x14ac:dyDescent="0.25">
      <c r="A285" s="10" t="s">
        <v>192</v>
      </c>
    </row>
    <row r="286" spans="1:1" x14ac:dyDescent="0.25">
      <c r="A286" s="10" t="s">
        <v>198</v>
      </c>
    </row>
    <row r="299" spans="1:1" x14ac:dyDescent="0.25">
      <c r="A299" s="6" t="s">
        <v>419</v>
      </c>
    </row>
    <row r="300" spans="1:1" x14ac:dyDescent="0.25">
      <c r="A300" s="6" t="s">
        <v>630</v>
      </c>
    </row>
    <row r="301" spans="1:1" x14ac:dyDescent="0.25">
      <c r="A301" s="6" t="s">
        <v>631</v>
      </c>
    </row>
    <row r="305" spans="1:1" x14ac:dyDescent="0.25">
      <c r="A305" s="24" t="s">
        <v>2</v>
      </c>
    </row>
    <row r="306" spans="1:1" x14ac:dyDescent="0.25">
      <c r="A306" s="24" t="s">
        <v>3</v>
      </c>
    </row>
    <row r="307" spans="1:1" x14ac:dyDescent="0.25">
      <c r="A307" s="24" t="s">
        <v>4</v>
      </c>
    </row>
    <row r="308" spans="1:1" x14ac:dyDescent="0.25">
      <c r="A308" s="24" t="s">
        <v>5</v>
      </c>
    </row>
    <row r="309" spans="1:1" x14ac:dyDescent="0.25">
      <c r="A309" s="24" t="s">
        <v>6</v>
      </c>
    </row>
    <row r="310" spans="1:1" x14ac:dyDescent="0.25">
      <c r="A310" s="24" t="s">
        <v>7</v>
      </c>
    </row>
    <row r="311" spans="1:1" x14ac:dyDescent="0.25">
      <c r="A311" s="23" t="s">
        <v>8</v>
      </c>
    </row>
    <row r="312" spans="1:1" x14ac:dyDescent="0.25">
      <c r="A312" s="24" t="s">
        <v>9</v>
      </c>
    </row>
    <row r="313" spans="1:1" x14ac:dyDescent="0.25">
      <c r="A313" s="24" t="s">
        <v>10</v>
      </c>
    </row>
    <row r="314" spans="1:1" x14ac:dyDescent="0.25">
      <c r="A314" s="24" t="s">
        <v>11</v>
      </c>
    </row>
    <row r="315" spans="1:1" x14ac:dyDescent="0.25">
      <c r="A315" s="24" t="s">
        <v>12</v>
      </c>
    </row>
    <row r="316" spans="1:1" x14ac:dyDescent="0.25">
      <c r="A316" s="24" t="s">
        <v>13</v>
      </c>
    </row>
    <row r="317" spans="1:1" x14ac:dyDescent="0.25">
      <c r="A317" s="24" t="s">
        <v>14</v>
      </c>
    </row>
    <row r="318" spans="1:1" x14ac:dyDescent="0.25">
      <c r="A318" s="24" t="s">
        <v>15</v>
      </c>
    </row>
    <row r="319" spans="1:1" x14ac:dyDescent="0.25">
      <c r="A319" s="24" t="s">
        <v>16</v>
      </c>
    </row>
    <row r="320" spans="1:1" x14ac:dyDescent="0.25">
      <c r="A320" s="24" t="s">
        <v>17</v>
      </c>
    </row>
    <row r="321" spans="1:1" x14ac:dyDescent="0.25">
      <c r="A321" s="24" t="s">
        <v>18</v>
      </c>
    </row>
    <row r="322" spans="1:1" x14ac:dyDescent="0.25">
      <c r="A322" s="24" t="s">
        <v>19</v>
      </c>
    </row>
    <row r="323" spans="1:1" x14ac:dyDescent="0.25">
      <c r="A323" s="24" t="s">
        <v>20</v>
      </c>
    </row>
    <row r="324" spans="1:1" x14ac:dyDescent="0.25">
      <c r="A324" s="24" t="s">
        <v>21</v>
      </c>
    </row>
    <row r="325" spans="1:1" x14ac:dyDescent="0.25">
      <c r="A325" s="24" t="s">
        <v>22</v>
      </c>
    </row>
    <row r="326" spans="1:1" x14ac:dyDescent="0.25">
      <c r="A326" s="24" t="s">
        <v>23</v>
      </c>
    </row>
    <row r="327" spans="1:1" x14ac:dyDescent="0.25">
      <c r="A327" s="24" t="s">
        <v>24</v>
      </c>
    </row>
    <row r="328" spans="1:1" x14ac:dyDescent="0.25">
      <c r="A328" s="24" t="s">
        <v>25</v>
      </c>
    </row>
    <row r="329" spans="1:1" x14ac:dyDescent="0.25">
      <c r="A329" s="24" t="s">
        <v>26</v>
      </c>
    </row>
    <row r="330" spans="1:1" x14ac:dyDescent="0.25">
      <c r="A330" s="24" t="s">
        <v>27</v>
      </c>
    </row>
    <row r="331" spans="1:1" x14ac:dyDescent="0.25">
      <c r="A331" s="24" t="s">
        <v>28</v>
      </c>
    </row>
    <row r="332" spans="1:1" x14ac:dyDescent="0.25">
      <c r="A332" s="24" t="s">
        <v>29</v>
      </c>
    </row>
    <row r="333" spans="1:1" x14ac:dyDescent="0.25">
      <c r="A333" s="24" t="s">
        <v>30</v>
      </c>
    </row>
    <row r="334" spans="1:1" x14ac:dyDescent="0.25">
      <c r="A334" s="24" t="s">
        <v>31</v>
      </c>
    </row>
    <row r="335" spans="1:1" x14ac:dyDescent="0.25">
      <c r="A335" s="24" t="s">
        <v>32</v>
      </c>
    </row>
    <row r="336" spans="1:1" x14ac:dyDescent="0.25">
      <c r="A336" s="24" t="s">
        <v>33</v>
      </c>
    </row>
    <row r="337" spans="1:1" x14ac:dyDescent="0.25">
      <c r="A337" s="24" t="s">
        <v>34</v>
      </c>
    </row>
    <row r="338" spans="1:1" x14ac:dyDescent="0.25">
      <c r="A338" s="24" t="s">
        <v>35</v>
      </c>
    </row>
    <row r="339" spans="1:1" x14ac:dyDescent="0.25">
      <c r="A339" s="24" t="s">
        <v>36</v>
      </c>
    </row>
    <row r="340" spans="1:1" x14ac:dyDescent="0.25">
      <c r="A340" s="24" t="s">
        <v>37</v>
      </c>
    </row>
    <row r="341" spans="1:1" x14ac:dyDescent="0.25">
      <c r="A341" s="24" t="s">
        <v>38</v>
      </c>
    </row>
    <row r="342" spans="1:1" x14ac:dyDescent="0.25">
      <c r="A342" s="24" t="s">
        <v>39</v>
      </c>
    </row>
    <row r="343" spans="1:1" x14ac:dyDescent="0.25">
      <c r="A343" s="24" t="s">
        <v>40</v>
      </c>
    </row>
    <row r="344" spans="1:1" x14ac:dyDescent="0.25">
      <c r="A344" s="24" t="s">
        <v>41</v>
      </c>
    </row>
    <row r="345" spans="1:1" x14ac:dyDescent="0.25">
      <c r="A345" s="24" t="s">
        <v>42</v>
      </c>
    </row>
    <row r="346" spans="1:1" x14ac:dyDescent="0.25">
      <c r="A346" s="24" t="s">
        <v>43</v>
      </c>
    </row>
    <row r="347" spans="1:1" x14ac:dyDescent="0.25">
      <c r="A347" s="24" t="s">
        <v>44</v>
      </c>
    </row>
    <row r="348" spans="1:1" x14ac:dyDescent="0.25">
      <c r="A348" s="24" t="s">
        <v>45</v>
      </c>
    </row>
    <row r="349" spans="1:1" x14ac:dyDescent="0.25">
      <c r="A349" s="24" t="s">
        <v>46</v>
      </c>
    </row>
    <row r="350" spans="1:1" x14ac:dyDescent="0.25">
      <c r="A350" s="24" t="s">
        <v>47</v>
      </c>
    </row>
    <row r="351" spans="1:1" x14ac:dyDescent="0.25">
      <c r="A351" s="24" t="s">
        <v>48</v>
      </c>
    </row>
    <row r="352" spans="1:1" x14ac:dyDescent="0.25">
      <c r="A352" s="24" t="s">
        <v>49</v>
      </c>
    </row>
    <row r="353" spans="1:1" x14ac:dyDescent="0.25">
      <c r="A353" s="24" t="s">
        <v>50</v>
      </c>
    </row>
    <row r="354" spans="1:1" x14ac:dyDescent="0.25">
      <c r="A354" s="24" t="s">
        <v>51</v>
      </c>
    </row>
    <row r="355" spans="1:1" x14ac:dyDescent="0.25">
      <c r="A355" s="24" t="s">
        <v>52</v>
      </c>
    </row>
    <row r="356" spans="1:1" x14ac:dyDescent="0.25">
      <c r="A356" s="24" t="s">
        <v>53</v>
      </c>
    </row>
    <row r="357" spans="1:1" x14ac:dyDescent="0.25">
      <c r="A357" s="24" t="s">
        <v>54</v>
      </c>
    </row>
    <row r="358" spans="1:1" x14ac:dyDescent="0.25">
      <c r="A358" s="24" t="s">
        <v>55</v>
      </c>
    </row>
    <row r="359" spans="1:1" x14ac:dyDescent="0.25">
      <c r="A359" s="24" t="s">
        <v>56</v>
      </c>
    </row>
    <row r="360" spans="1:1" x14ac:dyDescent="0.25">
      <c r="A360" s="24" t="s">
        <v>57</v>
      </c>
    </row>
    <row r="361" spans="1:1" x14ac:dyDescent="0.25">
      <c r="A361" s="24" t="s">
        <v>58</v>
      </c>
    </row>
    <row r="362" spans="1:1" x14ac:dyDescent="0.25">
      <c r="A362" s="24" t="s">
        <v>59</v>
      </c>
    </row>
    <row r="363" spans="1:1" x14ac:dyDescent="0.25">
      <c r="A363" s="24" t="s">
        <v>60</v>
      </c>
    </row>
    <row r="364" spans="1:1" x14ac:dyDescent="0.25">
      <c r="A364" s="24" t="s">
        <v>61</v>
      </c>
    </row>
    <row r="365" spans="1:1" x14ac:dyDescent="0.25">
      <c r="A365" s="24" t="s">
        <v>62</v>
      </c>
    </row>
    <row r="366" spans="1:1" x14ac:dyDescent="0.25">
      <c r="A366" s="24" t="s">
        <v>63</v>
      </c>
    </row>
    <row r="367" spans="1:1" x14ac:dyDescent="0.25">
      <c r="A367" s="24" t="s">
        <v>64</v>
      </c>
    </row>
    <row r="368" spans="1:1" x14ac:dyDescent="0.25">
      <c r="A368" s="24" t="s">
        <v>65</v>
      </c>
    </row>
    <row r="369" spans="1:1" x14ac:dyDescent="0.25">
      <c r="A369" s="24" t="s">
        <v>66</v>
      </c>
    </row>
    <row r="370" spans="1:1" x14ac:dyDescent="0.25">
      <c r="A370" s="23" t="s">
        <v>67</v>
      </c>
    </row>
    <row r="371" spans="1:1" x14ac:dyDescent="0.25">
      <c r="A371" s="24" t="s">
        <v>68</v>
      </c>
    </row>
    <row r="372" spans="1:1" x14ac:dyDescent="0.25">
      <c r="A372" s="24" t="s">
        <v>69</v>
      </c>
    </row>
    <row r="373" spans="1:1" x14ac:dyDescent="0.25">
      <c r="A373" s="24" t="s">
        <v>70</v>
      </c>
    </row>
    <row r="374" spans="1:1" x14ac:dyDescent="0.25">
      <c r="A374" s="24" t="s">
        <v>71</v>
      </c>
    </row>
    <row r="375" spans="1:1" x14ac:dyDescent="0.25">
      <c r="A375" s="24" t="s">
        <v>72</v>
      </c>
    </row>
    <row r="376" spans="1:1" x14ac:dyDescent="0.25">
      <c r="A376" s="24" t="s">
        <v>73</v>
      </c>
    </row>
    <row r="377" spans="1:1" x14ac:dyDescent="0.25">
      <c r="A377" s="24" t="s">
        <v>74</v>
      </c>
    </row>
    <row r="378" spans="1:1" x14ac:dyDescent="0.25">
      <c r="A378" s="24" t="s">
        <v>75</v>
      </c>
    </row>
    <row r="379" spans="1:1" x14ac:dyDescent="0.25">
      <c r="A379" s="24" t="s">
        <v>76</v>
      </c>
    </row>
    <row r="380" spans="1:1" x14ac:dyDescent="0.25">
      <c r="A380" s="24" t="s">
        <v>77</v>
      </c>
    </row>
    <row r="381" spans="1:1" x14ac:dyDescent="0.25">
      <c r="A381" s="24" t="s">
        <v>78</v>
      </c>
    </row>
    <row r="382" spans="1:1" x14ac:dyDescent="0.25">
      <c r="A382" s="24" t="s">
        <v>79</v>
      </c>
    </row>
    <row r="383" spans="1:1" x14ac:dyDescent="0.25">
      <c r="A383" s="24" t="s">
        <v>80</v>
      </c>
    </row>
    <row r="384" spans="1:1" x14ac:dyDescent="0.25">
      <c r="A384" s="24" t="s">
        <v>81</v>
      </c>
    </row>
    <row r="385" spans="1:1" x14ac:dyDescent="0.25">
      <c r="A385" s="24" t="s">
        <v>82</v>
      </c>
    </row>
    <row r="386" spans="1:1" x14ac:dyDescent="0.25">
      <c r="A386" s="24" t="s">
        <v>83</v>
      </c>
    </row>
    <row r="387" spans="1:1" x14ac:dyDescent="0.25">
      <c r="A387" s="24" t="s">
        <v>84</v>
      </c>
    </row>
    <row r="388" spans="1:1" x14ac:dyDescent="0.25">
      <c r="A388" s="24" t="s">
        <v>85</v>
      </c>
    </row>
    <row r="389" spans="1:1" x14ac:dyDescent="0.25">
      <c r="A389" s="24" t="s">
        <v>86</v>
      </c>
    </row>
    <row r="390" spans="1:1" x14ac:dyDescent="0.25">
      <c r="A390" s="24" t="s">
        <v>87</v>
      </c>
    </row>
    <row r="391" spans="1:1" x14ac:dyDescent="0.25">
      <c r="A391" s="24" t="s">
        <v>88</v>
      </c>
    </row>
    <row r="392" spans="1:1" x14ac:dyDescent="0.25">
      <c r="A392" s="23" t="s">
        <v>89</v>
      </c>
    </row>
    <row r="393" spans="1:1" x14ac:dyDescent="0.25">
      <c r="A393" s="24" t="s">
        <v>90</v>
      </c>
    </row>
    <row r="394" spans="1:1" x14ac:dyDescent="0.25">
      <c r="A394" s="24" t="s">
        <v>629</v>
      </c>
    </row>
    <row r="395" spans="1:1" x14ac:dyDescent="0.25">
      <c r="A395" s="24" t="s">
        <v>92</v>
      </c>
    </row>
    <row r="396" spans="1:1" x14ac:dyDescent="0.25">
      <c r="A396" s="24" t="s">
        <v>93</v>
      </c>
    </row>
    <row r="397" spans="1:1" x14ac:dyDescent="0.25">
      <c r="A397" s="24" t="s">
        <v>94</v>
      </c>
    </row>
    <row r="398" spans="1:1" x14ac:dyDescent="0.25">
      <c r="A398" s="24" t="s">
        <v>95</v>
      </c>
    </row>
    <row r="399" spans="1:1" x14ac:dyDescent="0.25">
      <c r="A399" s="24" t="s">
        <v>96</v>
      </c>
    </row>
    <row r="400" spans="1:1" x14ac:dyDescent="0.25">
      <c r="A400" s="24" t="s">
        <v>97</v>
      </c>
    </row>
    <row r="401" spans="1:1" x14ac:dyDescent="0.25">
      <c r="A401" s="24" t="s">
        <v>98</v>
      </c>
    </row>
    <row r="402" spans="1:1" x14ac:dyDescent="0.25">
      <c r="A402" s="24" t="s">
        <v>99</v>
      </c>
    </row>
    <row r="403" spans="1:1" x14ac:dyDescent="0.25">
      <c r="A403" s="24" t="s">
        <v>100</v>
      </c>
    </row>
    <row r="404" spans="1:1" x14ac:dyDescent="0.25">
      <c r="A404" s="24" t="s">
        <v>101</v>
      </c>
    </row>
    <row r="405" spans="1:1" x14ac:dyDescent="0.25">
      <c r="A405" s="24" t="s">
        <v>102</v>
      </c>
    </row>
    <row r="406" spans="1:1" x14ac:dyDescent="0.25">
      <c r="A406" s="23" t="s">
        <v>103</v>
      </c>
    </row>
    <row r="407" spans="1:1" x14ac:dyDescent="0.25">
      <c r="A407" s="24" t="s">
        <v>104</v>
      </c>
    </row>
    <row r="408" spans="1:1" x14ac:dyDescent="0.25">
      <c r="A408" s="24" t="s">
        <v>105</v>
      </c>
    </row>
    <row r="409" spans="1:1" x14ac:dyDescent="0.25">
      <c r="A409" s="24" t="s">
        <v>106</v>
      </c>
    </row>
    <row r="410" spans="1:1" x14ac:dyDescent="0.25">
      <c r="A410" s="24" t="s">
        <v>107</v>
      </c>
    </row>
    <row r="411" spans="1:1" x14ac:dyDescent="0.25">
      <c r="A411" s="24" t="s">
        <v>108</v>
      </c>
    </row>
    <row r="412" spans="1:1" x14ac:dyDescent="0.25">
      <c r="A412" s="24" t="s">
        <v>109</v>
      </c>
    </row>
    <row r="413" spans="1:1" x14ac:dyDescent="0.25">
      <c r="A413" s="24" t="s">
        <v>110</v>
      </c>
    </row>
    <row r="414" spans="1:1" x14ac:dyDescent="0.25">
      <c r="A414" s="24" t="s">
        <v>111</v>
      </c>
    </row>
    <row r="415" spans="1:1" x14ac:dyDescent="0.25">
      <c r="A415" s="24" t="s">
        <v>112</v>
      </c>
    </row>
    <row r="416" spans="1:1" x14ac:dyDescent="0.25">
      <c r="A416" s="24" t="s">
        <v>113</v>
      </c>
    </row>
    <row r="417" spans="1:1" x14ac:dyDescent="0.25">
      <c r="A417" s="24" t="s">
        <v>114</v>
      </c>
    </row>
    <row r="418" spans="1:1" x14ac:dyDescent="0.25">
      <c r="A418" s="24" t="s">
        <v>115</v>
      </c>
    </row>
    <row r="419" spans="1:1" x14ac:dyDescent="0.25">
      <c r="A419" s="24" t="s">
        <v>116</v>
      </c>
    </row>
    <row r="420" spans="1:1" x14ac:dyDescent="0.25">
      <c r="A420" s="24" t="s">
        <v>117</v>
      </c>
    </row>
    <row r="421" spans="1:1" x14ac:dyDescent="0.25">
      <c r="A421" s="24" t="s">
        <v>118</v>
      </c>
    </row>
    <row r="422" spans="1:1" x14ac:dyDescent="0.25">
      <c r="A422" s="24" t="s">
        <v>119</v>
      </c>
    </row>
    <row r="423" spans="1:1" x14ac:dyDescent="0.25">
      <c r="A423" s="24" t="s">
        <v>120</v>
      </c>
    </row>
    <row r="424" spans="1:1" x14ac:dyDescent="0.25">
      <c r="A424" s="24" t="s">
        <v>121</v>
      </c>
    </row>
    <row r="425" spans="1:1" x14ac:dyDescent="0.25">
      <c r="A425" s="24" t="s">
        <v>122</v>
      </c>
    </row>
    <row r="426" spans="1:1" x14ac:dyDescent="0.25">
      <c r="A426" s="24" t="s">
        <v>123</v>
      </c>
    </row>
    <row r="427" spans="1:1" x14ac:dyDescent="0.25">
      <c r="A427" s="24" t="s">
        <v>124</v>
      </c>
    </row>
    <row r="428" spans="1:1" x14ac:dyDescent="0.25">
      <c r="A428" s="24" t="s">
        <v>125</v>
      </c>
    </row>
    <row r="429" spans="1:1" x14ac:dyDescent="0.25">
      <c r="A429" s="24" t="s">
        <v>126</v>
      </c>
    </row>
    <row r="430" spans="1:1" x14ac:dyDescent="0.25">
      <c r="A430" s="24" t="s">
        <v>127</v>
      </c>
    </row>
    <row r="431" spans="1:1" x14ac:dyDescent="0.25">
      <c r="A431" s="24" t="s">
        <v>128</v>
      </c>
    </row>
    <row r="432" spans="1:1" x14ac:dyDescent="0.25">
      <c r="A432" s="24" t="s">
        <v>129</v>
      </c>
    </row>
    <row r="433" spans="1:1" x14ac:dyDescent="0.25">
      <c r="A433" s="24" t="s">
        <v>130</v>
      </c>
    </row>
    <row r="434" spans="1:1" x14ac:dyDescent="0.25">
      <c r="A434" s="24" t="s">
        <v>131</v>
      </c>
    </row>
    <row r="435" spans="1:1" x14ac:dyDescent="0.25">
      <c r="A435" s="24" t="s">
        <v>132</v>
      </c>
    </row>
    <row r="436" spans="1:1" x14ac:dyDescent="0.25">
      <c r="A436" s="24" t="s">
        <v>133</v>
      </c>
    </row>
    <row r="437" spans="1:1" x14ac:dyDescent="0.25">
      <c r="A437" s="24" t="s">
        <v>134</v>
      </c>
    </row>
    <row r="438" spans="1:1" x14ac:dyDescent="0.25">
      <c r="A438" s="24" t="s">
        <v>135</v>
      </c>
    </row>
    <row r="439" spans="1:1" x14ac:dyDescent="0.25">
      <c r="A439" s="24" t="s">
        <v>136</v>
      </c>
    </row>
    <row r="440" spans="1:1" x14ac:dyDescent="0.25">
      <c r="A440" s="24" t="s">
        <v>137</v>
      </c>
    </row>
    <row r="441" spans="1:1" x14ac:dyDescent="0.25">
      <c r="A441" s="24" t="s">
        <v>138</v>
      </c>
    </row>
    <row r="442" spans="1:1" x14ac:dyDescent="0.25">
      <c r="A442" s="24" t="s">
        <v>139</v>
      </c>
    </row>
    <row r="443" spans="1:1" x14ac:dyDescent="0.25">
      <c r="A443" s="24" t="s">
        <v>140</v>
      </c>
    </row>
    <row r="444" spans="1:1" x14ac:dyDescent="0.25">
      <c r="A444" s="24" t="s">
        <v>141</v>
      </c>
    </row>
    <row r="445" spans="1:1" x14ac:dyDescent="0.25">
      <c r="A445" s="24" t="s">
        <v>142</v>
      </c>
    </row>
    <row r="446" spans="1:1" x14ac:dyDescent="0.25">
      <c r="A446" s="24" t="s">
        <v>143</v>
      </c>
    </row>
    <row r="447" spans="1:1" x14ac:dyDescent="0.25">
      <c r="A447" s="24" t="s">
        <v>144</v>
      </c>
    </row>
    <row r="448" spans="1:1" x14ac:dyDescent="0.25">
      <c r="A448" s="24" t="s">
        <v>145</v>
      </c>
    </row>
    <row r="449" spans="1:1" x14ac:dyDescent="0.25">
      <c r="A449" s="24" t="s">
        <v>146</v>
      </c>
    </row>
    <row r="450" spans="1:1" x14ac:dyDescent="0.25">
      <c r="A450" s="24" t="s">
        <v>147</v>
      </c>
    </row>
    <row r="451" spans="1:1" x14ac:dyDescent="0.25">
      <c r="A451" s="24" t="s">
        <v>148</v>
      </c>
    </row>
    <row r="452" spans="1:1" x14ac:dyDescent="0.25">
      <c r="A452" s="24" t="s">
        <v>149</v>
      </c>
    </row>
    <row r="453" spans="1:1" x14ac:dyDescent="0.25">
      <c r="A453" s="24" t="s">
        <v>150</v>
      </c>
    </row>
    <row r="454" spans="1:1" x14ac:dyDescent="0.25">
      <c r="A454" s="24" t="s">
        <v>151</v>
      </c>
    </row>
    <row r="455" spans="1:1" x14ac:dyDescent="0.25">
      <c r="A455" s="24" t="s">
        <v>152</v>
      </c>
    </row>
    <row r="456" spans="1:1" x14ac:dyDescent="0.25">
      <c r="A456" s="24" t="s">
        <v>153</v>
      </c>
    </row>
    <row r="457" spans="1:1" x14ac:dyDescent="0.25">
      <c r="A457" s="24" t="s">
        <v>154</v>
      </c>
    </row>
    <row r="458" spans="1:1" x14ac:dyDescent="0.25">
      <c r="A458" s="24" t="s">
        <v>155</v>
      </c>
    </row>
    <row r="459" spans="1:1" x14ac:dyDescent="0.25">
      <c r="A459" s="24" t="s">
        <v>156</v>
      </c>
    </row>
    <row r="460" spans="1:1" x14ac:dyDescent="0.25">
      <c r="A460" s="23" t="s">
        <v>157</v>
      </c>
    </row>
    <row r="461" spans="1:1" x14ac:dyDescent="0.25">
      <c r="A461" s="24" t="s">
        <v>158</v>
      </c>
    </row>
    <row r="462" spans="1:1" x14ac:dyDescent="0.25">
      <c r="A462" s="24" t="s">
        <v>159</v>
      </c>
    </row>
    <row r="463" spans="1:1" x14ac:dyDescent="0.25">
      <c r="A463" s="24" t="s">
        <v>160</v>
      </c>
    </row>
    <row r="464" spans="1:1" x14ac:dyDescent="0.25">
      <c r="A464" s="24" t="s">
        <v>161</v>
      </c>
    </row>
    <row r="465" spans="1:1" x14ac:dyDescent="0.25">
      <c r="A465" s="24" t="s">
        <v>162</v>
      </c>
    </row>
    <row r="466" spans="1:1" x14ac:dyDescent="0.25">
      <c r="A466" s="23" t="s">
        <v>163</v>
      </c>
    </row>
    <row r="467" spans="1:1" x14ac:dyDescent="0.25">
      <c r="A467" s="24" t="s">
        <v>164</v>
      </c>
    </row>
    <row r="468" spans="1:1" x14ac:dyDescent="0.25">
      <c r="A468" s="24" t="s">
        <v>165</v>
      </c>
    </row>
    <row r="469" spans="1:1" x14ac:dyDescent="0.25">
      <c r="A469" s="24" t="s">
        <v>166</v>
      </c>
    </row>
    <row r="470" spans="1:1" x14ac:dyDescent="0.25">
      <c r="A470" s="24" t="s">
        <v>167</v>
      </c>
    </row>
    <row r="471" spans="1:1" x14ac:dyDescent="0.25">
      <c r="A471" s="24" t="s">
        <v>168</v>
      </c>
    </row>
    <row r="472" spans="1:1" x14ac:dyDescent="0.25">
      <c r="A472" s="24" t="s">
        <v>169</v>
      </c>
    </row>
    <row r="473" spans="1:1" x14ac:dyDescent="0.25">
      <c r="A473" s="24" t="s">
        <v>170</v>
      </c>
    </row>
    <row r="474" spans="1:1" x14ac:dyDescent="0.25">
      <c r="A474" s="24" t="s">
        <v>171</v>
      </c>
    </row>
    <row r="475" spans="1:1" x14ac:dyDescent="0.25">
      <c r="A475" s="24" t="s">
        <v>172</v>
      </c>
    </row>
    <row r="476" spans="1:1" x14ac:dyDescent="0.25">
      <c r="A476" s="24" t="s">
        <v>173</v>
      </c>
    </row>
    <row r="477" spans="1:1" x14ac:dyDescent="0.25">
      <c r="A477" s="24" t="s">
        <v>174</v>
      </c>
    </row>
    <row r="478" spans="1:1" x14ac:dyDescent="0.25">
      <c r="A478" s="24" t="s">
        <v>175</v>
      </c>
    </row>
    <row r="479" spans="1:1" x14ac:dyDescent="0.25">
      <c r="A479" s="24" t="s">
        <v>176</v>
      </c>
    </row>
    <row r="480" spans="1:1" x14ac:dyDescent="0.25">
      <c r="A480" s="24" t="s">
        <v>177</v>
      </c>
    </row>
    <row r="481" spans="1:1" x14ac:dyDescent="0.25">
      <c r="A481" s="24" t="s">
        <v>178</v>
      </c>
    </row>
    <row r="482" spans="1:1" x14ac:dyDescent="0.25">
      <c r="A482" s="24" t="s">
        <v>179</v>
      </c>
    </row>
    <row r="483" spans="1:1" x14ac:dyDescent="0.25">
      <c r="A483" s="24" t="s">
        <v>180</v>
      </c>
    </row>
    <row r="484" spans="1:1" x14ac:dyDescent="0.25">
      <c r="A484" s="24" t="s">
        <v>181</v>
      </c>
    </row>
    <row r="485" spans="1:1" x14ac:dyDescent="0.25">
      <c r="A485" s="23" t="s">
        <v>182</v>
      </c>
    </row>
    <row r="486" spans="1:1" x14ac:dyDescent="0.25">
      <c r="A486" s="24" t="s">
        <v>183</v>
      </c>
    </row>
    <row r="487" spans="1:1" x14ac:dyDescent="0.25">
      <c r="A487" s="24" t="s">
        <v>184</v>
      </c>
    </row>
    <row r="488" spans="1:1" x14ac:dyDescent="0.25">
      <c r="A488" s="24" t="s">
        <v>185</v>
      </c>
    </row>
    <row r="489" spans="1:1" x14ac:dyDescent="0.25">
      <c r="A489" s="24" t="s">
        <v>186</v>
      </c>
    </row>
    <row r="490" spans="1:1" x14ac:dyDescent="0.25">
      <c r="A490" s="24" t="s">
        <v>187</v>
      </c>
    </row>
    <row r="491" spans="1:1" x14ac:dyDescent="0.25">
      <c r="A491" s="24" t="s">
        <v>188</v>
      </c>
    </row>
    <row r="492" spans="1:1" x14ac:dyDescent="0.25">
      <c r="A492" s="24" t="s">
        <v>189</v>
      </c>
    </row>
    <row r="493" spans="1:1" x14ac:dyDescent="0.25">
      <c r="A493" s="24" t="s">
        <v>190</v>
      </c>
    </row>
    <row r="494" spans="1:1" x14ac:dyDescent="0.25">
      <c r="A494" s="24" t="s">
        <v>191</v>
      </c>
    </row>
    <row r="495" spans="1:1" x14ac:dyDescent="0.25">
      <c r="A495" s="24" t="s">
        <v>192</v>
      </c>
    </row>
    <row r="496" spans="1:1" x14ac:dyDescent="0.25">
      <c r="A496" s="24" t="s">
        <v>193</v>
      </c>
    </row>
    <row r="497" spans="1:1" x14ac:dyDescent="0.25">
      <c r="A497" s="24" t="s">
        <v>194</v>
      </c>
    </row>
    <row r="498" spans="1:1" x14ac:dyDescent="0.25">
      <c r="A498" s="24" t="s">
        <v>195</v>
      </c>
    </row>
    <row r="499" spans="1:1" x14ac:dyDescent="0.25">
      <c r="A499" s="24" t="s">
        <v>196</v>
      </c>
    </row>
    <row r="500" spans="1:1" x14ac:dyDescent="0.25">
      <c r="A500" s="24" t="s">
        <v>197</v>
      </c>
    </row>
    <row r="501" spans="1:1" x14ac:dyDescent="0.25">
      <c r="A501" s="24" t="s">
        <v>198</v>
      </c>
    </row>
    <row r="502" spans="1:1" x14ac:dyDescent="0.25">
      <c r="A502" s="24" t="s">
        <v>199</v>
      </c>
    </row>
    <row r="503" spans="1:1" x14ac:dyDescent="0.25">
      <c r="A503" s="24" t="s">
        <v>200</v>
      </c>
    </row>
    <row r="504" spans="1:1" x14ac:dyDescent="0.25">
      <c r="A504" s="24" t="s">
        <v>201</v>
      </c>
    </row>
  </sheetData>
  <mergeCells count="3">
    <mergeCell ref="B1:O1"/>
    <mergeCell ref="L3:N3"/>
    <mergeCell ref="L4:N4"/>
  </mergeCells>
  <phoneticPr fontId="4" type="noConversion"/>
  <dataValidations count="2">
    <dataValidation type="list" allowBlank="1" showInputMessage="1" showErrorMessage="1" sqref="L3:N3">
      <formula1>$A$1:$A$201</formula1>
    </dataValidation>
    <dataValidation type="list" allowBlank="1" showInputMessage="1" showErrorMessage="1" sqref="L4:N4">
      <formula1>$A$299:$A$504</formula1>
    </dataValidation>
  </dataValidations>
  <hyperlinks>
    <hyperlink ref="E26" r:id="rId1"/>
  </hyperlinks>
  <pageMargins left="0.31" right="0.31" top="0.36000000000000004" bottom="0.36000000000000004" header="0.30000000000000004" footer="0.30000000000000004"/>
  <pageSetup paperSize="9" scale="75" orientation="landscape" horizontalDpi="4294967292" verticalDpi="4294967292"/>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vt:lpstr>
      <vt:lpstr>CalculationsforGraph</vt:lpstr>
      <vt:lpstr>Graph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RSN</dc:creator>
  <cp:lastModifiedBy>Ricky</cp:lastModifiedBy>
  <cp:lastPrinted>2012-02-06T11:34:00Z</cp:lastPrinted>
  <dcterms:created xsi:type="dcterms:W3CDTF">2011-08-19T12:30:45Z</dcterms:created>
  <dcterms:modified xsi:type="dcterms:W3CDTF">2013-03-05T11:48:57Z</dcterms:modified>
</cp:coreProperties>
</file>