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Mid Devon\"/>
    </mc:Choice>
  </mc:AlternateContent>
  <workbookProtection workbookAlgorithmName="SHA-512" workbookHashValue="YYbymbczvkHlIuOFtSfQd96akYTlS5TwUII5B6kZY384Ti2smx5/tL4UOdlMQK3epKE5DZhoBow4Uc4/jJzbAw==" workbookSaltValue="aRmPnkrfcqqJhFAbywStXg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<sst xmlns="http://schemas.openxmlformats.org/spreadsheetml/2006/main" count="20424" uniqueCount="327">
  <si>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</si>
  <si>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</si>
  <si>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</si>
  <si>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</si>
  <si>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</si>
  <si>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</si>
  <si>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</si>
  <si>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</si>
  <si>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</si>
  <si>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</si>
  <si>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</si>
  <si>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</si>
  <si>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</si>
  <si>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</si>
  <si>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</si>
  <si>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</si>
  <si>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</si>
  <si>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</si>
  <si>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</si>
  <si>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</si>
  <si>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</si>
  <si>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</si>
  <si>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</si>
  <si>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</si>
  <si>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</si>
  <si>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</si>
  <si>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</si>
  <si>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</si>
  <si>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</si>
  <si>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</si>
  <si>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</si>
  <si>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</si>
  <si>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</si>
  <si>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</si>
  <si>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</si>
  <si>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</si>
  <si>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</si>
  <si>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</si>
  <si>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</si>
  <si>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</si>
  <si>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</si>
  <si>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</si>
  <si>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</si>
  <si>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</si>
  <si>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</si>
  <si>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</si>
  <si>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</si>
  <si>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</si>
  <si>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</si>
  <si>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</si>
  <si>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</si>
  <si>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</si>
  <si>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</si>
  <si>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</si>
  <si>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</si>
  <si>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</si>
  <si>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</si>
  <si>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</si>
  <si>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</si>
  <si>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</si>
  <si>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</si>
  <si>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</si>
  <si>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</si>
  <si>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</si>
  <si>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</si>
  <si>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</si>
  <si>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</si>
  <si>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</si>
  <si>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</si>
  <si>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</si>
  <si>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</si>
  <si>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</si>
  <si>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</si>
  <si>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</si>
  <si>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</si>
  <si>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</si>
  <si>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</si>
  <si>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</si>
  <si>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</si>
  <si>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</si>
  <si>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</si>
  <si>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</si>
  <si>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</si>
  <si>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</si>
  <si>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</si>
  <si>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</si>
  <si>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</si>
  <si>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</si>
  <si>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</si>
  <si>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</si>
  <si>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</si>
  <si>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</si>
  <si>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</si>
  <si>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</si>
  <si>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</si>
  <si>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</si>
  <si>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</si>
  <si>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</si>
  <si>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</si>
  <si>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</si>
  <si>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</si>
  <si>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</si>
  <si>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</si>
  <si>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</si>
  <si>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</si>
  <si>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</si>
  <si>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</si>
  <si>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</si>
  <si>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</si>
  <si>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</si>
  <si>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</si>
  <si>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</si>
  <si>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</si>
  <si>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</si>
  <si>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</si>
  <si>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</si>
  <si>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</si>
  <si>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</si>
  <si>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</si>
  <si>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</si>
  <si>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</si>
  <si>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</si>
  <si>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</si>
  <si>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</si>
  <si>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</si>
  <si>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</si>
  <si>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</si>
  <si>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</si>
  <si>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</si>
  <si>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</si>
  <si>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</si>
  <si>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</si>
  <si>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</si>
  <si>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</si>
  <si>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</si>
  <si>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</si>
  <si>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</si>
  <si>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</si>
  <si>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</si>
  <si>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</si>
  <si>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</si>
  <si>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</si>
  <si>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</si>
  <si>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</si>
  <si>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</si>
  <si>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</si>
  <si>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</si>
  <si>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</si>
  <si>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</si>
  <si>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</si>
  <si>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</si>
  <si>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</si>
  <si>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</si>
  <si>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</si>
  <si>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</si>
  <si>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</si>
  <si>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</si>
  <si>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Cranmore</t>
  </si>
  <si>
    <t>Bampton</t>
  </si>
  <si>
    <t>E04003004</t>
  </si>
  <si>
    <t>Bickleigh</t>
  </si>
  <si>
    <t>E04003005</t>
  </si>
  <si>
    <t>Boniface</t>
  </si>
  <si>
    <t>E05008546</t>
  </si>
  <si>
    <t>Bow</t>
  </si>
  <si>
    <t>E04003006</t>
  </si>
  <si>
    <t>Bradninch</t>
  </si>
  <si>
    <t>E04003007</t>
  </si>
  <si>
    <t>E05003510</t>
  </si>
  <si>
    <t>Brushford</t>
  </si>
  <si>
    <t>E04003008</t>
  </si>
  <si>
    <t>Burlescombe</t>
  </si>
  <si>
    <t>E04003009</t>
  </si>
  <si>
    <t>Butterleigh</t>
  </si>
  <si>
    <t>E04003010</t>
  </si>
  <si>
    <t>Cadbury</t>
  </si>
  <si>
    <t>E04003011</t>
  </si>
  <si>
    <t>E05003511</t>
  </si>
  <si>
    <t>Cadeleigh</t>
  </si>
  <si>
    <t>E04003012</t>
  </si>
  <si>
    <t>Canonsleigh</t>
  </si>
  <si>
    <t>E05003512</t>
  </si>
  <si>
    <t>Castle</t>
  </si>
  <si>
    <t>E05003513</t>
  </si>
  <si>
    <t>Chawleigh</t>
  </si>
  <si>
    <t>E04003013</t>
  </si>
  <si>
    <t>Cheriton Bishop</t>
  </si>
  <si>
    <t>E04003014</t>
  </si>
  <si>
    <t>Cheriton Fitzpaine</t>
  </si>
  <si>
    <t>E04003015</t>
  </si>
  <si>
    <t>Clannaborough</t>
  </si>
  <si>
    <t>E04003016</t>
  </si>
  <si>
    <t>Clare and Shuttern</t>
  </si>
  <si>
    <t>E05003514</t>
  </si>
  <si>
    <t>Clayhanger</t>
  </si>
  <si>
    <t>E04003017</t>
  </si>
  <si>
    <t>Clayhidon</t>
  </si>
  <si>
    <t>E04003018</t>
  </si>
  <si>
    <t>Coldridge</t>
  </si>
  <si>
    <t>E04003019</t>
  </si>
  <si>
    <t>Colebrooke</t>
  </si>
  <si>
    <t>E04003020</t>
  </si>
  <si>
    <t>Copplestone</t>
  </si>
  <si>
    <t>E04003065</t>
  </si>
  <si>
    <t>E05003515</t>
  </si>
  <si>
    <t>Crediton</t>
  </si>
  <si>
    <t>E04003021</t>
  </si>
  <si>
    <t>Crediton Hamlets</t>
  </si>
  <si>
    <t>E04003022</t>
  </si>
  <si>
    <t>Cruwys Morchard</t>
  </si>
  <si>
    <t>E04003023</t>
  </si>
  <si>
    <t>Cullompton</t>
  </si>
  <si>
    <t>E04003024</t>
  </si>
  <si>
    <t>Cullompton North</t>
  </si>
  <si>
    <t>E05003516</t>
  </si>
  <si>
    <t>Cullompton Outer</t>
  </si>
  <si>
    <t>E05003517</t>
  </si>
  <si>
    <t>Cullompton South</t>
  </si>
  <si>
    <t>E05003518</t>
  </si>
  <si>
    <t>Culmstock</t>
  </si>
  <si>
    <t>E04003025</t>
  </si>
  <si>
    <t>E10000008</t>
  </si>
  <si>
    <t>Down St. Mary</t>
  </si>
  <si>
    <t>E04003026</t>
  </si>
  <si>
    <t>Eggesford</t>
  </si>
  <si>
    <t>E04003027</t>
  </si>
  <si>
    <t>Halberton</t>
  </si>
  <si>
    <t>E04003028</t>
  </si>
  <si>
    <t>E05003519</t>
  </si>
  <si>
    <t>Hemyock</t>
  </si>
  <si>
    <t>E04003029</t>
  </si>
  <si>
    <t>Hittisleigh</t>
  </si>
  <si>
    <t>E04003030</t>
  </si>
  <si>
    <t>Hockworthy</t>
  </si>
  <si>
    <t>E04003031</t>
  </si>
  <si>
    <t>Holcombe Rogus</t>
  </si>
  <si>
    <t>E04003032</t>
  </si>
  <si>
    <t>Huntsham</t>
  </si>
  <si>
    <t>E04003033</t>
  </si>
  <si>
    <t>Kennerleigh</t>
  </si>
  <si>
    <t>E04003034</t>
  </si>
  <si>
    <t>Kentisbeare</t>
  </si>
  <si>
    <t>E04003035</t>
  </si>
  <si>
    <t>Lapford</t>
  </si>
  <si>
    <t>E04003036</t>
  </si>
  <si>
    <t>Lawrence</t>
  </si>
  <si>
    <t>E05003520</t>
  </si>
  <si>
    <t>Lower Culm</t>
  </si>
  <si>
    <t>E05003521</t>
  </si>
  <si>
    <t>Lowman</t>
  </si>
  <si>
    <t>E05003522</t>
  </si>
  <si>
    <t>Loxbeare</t>
  </si>
  <si>
    <t>E04003037</t>
  </si>
  <si>
    <t>E07000042</t>
  </si>
  <si>
    <t>Morchard Bishop</t>
  </si>
  <si>
    <t>E04003038</t>
  </si>
  <si>
    <t>Morebath</t>
  </si>
  <si>
    <t>E04003039</t>
  </si>
  <si>
    <t>Newbrooke</t>
  </si>
  <si>
    <t>E05008547</t>
  </si>
  <si>
    <t>Newton St. Cyres</t>
  </si>
  <si>
    <t>E04003040</t>
  </si>
  <si>
    <t>Nymet Rowland</t>
  </si>
  <si>
    <t>E04003041</t>
  </si>
  <si>
    <t>Oakford</t>
  </si>
  <si>
    <t>E04003042</t>
  </si>
  <si>
    <t>Poughill</t>
  </si>
  <si>
    <t>E04003043</t>
  </si>
  <si>
    <t>Puddington</t>
  </si>
  <si>
    <t>E04003044</t>
  </si>
  <si>
    <t>Sampford Peverell</t>
  </si>
  <si>
    <t>E04003045</t>
  </si>
  <si>
    <t>Sandford</t>
  </si>
  <si>
    <t>E04003046</t>
  </si>
  <si>
    <t>Sandford and Creedy</t>
  </si>
  <si>
    <t>E05003524</t>
  </si>
  <si>
    <t>Shobrooke</t>
  </si>
  <si>
    <t>E04003047</t>
  </si>
  <si>
    <t>Silverton</t>
  </si>
  <si>
    <t>E04003048</t>
  </si>
  <si>
    <t>E05003525</t>
  </si>
  <si>
    <t>Stockleigh English</t>
  </si>
  <si>
    <t>E04003049</t>
  </si>
  <si>
    <t>Stockleigh Pomeroy</t>
  </si>
  <si>
    <t>E04003050</t>
  </si>
  <si>
    <t>Stoodleigh</t>
  </si>
  <si>
    <t>E04003051</t>
  </si>
  <si>
    <t>Taw</t>
  </si>
  <si>
    <t>E05003526</t>
  </si>
  <si>
    <t>Taw Vale</t>
  </si>
  <si>
    <t>E05003527</t>
  </si>
  <si>
    <t>Templeton</t>
  </si>
  <si>
    <t>E04003052</t>
  </si>
  <si>
    <t>Thelbridge</t>
  </si>
  <si>
    <t>E04003053</t>
  </si>
  <si>
    <t>Thorverton</t>
  </si>
  <si>
    <t>E04003054</t>
  </si>
  <si>
    <t>Tiverton</t>
  </si>
  <si>
    <t>E04003055</t>
  </si>
  <si>
    <t>Uffculme</t>
  </si>
  <si>
    <t>E04003056</t>
  </si>
  <si>
    <t>Uplowman</t>
  </si>
  <si>
    <t>E04003057</t>
  </si>
  <si>
    <t>Upper Culm</t>
  </si>
  <si>
    <t>E05003528</t>
  </si>
  <si>
    <t>Upper Yeo</t>
  </si>
  <si>
    <t>E05003529</t>
  </si>
  <si>
    <t>Upton Hellions</t>
  </si>
  <si>
    <t>E04003058</t>
  </si>
  <si>
    <t>Washfield</t>
  </si>
  <si>
    <t>E04003059</t>
  </si>
  <si>
    <t>Washford Pyne</t>
  </si>
  <si>
    <t>E04003060</t>
  </si>
  <si>
    <t>Way</t>
  </si>
  <si>
    <t>E05003530</t>
  </si>
  <si>
    <t>Wembworthy</t>
  </si>
  <si>
    <t>E04003061</t>
  </si>
  <si>
    <t>Westexe</t>
  </si>
  <si>
    <t>E05003531</t>
  </si>
  <si>
    <t>Willand</t>
  </si>
  <si>
    <t>E04003062</t>
  </si>
  <si>
    <t>Woolfardisworthy</t>
  </si>
  <si>
    <t>E04003063</t>
  </si>
  <si>
    <t>Yeo</t>
  </si>
  <si>
    <t>E05008548</t>
  </si>
  <si>
    <t>Zeal Monachorum</t>
  </si>
  <si>
    <t>E04003064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</si>
</sst>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Bampton</c:v>
                </c:pt>
                <c:pt idx="2">
                  <c:v>Devon</c:v>
                </c:pt>
                <c:pt idx="3">
                  <c:v>Mid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5.6</c:v>
                </c:pt>
                <c:pt idx="2">
                  <c:v>5</c:v>
                </c:pt>
                <c:pt idx="3">
                  <c:v>5.8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Bampton</c:v>
                </c:pt>
                <c:pt idx="2">
                  <c:v>Devon</c:v>
                </c:pt>
                <c:pt idx="3">
                  <c:v>Mid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2.4</c:v>
                </c:pt>
                <c:pt idx="2">
                  <c:v>3</c:v>
                </c:pt>
                <c:pt idx="3">
                  <c:v>3.3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Bampton</c:v>
                </c:pt>
                <c:pt idx="2">
                  <c:v>Devon</c:v>
                </c:pt>
                <c:pt idx="3">
                  <c:v>Mid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1.6</c:v>
                </c:pt>
                <c:pt idx="2">
                  <c:v>1.9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Bampton</c:v>
                </c:pt>
                <c:pt idx="2">
                  <c:v>Devon</c:v>
                </c:pt>
                <c:pt idx="3">
                  <c:v>Mid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4.3</c:v>
                </c:pt>
                <c:pt idx="2">
                  <c:v>5.4</c:v>
                </c:pt>
                <c:pt idx="3">
                  <c:v>6.1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Bampton</c:v>
                </c:pt>
                <c:pt idx="2">
                  <c:v>Devon</c:v>
                </c:pt>
                <c:pt idx="3">
                  <c:v>Mid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0.7</c:v>
                </c:pt>
                <c:pt idx="2">
                  <c:v>1.2</c:v>
                </c:pt>
                <c:pt idx="3">
                  <c:v>1.4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Bampton</c:v>
                </c:pt>
                <c:pt idx="2">
                  <c:v>Devon</c:v>
                </c:pt>
                <c:pt idx="3">
                  <c:v>Mid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1.7</c:v>
                </c:pt>
                <c:pt idx="2">
                  <c:v>2.4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Bampton</c:v>
                </c:pt>
                <c:pt idx="2">
                  <c:v>Devon</c:v>
                </c:pt>
                <c:pt idx="3">
                  <c:v>Mid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2.5</c:v>
                </c:pt>
                <c:pt idx="3">
                  <c:v>2.1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Bampton</c:v>
                </c:pt>
                <c:pt idx="2">
                  <c:v>Devon</c:v>
                </c:pt>
                <c:pt idx="3">
                  <c:v>Mid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4.4000000000000004</c:v>
                </c:pt>
                <c:pt idx="2">
                  <c:v>5.8</c:v>
                </c:pt>
                <c:pt idx="3">
                  <c:v>4.7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Bampton</c:v>
                </c:pt>
                <c:pt idx="2">
                  <c:v>Devon</c:v>
                </c:pt>
                <c:pt idx="3">
                  <c:v>Mid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4.8</c:v>
                </c:pt>
                <c:pt idx="2">
                  <c:v>4.9000000000000004</c:v>
                </c:pt>
                <c:pt idx="3">
                  <c:v>5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Bampton</c:v>
                </c:pt>
                <c:pt idx="2">
                  <c:v>Devon</c:v>
                </c:pt>
                <c:pt idx="3">
                  <c:v>Mid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14</c:v>
                </c:pt>
                <c:pt idx="2">
                  <c:v>17</c:v>
                </c:pt>
                <c:pt idx="3">
                  <c:v>17.8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Bampton</c:v>
                </c:pt>
                <c:pt idx="2">
                  <c:v>Devon</c:v>
                </c:pt>
                <c:pt idx="3">
                  <c:v>Mid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21.4</c:v>
                </c:pt>
                <c:pt idx="2">
                  <c:v>20.7</c:v>
                </c:pt>
                <c:pt idx="3">
                  <c:v>21.3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Bampton</c:v>
                </c:pt>
                <c:pt idx="2">
                  <c:v>Devon</c:v>
                </c:pt>
                <c:pt idx="3">
                  <c:v>Mid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9</c:v>
                </c:pt>
                <c:pt idx="2">
                  <c:v>7.7</c:v>
                </c:pt>
                <c:pt idx="3">
                  <c:v>7.5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Bampton</c:v>
                </c:pt>
                <c:pt idx="2">
                  <c:v>Devon</c:v>
                </c:pt>
                <c:pt idx="3">
                  <c:v>Mid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15</c:v>
                </c:pt>
                <c:pt idx="2">
                  <c:v>11.6</c:v>
                </c:pt>
                <c:pt idx="3">
                  <c:v>10.9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Bampton</c:v>
                </c:pt>
                <c:pt idx="2">
                  <c:v>Devon</c:v>
                </c:pt>
                <c:pt idx="3">
                  <c:v>Mid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8.9</c:v>
                </c:pt>
                <c:pt idx="2">
                  <c:v>7.5</c:v>
                </c:pt>
                <c:pt idx="3">
                  <c:v>6.6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Bampton</c:v>
                </c:pt>
                <c:pt idx="2">
                  <c:v>Devon</c:v>
                </c:pt>
                <c:pt idx="3">
                  <c:v>Mid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3.5</c:v>
                </c:pt>
                <c:pt idx="2">
                  <c:v>2.2000000000000002</c:v>
                </c:pt>
                <c:pt idx="3">
                  <c:v>1.8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Bampton</c:v>
                </c:pt>
                <c:pt idx="2">
                  <c:v>Devon</c:v>
                </c:pt>
                <c:pt idx="3">
                  <c:v>Mid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1.7</c:v>
                </c:pt>
                <c:pt idx="2">
                  <c:v>1.2</c:v>
                </c:pt>
                <c:pt idx="3">
                  <c:v>1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1788488"/>
        <c:axId val="251788912"/>
      </c:barChart>
      <c:catAx>
        <c:axId val="2517884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1788912"/>
        <c:crosses val="autoZero"/>
        <c:auto val="1"/>
        <c:lblAlgn val="ctr"/>
        <c:lblOffset val="100"/>
        <c:noMultiLvlLbl val="0"/>
      </c:catAx>
      <c:valAx>
        <c:axId val="25178891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17884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Bampton</c:v>
                </c:pt>
                <c:pt idx="2">
                  <c:v>Devon</c:v>
                </c:pt>
                <c:pt idx="3">
                  <c:v>Mid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47.8</c:v>
                </c:pt>
                <c:pt idx="2">
                  <c:v>43.7</c:v>
                </c:pt>
                <c:pt idx="3">
                  <c:v>42.3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Bampton</c:v>
                </c:pt>
                <c:pt idx="2">
                  <c:v>Devon</c:v>
                </c:pt>
                <c:pt idx="3">
                  <c:v>Mid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52</c:v>
                </c:pt>
                <c:pt idx="2">
                  <c:v>45</c:v>
                </c:pt>
                <c:pt idx="3">
                  <c:v>44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1789696"/>
        <c:axId val="251789304"/>
      </c:barChart>
      <c:catAx>
        <c:axId val="2517896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1789304"/>
        <c:crosses val="autoZero"/>
        <c:auto val="1"/>
        <c:lblAlgn val="ctr"/>
        <c:lblOffset val="100"/>
        <c:noMultiLvlLbl val="0"/>
      </c:catAx>
      <c:valAx>
        <c:axId val="251789304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17896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34" workbookViewId="0">
      <selection activeCell="E52" sqref="E52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158</v>
      </c>
      <c r="E9" t="s">
        <v>159</v>
      </c>
      <c r="F9" t="s">
        <v>11</v>
      </c>
      <c r="G9">
        <v>100</v>
      </c>
      <c r="H9">
        <v>5.6</v>
      </c>
      <c r="I9">
        <v>2.4</v>
      </c>
      <c r="J9">
        <v>1.6</v>
      </c>
      <c r="K9">
        <v>4.3</v>
      </c>
      <c r="L9">
        <v>0.7</v>
      </c>
      <c r="M9">
        <v>1.7</v>
      </c>
      <c r="N9">
        <v>1.1000000000000001</v>
      </c>
      <c r="O9">
        <v>4.4000000000000004</v>
      </c>
      <c r="P9">
        <v>4.8</v>
      </c>
      <c r="Q9">
        <v>14</v>
      </c>
      <c r="R9">
        <v>21.4</v>
      </c>
      <c r="S9">
        <v>9</v>
      </c>
      <c r="T9">
        <v>15</v>
      </c>
      <c r="U9">
        <v>8.9</v>
      </c>
      <c r="V9">
        <v>3.5</v>
      </c>
      <c r="W9">
        <v>1.7</v>
      </c>
      <c r="X9">
        <v>47.8</v>
      </c>
      <c r="Y9">
        <v>52</v>
      </c>
      <c r="CT9" t="s">
        <v>10</v>
      </c>
    </row>
    <row r="10" spans="2:98" x14ac:dyDescent="0.25">
      <c r="C10" t="s">
        <v>57</v>
      </c>
      <c r="D10" t="s">
        <v>160</v>
      </c>
      <c r="E10" t="s">
        <v>161</v>
      </c>
      <c r="F10" t="s">
        <v>11</v>
      </c>
      <c r="G10">
        <v>100</v>
      </c>
      <c r="H10">
        <v>4.2</v>
      </c>
      <c r="I10">
        <v>1.9</v>
      </c>
      <c r="J10">
        <v>2.9</v>
      </c>
      <c r="K10">
        <v>4.2</v>
      </c>
      <c r="L10">
        <v>1.3</v>
      </c>
      <c r="M10">
        <v>2.2000000000000002</v>
      </c>
      <c r="N10">
        <v>1.6</v>
      </c>
      <c r="O10">
        <v>3.8</v>
      </c>
      <c r="P10">
        <v>2.6</v>
      </c>
      <c r="Q10">
        <v>17.600000000000001</v>
      </c>
      <c r="R10">
        <v>25.3</v>
      </c>
      <c r="S10">
        <v>10.9</v>
      </c>
      <c r="T10">
        <v>11.5</v>
      </c>
      <c r="U10">
        <v>6.4</v>
      </c>
      <c r="V10">
        <v>2.6</v>
      </c>
      <c r="W10">
        <v>1</v>
      </c>
      <c r="X10">
        <v>46.6</v>
      </c>
      <c r="Y10">
        <v>51</v>
      </c>
      <c r="CT10" t="s">
        <v>12</v>
      </c>
    </row>
    <row r="11" spans="2:98" x14ac:dyDescent="0.25">
      <c r="C11" t="s">
        <v>28</v>
      </c>
      <c r="D11" t="s">
        <v>162</v>
      </c>
      <c r="E11" t="s">
        <v>163</v>
      </c>
      <c r="F11" t="s">
        <v>74</v>
      </c>
      <c r="G11">
        <v>100</v>
      </c>
      <c r="H11">
        <v>6.4</v>
      </c>
      <c r="I11">
        <v>3.2</v>
      </c>
      <c r="J11">
        <v>1.8</v>
      </c>
      <c r="K11">
        <v>5.0999999999999996</v>
      </c>
      <c r="L11">
        <v>1.4</v>
      </c>
      <c r="M11">
        <v>2.4</v>
      </c>
      <c r="N11">
        <v>2.9</v>
      </c>
      <c r="O11">
        <v>6.2</v>
      </c>
      <c r="P11">
        <v>6.7</v>
      </c>
      <c r="Q11">
        <v>18.899999999999999</v>
      </c>
      <c r="R11">
        <v>20</v>
      </c>
      <c r="S11">
        <v>7</v>
      </c>
      <c r="T11">
        <v>9.3000000000000007</v>
      </c>
      <c r="U11">
        <v>6.1</v>
      </c>
      <c r="V11">
        <v>1.6</v>
      </c>
      <c r="W11">
        <v>1.2</v>
      </c>
      <c r="X11">
        <v>40.799999999999997</v>
      </c>
      <c r="Y11">
        <v>41</v>
      </c>
      <c r="CT11" t="s">
        <v>13</v>
      </c>
    </row>
    <row r="12" spans="2:98" x14ac:dyDescent="0.25">
      <c r="D12" t="s">
        <v>164</v>
      </c>
      <c r="E12" t="s">
        <v>165</v>
      </c>
      <c r="F12" t="s">
        <v>11</v>
      </c>
      <c r="G12">
        <v>100</v>
      </c>
      <c r="H12">
        <v>5.9</v>
      </c>
      <c r="I12">
        <v>3.4</v>
      </c>
      <c r="J12">
        <v>2.5</v>
      </c>
      <c r="K12">
        <v>6.3</v>
      </c>
      <c r="L12">
        <v>1.4</v>
      </c>
      <c r="M12">
        <v>3.8</v>
      </c>
      <c r="N12">
        <v>1.7</v>
      </c>
      <c r="O12">
        <v>3.9</v>
      </c>
      <c r="P12">
        <v>4.7</v>
      </c>
      <c r="Q12">
        <v>18.2</v>
      </c>
      <c r="R12">
        <v>23</v>
      </c>
      <c r="S12">
        <v>7.6</v>
      </c>
      <c r="T12">
        <v>10.3</v>
      </c>
      <c r="U12">
        <v>5.8</v>
      </c>
      <c r="V12">
        <v>1</v>
      </c>
      <c r="W12">
        <v>0.4</v>
      </c>
      <c r="X12">
        <v>41</v>
      </c>
      <c r="Y12">
        <v>43</v>
      </c>
      <c r="CT12" t="s">
        <v>14</v>
      </c>
    </row>
    <row r="13" spans="2:98" x14ac:dyDescent="0.25">
      <c r="D13" t="s">
        <v>166</v>
      </c>
      <c r="E13" t="s">
        <v>167</v>
      </c>
      <c r="F13" t="s">
        <v>11</v>
      </c>
      <c r="G13">
        <v>100</v>
      </c>
      <c r="H13">
        <v>7.1</v>
      </c>
      <c r="I13">
        <v>4.5999999999999996</v>
      </c>
      <c r="J13">
        <v>2.4</v>
      </c>
      <c r="K13">
        <v>6.9</v>
      </c>
      <c r="L13">
        <v>1.5</v>
      </c>
      <c r="M13">
        <v>2.1</v>
      </c>
      <c r="N13">
        <v>1.6</v>
      </c>
      <c r="O13">
        <v>3.5</v>
      </c>
      <c r="P13">
        <v>3.8</v>
      </c>
      <c r="Q13">
        <v>18.899999999999999</v>
      </c>
      <c r="R13">
        <v>21.4</v>
      </c>
      <c r="S13">
        <v>7.3</v>
      </c>
      <c r="T13">
        <v>10.1</v>
      </c>
      <c r="U13">
        <v>6.4</v>
      </c>
      <c r="V13">
        <v>1.3</v>
      </c>
      <c r="W13">
        <v>1.1000000000000001</v>
      </c>
      <c r="X13">
        <v>41</v>
      </c>
      <c r="Y13">
        <v>43</v>
      </c>
      <c r="CT13" t="s">
        <v>15</v>
      </c>
    </row>
    <row r="14" spans="2:98" x14ac:dyDescent="0.25">
      <c r="D14" t="s">
        <v>166</v>
      </c>
      <c r="E14" t="s">
        <v>168</v>
      </c>
      <c r="F14" t="s">
        <v>74</v>
      </c>
      <c r="G14">
        <v>100</v>
      </c>
      <c r="H14">
        <v>7.2</v>
      </c>
      <c r="I14">
        <v>4.7</v>
      </c>
      <c r="J14">
        <v>2.4</v>
      </c>
      <c r="K14">
        <v>7.2</v>
      </c>
      <c r="L14">
        <v>1.7</v>
      </c>
      <c r="M14">
        <v>2.2000000000000002</v>
      </c>
      <c r="N14">
        <v>1.7</v>
      </c>
      <c r="O14">
        <v>3.2</v>
      </c>
      <c r="P14">
        <v>3.7</v>
      </c>
      <c r="Q14">
        <v>19.100000000000001</v>
      </c>
      <c r="R14">
        <v>20.7</v>
      </c>
      <c r="S14">
        <v>7</v>
      </c>
      <c r="T14">
        <v>10.1</v>
      </c>
      <c r="U14">
        <v>6.7</v>
      </c>
      <c r="V14">
        <v>1.3</v>
      </c>
      <c r="W14">
        <v>1.2</v>
      </c>
      <c r="X14">
        <v>40.9</v>
      </c>
      <c r="Y14">
        <v>43</v>
      </c>
      <c r="CT14" t="s">
        <v>16</v>
      </c>
    </row>
    <row r="15" spans="2:98" x14ac:dyDescent="0.25">
      <c r="D15" t="s">
        <v>169</v>
      </c>
      <c r="E15" t="s">
        <v>170</v>
      </c>
      <c r="F15" t="s">
        <v>11</v>
      </c>
      <c r="G15" t="s">
        <v>18</v>
      </c>
      <c r="H15" t="s">
        <v>18</v>
      </c>
      <c r="I15" t="s">
        <v>18</v>
      </c>
      <c r="J15" t="s">
        <v>18</v>
      </c>
      <c r="K15" t="s">
        <v>18</v>
      </c>
      <c r="L15" t="s">
        <v>18</v>
      </c>
      <c r="M15" t="s">
        <v>18</v>
      </c>
      <c r="N15" t="s">
        <v>18</v>
      </c>
      <c r="O15" t="s">
        <v>18</v>
      </c>
      <c r="P15" t="s">
        <v>18</v>
      </c>
      <c r="Q15" t="s">
        <v>18</v>
      </c>
      <c r="R15" t="s">
        <v>18</v>
      </c>
      <c r="S15" t="s">
        <v>18</v>
      </c>
      <c r="T15" t="s">
        <v>18</v>
      </c>
      <c r="U15" t="s">
        <v>18</v>
      </c>
      <c r="V15" t="s">
        <v>18</v>
      </c>
      <c r="W15" t="s">
        <v>18</v>
      </c>
      <c r="X15" t="s">
        <v>18</v>
      </c>
      <c r="Y15" t="s">
        <v>18</v>
      </c>
      <c r="CT15" t="s">
        <v>17</v>
      </c>
    </row>
    <row r="16" spans="2:98" x14ac:dyDescent="0.25">
      <c r="D16" t="s">
        <v>171</v>
      </c>
      <c r="E16" t="s">
        <v>172</v>
      </c>
      <c r="F16" t="s">
        <v>11</v>
      </c>
      <c r="G16">
        <v>100</v>
      </c>
      <c r="H16">
        <v>4.5</v>
      </c>
      <c r="I16">
        <v>3.9</v>
      </c>
      <c r="J16">
        <v>3</v>
      </c>
      <c r="K16">
        <v>8.5</v>
      </c>
      <c r="L16">
        <v>1.3</v>
      </c>
      <c r="M16">
        <v>2.2999999999999998</v>
      </c>
      <c r="N16">
        <v>2.5</v>
      </c>
      <c r="O16">
        <v>3.7</v>
      </c>
      <c r="P16">
        <v>3.8</v>
      </c>
      <c r="Q16">
        <v>18.399999999999999</v>
      </c>
      <c r="R16">
        <v>24.1</v>
      </c>
      <c r="S16">
        <v>7.2</v>
      </c>
      <c r="T16">
        <v>10.199999999999999</v>
      </c>
      <c r="U16">
        <v>4.9000000000000004</v>
      </c>
      <c r="V16">
        <v>1.1000000000000001</v>
      </c>
      <c r="W16">
        <v>0.4</v>
      </c>
      <c r="X16">
        <v>40.799999999999997</v>
      </c>
      <c r="Y16">
        <v>43</v>
      </c>
      <c r="CT16" t="s">
        <v>19</v>
      </c>
    </row>
    <row r="17" spans="4:98" x14ac:dyDescent="0.25">
      <c r="D17" t="s">
        <v>173</v>
      </c>
      <c r="E17" t="s">
        <v>174</v>
      </c>
      <c r="F17" t="s">
        <v>11</v>
      </c>
      <c r="G17">
        <v>100</v>
      </c>
      <c r="H17">
        <v>2</v>
      </c>
      <c r="I17">
        <v>3.9</v>
      </c>
      <c r="J17">
        <v>1</v>
      </c>
      <c r="K17">
        <v>5.9</v>
      </c>
      <c r="L17">
        <v>0</v>
      </c>
      <c r="M17">
        <v>2</v>
      </c>
      <c r="N17">
        <v>2.9</v>
      </c>
      <c r="O17">
        <v>3.9</v>
      </c>
      <c r="P17">
        <v>1</v>
      </c>
      <c r="Q17">
        <v>17.600000000000001</v>
      </c>
      <c r="R17">
        <v>14.7</v>
      </c>
      <c r="S17">
        <v>10.8</v>
      </c>
      <c r="T17">
        <v>22.5</v>
      </c>
      <c r="U17">
        <v>9.8000000000000007</v>
      </c>
      <c r="V17">
        <v>2</v>
      </c>
      <c r="W17">
        <v>0</v>
      </c>
      <c r="X17">
        <v>49.2</v>
      </c>
      <c r="Y17">
        <v>57</v>
      </c>
      <c r="CT17" t="s">
        <v>20</v>
      </c>
    </row>
    <row r="18" spans="4:98" x14ac:dyDescent="0.25">
      <c r="D18" t="s">
        <v>175</v>
      </c>
      <c r="E18" t="s">
        <v>176</v>
      </c>
      <c r="F18" t="s">
        <v>11</v>
      </c>
      <c r="G18">
        <v>100</v>
      </c>
      <c r="H18">
        <v>7.6</v>
      </c>
      <c r="I18">
        <v>3.5</v>
      </c>
      <c r="J18">
        <v>1.8</v>
      </c>
      <c r="K18">
        <v>8.1999999999999993</v>
      </c>
      <c r="L18">
        <v>1.2</v>
      </c>
      <c r="M18">
        <v>3.5</v>
      </c>
      <c r="N18">
        <v>5.3</v>
      </c>
      <c r="O18">
        <v>3.5</v>
      </c>
      <c r="P18">
        <v>2.2999999999999998</v>
      </c>
      <c r="Q18">
        <v>18.100000000000001</v>
      </c>
      <c r="R18">
        <v>19.899999999999999</v>
      </c>
      <c r="S18">
        <v>7.6</v>
      </c>
      <c r="T18">
        <v>9.4</v>
      </c>
      <c r="U18">
        <v>4.7</v>
      </c>
      <c r="V18">
        <v>2.2999999999999998</v>
      </c>
      <c r="W18">
        <v>1.2</v>
      </c>
      <c r="X18">
        <v>39.5</v>
      </c>
      <c r="Y18">
        <v>40</v>
      </c>
      <c r="CT18" t="s">
        <v>21</v>
      </c>
    </row>
    <row r="19" spans="4:98" x14ac:dyDescent="0.25">
      <c r="D19" t="s">
        <v>175</v>
      </c>
      <c r="E19" t="s">
        <v>177</v>
      </c>
      <c r="F19" t="s">
        <v>74</v>
      </c>
      <c r="G19">
        <v>100</v>
      </c>
      <c r="H19">
        <v>5.0999999999999996</v>
      </c>
      <c r="I19">
        <v>3</v>
      </c>
      <c r="J19">
        <v>2.6</v>
      </c>
      <c r="K19">
        <v>6.3</v>
      </c>
      <c r="L19">
        <v>1.1000000000000001</v>
      </c>
      <c r="M19">
        <v>2.4</v>
      </c>
      <c r="N19">
        <v>2.5</v>
      </c>
      <c r="O19">
        <v>3</v>
      </c>
      <c r="P19">
        <v>2.8</v>
      </c>
      <c r="Q19">
        <v>16.8</v>
      </c>
      <c r="R19">
        <v>23.2</v>
      </c>
      <c r="S19">
        <v>9</v>
      </c>
      <c r="T19">
        <v>12.1</v>
      </c>
      <c r="U19">
        <v>7.1</v>
      </c>
      <c r="V19">
        <v>2.2000000000000002</v>
      </c>
      <c r="W19">
        <v>0.9</v>
      </c>
      <c r="X19">
        <v>44.5</v>
      </c>
      <c r="Y19">
        <v>48</v>
      </c>
      <c r="CT19" t="s">
        <v>22</v>
      </c>
    </row>
    <row r="20" spans="4:98" x14ac:dyDescent="0.25">
      <c r="D20" t="s">
        <v>178</v>
      </c>
      <c r="E20" t="s">
        <v>179</v>
      </c>
      <c r="F20" t="s">
        <v>11</v>
      </c>
      <c r="G20">
        <v>100</v>
      </c>
      <c r="H20">
        <v>5.0999999999999996</v>
      </c>
      <c r="I20">
        <v>4.5</v>
      </c>
      <c r="J20">
        <v>4</v>
      </c>
      <c r="K20">
        <v>8.1</v>
      </c>
      <c r="L20">
        <v>1.5</v>
      </c>
      <c r="M20">
        <v>0.5</v>
      </c>
      <c r="N20">
        <v>2.5</v>
      </c>
      <c r="O20">
        <v>3</v>
      </c>
      <c r="P20">
        <v>4.5</v>
      </c>
      <c r="Q20">
        <v>15.7</v>
      </c>
      <c r="R20">
        <v>21.2</v>
      </c>
      <c r="S20">
        <v>11.1</v>
      </c>
      <c r="T20">
        <v>14.6</v>
      </c>
      <c r="U20">
        <v>3.5</v>
      </c>
      <c r="V20">
        <v>0</v>
      </c>
      <c r="W20">
        <v>0</v>
      </c>
      <c r="X20">
        <v>41.2</v>
      </c>
      <c r="Y20">
        <v>45.5</v>
      </c>
      <c r="CT20" t="s">
        <v>23</v>
      </c>
    </row>
    <row r="21" spans="4:98" x14ac:dyDescent="0.25">
      <c r="D21" t="s">
        <v>180</v>
      </c>
      <c r="E21" t="s">
        <v>181</v>
      </c>
      <c r="F21" t="s">
        <v>74</v>
      </c>
      <c r="G21">
        <v>100</v>
      </c>
      <c r="H21">
        <v>4.0999999999999996</v>
      </c>
      <c r="I21">
        <v>3.2</v>
      </c>
      <c r="J21">
        <v>2.5</v>
      </c>
      <c r="K21">
        <v>7.4</v>
      </c>
      <c r="L21">
        <v>1.4</v>
      </c>
      <c r="M21">
        <v>3</v>
      </c>
      <c r="N21">
        <v>2</v>
      </c>
      <c r="O21">
        <v>3.8</v>
      </c>
      <c r="P21">
        <v>3.7</v>
      </c>
      <c r="Q21">
        <v>16.2</v>
      </c>
      <c r="R21">
        <v>24.5</v>
      </c>
      <c r="S21">
        <v>9.1999999999999993</v>
      </c>
      <c r="T21">
        <v>11</v>
      </c>
      <c r="U21">
        <v>5.7</v>
      </c>
      <c r="V21">
        <v>1.9</v>
      </c>
      <c r="W21">
        <v>0.7</v>
      </c>
      <c r="X21">
        <v>43.2</v>
      </c>
      <c r="Y21">
        <v>46</v>
      </c>
      <c r="CT21" t="s">
        <v>24</v>
      </c>
    </row>
    <row r="22" spans="4:98" x14ac:dyDescent="0.25">
      <c r="D22" t="s">
        <v>182</v>
      </c>
      <c r="E22" t="s">
        <v>183</v>
      </c>
      <c r="F22" t="s">
        <v>74</v>
      </c>
      <c r="G22">
        <v>100</v>
      </c>
      <c r="H22">
        <v>6.3</v>
      </c>
      <c r="I22">
        <v>3.3</v>
      </c>
      <c r="J22">
        <v>2.1</v>
      </c>
      <c r="K22">
        <v>4.8</v>
      </c>
      <c r="L22">
        <v>0.7</v>
      </c>
      <c r="M22">
        <v>1.9</v>
      </c>
      <c r="N22">
        <v>2</v>
      </c>
      <c r="O22">
        <v>6.5</v>
      </c>
      <c r="P22">
        <v>6.4</v>
      </c>
      <c r="Q22">
        <v>18.7</v>
      </c>
      <c r="R22">
        <v>18.399999999999999</v>
      </c>
      <c r="S22">
        <v>7.4</v>
      </c>
      <c r="T22">
        <v>10.3</v>
      </c>
      <c r="U22">
        <v>7.4</v>
      </c>
      <c r="V22">
        <v>2.4</v>
      </c>
      <c r="W22">
        <v>1.4</v>
      </c>
      <c r="X22">
        <v>42.5</v>
      </c>
      <c r="Y22">
        <v>42</v>
      </c>
      <c r="CT22" t="s">
        <v>25</v>
      </c>
    </row>
    <row r="23" spans="4:98" x14ac:dyDescent="0.25">
      <c r="D23" t="s">
        <v>184</v>
      </c>
      <c r="E23" t="s">
        <v>185</v>
      </c>
      <c r="F23" t="s">
        <v>11</v>
      </c>
      <c r="G23">
        <v>100</v>
      </c>
      <c r="H23">
        <v>4.5</v>
      </c>
      <c r="I23">
        <v>2</v>
      </c>
      <c r="J23">
        <v>1.2</v>
      </c>
      <c r="K23">
        <v>3.7</v>
      </c>
      <c r="L23">
        <v>1.4</v>
      </c>
      <c r="M23">
        <v>2.5</v>
      </c>
      <c r="N23">
        <v>3.3</v>
      </c>
      <c r="O23">
        <v>5</v>
      </c>
      <c r="P23">
        <v>4.8</v>
      </c>
      <c r="Q23">
        <v>11.5</v>
      </c>
      <c r="R23">
        <v>24.6</v>
      </c>
      <c r="S23">
        <v>9</v>
      </c>
      <c r="T23">
        <v>14.5</v>
      </c>
      <c r="U23">
        <v>9.5</v>
      </c>
      <c r="V23">
        <v>1.4</v>
      </c>
      <c r="W23">
        <v>0.9</v>
      </c>
      <c r="X23">
        <v>46.9</v>
      </c>
      <c r="Y23">
        <v>51</v>
      </c>
      <c r="CT23" t="s">
        <v>9</v>
      </c>
    </row>
    <row r="24" spans="4:98" x14ac:dyDescent="0.25">
      <c r="D24" t="s">
        <v>186</v>
      </c>
      <c r="E24" t="s">
        <v>187</v>
      </c>
      <c r="F24" t="s">
        <v>11</v>
      </c>
      <c r="G24">
        <v>100</v>
      </c>
      <c r="H24">
        <v>4.3</v>
      </c>
      <c r="I24">
        <v>2</v>
      </c>
      <c r="J24">
        <v>1.8</v>
      </c>
      <c r="K24">
        <v>4.3</v>
      </c>
      <c r="L24">
        <v>0.6</v>
      </c>
      <c r="M24">
        <v>3.1</v>
      </c>
      <c r="N24">
        <v>2</v>
      </c>
      <c r="O24">
        <v>2.9</v>
      </c>
      <c r="P24">
        <v>3.8</v>
      </c>
      <c r="Q24">
        <v>14.7</v>
      </c>
      <c r="R24">
        <v>27.1</v>
      </c>
      <c r="S24">
        <v>9.4</v>
      </c>
      <c r="T24">
        <v>14.1</v>
      </c>
      <c r="U24">
        <v>6.6</v>
      </c>
      <c r="V24">
        <v>2.2999999999999998</v>
      </c>
      <c r="W24">
        <v>0.9</v>
      </c>
      <c r="X24">
        <v>46.8</v>
      </c>
      <c r="Y24">
        <v>50</v>
      </c>
      <c r="CT24" t="s">
        <v>26</v>
      </c>
    </row>
    <row r="25" spans="4:98" x14ac:dyDescent="0.25">
      <c r="D25" t="s">
        <v>188</v>
      </c>
      <c r="E25" t="s">
        <v>189</v>
      </c>
      <c r="F25" t="s">
        <v>11</v>
      </c>
      <c r="G25">
        <v>100</v>
      </c>
      <c r="H25">
        <v>4.7</v>
      </c>
      <c r="I25">
        <v>4.3</v>
      </c>
      <c r="J25">
        <v>2.2999999999999998</v>
      </c>
      <c r="K25">
        <v>5.2</v>
      </c>
      <c r="L25">
        <v>2.2000000000000002</v>
      </c>
      <c r="M25">
        <v>2.4</v>
      </c>
      <c r="N25">
        <v>3.1</v>
      </c>
      <c r="O25">
        <v>3.3</v>
      </c>
      <c r="P25">
        <v>4</v>
      </c>
      <c r="Q25">
        <v>16.5</v>
      </c>
      <c r="R25">
        <v>23.2</v>
      </c>
      <c r="S25">
        <v>7.8</v>
      </c>
      <c r="T25">
        <v>12.5</v>
      </c>
      <c r="U25">
        <v>6.5</v>
      </c>
      <c r="V25">
        <v>1.4</v>
      </c>
      <c r="W25">
        <v>0.4</v>
      </c>
      <c r="X25">
        <v>42.9</v>
      </c>
      <c r="Y25">
        <v>46</v>
      </c>
      <c r="CT25" t="s">
        <v>27</v>
      </c>
    </row>
    <row r="26" spans="4:98" x14ac:dyDescent="0.25">
      <c r="D26" t="s">
        <v>190</v>
      </c>
      <c r="E26" t="s">
        <v>191</v>
      </c>
      <c r="F26" t="s">
        <v>11</v>
      </c>
      <c r="G26" t="s">
        <v>18</v>
      </c>
      <c r="H26" t="s">
        <v>18</v>
      </c>
      <c r="I26" t="s">
        <v>18</v>
      </c>
      <c r="J26" t="s">
        <v>18</v>
      </c>
      <c r="K26" t="s">
        <v>18</v>
      </c>
      <c r="L26" t="s">
        <v>18</v>
      </c>
      <c r="M26" t="s">
        <v>18</v>
      </c>
      <c r="N26" t="s">
        <v>18</v>
      </c>
      <c r="O26" t="s">
        <v>18</v>
      </c>
      <c r="P26" t="s">
        <v>18</v>
      </c>
      <c r="Q26" t="s">
        <v>18</v>
      </c>
      <c r="R26" t="s">
        <v>18</v>
      </c>
      <c r="S26" t="s">
        <v>18</v>
      </c>
      <c r="T26" t="s">
        <v>18</v>
      </c>
      <c r="U26" t="s">
        <v>18</v>
      </c>
      <c r="V26" t="s">
        <v>18</v>
      </c>
      <c r="W26" t="s">
        <v>18</v>
      </c>
      <c r="X26" t="s">
        <v>18</v>
      </c>
      <c r="Y26" t="s">
        <v>18</v>
      </c>
      <c r="CT26" t="s">
        <v>28</v>
      </c>
    </row>
    <row r="27" spans="4:98" x14ac:dyDescent="0.25">
      <c r="D27" t="s">
        <v>192</v>
      </c>
      <c r="E27" t="s">
        <v>193</v>
      </c>
      <c r="F27" t="s">
        <v>74</v>
      </c>
      <c r="G27">
        <v>100</v>
      </c>
      <c r="H27">
        <v>5.0999999999999996</v>
      </c>
      <c r="I27">
        <v>2.1</v>
      </c>
      <c r="J27">
        <v>1.5</v>
      </c>
      <c r="K27">
        <v>5.0999999999999996</v>
      </c>
      <c r="L27">
        <v>0.8</v>
      </c>
      <c r="M27">
        <v>2</v>
      </c>
      <c r="N27">
        <v>1.3</v>
      </c>
      <c r="O27">
        <v>4</v>
      </c>
      <c r="P27">
        <v>3.8</v>
      </c>
      <c r="Q27">
        <v>14.2</v>
      </c>
      <c r="R27">
        <v>23.4</v>
      </c>
      <c r="S27">
        <v>9.9</v>
      </c>
      <c r="T27">
        <v>15.2</v>
      </c>
      <c r="U27">
        <v>8.1999999999999993</v>
      </c>
      <c r="V27">
        <v>2.5</v>
      </c>
      <c r="W27">
        <v>1</v>
      </c>
      <c r="X27">
        <v>47.4</v>
      </c>
      <c r="Y27">
        <v>51</v>
      </c>
      <c r="CT27" t="s">
        <v>29</v>
      </c>
    </row>
    <row r="28" spans="4:98" x14ac:dyDescent="0.25">
      <c r="D28" t="s">
        <v>194</v>
      </c>
      <c r="E28" t="s">
        <v>195</v>
      </c>
      <c r="F28" t="s">
        <v>11</v>
      </c>
      <c r="G28">
        <v>100</v>
      </c>
      <c r="H28">
        <v>3.1</v>
      </c>
      <c r="I28">
        <v>0.8</v>
      </c>
      <c r="J28">
        <v>2.4</v>
      </c>
      <c r="K28">
        <v>6.3</v>
      </c>
      <c r="L28">
        <v>0</v>
      </c>
      <c r="M28">
        <v>3.9</v>
      </c>
      <c r="N28">
        <v>1.6</v>
      </c>
      <c r="O28">
        <v>4.7</v>
      </c>
      <c r="P28">
        <v>5.5</v>
      </c>
      <c r="Q28">
        <v>6.3</v>
      </c>
      <c r="R28">
        <v>33.9</v>
      </c>
      <c r="S28">
        <v>11</v>
      </c>
      <c r="T28">
        <v>12.6</v>
      </c>
      <c r="U28">
        <v>3.1</v>
      </c>
      <c r="V28">
        <v>3.9</v>
      </c>
      <c r="W28">
        <v>0.8</v>
      </c>
      <c r="X28">
        <v>46.7</v>
      </c>
      <c r="Y28">
        <v>52</v>
      </c>
      <c r="CT28" t="s">
        <v>30</v>
      </c>
    </row>
    <row r="29" spans="4:98" x14ac:dyDescent="0.25">
      <c r="D29" t="s">
        <v>196</v>
      </c>
      <c r="E29" t="s">
        <v>197</v>
      </c>
      <c r="F29" t="s">
        <v>11</v>
      </c>
      <c r="G29">
        <v>100</v>
      </c>
      <c r="H29">
        <v>2.2999999999999998</v>
      </c>
      <c r="I29">
        <v>2.1</v>
      </c>
      <c r="J29">
        <v>1.9</v>
      </c>
      <c r="K29">
        <v>5.9</v>
      </c>
      <c r="L29">
        <v>1.9</v>
      </c>
      <c r="M29">
        <v>1.9</v>
      </c>
      <c r="N29">
        <v>1.7</v>
      </c>
      <c r="O29">
        <v>2.7</v>
      </c>
      <c r="P29">
        <v>3.8</v>
      </c>
      <c r="Q29">
        <v>15.4</v>
      </c>
      <c r="R29">
        <v>26.8</v>
      </c>
      <c r="S29">
        <v>11.2</v>
      </c>
      <c r="T29">
        <v>14.6</v>
      </c>
      <c r="U29">
        <v>6.6</v>
      </c>
      <c r="V29">
        <v>0.6</v>
      </c>
      <c r="W29">
        <v>0.4</v>
      </c>
      <c r="X29">
        <v>47</v>
      </c>
      <c r="Y29">
        <v>51</v>
      </c>
      <c r="CT29" t="s">
        <v>31</v>
      </c>
    </row>
    <row r="30" spans="4:98" x14ac:dyDescent="0.25">
      <c r="D30" t="s">
        <v>198</v>
      </c>
      <c r="E30" t="s">
        <v>199</v>
      </c>
      <c r="F30" t="s">
        <v>11</v>
      </c>
      <c r="G30">
        <v>100</v>
      </c>
      <c r="H30">
        <v>3.4</v>
      </c>
      <c r="I30">
        <v>4.5999999999999996</v>
      </c>
      <c r="J30">
        <v>1.8</v>
      </c>
      <c r="K30">
        <v>4</v>
      </c>
      <c r="L30">
        <v>0.8</v>
      </c>
      <c r="M30">
        <v>2</v>
      </c>
      <c r="N30">
        <v>3</v>
      </c>
      <c r="O30">
        <v>5</v>
      </c>
      <c r="P30">
        <v>3.6</v>
      </c>
      <c r="Q30">
        <v>14.7</v>
      </c>
      <c r="R30">
        <v>26.9</v>
      </c>
      <c r="S30">
        <v>11</v>
      </c>
      <c r="T30">
        <v>11.6</v>
      </c>
      <c r="U30">
        <v>5.8</v>
      </c>
      <c r="V30">
        <v>0.8</v>
      </c>
      <c r="W30">
        <v>0.8</v>
      </c>
      <c r="X30">
        <v>44.7</v>
      </c>
      <c r="Y30">
        <v>48</v>
      </c>
      <c r="CT30" t="s">
        <v>32</v>
      </c>
    </row>
    <row r="31" spans="4:98" x14ac:dyDescent="0.25">
      <c r="D31" t="s">
        <v>200</v>
      </c>
      <c r="E31" t="s">
        <v>201</v>
      </c>
      <c r="F31" t="s">
        <v>11</v>
      </c>
      <c r="G31">
        <v>100</v>
      </c>
      <c r="H31">
        <v>4.5999999999999996</v>
      </c>
      <c r="I31">
        <v>3.7</v>
      </c>
      <c r="J31">
        <v>3</v>
      </c>
      <c r="K31">
        <v>3.5</v>
      </c>
      <c r="L31">
        <v>1.3</v>
      </c>
      <c r="M31">
        <v>2</v>
      </c>
      <c r="N31">
        <v>2.2000000000000002</v>
      </c>
      <c r="O31">
        <v>4.3</v>
      </c>
      <c r="P31">
        <v>4.0999999999999996</v>
      </c>
      <c r="Q31">
        <v>14.1</v>
      </c>
      <c r="R31">
        <v>28.9</v>
      </c>
      <c r="S31">
        <v>10.6</v>
      </c>
      <c r="T31">
        <v>13.2</v>
      </c>
      <c r="U31">
        <v>3.3</v>
      </c>
      <c r="V31">
        <v>1.3</v>
      </c>
      <c r="W31">
        <v>0</v>
      </c>
      <c r="X31">
        <v>43.9</v>
      </c>
      <c r="Y31">
        <v>49</v>
      </c>
      <c r="CT31" t="s">
        <v>33</v>
      </c>
    </row>
    <row r="32" spans="4:98" x14ac:dyDescent="0.25">
      <c r="D32" t="s">
        <v>202</v>
      </c>
      <c r="E32" t="s">
        <v>203</v>
      </c>
      <c r="F32" t="s">
        <v>11</v>
      </c>
      <c r="G32">
        <v>100</v>
      </c>
      <c r="H32">
        <v>8</v>
      </c>
      <c r="I32">
        <v>4</v>
      </c>
      <c r="J32">
        <v>2.8</v>
      </c>
      <c r="K32">
        <v>6.1</v>
      </c>
      <c r="L32">
        <v>1.7</v>
      </c>
      <c r="M32">
        <v>2.5</v>
      </c>
      <c r="N32">
        <v>1.7</v>
      </c>
      <c r="O32">
        <v>5</v>
      </c>
      <c r="P32">
        <v>6</v>
      </c>
      <c r="Q32">
        <v>22.7</v>
      </c>
      <c r="R32">
        <v>20</v>
      </c>
      <c r="S32">
        <v>6.1</v>
      </c>
      <c r="T32">
        <v>8.8000000000000007</v>
      </c>
      <c r="U32">
        <v>3.9</v>
      </c>
      <c r="V32">
        <v>0.6</v>
      </c>
      <c r="W32">
        <v>0.3</v>
      </c>
      <c r="X32">
        <v>37.6</v>
      </c>
      <c r="Y32">
        <v>39</v>
      </c>
      <c r="CT32" t="s">
        <v>34</v>
      </c>
    </row>
    <row r="33" spans="4:98" x14ac:dyDescent="0.25">
      <c r="D33" t="s">
        <v>157</v>
      </c>
      <c r="E33" t="s">
        <v>204</v>
      </c>
      <c r="F33" t="s">
        <v>74</v>
      </c>
      <c r="G33">
        <v>100</v>
      </c>
      <c r="H33">
        <v>5.7</v>
      </c>
      <c r="I33">
        <v>3.2</v>
      </c>
      <c r="J33">
        <v>1.9</v>
      </c>
      <c r="K33">
        <v>5.5</v>
      </c>
      <c r="L33">
        <v>1.4</v>
      </c>
      <c r="M33">
        <v>2.2999999999999998</v>
      </c>
      <c r="N33">
        <v>2.1</v>
      </c>
      <c r="O33">
        <v>4.5999999999999996</v>
      </c>
      <c r="P33">
        <v>5.7</v>
      </c>
      <c r="Q33">
        <v>16.899999999999999</v>
      </c>
      <c r="R33">
        <v>19.100000000000001</v>
      </c>
      <c r="S33">
        <v>8</v>
      </c>
      <c r="T33">
        <v>12.7</v>
      </c>
      <c r="U33">
        <v>7.6</v>
      </c>
      <c r="V33">
        <v>2.2999999999999998</v>
      </c>
      <c r="W33">
        <v>1</v>
      </c>
      <c r="X33">
        <v>43.5</v>
      </c>
      <c r="Y33">
        <v>45</v>
      </c>
      <c r="CT33" t="s">
        <v>35</v>
      </c>
    </row>
    <row r="34" spans="4:98" x14ac:dyDescent="0.25">
      <c r="D34" t="s">
        <v>205</v>
      </c>
      <c r="E34" t="s">
        <v>206</v>
      </c>
      <c r="F34" t="s">
        <v>11</v>
      </c>
      <c r="G34">
        <v>100</v>
      </c>
      <c r="H34">
        <v>6</v>
      </c>
      <c r="I34">
        <v>3.1</v>
      </c>
      <c r="J34">
        <v>1.8</v>
      </c>
      <c r="K34">
        <v>4.9000000000000004</v>
      </c>
      <c r="L34">
        <v>1.5</v>
      </c>
      <c r="M34">
        <v>2.4</v>
      </c>
      <c r="N34">
        <v>2.7</v>
      </c>
      <c r="O34">
        <v>6.1</v>
      </c>
      <c r="P34">
        <v>6.2</v>
      </c>
      <c r="Q34">
        <v>17.899999999999999</v>
      </c>
      <c r="R34">
        <v>19.600000000000001</v>
      </c>
      <c r="S34">
        <v>6.9</v>
      </c>
      <c r="T34">
        <v>10</v>
      </c>
      <c r="U34">
        <v>7</v>
      </c>
      <c r="V34">
        <v>2.2000000000000002</v>
      </c>
      <c r="W34">
        <v>1.7</v>
      </c>
      <c r="X34">
        <v>42.3</v>
      </c>
      <c r="Y34">
        <v>43</v>
      </c>
      <c r="CT34" t="s">
        <v>36</v>
      </c>
    </row>
    <row r="35" spans="4:98" x14ac:dyDescent="0.25">
      <c r="D35" t="s">
        <v>207</v>
      </c>
      <c r="E35" t="s">
        <v>208</v>
      </c>
      <c r="F35" t="s">
        <v>11</v>
      </c>
      <c r="G35">
        <v>100</v>
      </c>
      <c r="H35">
        <v>4.8</v>
      </c>
      <c r="I35">
        <v>3.9</v>
      </c>
      <c r="J35">
        <v>2.1</v>
      </c>
      <c r="K35">
        <v>6.7</v>
      </c>
      <c r="L35">
        <v>1.8</v>
      </c>
      <c r="M35">
        <v>2</v>
      </c>
      <c r="N35">
        <v>1.7</v>
      </c>
      <c r="O35">
        <v>3.5</v>
      </c>
      <c r="P35">
        <v>4.2</v>
      </c>
      <c r="Q35">
        <v>17.2</v>
      </c>
      <c r="R35">
        <v>24.3</v>
      </c>
      <c r="S35">
        <v>8.6999999999999993</v>
      </c>
      <c r="T35">
        <v>12.2</v>
      </c>
      <c r="U35">
        <v>6</v>
      </c>
      <c r="V35">
        <v>0.7</v>
      </c>
      <c r="W35">
        <v>0.3</v>
      </c>
      <c r="X35">
        <v>42.8</v>
      </c>
      <c r="Y35">
        <v>46</v>
      </c>
      <c r="CT35" t="s">
        <v>37</v>
      </c>
    </row>
    <row r="36" spans="4:98" x14ac:dyDescent="0.25">
      <c r="D36" t="s">
        <v>209</v>
      </c>
      <c r="E36" t="s">
        <v>210</v>
      </c>
      <c r="F36" t="s">
        <v>11</v>
      </c>
      <c r="G36">
        <v>100</v>
      </c>
      <c r="H36">
        <v>6.2</v>
      </c>
      <c r="I36">
        <v>2.9</v>
      </c>
      <c r="J36">
        <v>1.4</v>
      </c>
      <c r="K36">
        <v>6.4</v>
      </c>
      <c r="L36">
        <v>1.9</v>
      </c>
      <c r="M36">
        <v>2.7</v>
      </c>
      <c r="N36">
        <v>1.4</v>
      </c>
      <c r="O36">
        <v>2.7</v>
      </c>
      <c r="P36">
        <v>3.1</v>
      </c>
      <c r="Q36">
        <v>16.100000000000001</v>
      </c>
      <c r="R36">
        <v>27</v>
      </c>
      <c r="S36">
        <v>10.1</v>
      </c>
      <c r="T36">
        <v>10.3</v>
      </c>
      <c r="U36">
        <v>4.9000000000000004</v>
      </c>
      <c r="V36">
        <v>1.9</v>
      </c>
      <c r="W36">
        <v>1</v>
      </c>
      <c r="X36">
        <v>43.7</v>
      </c>
      <c r="Y36">
        <v>47</v>
      </c>
      <c r="CT36" t="s">
        <v>38</v>
      </c>
    </row>
    <row r="37" spans="4:98" x14ac:dyDescent="0.25">
      <c r="D37" t="s">
        <v>211</v>
      </c>
      <c r="E37" t="s">
        <v>212</v>
      </c>
      <c r="F37" t="s">
        <v>11</v>
      </c>
      <c r="G37">
        <v>100</v>
      </c>
      <c r="H37">
        <v>6.4</v>
      </c>
      <c r="I37">
        <v>3.4</v>
      </c>
      <c r="J37">
        <v>2.1</v>
      </c>
      <c r="K37">
        <v>5.3</v>
      </c>
      <c r="L37">
        <v>1.4</v>
      </c>
      <c r="M37">
        <v>2.2999999999999998</v>
      </c>
      <c r="N37">
        <v>2.2000000000000002</v>
      </c>
      <c r="O37">
        <v>5.7</v>
      </c>
      <c r="P37">
        <v>6.4</v>
      </c>
      <c r="Q37">
        <v>20.2</v>
      </c>
      <c r="R37">
        <v>19.899999999999999</v>
      </c>
      <c r="S37">
        <v>6.4</v>
      </c>
      <c r="T37">
        <v>9.3000000000000007</v>
      </c>
      <c r="U37">
        <v>6.2</v>
      </c>
      <c r="V37">
        <v>1.7</v>
      </c>
      <c r="W37">
        <v>1</v>
      </c>
      <c r="X37">
        <v>40.700000000000003</v>
      </c>
      <c r="Y37">
        <v>41</v>
      </c>
      <c r="CT37" t="s">
        <v>39</v>
      </c>
    </row>
    <row r="38" spans="4:98" x14ac:dyDescent="0.25">
      <c r="D38" t="s">
        <v>213</v>
      </c>
      <c r="E38" t="s">
        <v>214</v>
      </c>
      <c r="F38" t="s">
        <v>74</v>
      </c>
      <c r="G38">
        <v>100</v>
      </c>
      <c r="H38">
        <v>7.2</v>
      </c>
      <c r="I38">
        <v>3.7</v>
      </c>
      <c r="J38">
        <v>2.2999999999999998</v>
      </c>
      <c r="K38">
        <v>4.5</v>
      </c>
      <c r="L38">
        <v>1.3</v>
      </c>
      <c r="M38">
        <v>2.1</v>
      </c>
      <c r="N38">
        <v>2.4</v>
      </c>
      <c r="O38">
        <v>6.4</v>
      </c>
      <c r="P38">
        <v>6.9</v>
      </c>
      <c r="Q38">
        <v>20.3</v>
      </c>
      <c r="R38">
        <v>19.399999999999999</v>
      </c>
      <c r="S38">
        <v>5.8</v>
      </c>
      <c r="T38">
        <v>8.4</v>
      </c>
      <c r="U38">
        <v>6.4</v>
      </c>
      <c r="V38">
        <v>1.6</v>
      </c>
      <c r="W38">
        <v>1.4</v>
      </c>
      <c r="X38">
        <v>40.1</v>
      </c>
      <c r="Y38">
        <v>40</v>
      </c>
      <c r="CT38" t="s">
        <v>40</v>
      </c>
    </row>
    <row r="39" spans="4:98" x14ac:dyDescent="0.25">
      <c r="D39" t="s">
        <v>215</v>
      </c>
      <c r="E39" t="s">
        <v>216</v>
      </c>
      <c r="F39" t="s">
        <v>74</v>
      </c>
      <c r="G39">
        <v>100</v>
      </c>
      <c r="H39">
        <v>4.5</v>
      </c>
      <c r="I39">
        <v>3.5</v>
      </c>
      <c r="J39">
        <v>2.2999999999999998</v>
      </c>
      <c r="K39">
        <v>6.8</v>
      </c>
      <c r="L39">
        <v>1</v>
      </c>
      <c r="M39">
        <v>2.4</v>
      </c>
      <c r="N39">
        <v>2.2000000000000002</v>
      </c>
      <c r="O39">
        <v>4.5999999999999996</v>
      </c>
      <c r="P39">
        <v>3.7</v>
      </c>
      <c r="Q39">
        <v>18.2</v>
      </c>
      <c r="R39">
        <v>24.2</v>
      </c>
      <c r="S39">
        <v>7.7</v>
      </c>
      <c r="T39">
        <v>11.3</v>
      </c>
      <c r="U39">
        <v>5.8</v>
      </c>
      <c r="V39">
        <v>1.6</v>
      </c>
      <c r="W39">
        <v>0.4</v>
      </c>
      <c r="X39">
        <v>42.5</v>
      </c>
      <c r="Y39">
        <v>45</v>
      </c>
      <c r="CT39" t="s">
        <v>41</v>
      </c>
    </row>
    <row r="40" spans="4:98" x14ac:dyDescent="0.25">
      <c r="D40" t="s">
        <v>217</v>
      </c>
      <c r="E40" t="s">
        <v>218</v>
      </c>
      <c r="F40" t="s">
        <v>74</v>
      </c>
      <c r="G40">
        <v>100</v>
      </c>
      <c r="H40">
        <v>6.1</v>
      </c>
      <c r="I40">
        <v>2.8</v>
      </c>
      <c r="J40">
        <v>1.8</v>
      </c>
      <c r="K40">
        <v>5.6</v>
      </c>
      <c r="L40">
        <v>1.5</v>
      </c>
      <c r="M40">
        <v>2.5</v>
      </c>
      <c r="N40">
        <v>2.2000000000000002</v>
      </c>
      <c r="O40">
        <v>5.5</v>
      </c>
      <c r="P40">
        <v>6.4</v>
      </c>
      <c r="Q40">
        <v>19.899999999999999</v>
      </c>
      <c r="R40">
        <v>20.3</v>
      </c>
      <c r="S40">
        <v>6.7</v>
      </c>
      <c r="T40">
        <v>9.9</v>
      </c>
      <c r="U40">
        <v>6.1</v>
      </c>
      <c r="V40">
        <v>1.9</v>
      </c>
      <c r="W40">
        <v>0.9</v>
      </c>
      <c r="X40">
        <v>41.3</v>
      </c>
      <c r="Y40">
        <v>42</v>
      </c>
      <c r="CT40" t="s">
        <v>42</v>
      </c>
    </row>
    <row r="41" spans="4:98" x14ac:dyDescent="0.25">
      <c r="D41" t="s">
        <v>219</v>
      </c>
      <c r="E41" t="s">
        <v>220</v>
      </c>
      <c r="F41" t="s">
        <v>11</v>
      </c>
      <c r="G41">
        <v>100</v>
      </c>
      <c r="H41">
        <v>4.3</v>
      </c>
      <c r="I41">
        <v>3.1</v>
      </c>
      <c r="J41">
        <v>2.2999999999999998</v>
      </c>
      <c r="K41">
        <v>6.3</v>
      </c>
      <c r="L41">
        <v>1.4</v>
      </c>
      <c r="M41">
        <v>2.2999999999999998</v>
      </c>
      <c r="N41">
        <v>1.3</v>
      </c>
      <c r="O41">
        <v>5</v>
      </c>
      <c r="P41">
        <v>4.0999999999999996</v>
      </c>
      <c r="Q41">
        <v>17.2</v>
      </c>
      <c r="R41">
        <v>21.4</v>
      </c>
      <c r="S41">
        <v>7.6</v>
      </c>
      <c r="T41">
        <v>14.3</v>
      </c>
      <c r="U41">
        <v>7</v>
      </c>
      <c r="V41">
        <v>1.7</v>
      </c>
      <c r="W41">
        <v>0.8</v>
      </c>
      <c r="X41">
        <v>44.1</v>
      </c>
      <c r="Y41">
        <v>46</v>
      </c>
      <c r="CT41" t="s">
        <v>43</v>
      </c>
    </row>
    <row r="42" spans="4:98" x14ac:dyDescent="0.25">
      <c r="D42" t="s">
        <v>28</v>
      </c>
      <c r="E42" t="s">
        <v>221</v>
      </c>
      <c r="F42" t="s">
        <v>154</v>
      </c>
      <c r="G42">
        <v>100</v>
      </c>
      <c r="H42">
        <v>5</v>
      </c>
      <c r="I42">
        <v>3</v>
      </c>
      <c r="J42">
        <v>1.9</v>
      </c>
      <c r="K42">
        <v>5.4</v>
      </c>
      <c r="L42">
        <v>1.2</v>
      </c>
      <c r="M42">
        <v>2.4</v>
      </c>
      <c r="N42">
        <v>2.5</v>
      </c>
      <c r="O42">
        <v>5.8</v>
      </c>
      <c r="P42">
        <v>4.9000000000000004</v>
      </c>
      <c r="Q42">
        <v>17</v>
      </c>
      <c r="R42">
        <v>20.7</v>
      </c>
      <c r="S42">
        <v>7.7</v>
      </c>
      <c r="T42">
        <v>11.6</v>
      </c>
      <c r="U42">
        <v>7.5</v>
      </c>
      <c r="V42">
        <v>2.2000000000000002</v>
      </c>
      <c r="W42">
        <v>1.2</v>
      </c>
      <c r="X42">
        <v>43.7</v>
      </c>
      <c r="Y42">
        <v>45</v>
      </c>
      <c r="CT42" t="s">
        <v>44</v>
      </c>
    </row>
    <row r="43" spans="4:98" x14ac:dyDescent="0.25">
      <c r="D43" t="s">
        <v>222</v>
      </c>
      <c r="E43" t="s">
        <v>223</v>
      </c>
      <c r="F43" t="s">
        <v>11</v>
      </c>
      <c r="G43">
        <v>100</v>
      </c>
      <c r="H43">
        <v>5.8</v>
      </c>
      <c r="I43">
        <v>3.3</v>
      </c>
      <c r="J43">
        <v>2.5</v>
      </c>
      <c r="K43">
        <v>8.1</v>
      </c>
      <c r="L43">
        <v>0.3</v>
      </c>
      <c r="M43">
        <v>1.7</v>
      </c>
      <c r="N43">
        <v>0.6</v>
      </c>
      <c r="O43">
        <v>2.8</v>
      </c>
      <c r="P43">
        <v>4.7</v>
      </c>
      <c r="Q43">
        <v>15.8</v>
      </c>
      <c r="R43">
        <v>22.2</v>
      </c>
      <c r="S43">
        <v>10.3</v>
      </c>
      <c r="T43">
        <v>13.9</v>
      </c>
      <c r="U43">
        <v>5.8</v>
      </c>
      <c r="V43">
        <v>1.7</v>
      </c>
      <c r="W43">
        <v>0.6</v>
      </c>
      <c r="X43">
        <v>44</v>
      </c>
      <c r="Y43">
        <v>47.5</v>
      </c>
      <c r="CT43" t="s">
        <v>45</v>
      </c>
    </row>
    <row r="44" spans="4:98" x14ac:dyDescent="0.25">
      <c r="D44" t="s">
        <v>224</v>
      </c>
      <c r="E44" t="s">
        <v>225</v>
      </c>
      <c r="F44" t="s">
        <v>11</v>
      </c>
      <c r="G44">
        <v>100</v>
      </c>
      <c r="H44">
        <v>7</v>
      </c>
      <c r="I44">
        <v>5.6</v>
      </c>
      <c r="J44">
        <v>4.2</v>
      </c>
      <c r="K44">
        <v>9.8000000000000007</v>
      </c>
      <c r="L44">
        <v>0.7</v>
      </c>
      <c r="M44">
        <v>2.1</v>
      </c>
      <c r="N44">
        <v>1.4</v>
      </c>
      <c r="O44">
        <v>3.5</v>
      </c>
      <c r="P44">
        <v>0</v>
      </c>
      <c r="Q44">
        <v>11.2</v>
      </c>
      <c r="R44">
        <v>26.6</v>
      </c>
      <c r="S44">
        <v>5.6</v>
      </c>
      <c r="T44">
        <v>14.7</v>
      </c>
      <c r="U44">
        <v>5.6</v>
      </c>
      <c r="V44">
        <v>1.4</v>
      </c>
      <c r="W44">
        <v>0.7</v>
      </c>
      <c r="X44">
        <v>41.2</v>
      </c>
      <c r="Y44">
        <v>46</v>
      </c>
      <c r="CT44" t="s">
        <v>46</v>
      </c>
    </row>
    <row r="45" spans="4:98" x14ac:dyDescent="0.25">
      <c r="D45" t="s">
        <v>226</v>
      </c>
      <c r="E45" t="s">
        <v>227</v>
      </c>
      <c r="F45" t="s">
        <v>11</v>
      </c>
      <c r="G45">
        <v>100</v>
      </c>
      <c r="H45">
        <v>4.5999999999999996</v>
      </c>
      <c r="I45">
        <v>4.4000000000000004</v>
      </c>
      <c r="J45">
        <v>3.2</v>
      </c>
      <c r="K45">
        <v>7.3</v>
      </c>
      <c r="L45">
        <v>1.4</v>
      </c>
      <c r="M45">
        <v>2.7</v>
      </c>
      <c r="N45">
        <v>1.5</v>
      </c>
      <c r="O45">
        <v>3.7</v>
      </c>
      <c r="P45">
        <v>3.5</v>
      </c>
      <c r="Q45">
        <v>17.8</v>
      </c>
      <c r="R45">
        <v>24.2</v>
      </c>
      <c r="S45">
        <v>7.6</v>
      </c>
      <c r="T45">
        <v>11.5</v>
      </c>
      <c r="U45">
        <v>4.9000000000000004</v>
      </c>
      <c r="V45">
        <v>1</v>
      </c>
      <c r="W45">
        <v>0.6</v>
      </c>
      <c r="X45">
        <v>41.5</v>
      </c>
      <c r="Y45">
        <v>44</v>
      </c>
      <c r="CT45" t="s">
        <v>47</v>
      </c>
    </row>
    <row r="46" spans="4:98" x14ac:dyDescent="0.25">
      <c r="D46" t="s">
        <v>226</v>
      </c>
      <c r="E46" t="s">
        <v>228</v>
      </c>
      <c r="F46" t="s">
        <v>74</v>
      </c>
      <c r="G46">
        <v>100</v>
      </c>
      <c r="H46">
        <v>4.8</v>
      </c>
      <c r="I46">
        <v>4.5999999999999996</v>
      </c>
      <c r="J46">
        <v>3.2</v>
      </c>
      <c r="K46">
        <v>7.1</v>
      </c>
      <c r="L46">
        <v>1.6</v>
      </c>
      <c r="M46">
        <v>2.5</v>
      </c>
      <c r="N46">
        <v>1.3</v>
      </c>
      <c r="O46">
        <v>3.5</v>
      </c>
      <c r="P46">
        <v>3.4</v>
      </c>
      <c r="Q46">
        <v>17.5</v>
      </c>
      <c r="R46">
        <v>24.3</v>
      </c>
      <c r="S46">
        <v>7.9</v>
      </c>
      <c r="T46">
        <v>11.7</v>
      </c>
      <c r="U46">
        <v>5.0999999999999996</v>
      </c>
      <c r="V46">
        <v>1.1000000000000001</v>
      </c>
      <c r="W46">
        <v>0.6</v>
      </c>
      <c r="X46">
        <v>41.7</v>
      </c>
      <c r="Y46">
        <v>45</v>
      </c>
      <c r="CT46" t="s">
        <v>48</v>
      </c>
    </row>
    <row r="47" spans="4:98" x14ac:dyDescent="0.25">
      <c r="D47" t="s">
        <v>229</v>
      </c>
      <c r="E47" t="s">
        <v>230</v>
      </c>
      <c r="F47" t="s">
        <v>11</v>
      </c>
      <c r="G47">
        <v>100</v>
      </c>
      <c r="H47">
        <v>5.2</v>
      </c>
      <c r="I47">
        <v>3.3</v>
      </c>
      <c r="J47">
        <v>2.2000000000000002</v>
      </c>
      <c r="K47">
        <v>8.5</v>
      </c>
      <c r="L47">
        <v>1.7</v>
      </c>
      <c r="M47">
        <v>2.8</v>
      </c>
      <c r="N47">
        <v>1.8</v>
      </c>
      <c r="O47">
        <v>3.1</v>
      </c>
      <c r="P47">
        <v>3.4</v>
      </c>
      <c r="Q47">
        <v>18.399999999999999</v>
      </c>
      <c r="R47">
        <v>21.6</v>
      </c>
      <c r="S47">
        <v>8</v>
      </c>
      <c r="T47">
        <v>9.6999999999999993</v>
      </c>
      <c r="U47">
        <v>6.9</v>
      </c>
      <c r="V47">
        <v>2.5</v>
      </c>
      <c r="W47">
        <v>0.8</v>
      </c>
      <c r="X47">
        <v>42.4</v>
      </c>
      <c r="Y47">
        <v>44</v>
      </c>
      <c r="CT47" t="s">
        <v>49</v>
      </c>
    </row>
    <row r="48" spans="4:98" x14ac:dyDescent="0.25">
      <c r="D48" t="s">
        <v>231</v>
      </c>
      <c r="E48" t="s">
        <v>232</v>
      </c>
      <c r="F48" t="s">
        <v>11</v>
      </c>
      <c r="G48">
        <v>100</v>
      </c>
      <c r="H48">
        <v>0.8</v>
      </c>
      <c r="I48">
        <v>2.2999999999999998</v>
      </c>
      <c r="J48">
        <v>0</v>
      </c>
      <c r="K48">
        <v>7.6</v>
      </c>
      <c r="L48">
        <v>3.8</v>
      </c>
      <c r="M48">
        <v>0</v>
      </c>
      <c r="N48">
        <v>3.1</v>
      </c>
      <c r="O48">
        <v>6.1</v>
      </c>
      <c r="P48">
        <v>1.5</v>
      </c>
      <c r="Q48">
        <v>12.2</v>
      </c>
      <c r="R48">
        <v>34.4</v>
      </c>
      <c r="S48">
        <v>11.5</v>
      </c>
      <c r="T48">
        <v>9.9</v>
      </c>
      <c r="U48">
        <v>4.5999999999999996</v>
      </c>
      <c r="V48">
        <v>2.2999999999999998</v>
      </c>
      <c r="W48">
        <v>0</v>
      </c>
      <c r="X48">
        <v>46</v>
      </c>
      <c r="Y48">
        <v>50</v>
      </c>
      <c r="CT48" t="s">
        <v>156</v>
      </c>
    </row>
    <row r="49" spans="4:98" x14ac:dyDescent="0.25">
      <c r="D49" t="s">
        <v>233</v>
      </c>
      <c r="E49" t="s">
        <v>234</v>
      </c>
      <c r="F49" t="s">
        <v>11</v>
      </c>
      <c r="G49">
        <v>100</v>
      </c>
      <c r="H49">
        <v>2.9</v>
      </c>
      <c r="I49">
        <v>2.9</v>
      </c>
      <c r="J49">
        <v>0.6</v>
      </c>
      <c r="K49">
        <v>5.2</v>
      </c>
      <c r="L49">
        <v>0.6</v>
      </c>
      <c r="M49">
        <v>2.2999999999999998</v>
      </c>
      <c r="N49">
        <v>1.7</v>
      </c>
      <c r="O49">
        <v>3.4</v>
      </c>
      <c r="P49">
        <v>4</v>
      </c>
      <c r="Q49">
        <v>12.1</v>
      </c>
      <c r="R49">
        <v>27</v>
      </c>
      <c r="S49">
        <v>14.9</v>
      </c>
      <c r="T49">
        <v>12.6</v>
      </c>
      <c r="U49">
        <v>9.1999999999999993</v>
      </c>
      <c r="V49">
        <v>0.6</v>
      </c>
      <c r="W49">
        <v>0</v>
      </c>
      <c r="X49">
        <v>47.7</v>
      </c>
      <c r="Y49">
        <v>50</v>
      </c>
      <c r="CT49" t="s">
        <v>50</v>
      </c>
    </row>
    <row r="50" spans="4:98" x14ac:dyDescent="0.25">
      <c r="D50" t="s">
        <v>235</v>
      </c>
      <c r="E50" t="s">
        <v>236</v>
      </c>
      <c r="F50" t="s">
        <v>11</v>
      </c>
      <c r="G50">
        <v>100</v>
      </c>
      <c r="H50">
        <v>3.1</v>
      </c>
      <c r="I50">
        <v>3.6</v>
      </c>
      <c r="J50">
        <v>2.1</v>
      </c>
      <c r="K50">
        <v>7.7</v>
      </c>
      <c r="L50">
        <v>2.1</v>
      </c>
      <c r="M50">
        <v>2.7</v>
      </c>
      <c r="N50">
        <v>1.9</v>
      </c>
      <c r="O50">
        <v>3.8</v>
      </c>
      <c r="P50">
        <v>3.3</v>
      </c>
      <c r="Q50">
        <v>14.6</v>
      </c>
      <c r="R50">
        <v>26.3</v>
      </c>
      <c r="S50">
        <v>12.1</v>
      </c>
      <c r="T50">
        <v>10.199999999999999</v>
      </c>
      <c r="U50">
        <v>4.8</v>
      </c>
      <c r="V50">
        <v>1.2</v>
      </c>
      <c r="W50">
        <v>0.6</v>
      </c>
      <c r="X50">
        <v>43.2</v>
      </c>
      <c r="Y50">
        <v>47</v>
      </c>
      <c r="CT50" t="s">
        <v>51</v>
      </c>
    </row>
    <row r="51" spans="4:98" x14ac:dyDescent="0.25">
      <c r="D51" t="s">
        <v>237</v>
      </c>
      <c r="E51" t="s">
        <v>238</v>
      </c>
      <c r="F51" t="s">
        <v>11</v>
      </c>
      <c r="G51">
        <v>100</v>
      </c>
      <c r="H51">
        <v>5.0999999999999996</v>
      </c>
      <c r="I51">
        <v>2.6</v>
      </c>
      <c r="J51">
        <v>2.6</v>
      </c>
      <c r="K51">
        <v>6.4</v>
      </c>
      <c r="L51">
        <v>1.3</v>
      </c>
      <c r="M51">
        <v>3.8</v>
      </c>
      <c r="N51">
        <v>1.3</v>
      </c>
      <c r="O51">
        <v>3.8</v>
      </c>
      <c r="P51">
        <v>4.5</v>
      </c>
      <c r="Q51">
        <v>17.899999999999999</v>
      </c>
      <c r="R51">
        <v>26.9</v>
      </c>
      <c r="S51">
        <v>8.3000000000000007</v>
      </c>
      <c r="T51">
        <v>9.6</v>
      </c>
      <c r="U51">
        <v>5.0999999999999996</v>
      </c>
      <c r="V51">
        <v>0.6</v>
      </c>
      <c r="W51">
        <v>0</v>
      </c>
      <c r="X51">
        <v>41.4</v>
      </c>
      <c r="Y51">
        <v>45</v>
      </c>
      <c r="CT51" t="s">
        <v>52</v>
      </c>
    </row>
    <row r="52" spans="4:98" x14ac:dyDescent="0.25">
      <c r="D52" t="s">
        <v>239</v>
      </c>
      <c r="E52" t="s">
        <v>240</v>
      </c>
      <c r="F52" t="s">
        <v>11</v>
      </c>
      <c r="G52">
        <v>100</v>
      </c>
      <c r="H52">
        <v>4.8</v>
      </c>
      <c r="I52">
        <v>1.4</v>
      </c>
      <c r="J52">
        <v>3.4</v>
      </c>
      <c r="K52">
        <v>4.8</v>
      </c>
      <c r="L52">
        <v>1.4</v>
      </c>
      <c r="M52">
        <v>0</v>
      </c>
      <c r="N52">
        <v>0.7</v>
      </c>
      <c r="O52">
        <v>6.2</v>
      </c>
      <c r="P52">
        <v>2.1</v>
      </c>
      <c r="Q52">
        <v>22.8</v>
      </c>
      <c r="R52">
        <v>16.600000000000001</v>
      </c>
      <c r="S52">
        <v>7.6</v>
      </c>
      <c r="T52">
        <v>19.3</v>
      </c>
      <c r="U52">
        <v>6.9</v>
      </c>
      <c r="V52">
        <v>0.7</v>
      </c>
      <c r="W52">
        <v>1.4</v>
      </c>
      <c r="X52">
        <v>46</v>
      </c>
      <c r="Y52">
        <v>47</v>
      </c>
      <c r="CT52" t="s">
        <v>53</v>
      </c>
    </row>
    <row r="53" spans="4:98" x14ac:dyDescent="0.25">
      <c r="D53" t="s">
        <v>241</v>
      </c>
      <c r="E53" t="s">
        <v>242</v>
      </c>
      <c r="F53" t="s">
        <v>11</v>
      </c>
      <c r="G53">
        <v>100</v>
      </c>
      <c r="H53">
        <v>4.5</v>
      </c>
      <c r="I53">
        <v>2.5</v>
      </c>
      <c r="J53">
        <v>2</v>
      </c>
      <c r="K53">
        <v>6.1</v>
      </c>
      <c r="L53">
        <v>1.3</v>
      </c>
      <c r="M53">
        <v>2.9</v>
      </c>
      <c r="N53">
        <v>3.1</v>
      </c>
      <c r="O53">
        <v>5</v>
      </c>
      <c r="P53">
        <v>3.4</v>
      </c>
      <c r="Q53">
        <v>16</v>
      </c>
      <c r="R53">
        <v>27.5</v>
      </c>
      <c r="S53">
        <v>6.9</v>
      </c>
      <c r="T53">
        <v>10.1</v>
      </c>
      <c r="U53">
        <v>5.9</v>
      </c>
      <c r="V53">
        <v>2.2000000000000002</v>
      </c>
      <c r="W53">
        <v>0.8</v>
      </c>
      <c r="X53">
        <v>43.3</v>
      </c>
      <c r="Y53">
        <v>46</v>
      </c>
      <c r="CT53" t="s">
        <v>54</v>
      </c>
    </row>
    <row r="54" spans="4:98" x14ac:dyDescent="0.25">
      <c r="D54" t="s">
        <v>243</v>
      </c>
      <c r="E54" t="s">
        <v>244</v>
      </c>
      <c r="F54" t="s">
        <v>11</v>
      </c>
      <c r="G54">
        <v>100</v>
      </c>
      <c r="H54">
        <v>3.9</v>
      </c>
      <c r="I54">
        <v>1.6</v>
      </c>
      <c r="J54">
        <v>1.6</v>
      </c>
      <c r="K54">
        <v>5.7</v>
      </c>
      <c r="L54">
        <v>1.3</v>
      </c>
      <c r="M54">
        <v>2.2000000000000002</v>
      </c>
      <c r="N54">
        <v>2.2000000000000002</v>
      </c>
      <c r="O54">
        <v>4.3</v>
      </c>
      <c r="P54">
        <v>3</v>
      </c>
      <c r="Q54">
        <v>15.5</v>
      </c>
      <c r="R54">
        <v>23</v>
      </c>
      <c r="S54">
        <v>8.6</v>
      </c>
      <c r="T54">
        <v>14.2</v>
      </c>
      <c r="U54">
        <v>9.8000000000000007</v>
      </c>
      <c r="V54">
        <v>1.8</v>
      </c>
      <c r="W54">
        <v>1.2</v>
      </c>
      <c r="X54">
        <v>47.1</v>
      </c>
      <c r="Y54">
        <v>49</v>
      </c>
      <c r="CT54" t="s">
        <v>55</v>
      </c>
    </row>
    <row r="55" spans="4:98" x14ac:dyDescent="0.25">
      <c r="D55" t="s">
        <v>245</v>
      </c>
      <c r="E55" t="s">
        <v>246</v>
      </c>
      <c r="F55" t="s">
        <v>74</v>
      </c>
      <c r="G55">
        <v>100</v>
      </c>
      <c r="H55">
        <v>5.6</v>
      </c>
      <c r="I55">
        <v>2.9</v>
      </c>
      <c r="J55">
        <v>1.8</v>
      </c>
      <c r="K55">
        <v>4.7</v>
      </c>
      <c r="L55">
        <v>1.6</v>
      </c>
      <c r="M55">
        <v>2.4</v>
      </c>
      <c r="N55">
        <v>2.6</v>
      </c>
      <c r="O55">
        <v>6</v>
      </c>
      <c r="P55">
        <v>5.7</v>
      </c>
      <c r="Q55">
        <v>16.899999999999999</v>
      </c>
      <c r="R55">
        <v>19.100000000000001</v>
      </c>
      <c r="S55">
        <v>6.9</v>
      </c>
      <c r="T55">
        <v>10.8</v>
      </c>
      <c r="U55">
        <v>7.9</v>
      </c>
      <c r="V55">
        <v>2.8</v>
      </c>
      <c r="W55">
        <v>2.2000000000000002</v>
      </c>
      <c r="X55">
        <v>43.7</v>
      </c>
      <c r="Y55">
        <v>44</v>
      </c>
      <c r="CT55" t="s">
        <v>56</v>
      </c>
    </row>
    <row r="56" spans="4:98" x14ac:dyDescent="0.25">
      <c r="D56" t="s">
        <v>247</v>
      </c>
      <c r="E56" t="s">
        <v>248</v>
      </c>
      <c r="F56" t="s">
        <v>74</v>
      </c>
      <c r="G56">
        <v>100</v>
      </c>
      <c r="H56">
        <v>5.8</v>
      </c>
      <c r="I56">
        <v>3.1</v>
      </c>
      <c r="J56">
        <v>2</v>
      </c>
      <c r="K56">
        <v>6.4</v>
      </c>
      <c r="L56">
        <v>1.5</v>
      </c>
      <c r="M56">
        <v>2.4</v>
      </c>
      <c r="N56">
        <v>2.1</v>
      </c>
      <c r="O56">
        <v>4.8</v>
      </c>
      <c r="P56">
        <v>5</v>
      </c>
      <c r="Q56">
        <v>18.399999999999999</v>
      </c>
      <c r="R56">
        <v>20.9</v>
      </c>
      <c r="S56">
        <v>6.6</v>
      </c>
      <c r="T56">
        <v>10.4</v>
      </c>
      <c r="U56">
        <v>7.5</v>
      </c>
      <c r="V56">
        <v>1.9</v>
      </c>
      <c r="W56">
        <v>1.2</v>
      </c>
      <c r="X56">
        <v>42.3</v>
      </c>
      <c r="Y56">
        <v>43.5</v>
      </c>
      <c r="CT56" t="s">
        <v>57</v>
      </c>
    </row>
    <row r="57" spans="4:98" x14ac:dyDescent="0.25">
      <c r="D57" t="s">
        <v>249</v>
      </c>
      <c r="E57" t="s">
        <v>250</v>
      </c>
      <c r="F57" t="s">
        <v>74</v>
      </c>
      <c r="G57">
        <v>100</v>
      </c>
      <c r="H57">
        <v>7.9</v>
      </c>
      <c r="I57">
        <v>4.5</v>
      </c>
      <c r="J57">
        <v>2.4</v>
      </c>
      <c r="K57">
        <v>7.9</v>
      </c>
      <c r="L57">
        <v>1.9</v>
      </c>
      <c r="M57">
        <v>3.9</v>
      </c>
      <c r="N57">
        <v>2.7</v>
      </c>
      <c r="O57">
        <v>5.6</v>
      </c>
      <c r="P57">
        <v>6.8</v>
      </c>
      <c r="Q57">
        <v>20.3</v>
      </c>
      <c r="R57">
        <v>17.899999999999999</v>
      </c>
      <c r="S57">
        <v>4.4000000000000004</v>
      </c>
      <c r="T57">
        <v>7.2</v>
      </c>
      <c r="U57">
        <v>5</v>
      </c>
      <c r="V57">
        <v>1</v>
      </c>
      <c r="W57">
        <v>0.5</v>
      </c>
      <c r="X57">
        <v>35.9</v>
      </c>
      <c r="Y57">
        <v>35</v>
      </c>
      <c r="CT57" t="s">
        <v>58</v>
      </c>
    </row>
    <row r="58" spans="4:98" x14ac:dyDescent="0.25">
      <c r="D58" t="s">
        <v>251</v>
      </c>
      <c r="E58" t="s">
        <v>252</v>
      </c>
      <c r="F58" t="s">
        <v>11</v>
      </c>
      <c r="G58">
        <v>100</v>
      </c>
      <c r="H58">
        <v>3.7</v>
      </c>
      <c r="I58">
        <v>0.6</v>
      </c>
      <c r="J58">
        <v>1.2</v>
      </c>
      <c r="K58">
        <v>7.4</v>
      </c>
      <c r="L58">
        <v>1.2</v>
      </c>
      <c r="M58">
        <v>1.9</v>
      </c>
      <c r="N58">
        <v>3.7</v>
      </c>
      <c r="O58">
        <v>2.5</v>
      </c>
      <c r="P58">
        <v>0.6</v>
      </c>
      <c r="Q58">
        <v>14.2</v>
      </c>
      <c r="R58">
        <v>22.2</v>
      </c>
      <c r="S58">
        <v>13.6</v>
      </c>
      <c r="T58">
        <v>15.4</v>
      </c>
      <c r="U58">
        <v>11.1</v>
      </c>
      <c r="V58">
        <v>0.6</v>
      </c>
      <c r="W58">
        <v>0</v>
      </c>
      <c r="X58">
        <v>48.5</v>
      </c>
      <c r="Y58">
        <v>55</v>
      </c>
      <c r="CT58" t="s">
        <v>59</v>
      </c>
    </row>
    <row r="59" spans="4:98" x14ac:dyDescent="0.25">
      <c r="D59" t="s">
        <v>57</v>
      </c>
      <c r="E59" t="s">
        <v>253</v>
      </c>
      <c r="F59" t="s">
        <v>153</v>
      </c>
      <c r="G59">
        <v>100</v>
      </c>
      <c r="H59">
        <v>5.8</v>
      </c>
      <c r="I59">
        <v>3.3</v>
      </c>
      <c r="J59">
        <v>2.1</v>
      </c>
      <c r="K59">
        <v>6.1</v>
      </c>
      <c r="L59">
        <v>1.4</v>
      </c>
      <c r="M59">
        <v>2.5</v>
      </c>
      <c r="N59">
        <v>2.1</v>
      </c>
      <c r="O59">
        <v>4.7</v>
      </c>
      <c r="P59">
        <v>5</v>
      </c>
      <c r="Q59">
        <v>17.8</v>
      </c>
      <c r="R59">
        <v>21.3</v>
      </c>
      <c r="S59">
        <v>7.5</v>
      </c>
      <c r="T59">
        <v>10.9</v>
      </c>
      <c r="U59">
        <v>6.6</v>
      </c>
      <c r="V59">
        <v>1.8</v>
      </c>
      <c r="W59">
        <v>1</v>
      </c>
      <c r="X59">
        <v>42.3</v>
      </c>
      <c r="Y59">
        <v>44</v>
      </c>
      <c r="CT59" t="s">
        <v>60</v>
      </c>
    </row>
    <row r="60" spans="4:98" x14ac:dyDescent="0.25">
      <c r="D60" t="s">
        <v>254</v>
      </c>
      <c r="E60" t="s">
        <v>255</v>
      </c>
      <c r="F60" t="s">
        <v>11</v>
      </c>
      <c r="G60">
        <v>100</v>
      </c>
      <c r="H60">
        <v>5.2</v>
      </c>
      <c r="I60">
        <v>3.3</v>
      </c>
      <c r="J60">
        <v>2.2999999999999998</v>
      </c>
      <c r="K60">
        <v>5.7</v>
      </c>
      <c r="L60">
        <v>1.6</v>
      </c>
      <c r="M60">
        <v>2.5</v>
      </c>
      <c r="N60">
        <v>1.5</v>
      </c>
      <c r="O60">
        <v>3.5</v>
      </c>
      <c r="P60">
        <v>3.3</v>
      </c>
      <c r="Q60">
        <v>17.3</v>
      </c>
      <c r="R60">
        <v>23.4</v>
      </c>
      <c r="S60">
        <v>8.8000000000000007</v>
      </c>
      <c r="T60">
        <v>11.4</v>
      </c>
      <c r="U60">
        <v>7</v>
      </c>
      <c r="V60">
        <v>1.6</v>
      </c>
      <c r="W60">
        <v>1.6</v>
      </c>
      <c r="X60">
        <v>44.2</v>
      </c>
      <c r="Y60">
        <v>46</v>
      </c>
      <c r="CT60" t="s">
        <v>61</v>
      </c>
    </row>
    <row r="61" spans="4:98" x14ac:dyDescent="0.25">
      <c r="D61" t="s">
        <v>256</v>
      </c>
      <c r="E61" t="s">
        <v>257</v>
      </c>
      <c r="F61" t="s">
        <v>11</v>
      </c>
      <c r="G61">
        <v>100</v>
      </c>
      <c r="H61">
        <v>3.5</v>
      </c>
      <c r="I61">
        <v>2.2000000000000002</v>
      </c>
      <c r="J61">
        <v>1.9</v>
      </c>
      <c r="K61">
        <v>4.0999999999999996</v>
      </c>
      <c r="L61">
        <v>0.6</v>
      </c>
      <c r="M61">
        <v>1.9</v>
      </c>
      <c r="N61">
        <v>1</v>
      </c>
      <c r="O61">
        <v>3.8</v>
      </c>
      <c r="P61">
        <v>3.2</v>
      </c>
      <c r="Q61">
        <v>13.7</v>
      </c>
      <c r="R61">
        <v>29.3</v>
      </c>
      <c r="S61">
        <v>10.8</v>
      </c>
      <c r="T61">
        <v>16.600000000000001</v>
      </c>
      <c r="U61">
        <v>6.1</v>
      </c>
      <c r="V61">
        <v>1</v>
      </c>
      <c r="W61">
        <v>0.3</v>
      </c>
      <c r="X61">
        <v>47.8</v>
      </c>
      <c r="Y61">
        <v>52</v>
      </c>
      <c r="CT61" t="s">
        <v>62</v>
      </c>
    </row>
    <row r="62" spans="4:98" x14ac:dyDescent="0.25">
      <c r="D62" t="s">
        <v>258</v>
      </c>
      <c r="E62" t="s">
        <v>259</v>
      </c>
      <c r="F62" t="s">
        <v>74</v>
      </c>
      <c r="G62">
        <v>100</v>
      </c>
      <c r="H62">
        <v>4.8</v>
      </c>
      <c r="I62">
        <v>2.5</v>
      </c>
      <c r="J62">
        <v>1.9</v>
      </c>
      <c r="K62">
        <v>5.3</v>
      </c>
      <c r="L62">
        <v>1.2</v>
      </c>
      <c r="M62">
        <v>2</v>
      </c>
      <c r="N62">
        <v>1.6</v>
      </c>
      <c r="O62">
        <v>3.8</v>
      </c>
      <c r="P62">
        <v>3</v>
      </c>
      <c r="Q62">
        <v>16</v>
      </c>
      <c r="R62">
        <v>25.3</v>
      </c>
      <c r="S62">
        <v>8.9</v>
      </c>
      <c r="T62">
        <v>12.7</v>
      </c>
      <c r="U62">
        <v>7.6</v>
      </c>
      <c r="V62">
        <v>2.4</v>
      </c>
      <c r="W62">
        <v>1.1000000000000001</v>
      </c>
      <c r="X62">
        <v>46.2</v>
      </c>
      <c r="Y62">
        <v>50</v>
      </c>
      <c r="CT62" t="s">
        <v>63</v>
      </c>
    </row>
    <row r="63" spans="4:98" x14ac:dyDescent="0.25">
      <c r="D63" t="s">
        <v>260</v>
      </c>
      <c r="E63" t="s">
        <v>261</v>
      </c>
      <c r="F63" t="s">
        <v>11</v>
      </c>
      <c r="G63">
        <v>100</v>
      </c>
      <c r="H63">
        <v>4.2</v>
      </c>
      <c r="I63">
        <v>2.1</v>
      </c>
      <c r="J63">
        <v>1.4</v>
      </c>
      <c r="K63">
        <v>4.8</v>
      </c>
      <c r="L63">
        <v>1.5</v>
      </c>
      <c r="M63">
        <v>2.2000000000000002</v>
      </c>
      <c r="N63">
        <v>1.4</v>
      </c>
      <c r="O63">
        <v>4.2</v>
      </c>
      <c r="P63">
        <v>3</v>
      </c>
      <c r="Q63">
        <v>15.7</v>
      </c>
      <c r="R63">
        <v>24.4</v>
      </c>
      <c r="S63">
        <v>10</v>
      </c>
      <c r="T63">
        <v>13.2</v>
      </c>
      <c r="U63">
        <v>7.6</v>
      </c>
      <c r="V63">
        <v>3.2</v>
      </c>
      <c r="W63">
        <v>1.2</v>
      </c>
      <c r="X63">
        <v>47.5</v>
      </c>
      <c r="Y63">
        <v>50</v>
      </c>
      <c r="CT63" t="s">
        <v>64</v>
      </c>
    </row>
    <row r="64" spans="4:98" x14ac:dyDescent="0.25">
      <c r="D64" t="s">
        <v>262</v>
      </c>
      <c r="E64" t="s">
        <v>263</v>
      </c>
      <c r="F64" t="s">
        <v>11</v>
      </c>
      <c r="G64" t="s">
        <v>18</v>
      </c>
      <c r="H64" t="s">
        <v>18</v>
      </c>
      <c r="I64" t="s">
        <v>18</v>
      </c>
      <c r="J64" t="s">
        <v>18</v>
      </c>
      <c r="K64" t="s">
        <v>18</v>
      </c>
      <c r="L64" t="s">
        <v>18</v>
      </c>
      <c r="M64" t="s">
        <v>18</v>
      </c>
      <c r="N64" t="s">
        <v>18</v>
      </c>
      <c r="O64" t="s">
        <v>18</v>
      </c>
      <c r="P64" t="s">
        <v>18</v>
      </c>
      <c r="Q64" t="s">
        <v>18</v>
      </c>
      <c r="R64" t="s">
        <v>18</v>
      </c>
      <c r="S64" t="s">
        <v>18</v>
      </c>
      <c r="T64" t="s">
        <v>18</v>
      </c>
      <c r="U64" t="s">
        <v>18</v>
      </c>
      <c r="V64" t="s">
        <v>18</v>
      </c>
      <c r="W64" t="s">
        <v>18</v>
      </c>
      <c r="X64" t="s">
        <v>18</v>
      </c>
      <c r="Y64" t="s">
        <v>18</v>
      </c>
      <c r="CT64" t="s">
        <v>65</v>
      </c>
    </row>
    <row r="65" spans="4:98" x14ac:dyDescent="0.25">
      <c r="D65" t="s">
        <v>264</v>
      </c>
      <c r="E65" t="s">
        <v>265</v>
      </c>
      <c r="F65" t="s">
        <v>11</v>
      </c>
      <c r="G65">
        <v>100</v>
      </c>
      <c r="H65">
        <v>5.9</v>
      </c>
      <c r="I65">
        <v>2.5</v>
      </c>
      <c r="J65">
        <v>0.8</v>
      </c>
      <c r="K65">
        <v>5</v>
      </c>
      <c r="L65">
        <v>1.1000000000000001</v>
      </c>
      <c r="M65">
        <v>0.8</v>
      </c>
      <c r="N65">
        <v>1.4</v>
      </c>
      <c r="O65">
        <v>2.2000000000000002</v>
      </c>
      <c r="P65">
        <v>3.4</v>
      </c>
      <c r="Q65">
        <v>13.1</v>
      </c>
      <c r="R65">
        <v>25.7</v>
      </c>
      <c r="S65">
        <v>12.6</v>
      </c>
      <c r="T65">
        <v>18.399999999999999</v>
      </c>
      <c r="U65">
        <v>5.3</v>
      </c>
      <c r="V65">
        <v>1.1000000000000001</v>
      </c>
      <c r="W65">
        <v>0.6</v>
      </c>
      <c r="X65">
        <v>47.6</v>
      </c>
      <c r="Y65">
        <v>53</v>
      </c>
      <c r="CT65" t="s">
        <v>66</v>
      </c>
    </row>
    <row r="66" spans="4:98" x14ac:dyDescent="0.25">
      <c r="D66" t="s">
        <v>266</v>
      </c>
      <c r="E66" t="s">
        <v>267</v>
      </c>
      <c r="F66" t="s">
        <v>11</v>
      </c>
      <c r="G66">
        <v>100</v>
      </c>
      <c r="H66">
        <v>3.7</v>
      </c>
      <c r="I66">
        <v>2.8</v>
      </c>
      <c r="J66">
        <v>2.2999999999999998</v>
      </c>
      <c r="K66">
        <v>7.4</v>
      </c>
      <c r="L66">
        <v>1.9</v>
      </c>
      <c r="M66">
        <v>3.7</v>
      </c>
      <c r="N66">
        <v>3.7</v>
      </c>
      <c r="O66">
        <v>4.2</v>
      </c>
      <c r="P66">
        <v>3.2</v>
      </c>
      <c r="Q66">
        <v>16.2</v>
      </c>
      <c r="R66">
        <v>28.2</v>
      </c>
      <c r="S66">
        <v>6</v>
      </c>
      <c r="T66">
        <v>10.6</v>
      </c>
      <c r="U66">
        <v>5.6</v>
      </c>
      <c r="V66">
        <v>0.5</v>
      </c>
      <c r="W66">
        <v>0</v>
      </c>
      <c r="X66">
        <v>41.3</v>
      </c>
      <c r="Y66">
        <v>45</v>
      </c>
      <c r="CT66" t="s">
        <v>67</v>
      </c>
    </row>
    <row r="67" spans="4:98" x14ac:dyDescent="0.25">
      <c r="D67" t="s">
        <v>268</v>
      </c>
      <c r="E67" t="s">
        <v>269</v>
      </c>
      <c r="F67" t="s">
        <v>11</v>
      </c>
      <c r="G67">
        <v>100</v>
      </c>
      <c r="H67">
        <v>3.1</v>
      </c>
      <c r="I67">
        <v>3.6</v>
      </c>
      <c r="J67">
        <v>1.5</v>
      </c>
      <c r="K67">
        <v>4.5999999999999996</v>
      </c>
      <c r="L67">
        <v>1.5</v>
      </c>
      <c r="M67">
        <v>1</v>
      </c>
      <c r="N67">
        <v>0.5</v>
      </c>
      <c r="O67">
        <v>1</v>
      </c>
      <c r="P67">
        <v>3.6</v>
      </c>
      <c r="Q67">
        <v>10.199999999999999</v>
      </c>
      <c r="R67">
        <v>27</v>
      </c>
      <c r="S67">
        <v>13.3</v>
      </c>
      <c r="T67">
        <v>14.8</v>
      </c>
      <c r="U67">
        <v>8.6999999999999993</v>
      </c>
      <c r="V67">
        <v>4.5999999999999996</v>
      </c>
      <c r="W67">
        <v>1</v>
      </c>
      <c r="X67">
        <v>51</v>
      </c>
      <c r="Y67">
        <v>57</v>
      </c>
      <c r="CT67" t="s">
        <v>68</v>
      </c>
    </row>
    <row r="68" spans="4:98" x14ac:dyDescent="0.25">
      <c r="D68" t="s">
        <v>270</v>
      </c>
      <c r="E68" t="s">
        <v>271</v>
      </c>
      <c r="F68" t="s">
        <v>11</v>
      </c>
      <c r="G68">
        <v>100</v>
      </c>
      <c r="H68">
        <v>4.5</v>
      </c>
      <c r="I68">
        <v>2.8</v>
      </c>
      <c r="J68">
        <v>2.5</v>
      </c>
      <c r="K68">
        <v>6.9</v>
      </c>
      <c r="L68">
        <v>1.4</v>
      </c>
      <c r="M68">
        <v>3.4</v>
      </c>
      <c r="N68">
        <v>1.8</v>
      </c>
      <c r="O68">
        <v>3.7</v>
      </c>
      <c r="P68">
        <v>3.5</v>
      </c>
      <c r="Q68">
        <v>16.5</v>
      </c>
      <c r="R68">
        <v>22.5</v>
      </c>
      <c r="S68">
        <v>8.5</v>
      </c>
      <c r="T68">
        <v>11.7</v>
      </c>
      <c r="U68">
        <v>6.5</v>
      </c>
      <c r="V68">
        <v>3</v>
      </c>
      <c r="W68">
        <v>1.1000000000000001</v>
      </c>
      <c r="X68">
        <v>44.2</v>
      </c>
      <c r="Y68">
        <v>47</v>
      </c>
      <c r="CT68" t="s">
        <v>69</v>
      </c>
    </row>
    <row r="69" spans="4:98" x14ac:dyDescent="0.25">
      <c r="D69" t="s">
        <v>272</v>
      </c>
      <c r="E69" t="s">
        <v>273</v>
      </c>
      <c r="F69" t="s">
        <v>11</v>
      </c>
      <c r="G69">
        <v>100</v>
      </c>
      <c r="H69">
        <v>4.7</v>
      </c>
      <c r="I69">
        <v>3.9</v>
      </c>
      <c r="J69">
        <v>2.2000000000000002</v>
      </c>
      <c r="K69">
        <v>7.5</v>
      </c>
      <c r="L69">
        <v>1.4</v>
      </c>
      <c r="M69">
        <v>3</v>
      </c>
      <c r="N69">
        <v>2.7</v>
      </c>
      <c r="O69">
        <v>3.8</v>
      </c>
      <c r="P69">
        <v>2.8</v>
      </c>
      <c r="Q69">
        <v>15.9</v>
      </c>
      <c r="R69">
        <v>24.9</v>
      </c>
      <c r="S69">
        <v>9.6</v>
      </c>
      <c r="T69">
        <v>10.4</v>
      </c>
      <c r="U69">
        <v>5.0999999999999996</v>
      </c>
      <c r="V69">
        <v>1.1000000000000001</v>
      </c>
      <c r="W69">
        <v>0.9</v>
      </c>
      <c r="X69">
        <v>42.3</v>
      </c>
      <c r="Y69">
        <v>46</v>
      </c>
      <c r="CT69" t="s">
        <v>70</v>
      </c>
    </row>
    <row r="70" spans="4:98" x14ac:dyDescent="0.25">
      <c r="D70" t="s">
        <v>274</v>
      </c>
      <c r="E70" t="s">
        <v>275</v>
      </c>
      <c r="F70" t="s">
        <v>74</v>
      </c>
      <c r="G70">
        <v>100</v>
      </c>
      <c r="H70">
        <v>5</v>
      </c>
      <c r="I70">
        <v>3.4</v>
      </c>
      <c r="J70">
        <v>2.2000000000000002</v>
      </c>
      <c r="K70">
        <v>6.4</v>
      </c>
      <c r="L70">
        <v>1.4</v>
      </c>
      <c r="M70">
        <v>2.4</v>
      </c>
      <c r="N70">
        <v>2</v>
      </c>
      <c r="O70">
        <v>3.7</v>
      </c>
      <c r="P70">
        <v>3</v>
      </c>
      <c r="Q70">
        <v>16.100000000000001</v>
      </c>
      <c r="R70">
        <v>24</v>
      </c>
      <c r="S70">
        <v>9.3000000000000007</v>
      </c>
      <c r="T70">
        <v>12.1</v>
      </c>
      <c r="U70">
        <v>6.1</v>
      </c>
      <c r="V70">
        <v>1.6</v>
      </c>
      <c r="W70">
        <v>1.1000000000000001</v>
      </c>
      <c r="X70">
        <v>43.9</v>
      </c>
      <c r="Y70">
        <v>47</v>
      </c>
      <c r="CT70" t="s">
        <v>71</v>
      </c>
    </row>
    <row r="71" spans="4:98" x14ac:dyDescent="0.25">
      <c r="D71" t="s">
        <v>276</v>
      </c>
      <c r="E71" t="s">
        <v>277</v>
      </c>
      <c r="F71" t="s">
        <v>11</v>
      </c>
      <c r="G71">
        <v>100</v>
      </c>
      <c r="H71">
        <v>5.8</v>
      </c>
      <c r="I71">
        <v>3</v>
      </c>
      <c r="J71">
        <v>2.6</v>
      </c>
      <c r="K71">
        <v>5.8</v>
      </c>
      <c r="L71">
        <v>1.1000000000000001</v>
      </c>
      <c r="M71">
        <v>1.7</v>
      </c>
      <c r="N71">
        <v>2.2000000000000002</v>
      </c>
      <c r="O71">
        <v>3.7</v>
      </c>
      <c r="P71">
        <v>3.5</v>
      </c>
      <c r="Q71">
        <v>16.899999999999999</v>
      </c>
      <c r="R71">
        <v>26.1</v>
      </c>
      <c r="S71">
        <v>7.3</v>
      </c>
      <c r="T71">
        <v>10.4</v>
      </c>
      <c r="U71">
        <v>7.3</v>
      </c>
      <c r="V71">
        <v>1.7</v>
      </c>
      <c r="W71">
        <v>0.9</v>
      </c>
      <c r="X71">
        <v>43.7</v>
      </c>
      <c r="Y71">
        <v>47</v>
      </c>
      <c r="CT71" t="s">
        <v>72</v>
      </c>
    </row>
    <row r="72" spans="4:98" x14ac:dyDescent="0.25">
      <c r="D72" t="s">
        <v>278</v>
      </c>
      <c r="E72" t="s">
        <v>279</v>
      </c>
      <c r="F72" t="s">
        <v>11</v>
      </c>
      <c r="G72">
        <v>100</v>
      </c>
      <c r="H72">
        <v>5.4</v>
      </c>
      <c r="I72">
        <v>3.3</v>
      </c>
      <c r="J72">
        <v>2.2999999999999998</v>
      </c>
      <c r="K72">
        <v>5.2</v>
      </c>
      <c r="L72">
        <v>1.4</v>
      </c>
      <c r="M72">
        <v>2.5</v>
      </c>
      <c r="N72">
        <v>1.5</v>
      </c>
      <c r="O72">
        <v>4.3</v>
      </c>
      <c r="P72">
        <v>4.2</v>
      </c>
      <c r="Q72">
        <v>18.7</v>
      </c>
      <c r="R72">
        <v>20.100000000000001</v>
      </c>
      <c r="S72">
        <v>7.8</v>
      </c>
      <c r="T72">
        <v>12.1</v>
      </c>
      <c r="U72">
        <v>6.8</v>
      </c>
      <c r="V72">
        <v>3.1</v>
      </c>
      <c r="W72">
        <v>1.2</v>
      </c>
      <c r="X72">
        <v>43.9</v>
      </c>
      <c r="Y72">
        <v>45</v>
      </c>
      <c r="CT72" t="s">
        <v>73</v>
      </c>
    </row>
    <row r="73" spans="4:98" x14ac:dyDescent="0.25">
      <c r="D73" t="s">
        <v>278</v>
      </c>
      <c r="E73" t="s">
        <v>280</v>
      </c>
      <c r="F73" t="s">
        <v>74</v>
      </c>
      <c r="G73">
        <v>100</v>
      </c>
      <c r="H73">
        <v>5.4</v>
      </c>
      <c r="I73">
        <v>3.3</v>
      </c>
      <c r="J73">
        <v>2.2999999999999998</v>
      </c>
      <c r="K73">
        <v>5.2</v>
      </c>
      <c r="L73">
        <v>1.4</v>
      </c>
      <c r="M73">
        <v>2.5</v>
      </c>
      <c r="N73">
        <v>1.5</v>
      </c>
      <c r="O73">
        <v>4.3</v>
      </c>
      <c r="P73">
        <v>4.2</v>
      </c>
      <c r="Q73">
        <v>18.7</v>
      </c>
      <c r="R73">
        <v>20.100000000000001</v>
      </c>
      <c r="S73">
        <v>7.8</v>
      </c>
      <c r="T73">
        <v>12.1</v>
      </c>
      <c r="U73">
        <v>6.8</v>
      </c>
      <c r="V73">
        <v>3.1</v>
      </c>
      <c r="W73">
        <v>1.2</v>
      </c>
      <c r="X73">
        <v>43.9</v>
      </c>
      <c r="Y73">
        <v>45</v>
      </c>
      <c r="CT73" t="s">
        <v>75</v>
      </c>
    </row>
    <row r="74" spans="4:98" x14ac:dyDescent="0.25">
      <c r="D74" t="s">
        <v>281</v>
      </c>
      <c r="E74" t="s">
        <v>282</v>
      </c>
      <c r="F74" t="s">
        <v>11</v>
      </c>
      <c r="G74" t="s">
        <v>18</v>
      </c>
      <c r="H74" t="s">
        <v>18</v>
      </c>
      <c r="I74" t="s">
        <v>18</v>
      </c>
      <c r="J74" t="s">
        <v>18</v>
      </c>
      <c r="K74" t="s">
        <v>18</v>
      </c>
      <c r="L74" t="s">
        <v>18</v>
      </c>
      <c r="M74" t="s">
        <v>18</v>
      </c>
      <c r="N74" t="s">
        <v>18</v>
      </c>
      <c r="O74" t="s">
        <v>18</v>
      </c>
      <c r="P74" t="s">
        <v>18</v>
      </c>
      <c r="Q74" t="s">
        <v>18</v>
      </c>
      <c r="R74" t="s">
        <v>18</v>
      </c>
      <c r="S74" t="s">
        <v>18</v>
      </c>
      <c r="T74" t="s">
        <v>18</v>
      </c>
      <c r="U74" t="s">
        <v>18</v>
      </c>
      <c r="V74" t="s">
        <v>18</v>
      </c>
      <c r="W74" t="s">
        <v>18</v>
      </c>
      <c r="X74" t="s">
        <v>18</v>
      </c>
      <c r="Y74" t="s">
        <v>18</v>
      </c>
      <c r="CT74" t="s">
        <v>76</v>
      </c>
    </row>
    <row r="75" spans="4:98" x14ac:dyDescent="0.25">
      <c r="D75" t="s">
        <v>283</v>
      </c>
      <c r="E75" t="s">
        <v>284</v>
      </c>
      <c r="F75" t="s">
        <v>11</v>
      </c>
      <c r="G75">
        <v>100</v>
      </c>
      <c r="H75">
        <v>5.0999999999999996</v>
      </c>
      <c r="I75">
        <v>3.4</v>
      </c>
      <c r="J75">
        <v>2.6</v>
      </c>
      <c r="K75">
        <v>6</v>
      </c>
      <c r="L75">
        <v>0</v>
      </c>
      <c r="M75">
        <v>1.7</v>
      </c>
      <c r="N75">
        <v>0.9</v>
      </c>
      <c r="O75">
        <v>0.9</v>
      </c>
      <c r="P75">
        <v>0.9</v>
      </c>
      <c r="Q75">
        <v>13.7</v>
      </c>
      <c r="R75">
        <v>28.2</v>
      </c>
      <c r="S75">
        <v>7.7</v>
      </c>
      <c r="T75">
        <v>19.7</v>
      </c>
      <c r="U75">
        <v>8.5</v>
      </c>
      <c r="V75">
        <v>0</v>
      </c>
      <c r="W75">
        <v>0.9</v>
      </c>
      <c r="X75">
        <v>48.3</v>
      </c>
      <c r="Y75">
        <v>54</v>
      </c>
      <c r="CT75" t="s">
        <v>77</v>
      </c>
    </row>
    <row r="76" spans="4:98" x14ac:dyDescent="0.25">
      <c r="D76" t="s">
        <v>285</v>
      </c>
      <c r="E76" t="s">
        <v>286</v>
      </c>
      <c r="F76" t="s">
        <v>11</v>
      </c>
      <c r="G76">
        <v>100</v>
      </c>
      <c r="H76">
        <v>3.2</v>
      </c>
      <c r="I76">
        <v>1.3</v>
      </c>
      <c r="J76">
        <v>0.9</v>
      </c>
      <c r="K76">
        <v>7.6</v>
      </c>
      <c r="L76">
        <v>0.6</v>
      </c>
      <c r="M76">
        <v>3.2</v>
      </c>
      <c r="N76">
        <v>1.3</v>
      </c>
      <c r="O76">
        <v>4.7</v>
      </c>
      <c r="P76">
        <v>2.8</v>
      </c>
      <c r="Q76">
        <v>12.7</v>
      </c>
      <c r="R76">
        <v>28.5</v>
      </c>
      <c r="S76">
        <v>8.5</v>
      </c>
      <c r="T76">
        <v>12</v>
      </c>
      <c r="U76">
        <v>8.9</v>
      </c>
      <c r="V76">
        <v>3.2</v>
      </c>
      <c r="W76">
        <v>0.6</v>
      </c>
      <c r="X76">
        <v>47.2</v>
      </c>
      <c r="Y76">
        <v>49</v>
      </c>
      <c r="CT76" t="s">
        <v>78</v>
      </c>
    </row>
    <row r="77" spans="4:98" x14ac:dyDescent="0.25">
      <c r="D77" t="s">
        <v>287</v>
      </c>
      <c r="E77" t="s">
        <v>288</v>
      </c>
      <c r="F77" t="s">
        <v>74</v>
      </c>
      <c r="G77">
        <v>100</v>
      </c>
      <c r="H77">
        <v>4.5</v>
      </c>
      <c r="I77">
        <v>3.5</v>
      </c>
      <c r="J77">
        <v>1.6</v>
      </c>
      <c r="K77">
        <v>7.1</v>
      </c>
      <c r="L77">
        <v>1.3</v>
      </c>
      <c r="M77">
        <v>1.9</v>
      </c>
      <c r="N77">
        <v>2.1</v>
      </c>
      <c r="O77">
        <v>4.4000000000000004</v>
      </c>
      <c r="P77">
        <v>3.3</v>
      </c>
      <c r="Q77">
        <v>14.9</v>
      </c>
      <c r="R77">
        <v>25.2</v>
      </c>
      <c r="S77">
        <v>10</v>
      </c>
      <c r="T77">
        <v>12.6</v>
      </c>
      <c r="U77">
        <v>6</v>
      </c>
      <c r="V77">
        <v>1.1000000000000001</v>
      </c>
      <c r="W77">
        <v>0.6</v>
      </c>
      <c r="X77">
        <v>44</v>
      </c>
      <c r="Y77">
        <v>47</v>
      </c>
      <c r="CT77" t="s">
        <v>79</v>
      </c>
    </row>
    <row r="78" spans="4:98" x14ac:dyDescent="0.25">
      <c r="D78" t="s">
        <v>289</v>
      </c>
      <c r="E78" t="s">
        <v>290</v>
      </c>
      <c r="F78" t="s">
        <v>74</v>
      </c>
      <c r="G78">
        <v>100</v>
      </c>
      <c r="H78">
        <v>4.0999999999999996</v>
      </c>
      <c r="I78">
        <v>1.8</v>
      </c>
      <c r="J78">
        <v>1.5</v>
      </c>
      <c r="K78">
        <v>4.9000000000000004</v>
      </c>
      <c r="L78">
        <v>1.4</v>
      </c>
      <c r="M78">
        <v>2.2999999999999998</v>
      </c>
      <c r="N78">
        <v>2.6</v>
      </c>
      <c r="O78">
        <v>4.5</v>
      </c>
      <c r="P78">
        <v>3.7</v>
      </c>
      <c r="Q78">
        <v>13.9</v>
      </c>
      <c r="R78">
        <v>23.6</v>
      </c>
      <c r="S78">
        <v>8.8000000000000007</v>
      </c>
      <c r="T78">
        <v>14.3</v>
      </c>
      <c r="U78">
        <v>9.6999999999999993</v>
      </c>
      <c r="V78">
        <v>1.7</v>
      </c>
      <c r="W78">
        <v>1.1000000000000001</v>
      </c>
      <c r="X78">
        <v>47</v>
      </c>
      <c r="Y78">
        <v>50</v>
      </c>
      <c r="CT78" t="s">
        <v>80</v>
      </c>
    </row>
    <row r="79" spans="4:98" x14ac:dyDescent="0.25">
      <c r="D79" t="s">
        <v>291</v>
      </c>
      <c r="E79" t="s">
        <v>292</v>
      </c>
      <c r="F79" t="s">
        <v>11</v>
      </c>
      <c r="G79">
        <v>100</v>
      </c>
      <c r="H79">
        <v>3.2</v>
      </c>
      <c r="I79">
        <v>0</v>
      </c>
      <c r="J79">
        <v>1.6</v>
      </c>
      <c r="K79">
        <v>6.5</v>
      </c>
      <c r="L79">
        <v>0</v>
      </c>
      <c r="M79">
        <v>6.5</v>
      </c>
      <c r="N79">
        <v>0</v>
      </c>
      <c r="O79">
        <v>4.8</v>
      </c>
      <c r="P79">
        <v>4</v>
      </c>
      <c r="Q79">
        <v>18.5</v>
      </c>
      <c r="R79">
        <v>25</v>
      </c>
      <c r="S79">
        <v>11.3</v>
      </c>
      <c r="T79">
        <v>10.5</v>
      </c>
      <c r="U79">
        <v>6.5</v>
      </c>
      <c r="V79">
        <v>1.6</v>
      </c>
      <c r="W79">
        <v>0</v>
      </c>
      <c r="X79">
        <v>45.1</v>
      </c>
      <c r="Y79">
        <v>48</v>
      </c>
      <c r="CT79" t="s">
        <v>81</v>
      </c>
    </row>
    <row r="80" spans="4:98" x14ac:dyDescent="0.25">
      <c r="D80" t="s">
        <v>293</v>
      </c>
      <c r="E80" t="s">
        <v>294</v>
      </c>
      <c r="F80" t="s">
        <v>11</v>
      </c>
      <c r="G80">
        <v>100</v>
      </c>
      <c r="H80">
        <v>5.3</v>
      </c>
      <c r="I80">
        <v>3.3</v>
      </c>
      <c r="J80">
        <v>2.4</v>
      </c>
      <c r="K80">
        <v>5.3</v>
      </c>
      <c r="L80">
        <v>0.6</v>
      </c>
      <c r="M80">
        <v>2.1</v>
      </c>
      <c r="N80">
        <v>1.5</v>
      </c>
      <c r="O80">
        <v>3.6</v>
      </c>
      <c r="P80">
        <v>2.1</v>
      </c>
      <c r="Q80">
        <v>16.600000000000001</v>
      </c>
      <c r="R80">
        <v>21.7</v>
      </c>
      <c r="S80">
        <v>9.8000000000000007</v>
      </c>
      <c r="T80">
        <v>17.8</v>
      </c>
      <c r="U80">
        <v>5.6</v>
      </c>
      <c r="V80">
        <v>1.8</v>
      </c>
      <c r="W80">
        <v>0.6</v>
      </c>
      <c r="X80">
        <v>45.9</v>
      </c>
      <c r="Y80">
        <v>52</v>
      </c>
      <c r="CT80" t="s">
        <v>82</v>
      </c>
    </row>
    <row r="81" spans="4:98" x14ac:dyDescent="0.25">
      <c r="D81" t="s">
        <v>295</v>
      </c>
      <c r="E81" t="s">
        <v>296</v>
      </c>
      <c r="F81" t="s">
        <v>11</v>
      </c>
      <c r="G81">
        <v>100</v>
      </c>
      <c r="H81">
        <v>4.9000000000000004</v>
      </c>
      <c r="I81">
        <v>2.9</v>
      </c>
      <c r="J81">
        <v>2.2999999999999998</v>
      </c>
      <c r="K81">
        <v>6.3</v>
      </c>
      <c r="L81">
        <v>1</v>
      </c>
      <c r="M81">
        <v>2.7</v>
      </c>
      <c r="N81">
        <v>2.2999999999999998</v>
      </c>
      <c r="O81">
        <v>2.6</v>
      </c>
      <c r="P81">
        <v>2.6</v>
      </c>
      <c r="Q81">
        <v>16.5</v>
      </c>
      <c r="R81">
        <v>23.5</v>
      </c>
      <c r="S81">
        <v>8.1</v>
      </c>
      <c r="T81">
        <v>12.3</v>
      </c>
      <c r="U81">
        <v>8.5</v>
      </c>
      <c r="V81">
        <v>2.5</v>
      </c>
      <c r="W81">
        <v>1.1000000000000001</v>
      </c>
      <c r="X81">
        <v>45.4</v>
      </c>
      <c r="Y81">
        <v>48</v>
      </c>
      <c r="CT81" t="s">
        <v>83</v>
      </c>
    </row>
    <row r="82" spans="4:98" x14ac:dyDescent="0.25">
      <c r="D82" t="s">
        <v>297</v>
      </c>
      <c r="E82" t="s">
        <v>298</v>
      </c>
      <c r="F82" t="s">
        <v>11</v>
      </c>
      <c r="G82">
        <v>100</v>
      </c>
      <c r="H82">
        <v>6.6</v>
      </c>
      <c r="I82">
        <v>3.7</v>
      </c>
      <c r="J82">
        <v>2.2000000000000002</v>
      </c>
      <c r="K82">
        <v>6.3</v>
      </c>
      <c r="L82">
        <v>1.4</v>
      </c>
      <c r="M82">
        <v>2.8</v>
      </c>
      <c r="N82">
        <v>2.1</v>
      </c>
      <c r="O82">
        <v>5.2</v>
      </c>
      <c r="P82">
        <v>6.2</v>
      </c>
      <c r="Q82">
        <v>18.5</v>
      </c>
      <c r="R82">
        <v>18.600000000000001</v>
      </c>
      <c r="S82">
        <v>6.6</v>
      </c>
      <c r="T82">
        <v>10.3</v>
      </c>
      <c r="U82">
        <v>6.7</v>
      </c>
      <c r="V82">
        <v>1.9</v>
      </c>
      <c r="W82">
        <v>0.9</v>
      </c>
      <c r="X82">
        <v>40.799999999999997</v>
      </c>
      <c r="Y82">
        <v>41</v>
      </c>
      <c r="CT82" t="s">
        <v>84</v>
      </c>
    </row>
    <row r="83" spans="4:98" x14ac:dyDescent="0.25">
      <c r="D83" t="s">
        <v>299</v>
      </c>
      <c r="E83" t="s">
        <v>300</v>
      </c>
      <c r="F83" t="s">
        <v>11</v>
      </c>
      <c r="G83">
        <v>100</v>
      </c>
      <c r="H83">
        <v>5.7</v>
      </c>
      <c r="I83">
        <v>2.8</v>
      </c>
      <c r="J83">
        <v>1.9</v>
      </c>
      <c r="K83">
        <v>6.8</v>
      </c>
      <c r="L83">
        <v>1.3</v>
      </c>
      <c r="M83">
        <v>1.8</v>
      </c>
      <c r="N83">
        <v>1.7</v>
      </c>
      <c r="O83">
        <v>4.7</v>
      </c>
      <c r="P83">
        <v>4.8</v>
      </c>
      <c r="Q83">
        <v>16.7</v>
      </c>
      <c r="R83">
        <v>22.8</v>
      </c>
      <c r="S83">
        <v>7.7</v>
      </c>
      <c r="T83">
        <v>11.1</v>
      </c>
      <c r="U83">
        <v>7.1</v>
      </c>
      <c r="V83">
        <v>1.8</v>
      </c>
      <c r="W83">
        <v>1.1000000000000001</v>
      </c>
      <c r="X83">
        <v>43.3</v>
      </c>
      <c r="Y83">
        <v>46</v>
      </c>
      <c r="CT83" t="s">
        <v>85</v>
      </c>
    </row>
    <row r="84" spans="4:98" x14ac:dyDescent="0.25">
      <c r="D84" t="s">
        <v>301</v>
      </c>
      <c r="E84" t="s">
        <v>302</v>
      </c>
      <c r="F84" t="s">
        <v>11</v>
      </c>
      <c r="G84">
        <v>100</v>
      </c>
      <c r="H84">
        <v>5.4</v>
      </c>
      <c r="I84">
        <v>5.4</v>
      </c>
      <c r="J84">
        <v>3</v>
      </c>
      <c r="K84">
        <v>5.7</v>
      </c>
      <c r="L84">
        <v>2.4</v>
      </c>
      <c r="M84">
        <v>1.8</v>
      </c>
      <c r="N84">
        <v>0.3</v>
      </c>
      <c r="O84">
        <v>2.4</v>
      </c>
      <c r="P84">
        <v>2.7</v>
      </c>
      <c r="Q84">
        <v>15.7</v>
      </c>
      <c r="R84">
        <v>24.8</v>
      </c>
      <c r="S84">
        <v>9.6999999999999993</v>
      </c>
      <c r="T84">
        <v>12.7</v>
      </c>
      <c r="U84">
        <v>5.7</v>
      </c>
      <c r="V84">
        <v>1.8</v>
      </c>
      <c r="W84">
        <v>0.3</v>
      </c>
      <c r="X84">
        <v>43.2</v>
      </c>
      <c r="Y84">
        <v>46</v>
      </c>
      <c r="CT84" t="s">
        <v>86</v>
      </c>
    </row>
    <row r="85" spans="4:98" x14ac:dyDescent="0.25">
      <c r="D85" t="s">
        <v>303</v>
      </c>
      <c r="E85" t="s">
        <v>304</v>
      </c>
      <c r="F85" t="s">
        <v>74</v>
      </c>
      <c r="G85">
        <v>100</v>
      </c>
      <c r="H85">
        <v>4.7</v>
      </c>
      <c r="I85">
        <v>3</v>
      </c>
      <c r="J85">
        <v>2.1</v>
      </c>
      <c r="K85">
        <v>7.6</v>
      </c>
      <c r="L85">
        <v>1.5</v>
      </c>
      <c r="M85">
        <v>2.2999999999999998</v>
      </c>
      <c r="N85">
        <v>1.7</v>
      </c>
      <c r="O85">
        <v>3.7</v>
      </c>
      <c r="P85">
        <v>3.5</v>
      </c>
      <c r="Q85">
        <v>17.600000000000001</v>
      </c>
      <c r="R85">
        <v>23.2</v>
      </c>
      <c r="S85">
        <v>8.5</v>
      </c>
      <c r="T85">
        <v>11.5</v>
      </c>
      <c r="U85">
        <v>6.7</v>
      </c>
      <c r="V85">
        <v>1.8</v>
      </c>
      <c r="W85">
        <v>0.7</v>
      </c>
      <c r="X85">
        <v>43.5</v>
      </c>
      <c r="Y85">
        <v>46</v>
      </c>
      <c r="CT85" t="s">
        <v>87</v>
      </c>
    </row>
    <row r="86" spans="4:98" x14ac:dyDescent="0.25">
      <c r="D86" t="s">
        <v>305</v>
      </c>
      <c r="E86" t="s">
        <v>306</v>
      </c>
      <c r="F86" t="s">
        <v>74</v>
      </c>
      <c r="G86">
        <v>100</v>
      </c>
      <c r="H86">
        <v>5.6</v>
      </c>
      <c r="I86">
        <v>3.5</v>
      </c>
      <c r="J86">
        <v>2.6</v>
      </c>
      <c r="K86">
        <v>5.6</v>
      </c>
      <c r="L86">
        <v>1.3</v>
      </c>
      <c r="M86">
        <v>3.3</v>
      </c>
      <c r="N86">
        <v>1.8</v>
      </c>
      <c r="O86">
        <v>4</v>
      </c>
      <c r="P86">
        <v>4.5999999999999996</v>
      </c>
      <c r="Q86">
        <v>17.100000000000001</v>
      </c>
      <c r="R86">
        <v>24.6</v>
      </c>
      <c r="S86">
        <v>8.4</v>
      </c>
      <c r="T86">
        <v>11.1</v>
      </c>
      <c r="U86">
        <v>5.0999999999999996</v>
      </c>
      <c r="V86">
        <v>1.1000000000000001</v>
      </c>
      <c r="W86">
        <v>0.3</v>
      </c>
      <c r="X86">
        <v>41.8</v>
      </c>
      <c r="Y86">
        <v>45</v>
      </c>
      <c r="CT86" t="s">
        <v>88</v>
      </c>
    </row>
    <row r="87" spans="4:98" x14ac:dyDescent="0.25">
      <c r="D87" t="s">
        <v>307</v>
      </c>
      <c r="E87" t="s">
        <v>308</v>
      </c>
      <c r="F87" t="s">
        <v>11</v>
      </c>
      <c r="G87" t="s">
        <v>18</v>
      </c>
      <c r="H87" t="s">
        <v>18</v>
      </c>
      <c r="I87" t="s">
        <v>18</v>
      </c>
      <c r="J87" t="s">
        <v>18</v>
      </c>
      <c r="K87" t="s">
        <v>18</v>
      </c>
      <c r="L87" t="s">
        <v>18</v>
      </c>
      <c r="M87" t="s">
        <v>18</v>
      </c>
      <c r="N87" t="s">
        <v>18</v>
      </c>
      <c r="O87" t="s">
        <v>18</v>
      </c>
      <c r="P87" t="s">
        <v>18</v>
      </c>
      <c r="Q87" t="s">
        <v>18</v>
      </c>
      <c r="R87" t="s">
        <v>18</v>
      </c>
      <c r="S87" t="s">
        <v>18</v>
      </c>
      <c r="T87" t="s">
        <v>18</v>
      </c>
      <c r="U87" t="s">
        <v>18</v>
      </c>
      <c r="V87" t="s">
        <v>18</v>
      </c>
      <c r="W87" t="s">
        <v>18</v>
      </c>
      <c r="X87" t="s">
        <v>18</v>
      </c>
      <c r="Y87" t="s">
        <v>18</v>
      </c>
      <c r="CT87" t="s">
        <v>89</v>
      </c>
    </row>
    <row r="88" spans="4:98" x14ac:dyDescent="0.25">
      <c r="D88" t="s">
        <v>309</v>
      </c>
      <c r="E88" t="s">
        <v>310</v>
      </c>
      <c r="F88" t="s">
        <v>11</v>
      </c>
      <c r="G88">
        <v>100</v>
      </c>
      <c r="H88">
        <v>6.1</v>
      </c>
      <c r="I88">
        <v>2</v>
      </c>
      <c r="J88">
        <v>1.7</v>
      </c>
      <c r="K88">
        <v>6.1</v>
      </c>
      <c r="L88">
        <v>0.9</v>
      </c>
      <c r="M88">
        <v>2.2999999999999998</v>
      </c>
      <c r="N88">
        <v>2</v>
      </c>
      <c r="O88">
        <v>4</v>
      </c>
      <c r="P88">
        <v>2.2999999999999998</v>
      </c>
      <c r="Q88">
        <v>16.100000000000001</v>
      </c>
      <c r="R88">
        <v>21</v>
      </c>
      <c r="S88">
        <v>9.8000000000000007</v>
      </c>
      <c r="T88">
        <v>16.399999999999999</v>
      </c>
      <c r="U88">
        <v>8.4</v>
      </c>
      <c r="V88">
        <v>0.9</v>
      </c>
      <c r="W88">
        <v>0</v>
      </c>
      <c r="X88">
        <v>45.3</v>
      </c>
      <c r="Y88">
        <v>48</v>
      </c>
      <c r="CT88" t="s">
        <v>90</v>
      </c>
    </row>
    <row r="89" spans="4:98" x14ac:dyDescent="0.25">
      <c r="D89" t="s">
        <v>311</v>
      </c>
      <c r="E89" t="s">
        <v>312</v>
      </c>
      <c r="F89" t="s">
        <v>11</v>
      </c>
      <c r="G89" t="s">
        <v>18</v>
      </c>
      <c r="H89" t="s">
        <v>18</v>
      </c>
      <c r="I89" t="s">
        <v>18</v>
      </c>
      <c r="J89" t="s">
        <v>18</v>
      </c>
      <c r="K89" t="s">
        <v>18</v>
      </c>
      <c r="L89" t="s">
        <v>18</v>
      </c>
      <c r="M89" t="s">
        <v>18</v>
      </c>
      <c r="N89" t="s">
        <v>18</v>
      </c>
      <c r="O89" t="s">
        <v>18</v>
      </c>
      <c r="P89" t="s">
        <v>18</v>
      </c>
      <c r="Q89" t="s">
        <v>18</v>
      </c>
      <c r="R89" t="s">
        <v>18</v>
      </c>
      <c r="S89" t="s">
        <v>18</v>
      </c>
      <c r="T89" t="s">
        <v>18</v>
      </c>
      <c r="U89" t="s">
        <v>18</v>
      </c>
      <c r="V89" t="s">
        <v>18</v>
      </c>
      <c r="W89" t="s">
        <v>18</v>
      </c>
      <c r="X89" t="s">
        <v>18</v>
      </c>
      <c r="Y89" t="s">
        <v>18</v>
      </c>
      <c r="CT89" t="s">
        <v>91</v>
      </c>
    </row>
    <row r="90" spans="4:98" x14ac:dyDescent="0.25">
      <c r="D90" t="s">
        <v>313</v>
      </c>
      <c r="E90" t="s">
        <v>314</v>
      </c>
      <c r="F90" t="s">
        <v>74</v>
      </c>
      <c r="G90">
        <v>100</v>
      </c>
      <c r="H90">
        <v>5</v>
      </c>
      <c r="I90">
        <v>3.7</v>
      </c>
      <c r="J90">
        <v>2.1</v>
      </c>
      <c r="K90">
        <v>5.9</v>
      </c>
      <c r="L90">
        <v>2.1</v>
      </c>
      <c r="M90">
        <v>2.7</v>
      </c>
      <c r="N90">
        <v>2.7</v>
      </c>
      <c r="O90">
        <v>3.2</v>
      </c>
      <c r="P90">
        <v>3.6</v>
      </c>
      <c r="Q90">
        <v>16.3</v>
      </c>
      <c r="R90">
        <v>25</v>
      </c>
      <c r="S90">
        <v>8.1999999999999993</v>
      </c>
      <c r="T90">
        <v>11.6</v>
      </c>
      <c r="U90">
        <v>5.9</v>
      </c>
      <c r="V90">
        <v>1.4</v>
      </c>
      <c r="W90">
        <v>0.6</v>
      </c>
      <c r="X90">
        <v>43</v>
      </c>
      <c r="Y90">
        <v>46</v>
      </c>
      <c r="CT90" t="s">
        <v>92</v>
      </c>
    </row>
    <row r="91" spans="4:98" x14ac:dyDescent="0.25">
      <c r="D91" t="s">
        <v>315</v>
      </c>
      <c r="E91" t="s">
        <v>316</v>
      </c>
      <c r="F91" t="s">
        <v>11</v>
      </c>
      <c r="G91">
        <v>100</v>
      </c>
      <c r="H91">
        <v>3.7</v>
      </c>
      <c r="I91">
        <v>0</v>
      </c>
      <c r="J91">
        <v>0</v>
      </c>
      <c r="K91">
        <v>9.8000000000000007</v>
      </c>
      <c r="L91">
        <v>2.8</v>
      </c>
      <c r="M91">
        <v>1.6</v>
      </c>
      <c r="N91">
        <v>3.7</v>
      </c>
      <c r="O91">
        <v>4.0999999999999996</v>
      </c>
      <c r="P91">
        <v>2.8</v>
      </c>
      <c r="Q91">
        <v>14.2</v>
      </c>
      <c r="R91">
        <v>31.7</v>
      </c>
      <c r="S91">
        <v>9.3000000000000007</v>
      </c>
      <c r="T91">
        <v>10.199999999999999</v>
      </c>
      <c r="U91">
        <v>5.7</v>
      </c>
      <c r="V91">
        <v>0</v>
      </c>
      <c r="W91">
        <v>0.4</v>
      </c>
      <c r="X91">
        <v>43.9</v>
      </c>
      <c r="Y91">
        <v>48</v>
      </c>
      <c r="CT91" t="s">
        <v>93</v>
      </c>
    </row>
    <row r="92" spans="4:98" x14ac:dyDescent="0.25">
      <c r="D92" t="s">
        <v>317</v>
      </c>
      <c r="E92" t="s">
        <v>318</v>
      </c>
      <c r="F92" t="s">
        <v>74</v>
      </c>
      <c r="G92">
        <v>100</v>
      </c>
      <c r="H92">
        <v>6.1</v>
      </c>
      <c r="I92">
        <v>3.3</v>
      </c>
      <c r="J92">
        <v>2.2000000000000002</v>
      </c>
      <c r="K92">
        <v>6.1</v>
      </c>
      <c r="L92">
        <v>1.4</v>
      </c>
      <c r="M92">
        <v>2.5</v>
      </c>
      <c r="N92">
        <v>1.6</v>
      </c>
      <c r="O92">
        <v>4.4000000000000004</v>
      </c>
      <c r="P92">
        <v>5.5</v>
      </c>
      <c r="Q92">
        <v>17.600000000000001</v>
      </c>
      <c r="R92">
        <v>19</v>
      </c>
      <c r="S92">
        <v>7.3</v>
      </c>
      <c r="T92">
        <v>12</v>
      </c>
      <c r="U92">
        <v>7.6</v>
      </c>
      <c r="V92">
        <v>2.2999999999999998</v>
      </c>
      <c r="W92">
        <v>1.1000000000000001</v>
      </c>
      <c r="X92">
        <v>43</v>
      </c>
      <c r="Y92">
        <v>44</v>
      </c>
      <c r="CT92" t="s">
        <v>94</v>
      </c>
    </row>
    <row r="93" spans="4:98" x14ac:dyDescent="0.25">
      <c r="D93" t="s">
        <v>319</v>
      </c>
      <c r="E93" t="s">
        <v>320</v>
      </c>
      <c r="F93" t="s">
        <v>11</v>
      </c>
      <c r="G93">
        <v>100</v>
      </c>
      <c r="H93">
        <v>5.8</v>
      </c>
      <c r="I93">
        <v>3.3</v>
      </c>
      <c r="J93">
        <v>2</v>
      </c>
      <c r="K93">
        <v>6.2</v>
      </c>
      <c r="L93">
        <v>1.5</v>
      </c>
      <c r="M93">
        <v>2.6</v>
      </c>
      <c r="N93">
        <v>2.4</v>
      </c>
      <c r="O93">
        <v>4.8</v>
      </c>
      <c r="P93">
        <v>4.7</v>
      </c>
      <c r="Q93">
        <v>19.600000000000001</v>
      </c>
      <c r="R93">
        <v>20.7</v>
      </c>
      <c r="S93">
        <v>6</v>
      </c>
      <c r="T93">
        <v>9.9</v>
      </c>
      <c r="U93">
        <v>7.6</v>
      </c>
      <c r="V93">
        <v>1.7</v>
      </c>
      <c r="W93">
        <v>1.1000000000000001</v>
      </c>
      <c r="X93">
        <v>41.7</v>
      </c>
      <c r="Y93">
        <v>43</v>
      </c>
      <c r="CT93" t="s">
        <v>95</v>
      </c>
    </row>
    <row r="94" spans="4:98" x14ac:dyDescent="0.25">
      <c r="D94" t="s">
        <v>321</v>
      </c>
      <c r="E94" t="s">
        <v>322</v>
      </c>
      <c r="F94" t="s">
        <v>11</v>
      </c>
      <c r="G94">
        <v>100</v>
      </c>
      <c r="H94">
        <v>6</v>
      </c>
      <c r="I94">
        <v>2.8</v>
      </c>
      <c r="J94">
        <v>1.8</v>
      </c>
      <c r="K94">
        <v>6.7</v>
      </c>
      <c r="L94">
        <v>2.1</v>
      </c>
      <c r="M94">
        <v>2.1</v>
      </c>
      <c r="N94">
        <v>3.2</v>
      </c>
      <c r="O94">
        <v>4.5999999999999996</v>
      </c>
      <c r="P94">
        <v>4.3</v>
      </c>
      <c r="Q94">
        <v>12.8</v>
      </c>
      <c r="R94">
        <v>25.9</v>
      </c>
      <c r="S94">
        <v>7.8</v>
      </c>
      <c r="T94">
        <v>10.3</v>
      </c>
      <c r="U94">
        <v>6</v>
      </c>
      <c r="V94">
        <v>2.8</v>
      </c>
      <c r="W94">
        <v>0.7</v>
      </c>
      <c r="X94">
        <v>42.8</v>
      </c>
      <c r="Y94">
        <v>47</v>
      </c>
      <c r="CT94" t="s">
        <v>96</v>
      </c>
    </row>
    <row r="95" spans="4:98" x14ac:dyDescent="0.25">
      <c r="D95" t="s">
        <v>323</v>
      </c>
      <c r="E95" t="s">
        <v>324</v>
      </c>
      <c r="F95" t="s">
        <v>74</v>
      </c>
      <c r="G95">
        <v>100</v>
      </c>
      <c r="H95">
        <v>5.8</v>
      </c>
      <c r="I95">
        <v>3.5</v>
      </c>
      <c r="J95">
        <v>2.2000000000000002</v>
      </c>
      <c r="K95">
        <v>6</v>
      </c>
      <c r="L95">
        <v>1.6</v>
      </c>
      <c r="M95">
        <v>2.2999999999999998</v>
      </c>
      <c r="N95">
        <v>1.8</v>
      </c>
      <c r="O95">
        <v>4.0999999999999996</v>
      </c>
      <c r="P95">
        <v>4.7</v>
      </c>
      <c r="Q95">
        <v>18.7</v>
      </c>
      <c r="R95">
        <v>23.5</v>
      </c>
      <c r="S95">
        <v>7.9</v>
      </c>
      <c r="T95">
        <v>11.2</v>
      </c>
      <c r="U95">
        <v>5.2</v>
      </c>
      <c r="V95">
        <v>1</v>
      </c>
      <c r="W95">
        <v>0.4</v>
      </c>
      <c r="X95">
        <v>41.6</v>
      </c>
      <c r="Y95">
        <v>44</v>
      </c>
      <c r="CT95" t="s">
        <v>97</v>
      </c>
    </row>
    <row r="96" spans="4:98" x14ac:dyDescent="0.25">
      <c r="D96" t="s">
        <v>325</v>
      </c>
      <c r="E96" t="s">
        <v>326</v>
      </c>
      <c r="F96" t="s">
        <v>11</v>
      </c>
      <c r="G96">
        <v>100</v>
      </c>
      <c r="H96">
        <v>4.0999999999999996</v>
      </c>
      <c r="I96">
        <v>3.6</v>
      </c>
      <c r="J96">
        <v>0.7</v>
      </c>
      <c r="K96">
        <v>7.5</v>
      </c>
      <c r="L96">
        <v>2.2000000000000002</v>
      </c>
      <c r="M96">
        <v>1.9</v>
      </c>
      <c r="N96">
        <v>1.7</v>
      </c>
      <c r="O96">
        <v>5.6</v>
      </c>
      <c r="P96">
        <v>2.9</v>
      </c>
      <c r="Q96">
        <v>16</v>
      </c>
      <c r="R96">
        <v>21.5</v>
      </c>
      <c r="S96">
        <v>10.4</v>
      </c>
      <c r="T96">
        <v>13.3</v>
      </c>
      <c r="U96">
        <v>6.5</v>
      </c>
      <c r="V96">
        <v>1.5</v>
      </c>
      <c r="W96">
        <v>0.5</v>
      </c>
      <c r="X96">
        <v>44.1</v>
      </c>
      <c r="Y96">
        <v>47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Bampton</v>
      </c>
      <c r="C9" t="str">
        <f>data!E9</f>
        <v>E04003004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Bickleigh</v>
      </c>
      <c r="C10" t="str">
        <f>data!E10</f>
        <v>E04003005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Boniface</v>
      </c>
      <c r="C11" t="str">
        <f>data!E11</f>
        <v>E05008546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Bow</v>
      </c>
      <c r="C12" t="str">
        <f>data!E12</f>
        <v>E04003006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Bradninch</v>
      </c>
      <c r="C13" t="str">
        <f>data!E13</f>
        <v>E04003007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Ward</v>
      </c>
      <c r="B14" t="str">
        <f>data!D14</f>
        <v>Bradninch</v>
      </c>
      <c r="C14" t="str">
        <f>data!E14</f>
        <v>E05003510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Brushford</v>
      </c>
      <c r="C15" t="str">
        <f>data!E15</f>
        <v>E04003008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Burlescombe</v>
      </c>
      <c r="C16" t="str">
        <f>data!E16</f>
        <v>E04003009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Butterleigh</v>
      </c>
      <c r="C17" t="str">
        <f>data!E17</f>
        <v>E04003010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Cadbury</v>
      </c>
      <c r="C18" t="str">
        <f>data!E18</f>
        <v>E04003011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Cadbury</v>
      </c>
      <c r="C19" t="str">
        <f>data!E19</f>
        <v>E05003511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Cadeleigh</v>
      </c>
      <c r="C20" t="str">
        <f>data!E20</f>
        <v>E04003012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Canonsleigh</v>
      </c>
      <c r="C21" t="str">
        <f>data!E21</f>
        <v>E05003512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Castle</v>
      </c>
      <c r="C22" t="str">
        <f>data!E22</f>
        <v>E05003513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Chawleigh</v>
      </c>
      <c r="C23" t="str">
        <f>data!E23</f>
        <v>E04003013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Cheriton Bishop</v>
      </c>
      <c r="C24" t="str">
        <f>data!E24</f>
        <v>E04003014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Cheriton Fitzpaine</v>
      </c>
      <c r="C25" t="str">
        <f>data!E25</f>
        <v>E04003015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Clannaborough</v>
      </c>
      <c r="C26" t="str">
        <f>data!E26</f>
        <v>E04003016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Clare and Shuttern</v>
      </c>
      <c r="C27" t="str">
        <f>data!E27</f>
        <v>E05003514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Clayhanger</v>
      </c>
      <c r="C28" t="str">
        <f>data!E28</f>
        <v>E04003017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Clayhidon</v>
      </c>
      <c r="C29" t="str">
        <f>data!E29</f>
        <v>E04003018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Coldridge</v>
      </c>
      <c r="C30" t="str">
        <f>data!E30</f>
        <v>E04003019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Colebrooke</v>
      </c>
      <c r="C31" t="str">
        <f>data!E31</f>
        <v>E04003020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Copplestone</v>
      </c>
      <c r="C32" t="str">
        <f>data!E32</f>
        <v>E04003065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Cranmore</v>
      </c>
      <c r="C33" t="str">
        <f>data!E33</f>
        <v>E05003515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Crediton</v>
      </c>
      <c r="C34" t="str">
        <f>data!E34</f>
        <v>E04003021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Crediton Hamlets</v>
      </c>
      <c r="C35" t="str">
        <f>data!E35</f>
        <v>E04003022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Cruwys Morchard</v>
      </c>
      <c r="C36" t="str">
        <f>data!E36</f>
        <v>E04003023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Cullompton</v>
      </c>
      <c r="C37" t="str">
        <f>data!E37</f>
        <v>E04003024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Ward</v>
      </c>
      <c r="B38" t="str">
        <f>data!D38</f>
        <v>Cullompton North</v>
      </c>
      <c r="C38" t="str">
        <f>data!E38</f>
        <v>E05003516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Cullompton Outer</v>
      </c>
      <c r="C39" t="str">
        <f>data!E39</f>
        <v>E05003517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Cullompton South</v>
      </c>
      <c r="C40" t="str">
        <f>data!E40</f>
        <v>E05003518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Culmstock</v>
      </c>
      <c r="C41" t="str">
        <f>data!E41</f>
        <v>E04003025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Publish</v>
      </c>
      <c r="B42" t="str">
        <f>data!D42</f>
        <v>Devon</v>
      </c>
      <c r="C42" t="str">
        <f>data!E42</f>
        <v>E10000008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Down St. Mary</v>
      </c>
      <c r="C43" t="str">
        <f>data!E43</f>
        <v>E04003026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Eggesford</v>
      </c>
      <c r="C44" t="str">
        <f>data!E44</f>
        <v>E04003027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Halberton</v>
      </c>
      <c r="C45" t="str">
        <f>data!E45</f>
        <v>E04003028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Halberton</v>
      </c>
      <c r="C46" t="str">
        <f>data!E46</f>
        <v>E05003519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Hemyock</v>
      </c>
      <c r="C47" t="str">
        <f>data!E47</f>
        <v>E04003029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Hittisleigh</v>
      </c>
      <c r="C48" t="str">
        <f>data!E48</f>
        <v>E04003030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Hockworthy</v>
      </c>
      <c r="C49" t="str">
        <f>data!E49</f>
        <v>E04003031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Holcombe Rogus</v>
      </c>
      <c r="C50" t="str">
        <f>data!E50</f>
        <v>E04003032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Huntsham</v>
      </c>
      <c r="C51" t="str">
        <f>data!E51</f>
        <v>E04003033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Kennerleigh</v>
      </c>
      <c r="C52" t="str">
        <f>data!E52</f>
        <v>E04003034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Kentisbeare</v>
      </c>
      <c r="C53" t="str">
        <f>data!E53</f>
        <v>E04003035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Lapford</v>
      </c>
      <c r="C54" t="str">
        <f>data!E54</f>
        <v>E04003036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Lawrence</v>
      </c>
      <c r="C55" t="str">
        <f>data!E55</f>
        <v>E05003520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Lower Culm</v>
      </c>
      <c r="C56" t="str">
        <f>data!E56</f>
        <v>E05003521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Ward</v>
      </c>
      <c r="B57" t="str">
        <f>data!D57</f>
        <v>Lowman</v>
      </c>
      <c r="C57" t="str">
        <f>data!E57</f>
        <v>E05003522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Loxbeare</v>
      </c>
      <c r="C58" t="str">
        <f>data!E58</f>
        <v>E04003037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Publish</v>
      </c>
      <c r="B59" t="str">
        <f>data!D59</f>
        <v>Mid Devon</v>
      </c>
      <c r="C59" t="str">
        <f>data!E59</f>
        <v>E07000042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Morchard Bishop</v>
      </c>
      <c r="C60" t="str">
        <f>data!E60</f>
        <v>E04003038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Morebath</v>
      </c>
      <c r="C61" t="str">
        <f>data!E61</f>
        <v>E04003039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Ward</v>
      </c>
      <c r="B62" t="str">
        <f>data!D62</f>
        <v>Newbrooke</v>
      </c>
      <c r="C62" t="str">
        <f>data!E62</f>
        <v>E05008547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Newton St. Cyres</v>
      </c>
      <c r="C63" t="str">
        <f>data!E63</f>
        <v>E04003040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Nymet Rowland</v>
      </c>
      <c r="C64" t="str">
        <f>data!E64</f>
        <v>E04003041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Oakford</v>
      </c>
      <c r="C65" t="str">
        <f>data!E65</f>
        <v>E04003042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Poughill</v>
      </c>
      <c r="C66" t="str">
        <f>data!E66</f>
        <v>E04003043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Puddington</v>
      </c>
      <c r="C67" t="str">
        <f>data!E67</f>
        <v>E04003044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Sampford Peverell</v>
      </c>
      <c r="C68" t="str">
        <f>data!E68</f>
        <v>E04003045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Sandford</v>
      </c>
      <c r="C69" t="str">
        <f>data!E69</f>
        <v>E04003046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Ward</v>
      </c>
      <c r="B70" t="str">
        <f>data!D70</f>
        <v>Sandford and Creedy</v>
      </c>
      <c r="C70" t="str">
        <f>data!E70</f>
        <v>E05003524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Shobrooke</v>
      </c>
      <c r="C71" t="str">
        <f>data!E71</f>
        <v>E04003047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Silverton</v>
      </c>
      <c r="C72" t="str">
        <f>data!E72</f>
        <v>E04003048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Ward</v>
      </c>
      <c r="B73" t="str">
        <f>data!D73</f>
        <v>Silverton</v>
      </c>
      <c r="C73" t="str">
        <f>data!E73</f>
        <v>E05003525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Stockleigh English</v>
      </c>
      <c r="C74" t="str">
        <f>data!E74</f>
        <v>E04003049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Stockleigh Pomeroy</v>
      </c>
      <c r="C75" t="str">
        <f>data!E75</f>
        <v>E04003050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Stoodleigh</v>
      </c>
      <c r="C76" t="str">
        <f>data!E76</f>
        <v>E04003051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Ward</v>
      </c>
      <c r="B77" t="str">
        <f>data!D77</f>
        <v>Taw</v>
      </c>
      <c r="C77" t="str">
        <f>data!E77</f>
        <v>E05003526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Ward</v>
      </c>
      <c r="B78" t="str">
        <f>data!D78</f>
        <v>Taw Vale</v>
      </c>
      <c r="C78" t="str">
        <f>data!E78</f>
        <v>E05003527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Templeton</v>
      </c>
      <c r="C79" t="str">
        <f>data!E79</f>
        <v>E04003052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Thelbridge</v>
      </c>
      <c r="C80" t="str">
        <f>data!E80</f>
        <v>E04003053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Thorverton</v>
      </c>
      <c r="C81" t="str">
        <f>data!E81</f>
        <v>E04003054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Tiverton</v>
      </c>
      <c r="C82" t="str">
        <f>data!E82</f>
        <v>E04003055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Uffculme</v>
      </c>
      <c r="C83" t="str">
        <f>data!E83</f>
        <v>E04003056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Uplowman</v>
      </c>
      <c r="C84" t="str">
        <f>data!E84</f>
        <v>E04003057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Ward</v>
      </c>
      <c r="B85" t="str">
        <f>data!D85</f>
        <v>Upper Culm</v>
      </c>
      <c r="C85" t="str">
        <f>data!E85</f>
        <v>E05003528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Ward</v>
      </c>
      <c r="B86" t="str">
        <f>data!D86</f>
        <v>Upper Yeo</v>
      </c>
      <c r="C86" t="str">
        <f>data!E86</f>
        <v>E05003529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Upton Hellions</v>
      </c>
      <c r="C87" t="str">
        <f>data!E87</f>
        <v>E04003058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Washfield</v>
      </c>
      <c r="C88" t="str">
        <f>data!E88</f>
        <v>E04003059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Washford Pyne</v>
      </c>
      <c r="C89" t="str">
        <f>data!E89</f>
        <v>E04003060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Ward</v>
      </c>
      <c r="B90" t="str">
        <f>data!D90</f>
        <v>Way</v>
      </c>
      <c r="C90" t="str">
        <f>data!E90</f>
        <v>E05003530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Wembworthy</v>
      </c>
      <c r="C91" t="str">
        <f>data!E91</f>
        <v>E04003061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Ward</v>
      </c>
      <c r="B92" t="str">
        <f>data!D92</f>
        <v>Westexe</v>
      </c>
      <c r="C92" t="str">
        <f>data!E92</f>
        <v>E05003531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Willand</v>
      </c>
      <c r="C93" t="str">
        <f>data!E93</f>
        <v>E04003062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Woolfardisworthy</v>
      </c>
      <c r="C94" t="str">
        <f>data!E94</f>
        <v>E04003063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Ward</v>
      </c>
      <c r="B95" t="str">
        <f>data!D95</f>
        <v>Yeo</v>
      </c>
      <c r="C95" t="str">
        <f>data!E95</f>
        <v>E05008548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Zeal Monachorum</v>
      </c>
      <c r="C96" t="str">
        <f>data!E96</f>
        <v>E04003064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Bampton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E04003004</v>
      </c>
      <c r="I5" s="3" t="s">
        <v>158</v>
      </c>
      <c r="L5" s="4" t="str">
        <f>IF(ISERROR(VLOOKUP(I5,E5:F302,2,FALSE)),"",VLOOKUP(I5,E5:F302,2,FALSE))</f>
        <v>E04003004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5.6</v>
      </c>
      <c r="O5" s="7">
        <f>IF(ISERROR(VLOOKUP($L$5,data!$E$9:$T$600,5,FALSE)),"",VLOOKUP($L$5,data!$E$9:$T$600,5,FALSE))</f>
        <v>2.4</v>
      </c>
      <c r="P5" s="7">
        <f>IF(ISERROR(VLOOKUP($L$5,data!$E$9:$T$600,6,FALSE)),"",VLOOKUP($L$5,data!$E$9:$T$600,6,FALSE))</f>
        <v>1.6</v>
      </c>
      <c r="Q5" s="7">
        <f>IF(ISERROR(VLOOKUP($L$5,data!$E$9:$T$600,7,FALSE)),"",VLOOKUP($L$5,data!$E$9:$T$600,7,FALSE))</f>
        <v>4.3</v>
      </c>
      <c r="R5" s="7">
        <f>IF(ISERROR(VLOOKUP($L$5,data!$E$9:$T$600,8,FALSE)),"",VLOOKUP($L$5,data!$E$9:$T$600,8,FALSE))</f>
        <v>0.7</v>
      </c>
      <c r="S5" s="7">
        <f>IF(ISERROR(VLOOKUP($L$5,data!$E$9:$T$600,9,FALSE)),"",VLOOKUP($L$5,data!$E$9:$T$600,9,FALSE))</f>
        <v>1.7</v>
      </c>
      <c r="T5" s="7">
        <f>IF(ISERROR(VLOOKUP($L$5,data!$E$9:$T$600,10,FALSE)),"",VLOOKUP($L$5,data!$E$9:$T$600,10,FALSE))</f>
        <v>1.1000000000000001</v>
      </c>
      <c r="U5" s="7">
        <f>IF(ISERROR(VLOOKUP($L$5,data!$E$9:$T$600,11,FALSE)),"",VLOOKUP($L$5,data!$E$9:$T$600,11,FALSE))</f>
        <v>4.4000000000000004</v>
      </c>
      <c r="V5" s="7">
        <f>IF(ISERROR(VLOOKUP($L$5,data!$E$9:$T$600,12,FALSE)),"",VLOOKUP($L$5,data!$E$9:$T$600,12,FALSE))</f>
        <v>4.8</v>
      </c>
      <c r="W5" s="7">
        <f>IF(ISERROR(VLOOKUP($L$5,data!$E$9:$T$600,13,FALSE)),"",VLOOKUP($L$5,data!$E$9:$T$600,13,FALSE))</f>
        <v>14</v>
      </c>
      <c r="X5" s="7">
        <f>IF(ISERROR(VLOOKUP($L$5,data!$E$9:$T$600,14,FALSE)),"",VLOOKUP($L$5,data!$E$9:$T$600,14,FALSE))</f>
        <v>21.4</v>
      </c>
      <c r="Y5" s="7">
        <f>IF(ISERROR(VLOOKUP($L$5,data!$E$9:$T$600,15,FALSE)),"",VLOOKUP($L$5,data!$E$9:$T$600,15,FALSE))</f>
        <v>9</v>
      </c>
      <c r="Z5" s="7">
        <f>IF(ISERROR(VLOOKUP($L$5,data!$E$9:$T$600,16,FALSE)),"",VLOOKUP($L$5,data!$E$9:$T$600,16,FALSE))</f>
        <v>15</v>
      </c>
      <c r="AA5" s="7">
        <f>IF(ISERROR(VLOOKUP($L$5,data!$E$9:$Y$600,17,FALSE)),"",VLOOKUP($L$5,data!$E$9:$Y$600,17,FALSE))</f>
        <v>8.9</v>
      </c>
      <c r="AB5" s="7">
        <f>IF(ISERROR(VLOOKUP($L$5,data!$E$9:$Y$600,18,FALSE)),"",VLOOKUP($L$5,data!$E$9:$Y$600,18,FALSE))</f>
        <v>3.5</v>
      </c>
      <c r="AC5" s="7">
        <f>IF(ISERROR(VLOOKUP($L$5,data!$E$9:$Y$600,19,FALSE)),"",VLOOKUP($L$5,data!$E$9:$Y$600,19,FALSE))</f>
        <v>1.7</v>
      </c>
      <c r="AD5" s="7">
        <f>IF(ISERROR(VLOOKUP($L$5,data!$E$9:$Y$600,20,FALSE)),"",VLOOKUP($L$5,data!$E$9:$Y$600,20,FALSE))</f>
        <v>47.8</v>
      </c>
      <c r="AE5" s="7">
        <f>IF(ISERROR(VLOOKUP($L$5,data!$E$9:$Y$600,21,FALSE)),"",VLOOKUP($L$5,data!$E$9:$Y$600,21,FALSE))</f>
        <v>52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Bickleigh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E04003005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Bow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E04003006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Devon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E10000008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</v>
      </c>
      <c r="O7" s="7">
        <f>IF(ISERROR(VLOOKUP($L$7,data!$E$9:$T$600,5,FALSE)),"",VLOOKUP($L$7,data!$E$9:$T$600,5,FALSE))</f>
        <v>3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5.4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2.5</v>
      </c>
      <c r="U7" s="7">
        <f>IF(ISERROR(VLOOKUP($L$7,data!$E$9:$T$600,11,FALSE)),"",VLOOKUP($L$7,data!$E$9:$T$600,11,FALSE))</f>
        <v>5.8</v>
      </c>
      <c r="V7" s="7">
        <f>IF(ISERROR(VLOOKUP($L$7,data!$E$9:$T$600,12,FALSE)),"",VLOOKUP($L$7,data!$E$9:$T$600,12,FALSE))</f>
        <v>4.9000000000000004</v>
      </c>
      <c r="W7" s="7">
        <f>IF(ISERROR(VLOOKUP($L$7,data!$E$9:$T$600,13,FALSE)),"",VLOOKUP($L$7,data!$E$9:$T$600,13,FALSE))</f>
        <v>17</v>
      </c>
      <c r="X7" s="7">
        <f>IF(ISERROR(VLOOKUP($L$7,data!$E$9:$T$600,14,FALSE)),"",VLOOKUP($L$7,data!$E$9:$T$600,14,FALSE))</f>
        <v>20.7</v>
      </c>
      <c r="Y7" s="7">
        <f>IF(ISERROR(VLOOKUP($L$7,data!$E$9:$T$600,15,FALSE)),"",VLOOKUP($L$7,data!$E$9:$T$600,15,FALSE))</f>
        <v>7.7</v>
      </c>
      <c r="Z7" s="7">
        <f>IF(ISERROR(VLOOKUP($L$7,data!$E$9:$T$600,16,FALSE)),"",VLOOKUP($L$7,data!$E$9:$T$600,16,FALSE))</f>
        <v>11.6</v>
      </c>
      <c r="AA7" s="7">
        <f>IF(ISERROR(VLOOKUP($L$7,data!$E$9:$Y$600,17,FALSE)),"",VLOOKUP($L$7,data!$E$9:$Y$600,17,FALSE))</f>
        <v>7.5</v>
      </c>
      <c r="AB7" s="7">
        <f>IF(ISERROR(VLOOKUP($L$7,data!$E$9:$Y$600,18,FALSE)),"",VLOOKUP($L$7,data!$E$9:$Y$600,18,FALSE))</f>
        <v>2.2000000000000002</v>
      </c>
      <c r="AC7" s="7">
        <f>IF(ISERROR(VLOOKUP($L$7,data!$E$9:$Y$600,19,FALSE)),"",VLOOKUP($L$7,data!$E$9:$Y$600,19,FALSE))</f>
        <v>1.2</v>
      </c>
      <c r="AD7" s="7">
        <f>IF(ISERROR(VLOOKUP($L$7,data!$E$9:$Y$600,20,FALSE)),"",VLOOKUP($L$7,data!$E$9:$Y$600,20,FALSE))</f>
        <v>43.7</v>
      </c>
      <c r="AE7" s="7">
        <f>IF(ISERROR(VLOOKUP($L$7,data!$E$9:$Y$600,21,FALSE)),"",VLOOKUP($L$7,data!$E$9:$Y$600,21,FALSE))</f>
        <v>45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Bradninch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E04003007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Mid Devon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E07000042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5.8</v>
      </c>
      <c r="O8" s="7">
        <f>IF(ISERROR(VLOOKUP($L$8,data!$E$9:$T$600,5,FALSE)),"",VLOOKUP($L$8,data!$E$9:$T$600,5,FALSE))</f>
        <v>3.3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6.1</v>
      </c>
      <c r="R8" s="7">
        <f>IF(ISERROR(VLOOKUP($L$8,data!$E$9:$T$600,8,FALSE)),"",VLOOKUP($L$8,data!$E$9:$T$600,8,FALSE))</f>
        <v>1.4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2.1</v>
      </c>
      <c r="U8" s="7">
        <f>IF(ISERROR(VLOOKUP($L$8,data!$E$9:$T$600,11,FALSE)),"",VLOOKUP($L$8,data!$E$9:$T$600,11,FALSE))</f>
        <v>4.7</v>
      </c>
      <c r="V8" s="7">
        <f>IF(ISERROR(VLOOKUP($L$8,data!$E$9:$T$600,12,FALSE)),"",VLOOKUP($L$8,data!$E$9:$T$600,12,FALSE))</f>
        <v>5</v>
      </c>
      <c r="W8" s="7">
        <f>IF(ISERROR(VLOOKUP($L$8,data!$E$9:$T$600,13,FALSE)),"",VLOOKUP($L$8,data!$E$9:$T$600,13,FALSE))</f>
        <v>17.8</v>
      </c>
      <c r="X8" s="7">
        <f>IF(ISERROR(VLOOKUP($L$8,data!$E$9:$T$600,14,FALSE)),"",VLOOKUP($L$8,data!$E$9:$T$600,14,FALSE))</f>
        <v>21.3</v>
      </c>
      <c r="Y8" s="7">
        <f>IF(ISERROR(VLOOKUP($L$8,data!$E$9:$T$600,15,FALSE)),"",VLOOKUP($L$8,data!$E$9:$T$600,15,FALSE))</f>
        <v>7.5</v>
      </c>
      <c r="Z8" s="7">
        <f>IF(ISERROR(VLOOKUP($L$8,data!$E$9:$T$600,16,FALSE)),"",VLOOKUP($L$8,data!$E$9:$T$600,16,FALSE))</f>
        <v>10.9</v>
      </c>
      <c r="AA8" s="7">
        <f>IF(ISERROR(VLOOKUP($L$8,data!$E$9:$Y$600,17,FALSE)),"",VLOOKUP($L$8,data!$E$9:$Y$600,17,FALSE))</f>
        <v>6.6</v>
      </c>
      <c r="AB8" s="7">
        <f>IF(ISERROR(VLOOKUP($L$8,data!$E$9:$Y$600,18,FALSE)),"",VLOOKUP($L$8,data!$E$9:$Y$600,18,FALSE))</f>
        <v>1.8</v>
      </c>
      <c r="AC8" s="7">
        <f>IF(ISERROR(VLOOKUP($L$8,data!$E$9:$Y$600,19,FALSE)),"",VLOOKUP($L$8,data!$E$9:$Y$600,19,FALSE))</f>
        <v>1</v>
      </c>
      <c r="AD8" s="7">
        <f>IF(ISERROR(VLOOKUP($L$8,data!$E$9:$Y$600,20,FALSE)),"",VLOOKUP($L$8,data!$E$9:$Y$600,20,FALSE))</f>
        <v>42.3</v>
      </c>
      <c r="AE8" s="7">
        <f>IF(ISERROR(VLOOKUP($L$8,data!$E$9:$Y$600,21,FALSE)),"",VLOOKUP($L$8,data!$E$9:$Y$600,21,FALSE))</f>
        <v>44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Brushford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E04003008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Burlescombe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E04003009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Butterleigh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E04003010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Cadbury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E04003011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Cadeleigh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E04003012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Chawleigh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E04003013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Cheriton Bishop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E04003014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Cheriton Fitzpaine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E04003015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Clannaborough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E04003016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Clayhanger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E04003017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Clayhidon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E04003018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Coldridge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E04003019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Colebrooke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E04003020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Copplestone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E04003065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Crediton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E04003021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Crediton Hamlets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E04003022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Cruwys Morchard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E04003023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Cullompton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E04003024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Culmstock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E04003025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Down St. Mary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E04003026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Eggesford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E04003027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Halberton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E04003028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Hemyock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E04003029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Hittisleigh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E04003030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Hockworthy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E04003031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Holcombe Rogus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E04003032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Huntsham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E04003033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Kennerleigh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E04003034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Kentisbeare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E04003035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Lapford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E04003036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Loxbeare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E04003037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Morchard Bishop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E04003038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Morebath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E04003039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Newton St. Cyres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E04003040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Nymet Rowland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E04003041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Oakford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E04003042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Poughill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E04003043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Puddington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E04003044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Sampford Peverell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E04003045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Sandford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E04003046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Shobrooke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E04003047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Silverton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E04003048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Stockleigh English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E04003049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Stockleigh Pomeroy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E04003050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Stoodleigh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E04003051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Templeton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E04003052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Thelbridge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E04003053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Thorverton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E04003054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Tiverton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E04003055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Uffculme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E04003056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Uplowman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E04003057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Upton Hellions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E04003058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Washfield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E04003059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Washford Pyne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E04003060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Wembworthy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E04003061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Willand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E04003062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Woolfardisworthy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E04003063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Zeal Monachorum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E04003064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z4fzXYtVgVfKiw+qsf+wDa+HfRTtCMXYeMFfb510N8sNFHViORHND4DrJQdIOU/iEnVc1arjd4IKHCzBnY+Krw==" saltValue="QiN/R80z0K638/9UC2QRPw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2013-06-27T14:10:24Z</dcterms:modified>
</cp:coreProperties>
</file>