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2.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24226"/>
  <mc:AlternateContent xmlns:mc="http://schemas.openxmlformats.org/markup-compatibility/2006">
    <mc:Choice Requires="x15">
      <x15ac:absPath xmlns:x15ac="http://schemas.microsoft.com/office/spreadsheetml/2010/11/ac" url="https://ruralservicesnetwork-my.sharepoint.com/personal/richard_inman_sparse_gov_uk/Documents/RSN Shared Documents/12. Work areas/Daniel Worth/Cloud Folder/250920/"/>
    </mc:Choice>
  </mc:AlternateContent>
  <xr:revisionPtr revIDLastSave="212" documentId="8_{970199CA-DCF9-4E4E-98B7-C8369AC2280C}" xr6:coauthVersionLast="45" xr6:coauthVersionMax="45" xr10:uidLastSave="{E226C9A2-4FA3-4509-B06B-AE7FF22E5D99}"/>
  <workbookProtection workbookAlgorithmName="SHA-512" workbookHashValue="62CS0nT+eMfe8bPkj0jYu+CM7aQSrutXqUC/+OXPRFEwo/Us/LNpIRlk3x3Bl2+m4EgBtLzi/fk1bVmkFN20Rw==" workbookSaltValue="/sPb0lO11RR8oqNKpjayhg==" workbookSpinCount="100000" lockStructure="1"/>
  <bookViews>
    <workbookView xWindow="28680" yWindow="-120" windowWidth="38640" windowHeight="21240" firstSheet="10" activeTab="10" xr2:uid="{00000000-000D-0000-FFFF-FFFF00000000}"/>
  </bookViews>
  <sheets>
    <sheet name="TRA8901" sheetId="1" state="veryHidden" r:id="rId1"/>
    <sheet name="TRA8902" sheetId="2" state="veryHidden" r:id="rId2"/>
    <sheet name="TRA8903" sheetId="3" state="veryHidden" r:id="rId3"/>
    <sheet name="TRA8907" sheetId="4" state="veryHidden" r:id="rId4"/>
    <sheet name="Sheet1" sheetId="5" state="veryHidden" r:id="rId5"/>
    <sheet name="Sheet2" sheetId="6" state="veryHidden" r:id="rId6"/>
    <sheet name="Sheet6" sheetId="7" state="veryHidden" r:id="rId7"/>
    <sheet name="members" sheetId="8" state="veryHidden" r:id="rId8"/>
    <sheet name="classifications" sheetId="9" state="veryHidden" r:id="rId9"/>
    <sheet name="class" sheetId="10" state="veryHidden" r:id="rId10"/>
    <sheet name="front sheet" sheetId="11" r:id="rId11"/>
  </sheets>
  <externalReferences>
    <externalReference r:id="rId12"/>
  </externalReferences>
  <definedNames>
    <definedName name="members">members!$A$1:$A$111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00" i="11" l="1"/>
  <c r="O100" i="11"/>
  <c r="N101" i="11"/>
  <c r="O101" i="11"/>
  <c r="N56" i="11"/>
  <c r="O56" i="11"/>
  <c r="N55" i="11"/>
  <c r="O55" i="11"/>
  <c r="N11" i="11"/>
  <c r="O11" i="11"/>
  <c r="N10" i="11"/>
  <c r="O10" i="11"/>
  <c r="B2" i="8"/>
  <c r="B3" i="8"/>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 i="8"/>
  <c r="O97" i="8"/>
  <c r="O98" i="8"/>
  <c r="O99" i="8"/>
  <c r="O100" i="8"/>
  <c r="O101" i="8"/>
  <c r="O102" i="8"/>
  <c r="O103" i="8"/>
  <c r="O104" i="8"/>
  <c r="O2" i="8"/>
  <c r="O3" i="8"/>
  <c r="O4" i="8"/>
  <c r="O5" i="8"/>
  <c r="O6" i="8"/>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1" i="8"/>
  <c r="K640" i="5"/>
  <c r="K774" i="5" s="1"/>
  <c r="K784" i="5" s="1"/>
  <c r="K775" i="5"/>
  <c r="K776" i="5"/>
  <c r="K785" i="5" s="1"/>
  <c r="K617" i="5"/>
  <c r="K618" i="5"/>
  <c r="K619" i="5"/>
  <c r="K620" i="5"/>
  <c r="K621" i="5"/>
  <c r="K622" i="5"/>
  <c r="K623" i="5"/>
  <c r="K624" i="5"/>
  <c r="K625" i="5"/>
  <c r="K626" i="5"/>
  <c r="K627" i="5"/>
  <c r="K628" i="5"/>
  <c r="K629" i="5"/>
  <c r="K630" i="5"/>
  <c r="K631" i="5"/>
  <c r="K632" i="5"/>
  <c r="K633" i="5"/>
  <c r="K634" i="5"/>
  <c r="K635" i="5"/>
  <c r="K636" i="5"/>
  <c r="K637" i="5"/>
  <c r="K638" i="5"/>
  <c r="K639" i="5"/>
  <c r="K641" i="5"/>
  <c r="K642" i="5"/>
  <c r="K643" i="5"/>
  <c r="K644" i="5"/>
  <c r="K645" i="5"/>
  <c r="K646" i="5"/>
  <c r="K647" i="5"/>
  <c r="K648" i="5"/>
  <c r="K649" i="5"/>
  <c r="K650" i="5"/>
  <c r="K651" i="5"/>
  <c r="K652" i="5"/>
  <c r="K653" i="5"/>
  <c r="K654" i="5"/>
  <c r="K655" i="5"/>
  <c r="K656" i="5"/>
  <c r="K657" i="5"/>
  <c r="K658" i="5"/>
  <c r="K659" i="5"/>
  <c r="K660" i="5"/>
  <c r="K661" i="5"/>
  <c r="K662" i="5"/>
  <c r="K663" i="5"/>
  <c r="K664" i="5"/>
  <c r="K665" i="5"/>
  <c r="K666" i="5"/>
  <c r="K667" i="5"/>
  <c r="K668" i="5"/>
  <c r="K669" i="5"/>
  <c r="K670" i="5"/>
  <c r="K671" i="5"/>
  <c r="K672" i="5"/>
  <c r="K673" i="5"/>
  <c r="K674" i="5"/>
  <c r="K675" i="5"/>
  <c r="K676" i="5"/>
  <c r="K677" i="5"/>
  <c r="K678" i="5"/>
  <c r="K679" i="5"/>
  <c r="K680" i="5"/>
  <c r="K681" i="5"/>
  <c r="K682" i="5"/>
  <c r="K683" i="5"/>
  <c r="K684" i="5"/>
  <c r="K685" i="5"/>
  <c r="K686" i="5"/>
  <c r="K687" i="5"/>
  <c r="K688" i="5"/>
  <c r="K689" i="5"/>
  <c r="K690" i="5"/>
  <c r="K691" i="5"/>
  <c r="K692" i="5"/>
  <c r="K693" i="5"/>
  <c r="K694" i="5"/>
  <c r="K695" i="5"/>
  <c r="K696" i="5"/>
  <c r="K697" i="5"/>
  <c r="K698" i="5"/>
  <c r="K699" i="5"/>
  <c r="K700" i="5"/>
  <c r="K701" i="5"/>
  <c r="K702" i="5"/>
  <c r="K703" i="5"/>
  <c r="K704" i="5"/>
  <c r="K705" i="5"/>
  <c r="K706" i="5"/>
  <c r="K707" i="5"/>
  <c r="K708" i="5"/>
  <c r="K709" i="5"/>
  <c r="K710" i="5"/>
  <c r="K711" i="5"/>
  <c r="K712" i="5"/>
  <c r="K713" i="5"/>
  <c r="K714" i="5"/>
  <c r="K715" i="5"/>
  <c r="K716" i="5"/>
  <c r="K717" i="5"/>
  <c r="K718" i="5"/>
  <c r="K719" i="5"/>
  <c r="K720" i="5"/>
  <c r="K721" i="5"/>
  <c r="K722" i="5"/>
  <c r="K723" i="5"/>
  <c r="K724" i="5"/>
  <c r="K725" i="5"/>
  <c r="K726" i="5"/>
  <c r="K727" i="5"/>
  <c r="K728" i="5"/>
  <c r="K729" i="5"/>
  <c r="K730" i="5"/>
  <c r="K731" i="5"/>
  <c r="K732" i="5"/>
  <c r="K733" i="5"/>
  <c r="K734" i="5"/>
  <c r="K735" i="5"/>
  <c r="K736" i="5"/>
  <c r="K737" i="5"/>
  <c r="K738" i="5"/>
  <c r="K739" i="5"/>
  <c r="K740" i="5"/>
  <c r="K741" i="5"/>
  <c r="K742" i="5"/>
  <c r="K743" i="5"/>
  <c r="K744" i="5"/>
  <c r="K745" i="5"/>
  <c r="K746" i="5"/>
  <c r="K747" i="5"/>
  <c r="K748" i="5"/>
  <c r="K749" i="5"/>
  <c r="K750" i="5"/>
  <c r="K751" i="5"/>
  <c r="K752" i="5"/>
  <c r="K753" i="5"/>
  <c r="K754" i="5"/>
  <c r="K755" i="5"/>
  <c r="K756" i="5"/>
  <c r="K757" i="5"/>
  <c r="K758" i="5"/>
  <c r="K759" i="5"/>
  <c r="K760" i="5"/>
  <c r="K761" i="5"/>
  <c r="K762" i="5"/>
  <c r="K763" i="5"/>
  <c r="K764" i="5"/>
  <c r="K765" i="5"/>
  <c r="K766" i="5"/>
  <c r="K767" i="5"/>
  <c r="K768" i="5"/>
  <c r="K769" i="5"/>
  <c r="K616" i="5"/>
  <c r="AC582" i="5"/>
  <c r="AC583" i="5"/>
  <c r="K582" i="5"/>
  <c r="K583" i="5"/>
  <c r="AC572" i="5"/>
  <c r="AC573" i="5"/>
  <c r="AC574" i="5"/>
  <c r="T572" i="5"/>
  <c r="T573" i="5"/>
  <c r="T574" i="5"/>
  <c r="K572" i="5"/>
  <c r="K573" i="5"/>
  <c r="K574" i="5"/>
  <c r="T415" i="5"/>
  <c r="T416" i="5"/>
  <c r="T417" i="5"/>
  <c r="T418" i="5"/>
  <c r="T419" i="5"/>
  <c r="T420" i="5"/>
  <c r="T421" i="5"/>
  <c r="T422" i="5"/>
  <c r="T423" i="5"/>
  <c r="T424" i="5"/>
  <c r="T425" i="5"/>
  <c r="T426" i="5"/>
  <c r="T427" i="5"/>
  <c r="T428" i="5"/>
  <c r="T429" i="5"/>
  <c r="T430" i="5"/>
  <c r="T431" i="5"/>
  <c r="T432" i="5"/>
  <c r="T433" i="5"/>
  <c r="T434" i="5"/>
  <c r="T435" i="5"/>
  <c r="T436" i="5"/>
  <c r="T437" i="5"/>
  <c r="T439" i="5"/>
  <c r="T440" i="5"/>
  <c r="T441" i="5"/>
  <c r="T442" i="5"/>
  <c r="T443" i="5"/>
  <c r="T444" i="5"/>
  <c r="T445" i="5"/>
  <c r="T446" i="5"/>
  <c r="T447" i="5"/>
  <c r="T448" i="5"/>
  <c r="T449" i="5"/>
  <c r="T450" i="5"/>
  <c r="T451" i="5"/>
  <c r="T452" i="5"/>
  <c r="T453" i="5"/>
  <c r="T454" i="5"/>
  <c r="T455" i="5"/>
  <c r="T456" i="5"/>
  <c r="T457" i="5"/>
  <c r="T458" i="5"/>
  <c r="T459" i="5"/>
  <c r="T460" i="5"/>
  <c r="T461" i="5"/>
  <c r="T462" i="5"/>
  <c r="T463" i="5"/>
  <c r="T464" i="5"/>
  <c r="T465" i="5"/>
  <c r="T466" i="5"/>
  <c r="T467" i="5"/>
  <c r="T468" i="5"/>
  <c r="T469" i="5"/>
  <c r="T470" i="5"/>
  <c r="T471" i="5"/>
  <c r="T472" i="5"/>
  <c r="T473" i="5"/>
  <c r="T474" i="5"/>
  <c r="T475" i="5"/>
  <c r="T476" i="5"/>
  <c r="T477" i="5"/>
  <c r="T478" i="5"/>
  <c r="T479" i="5"/>
  <c r="T480" i="5"/>
  <c r="T481" i="5"/>
  <c r="T482" i="5"/>
  <c r="T483" i="5"/>
  <c r="T484" i="5"/>
  <c r="T485" i="5"/>
  <c r="T486" i="5"/>
  <c r="T487" i="5"/>
  <c r="T488" i="5"/>
  <c r="T489" i="5"/>
  <c r="T490" i="5"/>
  <c r="T491" i="5"/>
  <c r="T492" i="5"/>
  <c r="T493" i="5"/>
  <c r="T494" i="5"/>
  <c r="T495" i="5"/>
  <c r="T496" i="5"/>
  <c r="T497" i="5"/>
  <c r="T498" i="5"/>
  <c r="T499" i="5"/>
  <c r="T500" i="5"/>
  <c r="T501" i="5"/>
  <c r="T502" i="5"/>
  <c r="T503" i="5"/>
  <c r="T504" i="5"/>
  <c r="T505" i="5"/>
  <c r="T506" i="5"/>
  <c r="T507" i="5"/>
  <c r="T508" i="5"/>
  <c r="T509" i="5"/>
  <c r="T510" i="5"/>
  <c r="T511" i="5"/>
  <c r="T512" i="5"/>
  <c r="T513" i="5"/>
  <c r="T514" i="5"/>
  <c r="T515" i="5"/>
  <c r="T516" i="5"/>
  <c r="T517" i="5"/>
  <c r="T518" i="5"/>
  <c r="T519" i="5"/>
  <c r="T520" i="5"/>
  <c r="T521" i="5"/>
  <c r="T522" i="5"/>
  <c r="T523" i="5"/>
  <c r="T524" i="5"/>
  <c r="T525" i="5"/>
  <c r="T526" i="5"/>
  <c r="T527" i="5"/>
  <c r="T528" i="5"/>
  <c r="T529" i="5"/>
  <c r="T530" i="5"/>
  <c r="T531" i="5"/>
  <c r="T532" i="5"/>
  <c r="T533" i="5"/>
  <c r="T534" i="5"/>
  <c r="T535" i="5"/>
  <c r="T536" i="5"/>
  <c r="T537" i="5"/>
  <c r="T538" i="5"/>
  <c r="T539" i="5"/>
  <c r="T540" i="5"/>
  <c r="T541" i="5"/>
  <c r="T542" i="5"/>
  <c r="T543" i="5"/>
  <c r="T544" i="5"/>
  <c r="T545" i="5"/>
  <c r="T546" i="5"/>
  <c r="T547" i="5"/>
  <c r="T548" i="5"/>
  <c r="T549" i="5"/>
  <c r="T550" i="5"/>
  <c r="T551" i="5"/>
  <c r="T552" i="5"/>
  <c r="T553" i="5"/>
  <c r="T554" i="5"/>
  <c r="T556" i="5"/>
  <c r="T557" i="5"/>
  <c r="T558" i="5"/>
  <c r="T559" i="5"/>
  <c r="T560" i="5"/>
  <c r="T562" i="5"/>
  <c r="T563" i="5"/>
  <c r="T564" i="5"/>
  <c r="T565" i="5"/>
  <c r="T566" i="5"/>
  <c r="T567" i="5"/>
  <c r="T414" i="5"/>
  <c r="K415" i="5"/>
  <c r="K416" i="5"/>
  <c r="K417" i="5"/>
  <c r="K418" i="5"/>
  <c r="K419" i="5"/>
  <c r="K420" i="5"/>
  <c r="K421" i="5"/>
  <c r="K422" i="5"/>
  <c r="K423" i="5"/>
  <c r="K424" i="5"/>
  <c r="K425" i="5"/>
  <c r="K426" i="5"/>
  <c r="K427" i="5"/>
  <c r="K428" i="5"/>
  <c r="K429" i="5"/>
  <c r="K430" i="5"/>
  <c r="K431" i="5"/>
  <c r="K432" i="5"/>
  <c r="K433" i="5"/>
  <c r="K434" i="5"/>
  <c r="K435" i="5"/>
  <c r="K436" i="5"/>
  <c r="K437" i="5"/>
  <c r="K438" i="5"/>
  <c r="K439" i="5"/>
  <c r="K440" i="5"/>
  <c r="K441" i="5"/>
  <c r="K442" i="5"/>
  <c r="K443" i="5"/>
  <c r="K444" i="5"/>
  <c r="K445" i="5"/>
  <c r="K446" i="5"/>
  <c r="K447" i="5"/>
  <c r="K448" i="5"/>
  <c r="K449" i="5"/>
  <c r="K450" i="5"/>
  <c r="K451" i="5"/>
  <c r="K452" i="5"/>
  <c r="K453" i="5"/>
  <c r="K454" i="5"/>
  <c r="K455" i="5"/>
  <c r="K456" i="5"/>
  <c r="K457" i="5"/>
  <c r="K458" i="5"/>
  <c r="K459" i="5"/>
  <c r="K460" i="5"/>
  <c r="K461" i="5"/>
  <c r="K462" i="5"/>
  <c r="K463" i="5"/>
  <c r="K464" i="5"/>
  <c r="K465" i="5"/>
  <c r="K466" i="5"/>
  <c r="K467" i="5"/>
  <c r="K468" i="5"/>
  <c r="K469" i="5"/>
  <c r="K470" i="5"/>
  <c r="K471" i="5"/>
  <c r="K472" i="5"/>
  <c r="K473" i="5"/>
  <c r="K474" i="5"/>
  <c r="K475" i="5"/>
  <c r="K476" i="5"/>
  <c r="K477" i="5"/>
  <c r="K478" i="5"/>
  <c r="K479" i="5"/>
  <c r="K480" i="5"/>
  <c r="K481" i="5"/>
  <c r="K482" i="5"/>
  <c r="K483" i="5"/>
  <c r="K484" i="5"/>
  <c r="K485" i="5"/>
  <c r="K486" i="5"/>
  <c r="K487" i="5"/>
  <c r="K488" i="5"/>
  <c r="K489" i="5"/>
  <c r="K490" i="5"/>
  <c r="K491" i="5"/>
  <c r="K492" i="5"/>
  <c r="K493" i="5"/>
  <c r="K494" i="5"/>
  <c r="K495" i="5"/>
  <c r="K496" i="5"/>
  <c r="K497" i="5"/>
  <c r="K498" i="5"/>
  <c r="K499" i="5"/>
  <c r="K500" i="5"/>
  <c r="K501" i="5"/>
  <c r="K502" i="5"/>
  <c r="K503" i="5"/>
  <c r="K504" i="5"/>
  <c r="K505" i="5"/>
  <c r="K506" i="5"/>
  <c r="K507" i="5"/>
  <c r="K508" i="5"/>
  <c r="K509" i="5"/>
  <c r="K510" i="5"/>
  <c r="K511" i="5"/>
  <c r="K512" i="5"/>
  <c r="K513" i="5"/>
  <c r="K514" i="5"/>
  <c r="K515" i="5"/>
  <c r="K516" i="5"/>
  <c r="K517" i="5"/>
  <c r="K518" i="5"/>
  <c r="K519" i="5"/>
  <c r="K520" i="5"/>
  <c r="K521" i="5"/>
  <c r="K522" i="5"/>
  <c r="K523" i="5"/>
  <c r="K524" i="5"/>
  <c r="K525" i="5"/>
  <c r="K526" i="5"/>
  <c r="K527" i="5"/>
  <c r="K528" i="5"/>
  <c r="K529" i="5"/>
  <c r="K530" i="5"/>
  <c r="K531" i="5"/>
  <c r="K532" i="5"/>
  <c r="K533" i="5"/>
  <c r="K534" i="5"/>
  <c r="K535" i="5"/>
  <c r="K536" i="5"/>
  <c r="K537" i="5"/>
  <c r="K538" i="5"/>
  <c r="K539" i="5"/>
  <c r="K540" i="5"/>
  <c r="K541" i="5"/>
  <c r="K542" i="5"/>
  <c r="K543" i="5"/>
  <c r="K544" i="5"/>
  <c r="K545" i="5"/>
  <c r="K546" i="5"/>
  <c r="K547" i="5"/>
  <c r="K548" i="5"/>
  <c r="K549" i="5"/>
  <c r="K550" i="5"/>
  <c r="K551" i="5"/>
  <c r="K552" i="5"/>
  <c r="K553" i="5"/>
  <c r="K554" i="5"/>
  <c r="K555" i="5"/>
  <c r="K556" i="5"/>
  <c r="K557" i="5"/>
  <c r="K558" i="5"/>
  <c r="K559" i="5"/>
  <c r="K560" i="5"/>
  <c r="K561" i="5"/>
  <c r="K562" i="5"/>
  <c r="K563" i="5"/>
  <c r="K564" i="5"/>
  <c r="K565" i="5"/>
  <c r="K566" i="5"/>
  <c r="K567" i="5"/>
  <c r="K414" i="5"/>
  <c r="AC380" i="5"/>
  <c r="AC381" i="5"/>
  <c r="K380" i="5"/>
  <c r="K381" i="5"/>
  <c r="AC370" i="5"/>
  <c r="AC371" i="5"/>
  <c r="AC372" i="5"/>
  <c r="T370" i="5"/>
  <c r="T371" i="5"/>
  <c r="T372" i="5"/>
  <c r="K370" i="5"/>
  <c r="K371" i="5"/>
  <c r="K372" i="5"/>
  <c r="T213" i="5"/>
  <c r="T214" i="5"/>
  <c r="T215" i="5"/>
  <c r="T216" i="5"/>
  <c r="T217" i="5"/>
  <c r="T218" i="5"/>
  <c r="T219" i="5"/>
  <c r="T220" i="5"/>
  <c r="T221" i="5"/>
  <c r="T222" i="5"/>
  <c r="T223" i="5"/>
  <c r="T224" i="5"/>
  <c r="T225" i="5"/>
  <c r="T226" i="5"/>
  <c r="T227" i="5"/>
  <c r="T228" i="5"/>
  <c r="T229" i="5"/>
  <c r="T230" i="5"/>
  <c r="T231" i="5"/>
  <c r="T232" i="5"/>
  <c r="T233" i="5"/>
  <c r="T234" i="5"/>
  <c r="T235" i="5"/>
  <c r="T237" i="5"/>
  <c r="T238" i="5"/>
  <c r="T239" i="5"/>
  <c r="T240" i="5"/>
  <c r="T241" i="5"/>
  <c r="T242" i="5"/>
  <c r="T243" i="5"/>
  <c r="T244" i="5"/>
  <c r="T245" i="5"/>
  <c r="T246" i="5"/>
  <c r="T247" i="5"/>
  <c r="T248" i="5"/>
  <c r="T249" i="5"/>
  <c r="T250" i="5"/>
  <c r="T251" i="5"/>
  <c r="T252" i="5"/>
  <c r="T253" i="5"/>
  <c r="T254" i="5"/>
  <c r="T255" i="5"/>
  <c r="T256" i="5"/>
  <c r="T257" i="5"/>
  <c r="T258" i="5"/>
  <c r="T259" i="5"/>
  <c r="T260" i="5"/>
  <c r="T261" i="5"/>
  <c r="T262" i="5"/>
  <c r="T263" i="5"/>
  <c r="T264" i="5"/>
  <c r="T265" i="5"/>
  <c r="T266" i="5"/>
  <c r="T267" i="5"/>
  <c r="T268" i="5"/>
  <c r="T269" i="5"/>
  <c r="T270" i="5"/>
  <c r="T271" i="5"/>
  <c r="T272" i="5"/>
  <c r="T273" i="5"/>
  <c r="T274" i="5"/>
  <c r="T275" i="5"/>
  <c r="T276" i="5"/>
  <c r="T277" i="5"/>
  <c r="T278" i="5"/>
  <c r="T279" i="5"/>
  <c r="T280" i="5"/>
  <c r="T281" i="5"/>
  <c r="T282" i="5"/>
  <c r="T283" i="5"/>
  <c r="T284" i="5"/>
  <c r="T285" i="5"/>
  <c r="T286" i="5"/>
  <c r="T287" i="5"/>
  <c r="T288" i="5"/>
  <c r="T289" i="5"/>
  <c r="T290" i="5"/>
  <c r="T291" i="5"/>
  <c r="T292" i="5"/>
  <c r="T293" i="5"/>
  <c r="T294" i="5"/>
  <c r="T295" i="5"/>
  <c r="T296" i="5"/>
  <c r="T297" i="5"/>
  <c r="T298" i="5"/>
  <c r="T299" i="5"/>
  <c r="T300" i="5"/>
  <c r="T301" i="5"/>
  <c r="T302" i="5"/>
  <c r="T303" i="5"/>
  <c r="T304" i="5"/>
  <c r="T305" i="5"/>
  <c r="T306" i="5"/>
  <c r="T307" i="5"/>
  <c r="T308" i="5"/>
  <c r="T309" i="5"/>
  <c r="T310" i="5"/>
  <c r="T311" i="5"/>
  <c r="T312" i="5"/>
  <c r="T313" i="5"/>
  <c r="T314" i="5"/>
  <c r="T315" i="5"/>
  <c r="T316" i="5"/>
  <c r="T317" i="5"/>
  <c r="T318" i="5"/>
  <c r="T319" i="5"/>
  <c r="T320" i="5"/>
  <c r="T321" i="5"/>
  <c r="T322" i="5"/>
  <c r="T323" i="5"/>
  <c r="T324" i="5"/>
  <c r="T325" i="5"/>
  <c r="T326" i="5"/>
  <c r="T327" i="5"/>
  <c r="T328" i="5"/>
  <c r="T329" i="5"/>
  <c r="T330" i="5"/>
  <c r="T331" i="5"/>
  <c r="T332" i="5"/>
  <c r="T333" i="5"/>
  <c r="T334" i="5"/>
  <c r="T335" i="5"/>
  <c r="T336" i="5"/>
  <c r="T337" i="5"/>
  <c r="T338" i="5"/>
  <c r="T339" i="5"/>
  <c r="T340" i="5"/>
  <c r="T341" i="5"/>
  <c r="T342" i="5"/>
  <c r="T343" i="5"/>
  <c r="T344" i="5"/>
  <c r="T345" i="5"/>
  <c r="T346" i="5"/>
  <c r="T347" i="5"/>
  <c r="T348" i="5"/>
  <c r="T349" i="5"/>
  <c r="T350" i="5"/>
  <c r="T351" i="5"/>
  <c r="T352" i="5"/>
  <c r="T354" i="5"/>
  <c r="T355" i="5"/>
  <c r="T356" i="5"/>
  <c r="T357" i="5"/>
  <c r="T358" i="5"/>
  <c r="T360" i="5"/>
  <c r="T361" i="5"/>
  <c r="T362" i="5"/>
  <c r="T363" i="5"/>
  <c r="T364" i="5"/>
  <c r="T365" i="5"/>
  <c r="T212" i="5"/>
  <c r="K213" i="5"/>
  <c r="K214" i="5"/>
  <c r="K215" i="5"/>
  <c r="K216" i="5"/>
  <c r="K217" i="5"/>
  <c r="K218" i="5"/>
  <c r="K219" i="5"/>
  <c r="K220" i="5"/>
  <c r="K221" i="5"/>
  <c r="K222" i="5"/>
  <c r="K223" i="5"/>
  <c r="K224" i="5"/>
  <c r="K225" i="5"/>
  <c r="K226" i="5"/>
  <c r="K227" i="5"/>
  <c r="K228" i="5"/>
  <c r="K229" i="5"/>
  <c r="K230" i="5"/>
  <c r="K231" i="5"/>
  <c r="K232" i="5"/>
  <c r="K233" i="5"/>
  <c r="K234" i="5"/>
  <c r="K235" i="5"/>
  <c r="K236" i="5"/>
  <c r="K237" i="5"/>
  <c r="K238" i="5"/>
  <c r="K239" i="5"/>
  <c r="K240" i="5"/>
  <c r="K241" i="5"/>
  <c r="K242" i="5"/>
  <c r="K243" i="5"/>
  <c r="K244" i="5"/>
  <c r="K245" i="5"/>
  <c r="K246" i="5"/>
  <c r="K247" i="5"/>
  <c r="K248" i="5"/>
  <c r="K249" i="5"/>
  <c r="K250" i="5"/>
  <c r="K251" i="5"/>
  <c r="K252" i="5"/>
  <c r="K253" i="5"/>
  <c r="K254" i="5"/>
  <c r="K255" i="5"/>
  <c r="K256" i="5"/>
  <c r="K257" i="5"/>
  <c r="K258" i="5"/>
  <c r="K259" i="5"/>
  <c r="K260" i="5"/>
  <c r="K261" i="5"/>
  <c r="K262" i="5"/>
  <c r="K263" i="5"/>
  <c r="K264" i="5"/>
  <c r="K265" i="5"/>
  <c r="K266" i="5"/>
  <c r="K267" i="5"/>
  <c r="K268" i="5"/>
  <c r="K269" i="5"/>
  <c r="K270" i="5"/>
  <c r="K271" i="5"/>
  <c r="K272" i="5"/>
  <c r="K273" i="5"/>
  <c r="K274" i="5"/>
  <c r="K275" i="5"/>
  <c r="K276" i="5"/>
  <c r="K277" i="5"/>
  <c r="K278" i="5"/>
  <c r="K279" i="5"/>
  <c r="K280" i="5"/>
  <c r="K281" i="5"/>
  <c r="K282" i="5"/>
  <c r="K283" i="5"/>
  <c r="K284" i="5"/>
  <c r="K285" i="5"/>
  <c r="K286" i="5"/>
  <c r="K287" i="5"/>
  <c r="K288" i="5"/>
  <c r="K289" i="5"/>
  <c r="K290" i="5"/>
  <c r="K291" i="5"/>
  <c r="K292" i="5"/>
  <c r="K293" i="5"/>
  <c r="K294" i="5"/>
  <c r="K295" i="5"/>
  <c r="K296" i="5"/>
  <c r="K297" i="5"/>
  <c r="K298" i="5"/>
  <c r="K299" i="5"/>
  <c r="K300" i="5"/>
  <c r="K301" i="5"/>
  <c r="K302" i="5"/>
  <c r="K303" i="5"/>
  <c r="K304" i="5"/>
  <c r="K305" i="5"/>
  <c r="K306" i="5"/>
  <c r="K307" i="5"/>
  <c r="K308" i="5"/>
  <c r="K309" i="5"/>
  <c r="K310" i="5"/>
  <c r="K311" i="5"/>
  <c r="K312" i="5"/>
  <c r="K313" i="5"/>
  <c r="K314" i="5"/>
  <c r="K315" i="5"/>
  <c r="K316" i="5"/>
  <c r="K317" i="5"/>
  <c r="K318" i="5"/>
  <c r="K319" i="5"/>
  <c r="K320" i="5"/>
  <c r="K321" i="5"/>
  <c r="K322" i="5"/>
  <c r="K323" i="5"/>
  <c r="K324" i="5"/>
  <c r="K325" i="5"/>
  <c r="K326" i="5"/>
  <c r="K327" i="5"/>
  <c r="K328" i="5"/>
  <c r="K329" i="5"/>
  <c r="K330" i="5"/>
  <c r="K331" i="5"/>
  <c r="K332" i="5"/>
  <c r="K333" i="5"/>
  <c r="K334" i="5"/>
  <c r="K335" i="5"/>
  <c r="K336" i="5"/>
  <c r="K337" i="5"/>
  <c r="K338" i="5"/>
  <c r="K339" i="5"/>
  <c r="K340" i="5"/>
  <c r="K341" i="5"/>
  <c r="K342" i="5"/>
  <c r="K343" i="5"/>
  <c r="K344" i="5"/>
  <c r="K345" i="5"/>
  <c r="K346" i="5"/>
  <c r="K347" i="5"/>
  <c r="K348" i="5"/>
  <c r="K349" i="5"/>
  <c r="K350" i="5"/>
  <c r="K351" i="5"/>
  <c r="K352" i="5"/>
  <c r="K353" i="5"/>
  <c r="K354" i="5"/>
  <c r="K355" i="5"/>
  <c r="K356" i="5"/>
  <c r="K357" i="5"/>
  <c r="K358" i="5"/>
  <c r="K359" i="5"/>
  <c r="K360" i="5"/>
  <c r="K361" i="5"/>
  <c r="K362" i="5"/>
  <c r="K363" i="5"/>
  <c r="K364" i="5"/>
  <c r="K365" i="5"/>
  <c r="K212" i="5"/>
  <c r="T12" i="5"/>
  <c r="T13" i="5"/>
  <c r="T14" i="5"/>
  <c r="T15" i="5"/>
  <c r="T16" i="5"/>
  <c r="T17" i="5"/>
  <c r="T18" i="5"/>
  <c r="T19" i="5"/>
  <c r="T20" i="5"/>
  <c r="T21" i="5"/>
  <c r="T22" i="5"/>
  <c r="T23" i="5"/>
  <c r="T24" i="5"/>
  <c r="T25" i="5"/>
  <c r="T26" i="5"/>
  <c r="T27" i="5"/>
  <c r="T28" i="5"/>
  <c r="T29" i="5"/>
  <c r="T30" i="5"/>
  <c r="T31" i="5"/>
  <c r="T32" i="5"/>
  <c r="T33" i="5"/>
  <c r="T34"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121" i="5"/>
  <c r="T122" i="5"/>
  <c r="T123" i="5"/>
  <c r="T124" i="5"/>
  <c r="T125" i="5"/>
  <c r="T126" i="5"/>
  <c r="T127" i="5"/>
  <c r="T128" i="5"/>
  <c r="T129" i="5"/>
  <c r="T130" i="5"/>
  <c r="T131" i="5"/>
  <c r="T132" i="5"/>
  <c r="T133" i="5"/>
  <c r="T134" i="5"/>
  <c r="T135" i="5"/>
  <c r="T136" i="5"/>
  <c r="T137" i="5"/>
  <c r="T138" i="5"/>
  <c r="T139" i="5"/>
  <c r="T140" i="5"/>
  <c r="T141" i="5"/>
  <c r="T142" i="5"/>
  <c r="T143" i="5"/>
  <c r="T144" i="5"/>
  <c r="T145" i="5"/>
  <c r="T146" i="5"/>
  <c r="T147" i="5"/>
  <c r="T148" i="5"/>
  <c r="T149" i="5"/>
  <c r="T150" i="5"/>
  <c r="T151" i="5"/>
  <c r="T153" i="5"/>
  <c r="T154" i="5"/>
  <c r="T155" i="5"/>
  <c r="T156" i="5"/>
  <c r="T157" i="5"/>
  <c r="T159" i="5"/>
  <c r="T160" i="5"/>
  <c r="T161" i="5"/>
  <c r="T162" i="5"/>
  <c r="T163" i="5"/>
  <c r="T164" i="5"/>
  <c r="T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K122" i="5"/>
  <c r="K123" i="5"/>
  <c r="K124" i="5"/>
  <c r="K125" i="5"/>
  <c r="K126" i="5"/>
  <c r="K127" i="5"/>
  <c r="K128" i="5"/>
  <c r="K129" i="5"/>
  <c r="K130" i="5"/>
  <c r="K131" i="5"/>
  <c r="K132" i="5"/>
  <c r="K133" i="5"/>
  <c r="K134" i="5"/>
  <c r="K135" i="5"/>
  <c r="K136" i="5"/>
  <c r="K137" i="5"/>
  <c r="K138" i="5"/>
  <c r="K139" i="5"/>
  <c r="K140" i="5"/>
  <c r="K141" i="5"/>
  <c r="K142" i="5"/>
  <c r="K143" i="5"/>
  <c r="K144" i="5"/>
  <c r="K145" i="5"/>
  <c r="K146" i="5"/>
  <c r="K147" i="5"/>
  <c r="K148" i="5"/>
  <c r="K149" i="5"/>
  <c r="K150" i="5"/>
  <c r="K151" i="5"/>
  <c r="K152" i="5"/>
  <c r="K153" i="5"/>
  <c r="K154" i="5"/>
  <c r="K155" i="5"/>
  <c r="K156" i="5"/>
  <c r="K157" i="5"/>
  <c r="K158" i="5"/>
  <c r="K159" i="5"/>
  <c r="K160" i="5"/>
  <c r="K161" i="5"/>
  <c r="K162" i="5"/>
  <c r="K163" i="5"/>
  <c r="K164" i="5"/>
  <c r="K11" i="5"/>
  <c r="K170" i="5" l="1"/>
  <c r="K171" i="5"/>
  <c r="AC171" i="5" s="1"/>
  <c r="AC180" i="5" s="1"/>
  <c r="T169" i="5"/>
  <c r="K169" i="5"/>
  <c r="AC169" i="5" s="1"/>
  <c r="AC179" i="5" s="1"/>
  <c r="T170" i="5"/>
  <c r="T171" i="5"/>
  <c r="AC170" i="5" l="1"/>
  <c r="K180" i="5"/>
  <c r="K179" i="5"/>
  <c r="J617" i="5" l="1"/>
  <c r="J618" i="5"/>
  <c r="J619" i="5"/>
  <c r="J620" i="5"/>
  <c r="J621" i="5"/>
  <c r="J622" i="5"/>
  <c r="J623" i="5"/>
  <c r="J624" i="5"/>
  <c r="J625" i="5"/>
  <c r="J626" i="5"/>
  <c r="J627" i="5"/>
  <c r="J628" i="5"/>
  <c r="J629" i="5"/>
  <c r="J630" i="5"/>
  <c r="J631" i="5"/>
  <c r="J632" i="5"/>
  <c r="J633" i="5"/>
  <c r="J634" i="5"/>
  <c r="J635" i="5"/>
  <c r="J636" i="5"/>
  <c r="J637" i="5"/>
  <c r="J638" i="5"/>
  <c r="J639" i="5"/>
  <c r="J640" i="5"/>
  <c r="J641" i="5"/>
  <c r="J642" i="5"/>
  <c r="J643" i="5"/>
  <c r="J644" i="5"/>
  <c r="J645" i="5"/>
  <c r="J646" i="5"/>
  <c r="J647" i="5"/>
  <c r="J648" i="5"/>
  <c r="J649" i="5"/>
  <c r="J650" i="5"/>
  <c r="J651" i="5"/>
  <c r="J652" i="5"/>
  <c r="J653" i="5"/>
  <c r="J654" i="5"/>
  <c r="J655" i="5"/>
  <c r="J656" i="5"/>
  <c r="J657" i="5"/>
  <c r="J658" i="5"/>
  <c r="J659" i="5"/>
  <c r="J660" i="5"/>
  <c r="J661" i="5"/>
  <c r="J662" i="5"/>
  <c r="J663" i="5"/>
  <c r="J664" i="5"/>
  <c r="J665" i="5"/>
  <c r="J666" i="5"/>
  <c r="J667" i="5"/>
  <c r="J668" i="5"/>
  <c r="J669" i="5"/>
  <c r="J670" i="5"/>
  <c r="J671" i="5"/>
  <c r="J672" i="5"/>
  <c r="J673" i="5"/>
  <c r="J674" i="5"/>
  <c r="J675" i="5"/>
  <c r="J676" i="5"/>
  <c r="J677" i="5"/>
  <c r="J678" i="5"/>
  <c r="J679" i="5"/>
  <c r="J680" i="5"/>
  <c r="J681" i="5"/>
  <c r="J682" i="5"/>
  <c r="J683" i="5"/>
  <c r="J684" i="5"/>
  <c r="J685" i="5"/>
  <c r="J686" i="5"/>
  <c r="J687" i="5"/>
  <c r="J688" i="5"/>
  <c r="J689" i="5"/>
  <c r="J690" i="5"/>
  <c r="J691" i="5"/>
  <c r="J692" i="5"/>
  <c r="J693" i="5"/>
  <c r="J694" i="5"/>
  <c r="J695" i="5"/>
  <c r="J696" i="5"/>
  <c r="J697" i="5"/>
  <c r="J698" i="5"/>
  <c r="J699" i="5"/>
  <c r="J700" i="5"/>
  <c r="J701" i="5"/>
  <c r="J702" i="5"/>
  <c r="J703" i="5"/>
  <c r="J704" i="5"/>
  <c r="J705" i="5"/>
  <c r="J706" i="5"/>
  <c r="J707" i="5"/>
  <c r="J708" i="5"/>
  <c r="J709" i="5"/>
  <c r="J710" i="5"/>
  <c r="J711" i="5"/>
  <c r="J712" i="5"/>
  <c r="J713" i="5"/>
  <c r="J714" i="5"/>
  <c r="J715" i="5"/>
  <c r="J716" i="5"/>
  <c r="J717" i="5"/>
  <c r="J718" i="5"/>
  <c r="J719" i="5"/>
  <c r="J720" i="5"/>
  <c r="J721" i="5"/>
  <c r="J722" i="5"/>
  <c r="J723" i="5"/>
  <c r="J724" i="5"/>
  <c r="J725" i="5"/>
  <c r="J726" i="5"/>
  <c r="J727" i="5"/>
  <c r="J728" i="5"/>
  <c r="J729" i="5"/>
  <c r="J730" i="5"/>
  <c r="J731" i="5"/>
  <c r="J732" i="5"/>
  <c r="J733" i="5"/>
  <c r="J734" i="5"/>
  <c r="J735" i="5"/>
  <c r="J736" i="5"/>
  <c r="J737" i="5"/>
  <c r="J738" i="5"/>
  <c r="J739" i="5"/>
  <c r="J740" i="5"/>
  <c r="J741" i="5"/>
  <c r="J742" i="5"/>
  <c r="J743" i="5"/>
  <c r="J744" i="5"/>
  <c r="J745" i="5"/>
  <c r="J746" i="5"/>
  <c r="J747" i="5"/>
  <c r="J748" i="5"/>
  <c r="J749" i="5"/>
  <c r="J750" i="5"/>
  <c r="J751" i="5"/>
  <c r="J752" i="5"/>
  <c r="J753" i="5"/>
  <c r="J754" i="5"/>
  <c r="J755" i="5"/>
  <c r="J756" i="5"/>
  <c r="J757" i="5"/>
  <c r="J758" i="5"/>
  <c r="J759" i="5"/>
  <c r="J760" i="5"/>
  <c r="J761" i="5"/>
  <c r="J762" i="5"/>
  <c r="J763" i="5"/>
  <c r="J764" i="5"/>
  <c r="J765" i="5"/>
  <c r="J766" i="5"/>
  <c r="J769" i="5"/>
  <c r="J616" i="5"/>
  <c r="S415" i="5"/>
  <c r="S416" i="5"/>
  <c r="S417" i="5"/>
  <c r="S418" i="5"/>
  <c r="S419" i="5"/>
  <c r="S420" i="5"/>
  <c r="S421" i="5"/>
  <c r="S422" i="5"/>
  <c r="S423" i="5"/>
  <c r="S424" i="5"/>
  <c r="S425" i="5"/>
  <c r="S426" i="5"/>
  <c r="S427" i="5"/>
  <c r="S428" i="5"/>
  <c r="S429" i="5"/>
  <c r="S430" i="5"/>
  <c r="S431" i="5"/>
  <c r="S432" i="5"/>
  <c r="S433" i="5"/>
  <c r="S434" i="5"/>
  <c r="S435" i="5"/>
  <c r="S436" i="5"/>
  <c r="S437" i="5"/>
  <c r="S438" i="5"/>
  <c r="S439" i="5"/>
  <c r="S440" i="5"/>
  <c r="S441" i="5"/>
  <c r="S442" i="5"/>
  <c r="S443" i="5"/>
  <c r="S444" i="5"/>
  <c r="S445" i="5"/>
  <c r="S446" i="5"/>
  <c r="S447" i="5"/>
  <c r="S448" i="5"/>
  <c r="S449" i="5"/>
  <c r="S450" i="5"/>
  <c r="S451" i="5"/>
  <c r="S452" i="5"/>
  <c r="S453" i="5"/>
  <c r="S454" i="5"/>
  <c r="S455" i="5"/>
  <c r="S456" i="5"/>
  <c r="S457" i="5"/>
  <c r="S458" i="5"/>
  <c r="S459" i="5"/>
  <c r="S460" i="5"/>
  <c r="S461" i="5"/>
  <c r="S462" i="5"/>
  <c r="S463" i="5"/>
  <c r="S464" i="5"/>
  <c r="S465" i="5"/>
  <c r="S466" i="5"/>
  <c r="S467" i="5"/>
  <c r="S468" i="5"/>
  <c r="S469" i="5"/>
  <c r="S470" i="5"/>
  <c r="S471" i="5"/>
  <c r="S472" i="5"/>
  <c r="S473" i="5"/>
  <c r="S474" i="5"/>
  <c r="S475" i="5"/>
  <c r="S476" i="5"/>
  <c r="S477" i="5"/>
  <c r="S478" i="5"/>
  <c r="S479" i="5"/>
  <c r="S480" i="5"/>
  <c r="S481" i="5"/>
  <c r="S482" i="5"/>
  <c r="S483" i="5"/>
  <c r="S484" i="5"/>
  <c r="S485" i="5"/>
  <c r="S486" i="5"/>
  <c r="S487" i="5"/>
  <c r="S488" i="5"/>
  <c r="S489" i="5"/>
  <c r="S490" i="5"/>
  <c r="S491" i="5"/>
  <c r="S492" i="5"/>
  <c r="S493" i="5"/>
  <c r="S494" i="5"/>
  <c r="S495" i="5"/>
  <c r="S496" i="5"/>
  <c r="S497" i="5"/>
  <c r="S498" i="5"/>
  <c r="S499" i="5"/>
  <c r="S500" i="5"/>
  <c r="S501" i="5"/>
  <c r="S502" i="5"/>
  <c r="S503" i="5"/>
  <c r="S504" i="5"/>
  <c r="S505" i="5"/>
  <c r="S506" i="5"/>
  <c r="S507" i="5"/>
  <c r="S508" i="5"/>
  <c r="S509" i="5"/>
  <c r="S510" i="5"/>
  <c r="S511" i="5"/>
  <c r="S512" i="5"/>
  <c r="S513" i="5"/>
  <c r="S514" i="5"/>
  <c r="S515" i="5"/>
  <c r="S516" i="5"/>
  <c r="S517" i="5"/>
  <c r="S518" i="5"/>
  <c r="S519" i="5"/>
  <c r="S520" i="5"/>
  <c r="S521" i="5"/>
  <c r="S522" i="5"/>
  <c r="S523" i="5"/>
  <c r="S524" i="5"/>
  <c r="S525" i="5"/>
  <c r="S526" i="5"/>
  <c r="S527" i="5"/>
  <c r="S528" i="5"/>
  <c r="S529" i="5"/>
  <c r="S530" i="5"/>
  <c r="S531" i="5"/>
  <c r="S532" i="5"/>
  <c r="S533" i="5"/>
  <c r="S534" i="5"/>
  <c r="S535" i="5"/>
  <c r="S536" i="5"/>
  <c r="S537" i="5"/>
  <c r="S538" i="5"/>
  <c r="S539" i="5"/>
  <c r="S540" i="5"/>
  <c r="S541" i="5"/>
  <c r="S542" i="5"/>
  <c r="S543" i="5"/>
  <c r="S544" i="5"/>
  <c r="S545" i="5"/>
  <c r="S546" i="5"/>
  <c r="S547" i="5"/>
  <c r="S548" i="5"/>
  <c r="S549" i="5"/>
  <c r="S550" i="5"/>
  <c r="S551" i="5"/>
  <c r="S552" i="5"/>
  <c r="S553" i="5"/>
  <c r="S554" i="5"/>
  <c r="S555" i="5"/>
  <c r="S556" i="5"/>
  <c r="S557" i="5"/>
  <c r="S558" i="5"/>
  <c r="S559" i="5"/>
  <c r="S560" i="5"/>
  <c r="S561" i="5"/>
  <c r="S562" i="5"/>
  <c r="S563" i="5"/>
  <c r="S564" i="5"/>
  <c r="S567"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473" i="5"/>
  <c r="J474" i="5"/>
  <c r="J475" i="5"/>
  <c r="J476" i="5"/>
  <c r="J477" i="5"/>
  <c r="J478" i="5"/>
  <c r="J479" i="5"/>
  <c r="J480" i="5"/>
  <c r="J481" i="5"/>
  <c r="J482" i="5"/>
  <c r="J483" i="5"/>
  <c r="J484" i="5"/>
  <c r="J485" i="5"/>
  <c r="J486" i="5"/>
  <c r="J487" i="5"/>
  <c r="J488" i="5"/>
  <c r="J489" i="5"/>
  <c r="J490" i="5"/>
  <c r="J491" i="5"/>
  <c r="J492" i="5"/>
  <c r="J493" i="5"/>
  <c r="J494" i="5"/>
  <c r="J495" i="5"/>
  <c r="J496" i="5"/>
  <c r="J497" i="5"/>
  <c r="J498" i="5"/>
  <c r="J499" i="5"/>
  <c r="J500" i="5"/>
  <c r="J501" i="5"/>
  <c r="J502" i="5"/>
  <c r="J503" i="5"/>
  <c r="J504" i="5"/>
  <c r="J505" i="5"/>
  <c r="J506" i="5"/>
  <c r="J507" i="5"/>
  <c r="J508" i="5"/>
  <c r="J509" i="5"/>
  <c r="J510" i="5"/>
  <c r="J511" i="5"/>
  <c r="J512" i="5"/>
  <c r="J513" i="5"/>
  <c r="J514" i="5"/>
  <c r="J515" i="5"/>
  <c r="J516" i="5"/>
  <c r="J517" i="5"/>
  <c r="J518" i="5"/>
  <c r="J519" i="5"/>
  <c r="J520" i="5"/>
  <c r="J521" i="5"/>
  <c r="J522" i="5"/>
  <c r="J523" i="5"/>
  <c r="J524" i="5"/>
  <c r="J525" i="5"/>
  <c r="J526" i="5"/>
  <c r="J527" i="5"/>
  <c r="J528" i="5"/>
  <c r="J529" i="5"/>
  <c r="J530" i="5"/>
  <c r="J531" i="5"/>
  <c r="J532" i="5"/>
  <c r="J533" i="5"/>
  <c r="J534" i="5"/>
  <c r="J535" i="5"/>
  <c r="J536" i="5"/>
  <c r="J537" i="5"/>
  <c r="J538" i="5"/>
  <c r="J539" i="5"/>
  <c r="J540" i="5"/>
  <c r="J541" i="5"/>
  <c r="J542" i="5"/>
  <c r="J543" i="5"/>
  <c r="J544" i="5"/>
  <c r="J545" i="5"/>
  <c r="J546" i="5"/>
  <c r="J547" i="5"/>
  <c r="J548" i="5"/>
  <c r="J549" i="5"/>
  <c r="J550" i="5"/>
  <c r="J551" i="5"/>
  <c r="J552" i="5"/>
  <c r="J553" i="5"/>
  <c r="J554" i="5"/>
  <c r="J555" i="5"/>
  <c r="J556" i="5"/>
  <c r="J557" i="5"/>
  <c r="J558" i="5"/>
  <c r="J559" i="5"/>
  <c r="J560" i="5"/>
  <c r="J561" i="5"/>
  <c r="J562" i="5"/>
  <c r="J563" i="5"/>
  <c r="J564" i="5"/>
  <c r="J567" i="5"/>
  <c r="S414" i="5"/>
  <c r="J414" i="5"/>
  <c r="S213" i="5"/>
  <c r="S214" i="5"/>
  <c r="S215" i="5"/>
  <c r="S216" i="5"/>
  <c r="S217" i="5"/>
  <c r="S218" i="5"/>
  <c r="S219" i="5"/>
  <c r="S220" i="5"/>
  <c r="S221" i="5"/>
  <c r="S222" i="5"/>
  <c r="S223" i="5"/>
  <c r="S224" i="5"/>
  <c r="S225" i="5"/>
  <c r="S226" i="5"/>
  <c r="S227" i="5"/>
  <c r="S228" i="5"/>
  <c r="S229" i="5"/>
  <c r="S230" i="5"/>
  <c r="S231" i="5"/>
  <c r="S232" i="5"/>
  <c r="S233" i="5"/>
  <c r="S234" i="5"/>
  <c r="S235" i="5"/>
  <c r="S236" i="5"/>
  <c r="S237" i="5"/>
  <c r="S238" i="5"/>
  <c r="S239" i="5"/>
  <c r="S240" i="5"/>
  <c r="S241" i="5"/>
  <c r="S242" i="5"/>
  <c r="S243" i="5"/>
  <c r="S244" i="5"/>
  <c r="S245" i="5"/>
  <c r="S246" i="5"/>
  <c r="S247" i="5"/>
  <c r="S248" i="5"/>
  <c r="S249" i="5"/>
  <c r="S250" i="5"/>
  <c r="S251" i="5"/>
  <c r="S252" i="5"/>
  <c r="S253" i="5"/>
  <c r="S254" i="5"/>
  <c r="S255" i="5"/>
  <c r="S256" i="5"/>
  <c r="S257" i="5"/>
  <c r="S258" i="5"/>
  <c r="S259" i="5"/>
  <c r="S260" i="5"/>
  <c r="S261" i="5"/>
  <c r="S262" i="5"/>
  <c r="S263" i="5"/>
  <c r="S264" i="5"/>
  <c r="S265" i="5"/>
  <c r="S266" i="5"/>
  <c r="S267" i="5"/>
  <c r="S268" i="5"/>
  <c r="S269" i="5"/>
  <c r="S270" i="5"/>
  <c r="S271" i="5"/>
  <c r="S272" i="5"/>
  <c r="S273" i="5"/>
  <c r="S274" i="5"/>
  <c r="S275" i="5"/>
  <c r="S276" i="5"/>
  <c r="S277" i="5"/>
  <c r="S278" i="5"/>
  <c r="S279" i="5"/>
  <c r="S280" i="5"/>
  <c r="S281" i="5"/>
  <c r="S282" i="5"/>
  <c r="S283" i="5"/>
  <c r="S284" i="5"/>
  <c r="S285" i="5"/>
  <c r="S286" i="5"/>
  <c r="S287" i="5"/>
  <c r="S288" i="5"/>
  <c r="S289" i="5"/>
  <c r="S290" i="5"/>
  <c r="S291" i="5"/>
  <c r="S292" i="5"/>
  <c r="S293" i="5"/>
  <c r="S294" i="5"/>
  <c r="S295" i="5"/>
  <c r="S296" i="5"/>
  <c r="S297" i="5"/>
  <c r="S298" i="5"/>
  <c r="S299" i="5"/>
  <c r="S300" i="5"/>
  <c r="S301" i="5"/>
  <c r="S302" i="5"/>
  <c r="S303" i="5"/>
  <c r="S304" i="5"/>
  <c r="S305" i="5"/>
  <c r="S306" i="5"/>
  <c r="S307" i="5"/>
  <c r="S308" i="5"/>
  <c r="S309" i="5"/>
  <c r="S310" i="5"/>
  <c r="S311" i="5"/>
  <c r="S312" i="5"/>
  <c r="S313" i="5"/>
  <c r="S314" i="5"/>
  <c r="S315" i="5"/>
  <c r="S316" i="5"/>
  <c r="S317" i="5"/>
  <c r="S318" i="5"/>
  <c r="S319" i="5"/>
  <c r="S320" i="5"/>
  <c r="S321" i="5"/>
  <c r="S322" i="5"/>
  <c r="S323" i="5"/>
  <c r="S324" i="5"/>
  <c r="S325" i="5"/>
  <c r="S326" i="5"/>
  <c r="S327" i="5"/>
  <c r="S328" i="5"/>
  <c r="S329" i="5"/>
  <c r="S330" i="5"/>
  <c r="S331" i="5"/>
  <c r="S332" i="5"/>
  <c r="S333" i="5"/>
  <c r="S334" i="5"/>
  <c r="S335" i="5"/>
  <c r="S336" i="5"/>
  <c r="S337" i="5"/>
  <c r="S338" i="5"/>
  <c r="S339" i="5"/>
  <c r="S340" i="5"/>
  <c r="S341" i="5"/>
  <c r="S342" i="5"/>
  <c r="S343" i="5"/>
  <c r="S344" i="5"/>
  <c r="S345" i="5"/>
  <c r="S346" i="5"/>
  <c r="S347" i="5"/>
  <c r="S348" i="5"/>
  <c r="S349" i="5"/>
  <c r="S350" i="5"/>
  <c r="S351" i="5"/>
  <c r="S352" i="5"/>
  <c r="S353" i="5"/>
  <c r="S354" i="5"/>
  <c r="S355" i="5"/>
  <c r="S356" i="5"/>
  <c r="S357" i="5"/>
  <c r="S358" i="5"/>
  <c r="S359" i="5"/>
  <c r="S360" i="5"/>
  <c r="S361" i="5"/>
  <c r="S362" i="5"/>
  <c r="S365" i="5"/>
  <c r="S212" i="5"/>
  <c r="J213" i="5"/>
  <c r="J214" i="5"/>
  <c r="J215" i="5"/>
  <c r="J216" i="5"/>
  <c r="J217" i="5"/>
  <c r="J218" i="5"/>
  <c r="J219"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5" i="5"/>
  <c r="J212"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S11" i="5"/>
  <c r="J11" i="5"/>
  <c r="S372" i="5" l="1"/>
  <c r="J371" i="5"/>
  <c r="S572" i="5"/>
  <c r="J372" i="5"/>
  <c r="S574" i="5"/>
  <c r="J774" i="5"/>
  <c r="J784" i="5" s="1"/>
  <c r="S169" i="5"/>
  <c r="S170" i="5"/>
  <c r="J573" i="5"/>
  <c r="S370" i="5"/>
  <c r="S171" i="5"/>
  <c r="J370" i="5"/>
  <c r="J380" i="5" s="1"/>
  <c r="S371" i="5"/>
  <c r="J574" i="5"/>
  <c r="J169" i="5"/>
  <c r="J179" i="5" s="1"/>
  <c r="J775" i="5"/>
  <c r="J170" i="5"/>
  <c r="J776" i="5"/>
  <c r="J785" i="5" s="1"/>
  <c r="J171" i="5"/>
  <c r="J180" i="5" s="1"/>
  <c r="J572" i="5"/>
  <c r="J582" i="5" s="1"/>
  <c r="S573" i="5"/>
  <c r="AB372" i="5" l="1"/>
  <c r="AB381" i="5" s="1"/>
  <c r="AB574" i="5"/>
  <c r="AB583" i="5" s="1"/>
  <c r="AB371" i="5"/>
  <c r="AB170" i="5"/>
  <c r="AB573" i="5"/>
  <c r="J381" i="5"/>
  <c r="J583" i="5"/>
  <c r="AB169" i="5"/>
  <c r="AB179" i="5" s="1"/>
  <c r="AB572" i="5"/>
  <c r="AB582" i="5" s="1"/>
  <c r="AB370" i="5"/>
  <c r="AB380" i="5" s="1"/>
  <c r="AB171" i="5"/>
  <c r="AB180" i="5" s="1"/>
  <c r="B9" i="11"/>
  <c r="B7" i="11"/>
  <c r="C5" i="11" l="1"/>
  <c r="D5" i="11"/>
  <c r="D9" i="11" s="1"/>
  <c r="D7" i="11"/>
  <c r="A181" i="5" l="1"/>
  <c r="C181" i="5" s="1"/>
  <c r="G12" i="11" s="1"/>
  <c r="I617" i="5"/>
  <c r="I618" i="5"/>
  <c r="I619" i="5"/>
  <c r="I620" i="5"/>
  <c r="I621" i="5"/>
  <c r="I622" i="5"/>
  <c r="I623" i="5"/>
  <c r="I624" i="5"/>
  <c r="I625" i="5"/>
  <c r="I626" i="5"/>
  <c r="I627" i="5"/>
  <c r="I628" i="5"/>
  <c r="I629" i="5"/>
  <c r="I630" i="5"/>
  <c r="I631" i="5"/>
  <c r="I632" i="5"/>
  <c r="I633" i="5"/>
  <c r="I634" i="5"/>
  <c r="I635" i="5"/>
  <c r="I636" i="5"/>
  <c r="I637" i="5"/>
  <c r="I638" i="5"/>
  <c r="I639" i="5"/>
  <c r="I640" i="5"/>
  <c r="I641" i="5"/>
  <c r="I642" i="5"/>
  <c r="I643" i="5"/>
  <c r="I644" i="5"/>
  <c r="I645" i="5"/>
  <c r="I646" i="5"/>
  <c r="I647" i="5"/>
  <c r="I648" i="5"/>
  <c r="I649" i="5"/>
  <c r="I650" i="5"/>
  <c r="I651" i="5"/>
  <c r="I652" i="5"/>
  <c r="I653" i="5"/>
  <c r="I654" i="5"/>
  <c r="I655" i="5"/>
  <c r="I656" i="5"/>
  <c r="I657" i="5"/>
  <c r="I658" i="5"/>
  <c r="I659" i="5"/>
  <c r="I660" i="5"/>
  <c r="I661" i="5"/>
  <c r="I662" i="5"/>
  <c r="I663" i="5"/>
  <c r="I664" i="5"/>
  <c r="I665" i="5"/>
  <c r="I666" i="5"/>
  <c r="I667" i="5"/>
  <c r="I668" i="5"/>
  <c r="I669" i="5"/>
  <c r="I670" i="5"/>
  <c r="I671" i="5"/>
  <c r="I672" i="5"/>
  <c r="I673" i="5"/>
  <c r="I674" i="5"/>
  <c r="I675" i="5"/>
  <c r="I676" i="5"/>
  <c r="I677" i="5"/>
  <c r="I678" i="5"/>
  <c r="I679" i="5"/>
  <c r="I680" i="5"/>
  <c r="I681" i="5"/>
  <c r="I682" i="5"/>
  <c r="I683" i="5"/>
  <c r="I684" i="5"/>
  <c r="I685" i="5"/>
  <c r="I686" i="5"/>
  <c r="I687" i="5"/>
  <c r="I688" i="5"/>
  <c r="I689" i="5"/>
  <c r="I690" i="5"/>
  <c r="I691" i="5"/>
  <c r="I692" i="5"/>
  <c r="I693" i="5"/>
  <c r="I694" i="5"/>
  <c r="I695" i="5"/>
  <c r="I696" i="5"/>
  <c r="I697" i="5"/>
  <c r="I698" i="5"/>
  <c r="I699" i="5"/>
  <c r="I700" i="5"/>
  <c r="I701" i="5"/>
  <c r="I702" i="5"/>
  <c r="I703" i="5"/>
  <c r="I704" i="5"/>
  <c r="I705" i="5"/>
  <c r="I706" i="5"/>
  <c r="I707" i="5"/>
  <c r="I708" i="5"/>
  <c r="I709" i="5"/>
  <c r="I710" i="5"/>
  <c r="I711" i="5"/>
  <c r="I712" i="5"/>
  <c r="I713" i="5"/>
  <c r="I714" i="5"/>
  <c r="I715" i="5"/>
  <c r="I716" i="5"/>
  <c r="I717" i="5"/>
  <c r="I718" i="5"/>
  <c r="I719" i="5"/>
  <c r="I720" i="5"/>
  <c r="I721" i="5"/>
  <c r="I722" i="5"/>
  <c r="I723" i="5"/>
  <c r="I724" i="5"/>
  <c r="I725" i="5"/>
  <c r="I726" i="5"/>
  <c r="I727" i="5"/>
  <c r="I728" i="5"/>
  <c r="I729" i="5"/>
  <c r="I730" i="5"/>
  <c r="I731" i="5"/>
  <c r="I732" i="5"/>
  <c r="I733" i="5"/>
  <c r="I734" i="5"/>
  <c r="I735" i="5"/>
  <c r="I736" i="5"/>
  <c r="I737" i="5"/>
  <c r="I738" i="5"/>
  <c r="I739" i="5"/>
  <c r="I740" i="5"/>
  <c r="I741" i="5"/>
  <c r="I742" i="5"/>
  <c r="I743" i="5"/>
  <c r="I744" i="5"/>
  <c r="I745" i="5"/>
  <c r="I746" i="5"/>
  <c r="I747" i="5"/>
  <c r="I748" i="5"/>
  <c r="I749" i="5"/>
  <c r="I750" i="5"/>
  <c r="I751" i="5"/>
  <c r="I752" i="5"/>
  <c r="I753" i="5"/>
  <c r="I754" i="5"/>
  <c r="I755" i="5"/>
  <c r="I756" i="5"/>
  <c r="I757" i="5"/>
  <c r="I758" i="5"/>
  <c r="I759" i="5"/>
  <c r="I760" i="5"/>
  <c r="I761" i="5"/>
  <c r="I762" i="5"/>
  <c r="I763" i="5"/>
  <c r="I764" i="5"/>
  <c r="I765" i="5"/>
  <c r="I766" i="5"/>
  <c r="I769" i="5"/>
  <c r="I616" i="5"/>
  <c r="R415" i="5"/>
  <c r="R416" i="5"/>
  <c r="R417" i="5"/>
  <c r="R418" i="5"/>
  <c r="R419" i="5"/>
  <c r="R420" i="5"/>
  <c r="R421" i="5"/>
  <c r="R422" i="5"/>
  <c r="R423" i="5"/>
  <c r="R424" i="5"/>
  <c r="R425" i="5"/>
  <c r="R426" i="5"/>
  <c r="R427" i="5"/>
  <c r="R428" i="5"/>
  <c r="R429" i="5"/>
  <c r="R430" i="5"/>
  <c r="R431" i="5"/>
  <c r="R432" i="5"/>
  <c r="R433" i="5"/>
  <c r="R434" i="5"/>
  <c r="R435" i="5"/>
  <c r="R436" i="5"/>
  <c r="R437" i="5"/>
  <c r="R438" i="5"/>
  <c r="R439" i="5"/>
  <c r="R440" i="5"/>
  <c r="R441" i="5"/>
  <c r="R442" i="5"/>
  <c r="R443" i="5"/>
  <c r="R444" i="5"/>
  <c r="R445" i="5"/>
  <c r="R446" i="5"/>
  <c r="R447" i="5"/>
  <c r="R448" i="5"/>
  <c r="R449" i="5"/>
  <c r="R450" i="5"/>
  <c r="R451" i="5"/>
  <c r="R452" i="5"/>
  <c r="R453" i="5"/>
  <c r="R454" i="5"/>
  <c r="R455" i="5"/>
  <c r="R456" i="5"/>
  <c r="R457" i="5"/>
  <c r="R458" i="5"/>
  <c r="R459" i="5"/>
  <c r="R460" i="5"/>
  <c r="R461" i="5"/>
  <c r="R462" i="5"/>
  <c r="R463" i="5"/>
  <c r="R464" i="5"/>
  <c r="R465" i="5"/>
  <c r="R466" i="5"/>
  <c r="R467" i="5"/>
  <c r="R468" i="5"/>
  <c r="R469" i="5"/>
  <c r="R470" i="5"/>
  <c r="R471" i="5"/>
  <c r="R472" i="5"/>
  <c r="R473" i="5"/>
  <c r="R474" i="5"/>
  <c r="R475" i="5"/>
  <c r="R476" i="5"/>
  <c r="R477" i="5"/>
  <c r="R478" i="5"/>
  <c r="R479" i="5"/>
  <c r="R480" i="5"/>
  <c r="R481" i="5"/>
  <c r="R482" i="5"/>
  <c r="R483" i="5"/>
  <c r="R484" i="5"/>
  <c r="R485" i="5"/>
  <c r="R486" i="5"/>
  <c r="R487" i="5"/>
  <c r="R488" i="5"/>
  <c r="R489" i="5"/>
  <c r="R490" i="5"/>
  <c r="R491" i="5"/>
  <c r="R492" i="5"/>
  <c r="R493" i="5"/>
  <c r="R494" i="5"/>
  <c r="R495" i="5"/>
  <c r="R496" i="5"/>
  <c r="R497" i="5"/>
  <c r="R498" i="5"/>
  <c r="R499" i="5"/>
  <c r="R500" i="5"/>
  <c r="R501" i="5"/>
  <c r="R502" i="5"/>
  <c r="R503" i="5"/>
  <c r="R504" i="5"/>
  <c r="R505" i="5"/>
  <c r="R506" i="5"/>
  <c r="R507" i="5"/>
  <c r="R508" i="5"/>
  <c r="R509" i="5"/>
  <c r="R510" i="5"/>
  <c r="R511" i="5"/>
  <c r="R512" i="5"/>
  <c r="R513" i="5"/>
  <c r="R514" i="5"/>
  <c r="R515" i="5"/>
  <c r="R516" i="5"/>
  <c r="R517" i="5"/>
  <c r="R518" i="5"/>
  <c r="R519" i="5"/>
  <c r="R520" i="5"/>
  <c r="R521" i="5"/>
  <c r="R522" i="5"/>
  <c r="R523" i="5"/>
  <c r="R524" i="5"/>
  <c r="R525" i="5"/>
  <c r="R526" i="5"/>
  <c r="R527" i="5"/>
  <c r="R528" i="5"/>
  <c r="R529" i="5"/>
  <c r="R530" i="5"/>
  <c r="R531" i="5"/>
  <c r="R532" i="5"/>
  <c r="R533" i="5"/>
  <c r="R534" i="5"/>
  <c r="R535" i="5"/>
  <c r="R536" i="5"/>
  <c r="R537" i="5"/>
  <c r="R538" i="5"/>
  <c r="R539" i="5"/>
  <c r="R540" i="5"/>
  <c r="R541" i="5"/>
  <c r="R542" i="5"/>
  <c r="R543" i="5"/>
  <c r="R544" i="5"/>
  <c r="R545" i="5"/>
  <c r="R546" i="5"/>
  <c r="R547" i="5"/>
  <c r="R548" i="5"/>
  <c r="R549" i="5"/>
  <c r="R550" i="5"/>
  <c r="R551" i="5"/>
  <c r="R552" i="5"/>
  <c r="R553" i="5"/>
  <c r="R554" i="5"/>
  <c r="R555" i="5"/>
  <c r="R556" i="5"/>
  <c r="R557" i="5"/>
  <c r="R558" i="5"/>
  <c r="R559" i="5"/>
  <c r="R560" i="5"/>
  <c r="R561" i="5"/>
  <c r="R562" i="5"/>
  <c r="R563" i="5"/>
  <c r="R564" i="5"/>
  <c r="R567" i="5"/>
  <c r="R414" i="5"/>
  <c r="I415" i="5"/>
  <c r="I416" i="5"/>
  <c r="I417" i="5"/>
  <c r="I418" i="5"/>
  <c r="I419" i="5"/>
  <c r="I420" i="5"/>
  <c r="I421" i="5"/>
  <c r="I422" i="5"/>
  <c r="I423" i="5"/>
  <c r="I424" i="5"/>
  <c r="I425" i="5"/>
  <c r="I426" i="5"/>
  <c r="I427" i="5"/>
  <c r="I428" i="5"/>
  <c r="I429" i="5"/>
  <c r="I430" i="5"/>
  <c r="I431" i="5"/>
  <c r="I432" i="5"/>
  <c r="I433" i="5"/>
  <c r="I434" i="5"/>
  <c r="I435" i="5"/>
  <c r="I436" i="5"/>
  <c r="I437" i="5"/>
  <c r="I438" i="5"/>
  <c r="I439" i="5"/>
  <c r="I440" i="5"/>
  <c r="I441" i="5"/>
  <c r="I442" i="5"/>
  <c r="I443" i="5"/>
  <c r="I444" i="5"/>
  <c r="I445" i="5"/>
  <c r="I446" i="5"/>
  <c r="I447" i="5"/>
  <c r="I448" i="5"/>
  <c r="I449" i="5"/>
  <c r="I450" i="5"/>
  <c r="I451" i="5"/>
  <c r="I452" i="5"/>
  <c r="I453" i="5"/>
  <c r="I454" i="5"/>
  <c r="I455" i="5"/>
  <c r="I456" i="5"/>
  <c r="I457" i="5"/>
  <c r="I458" i="5"/>
  <c r="I459" i="5"/>
  <c r="I460" i="5"/>
  <c r="I461" i="5"/>
  <c r="I462" i="5"/>
  <c r="I463" i="5"/>
  <c r="I464" i="5"/>
  <c r="I465" i="5"/>
  <c r="I466" i="5"/>
  <c r="I467" i="5"/>
  <c r="I468" i="5"/>
  <c r="I469" i="5"/>
  <c r="I470" i="5"/>
  <c r="I471" i="5"/>
  <c r="I472" i="5"/>
  <c r="I473" i="5"/>
  <c r="I474" i="5"/>
  <c r="I475" i="5"/>
  <c r="I476" i="5"/>
  <c r="I477" i="5"/>
  <c r="I478" i="5"/>
  <c r="I479" i="5"/>
  <c r="I480" i="5"/>
  <c r="I481" i="5"/>
  <c r="I482" i="5"/>
  <c r="I483" i="5"/>
  <c r="I484" i="5"/>
  <c r="I485" i="5"/>
  <c r="I486" i="5"/>
  <c r="I487" i="5"/>
  <c r="I488" i="5"/>
  <c r="I489" i="5"/>
  <c r="I490" i="5"/>
  <c r="I491" i="5"/>
  <c r="I492" i="5"/>
  <c r="I493" i="5"/>
  <c r="I494" i="5"/>
  <c r="I495" i="5"/>
  <c r="I496" i="5"/>
  <c r="I497" i="5"/>
  <c r="I498" i="5"/>
  <c r="I499" i="5"/>
  <c r="I500" i="5"/>
  <c r="I501" i="5"/>
  <c r="I502" i="5"/>
  <c r="I503" i="5"/>
  <c r="I504" i="5"/>
  <c r="I505" i="5"/>
  <c r="I506" i="5"/>
  <c r="I507" i="5"/>
  <c r="I508" i="5"/>
  <c r="I509" i="5"/>
  <c r="I510" i="5"/>
  <c r="I511" i="5"/>
  <c r="I512" i="5"/>
  <c r="I513" i="5"/>
  <c r="I514" i="5"/>
  <c r="I515" i="5"/>
  <c r="I516" i="5"/>
  <c r="I517" i="5"/>
  <c r="I518" i="5"/>
  <c r="I519" i="5"/>
  <c r="I520" i="5"/>
  <c r="I521" i="5"/>
  <c r="I522" i="5"/>
  <c r="I523" i="5"/>
  <c r="I524" i="5"/>
  <c r="I525" i="5"/>
  <c r="I526" i="5"/>
  <c r="I527" i="5"/>
  <c r="I528" i="5"/>
  <c r="I529" i="5"/>
  <c r="I530" i="5"/>
  <c r="I531" i="5"/>
  <c r="I532" i="5"/>
  <c r="I533" i="5"/>
  <c r="I534" i="5"/>
  <c r="I535" i="5"/>
  <c r="I536" i="5"/>
  <c r="I537" i="5"/>
  <c r="I538" i="5"/>
  <c r="I539" i="5"/>
  <c r="I540" i="5"/>
  <c r="I541" i="5"/>
  <c r="I542" i="5"/>
  <c r="I543" i="5"/>
  <c r="I544" i="5"/>
  <c r="I545" i="5"/>
  <c r="I546" i="5"/>
  <c r="I547" i="5"/>
  <c r="I548" i="5"/>
  <c r="I549" i="5"/>
  <c r="I550" i="5"/>
  <c r="I551" i="5"/>
  <c r="I552" i="5"/>
  <c r="I553" i="5"/>
  <c r="I554" i="5"/>
  <c r="I555" i="5"/>
  <c r="I556" i="5"/>
  <c r="I557" i="5"/>
  <c r="I558" i="5"/>
  <c r="I559" i="5"/>
  <c r="I560" i="5"/>
  <c r="I561" i="5"/>
  <c r="I562" i="5"/>
  <c r="I563" i="5"/>
  <c r="I564" i="5"/>
  <c r="I567" i="5"/>
  <c r="I414" i="5"/>
  <c r="R213" i="5"/>
  <c r="R214" i="5"/>
  <c r="R215" i="5"/>
  <c r="R216" i="5"/>
  <c r="R217" i="5"/>
  <c r="R218" i="5"/>
  <c r="R219" i="5"/>
  <c r="R220" i="5"/>
  <c r="R221" i="5"/>
  <c r="R222" i="5"/>
  <c r="R223" i="5"/>
  <c r="R224" i="5"/>
  <c r="R225" i="5"/>
  <c r="R226" i="5"/>
  <c r="R227" i="5"/>
  <c r="R228" i="5"/>
  <c r="R229" i="5"/>
  <c r="R230" i="5"/>
  <c r="R231" i="5"/>
  <c r="R232" i="5"/>
  <c r="R233" i="5"/>
  <c r="R234" i="5"/>
  <c r="R235" i="5"/>
  <c r="R236" i="5"/>
  <c r="R237" i="5"/>
  <c r="R238" i="5"/>
  <c r="R239" i="5"/>
  <c r="R240" i="5"/>
  <c r="R241" i="5"/>
  <c r="R242" i="5"/>
  <c r="R243" i="5"/>
  <c r="R244" i="5"/>
  <c r="R245" i="5"/>
  <c r="R246" i="5"/>
  <c r="R247" i="5"/>
  <c r="R248" i="5"/>
  <c r="R249" i="5"/>
  <c r="R250" i="5"/>
  <c r="R251" i="5"/>
  <c r="R252" i="5"/>
  <c r="R253" i="5"/>
  <c r="R254" i="5"/>
  <c r="R255" i="5"/>
  <c r="R256" i="5"/>
  <c r="R257" i="5"/>
  <c r="R258" i="5"/>
  <c r="R259" i="5"/>
  <c r="R260" i="5"/>
  <c r="R261" i="5"/>
  <c r="R262" i="5"/>
  <c r="R263" i="5"/>
  <c r="R264" i="5"/>
  <c r="R265" i="5"/>
  <c r="R266" i="5"/>
  <c r="R267" i="5"/>
  <c r="R268" i="5"/>
  <c r="R269" i="5"/>
  <c r="R270" i="5"/>
  <c r="R271" i="5"/>
  <c r="R272" i="5"/>
  <c r="R273" i="5"/>
  <c r="R274" i="5"/>
  <c r="R275" i="5"/>
  <c r="R276" i="5"/>
  <c r="R277" i="5"/>
  <c r="R278" i="5"/>
  <c r="R279" i="5"/>
  <c r="R280" i="5"/>
  <c r="R281" i="5"/>
  <c r="R282" i="5"/>
  <c r="R283" i="5"/>
  <c r="R284" i="5"/>
  <c r="R285" i="5"/>
  <c r="R286" i="5"/>
  <c r="R287" i="5"/>
  <c r="R288" i="5"/>
  <c r="R289" i="5"/>
  <c r="R290" i="5"/>
  <c r="R291" i="5"/>
  <c r="R292" i="5"/>
  <c r="R293" i="5"/>
  <c r="R294" i="5"/>
  <c r="R295" i="5"/>
  <c r="R296" i="5"/>
  <c r="R297" i="5"/>
  <c r="R298" i="5"/>
  <c r="R299" i="5"/>
  <c r="R300" i="5"/>
  <c r="R301" i="5"/>
  <c r="R302" i="5"/>
  <c r="R303" i="5"/>
  <c r="R304" i="5"/>
  <c r="R305" i="5"/>
  <c r="R306" i="5"/>
  <c r="R307" i="5"/>
  <c r="R308" i="5"/>
  <c r="R309" i="5"/>
  <c r="R310" i="5"/>
  <c r="R311" i="5"/>
  <c r="R312" i="5"/>
  <c r="R313" i="5"/>
  <c r="R314" i="5"/>
  <c r="R315" i="5"/>
  <c r="R316" i="5"/>
  <c r="R317" i="5"/>
  <c r="R318" i="5"/>
  <c r="R319" i="5"/>
  <c r="R320" i="5"/>
  <c r="R321" i="5"/>
  <c r="R322" i="5"/>
  <c r="R323" i="5"/>
  <c r="R324" i="5"/>
  <c r="R325" i="5"/>
  <c r="R326" i="5"/>
  <c r="R327" i="5"/>
  <c r="R328" i="5"/>
  <c r="R329" i="5"/>
  <c r="R330" i="5"/>
  <c r="R331" i="5"/>
  <c r="R332" i="5"/>
  <c r="R333" i="5"/>
  <c r="R334" i="5"/>
  <c r="R335" i="5"/>
  <c r="R336" i="5"/>
  <c r="R337" i="5"/>
  <c r="R338" i="5"/>
  <c r="R339" i="5"/>
  <c r="R340" i="5"/>
  <c r="R341" i="5"/>
  <c r="R342" i="5"/>
  <c r="R343" i="5"/>
  <c r="R344" i="5"/>
  <c r="R345" i="5"/>
  <c r="R346" i="5"/>
  <c r="R347" i="5"/>
  <c r="R348" i="5"/>
  <c r="R349" i="5"/>
  <c r="R350" i="5"/>
  <c r="R351" i="5"/>
  <c r="R352" i="5"/>
  <c r="R353" i="5"/>
  <c r="R354" i="5"/>
  <c r="R355" i="5"/>
  <c r="R356" i="5"/>
  <c r="R357" i="5"/>
  <c r="R358" i="5"/>
  <c r="R359" i="5"/>
  <c r="R360" i="5"/>
  <c r="R361" i="5"/>
  <c r="R362" i="5"/>
  <c r="R365" i="5"/>
  <c r="R212" i="5"/>
  <c r="I213" i="5"/>
  <c r="I214" i="5"/>
  <c r="I215" i="5"/>
  <c r="I216" i="5"/>
  <c r="I217" i="5"/>
  <c r="I218" i="5"/>
  <c r="I219" i="5"/>
  <c r="I220" i="5"/>
  <c r="I221" i="5"/>
  <c r="I222" i="5"/>
  <c r="I223" i="5"/>
  <c r="I224" i="5"/>
  <c r="I225" i="5"/>
  <c r="I226" i="5"/>
  <c r="I227" i="5"/>
  <c r="I228" i="5"/>
  <c r="I229" i="5"/>
  <c r="I230" i="5"/>
  <c r="I231" i="5"/>
  <c r="I232" i="5"/>
  <c r="I233" i="5"/>
  <c r="I234" i="5"/>
  <c r="I235" i="5"/>
  <c r="I236" i="5"/>
  <c r="I237" i="5"/>
  <c r="I238" i="5"/>
  <c r="I239" i="5"/>
  <c r="I240" i="5"/>
  <c r="I241" i="5"/>
  <c r="I242" i="5"/>
  <c r="I243" i="5"/>
  <c r="I244" i="5"/>
  <c r="I245" i="5"/>
  <c r="I246" i="5"/>
  <c r="I247" i="5"/>
  <c r="I248" i="5"/>
  <c r="I249" i="5"/>
  <c r="I250" i="5"/>
  <c r="I251" i="5"/>
  <c r="I252" i="5"/>
  <c r="I253" i="5"/>
  <c r="I254" i="5"/>
  <c r="I255" i="5"/>
  <c r="I256" i="5"/>
  <c r="I257" i="5"/>
  <c r="I258" i="5"/>
  <c r="I259" i="5"/>
  <c r="I260" i="5"/>
  <c r="I261" i="5"/>
  <c r="I262" i="5"/>
  <c r="I263" i="5"/>
  <c r="I264" i="5"/>
  <c r="I265" i="5"/>
  <c r="I266" i="5"/>
  <c r="I267" i="5"/>
  <c r="I268" i="5"/>
  <c r="I269" i="5"/>
  <c r="I270" i="5"/>
  <c r="I271" i="5"/>
  <c r="I272" i="5"/>
  <c r="I273" i="5"/>
  <c r="I274" i="5"/>
  <c r="I275" i="5"/>
  <c r="I276" i="5"/>
  <c r="I277" i="5"/>
  <c r="I278" i="5"/>
  <c r="I279" i="5"/>
  <c r="I280" i="5"/>
  <c r="I281" i="5"/>
  <c r="I282" i="5"/>
  <c r="I283" i="5"/>
  <c r="I284" i="5"/>
  <c r="I285" i="5"/>
  <c r="I286" i="5"/>
  <c r="I287" i="5"/>
  <c r="I288" i="5"/>
  <c r="I289" i="5"/>
  <c r="I290" i="5"/>
  <c r="I291" i="5"/>
  <c r="I292" i="5"/>
  <c r="I293" i="5"/>
  <c r="I294" i="5"/>
  <c r="I295" i="5"/>
  <c r="I296" i="5"/>
  <c r="I297" i="5"/>
  <c r="I298" i="5"/>
  <c r="I299" i="5"/>
  <c r="I300" i="5"/>
  <c r="I301" i="5"/>
  <c r="I302" i="5"/>
  <c r="I303" i="5"/>
  <c r="I304" i="5"/>
  <c r="I305" i="5"/>
  <c r="I306" i="5"/>
  <c r="I307" i="5"/>
  <c r="I308" i="5"/>
  <c r="I309" i="5"/>
  <c r="I310" i="5"/>
  <c r="I311" i="5"/>
  <c r="I312" i="5"/>
  <c r="I313" i="5"/>
  <c r="I314" i="5"/>
  <c r="I315" i="5"/>
  <c r="I316" i="5"/>
  <c r="I317" i="5"/>
  <c r="I318" i="5"/>
  <c r="I319" i="5"/>
  <c r="I320" i="5"/>
  <c r="I321" i="5"/>
  <c r="I322" i="5"/>
  <c r="I323" i="5"/>
  <c r="I324" i="5"/>
  <c r="I325" i="5"/>
  <c r="I326" i="5"/>
  <c r="I327" i="5"/>
  <c r="I328" i="5"/>
  <c r="I329" i="5"/>
  <c r="I330" i="5"/>
  <c r="I331" i="5"/>
  <c r="I332" i="5"/>
  <c r="I333" i="5"/>
  <c r="I334" i="5"/>
  <c r="I335" i="5"/>
  <c r="I336" i="5"/>
  <c r="I337" i="5"/>
  <c r="I338" i="5"/>
  <c r="I339" i="5"/>
  <c r="I340" i="5"/>
  <c r="I341" i="5"/>
  <c r="I342" i="5"/>
  <c r="I343" i="5"/>
  <c r="I344" i="5"/>
  <c r="I345" i="5"/>
  <c r="I346" i="5"/>
  <c r="I347" i="5"/>
  <c r="I348" i="5"/>
  <c r="I349" i="5"/>
  <c r="I350" i="5"/>
  <c r="I351" i="5"/>
  <c r="I352" i="5"/>
  <c r="I353" i="5"/>
  <c r="I354" i="5"/>
  <c r="I355" i="5"/>
  <c r="I356" i="5"/>
  <c r="I357" i="5"/>
  <c r="I358" i="5"/>
  <c r="I359" i="5"/>
  <c r="I360" i="5"/>
  <c r="I361" i="5"/>
  <c r="I362" i="5"/>
  <c r="I365" i="5"/>
  <c r="I212"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49" i="5"/>
  <c r="I150" i="5"/>
  <c r="I151" i="5"/>
  <c r="I152" i="5"/>
  <c r="I153" i="5"/>
  <c r="I154" i="5"/>
  <c r="I155" i="5"/>
  <c r="I156" i="5"/>
  <c r="I157" i="5"/>
  <c r="I158" i="5"/>
  <c r="I159" i="5"/>
  <c r="I160" i="5"/>
  <c r="I161" i="5"/>
  <c r="I162" i="5"/>
  <c r="I11" i="5"/>
  <c r="H769" i="5"/>
  <c r="G769" i="5"/>
  <c r="F769" i="5"/>
  <c r="E769" i="5"/>
  <c r="D769" i="5"/>
  <c r="H766" i="5"/>
  <c r="G766" i="5"/>
  <c r="F766" i="5"/>
  <c r="E766" i="5"/>
  <c r="D766" i="5"/>
  <c r="H765" i="5"/>
  <c r="G765" i="5"/>
  <c r="F765" i="5"/>
  <c r="E765" i="5"/>
  <c r="D765" i="5"/>
  <c r="H764" i="5"/>
  <c r="G764" i="5"/>
  <c r="F764" i="5"/>
  <c r="E764" i="5"/>
  <c r="D764" i="5"/>
  <c r="H763" i="5"/>
  <c r="G763" i="5"/>
  <c r="F763" i="5"/>
  <c r="E763" i="5"/>
  <c r="D763" i="5"/>
  <c r="H762" i="5"/>
  <c r="G762" i="5"/>
  <c r="F762" i="5"/>
  <c r="E762" i="5"/>
  <c r="D762" i="5"/>
  <c r="H761" i="5"/>
  <c r="G761" i="5"/>
  <c r="F761" i="5"/>
  <c r="E761" i="5"/>
  <c r="D761" i="5"/>
  <c r="H760" i="5"/>
  <c r="G760" i="5"/>
  <c r="F760" i="5"/>
  <c r="E760" i="5"/>
  <c r="D760" i="5"/>
  <c r="H759" i="5"/>
  <c r="G759" i="5"/>
  <c r="F759" i="5"/>
  <c r="E759" i="5"/>
  <c r="D759" i="5"/>
  <c r="H758" i="5"/>
  <c r="G758" i="5"/>
  <c r="F758" i="5"/>
  <c r="E758" i="5"/>
  <c r="D758" i="5"/>
  <c r="H757" i="5"/>
  <c r="G757" i="5"/>
  <c r="F757" i="5"/>
  <c r="E757" i="5"/>
  <c r="D757" i="5"/>
  <c r="H756" i="5"/>
  <c r="G756" i="5"/>
  <c r="F756" i="5"/>
  <c r="E756" i="5"/>
  <c r="D756" i="5"/>
  <c r="H755" i="5"/>
  <c r="G755" i="5"/>
  <c r="F755" i="5"/>
  <c r="E755" i="5"/>
  <c r="D755" i="5"/>
  <c r="H754" i="5"/>
  <c r="G754" i="5"/>
  <c r="F754" i="5"/>
  <c r="E754" i="5"/>
  <c r="D754" i="5"/>
  <c r="H753" i="5"/>
  <c r="G753" i="5"/>
  <c r="F753" i="5"/>
  <c r="E753" i="5"/>
  <c r="D753" i="5"/>
  <c r="H752" i="5"/>
  <c r="G752" i="5"/>
  <c r="F752" i="5"/>
  <c r="E752" i="5"/>
  <c r="D752" i="5"/>
  <c r="H751" i="5"/>
  <c r="G751" i="5"/>
  <c r="F751" i="5"/>
  <c r="E751" i="5"/>
  <c r="D751" i="5"/>
  <c r="H750" i="5"/>
  <c r="G750" i="5"/>
  <c r="F750" i="5"/>
  <c r="E750" i="5"/>
  <c r="D750" i="5"/>
  <c r="H749" i="5"/>
  <c r="G749" i="5"/>
  <c r="F749" i="5"/>
  <c r="E749" i="5"/>
  <c r="D749" i="5"/>
  <c r="H748" i="5"/>
  <c r="G748" i="5"/>
  <c r="F748" i="5"/>
  <c r="E748" i="5"/>
  <c r="D748" i="5"/>
  <c r="H747" i="5"/>
  <c r="G747" i="5"/>
  <c r="F747" i="5"/>
  <c r="E747" i="5"/>
  <c r="D747" i="5"/>
  <c r="H746" i="5"/>
  <c r="G746" i="5"/>
  <c r="F746" i="5"/>
  <c r="E746" i="5"/>
  <c r="D746" i="5"/>
  <c r="H745" i="5"/>
  <c r="G745" i="5"/>
  <c r="F745" i="5"/>
  <c r="E745" i="5"/>
  <c r="D745" i="5"/>
  <c r="H744" i="5"/>
  <c r="G744" i="5"/>
  <c r="F744" i="5"/>
  <c r="E744" i="5"/>
  <c r="D744" i="5"/>
  <c r="H743" i="5"/>
  <c r="G743" i="5"/>
  <c r="F743" i="5"/>
  <c r="E743" i="5"/>
  <c r="D743" i="5"/>
  <c r="H742" i="5"/>
  <c r="G742" i="5"/>
  <c r="F742" i="5"/>
  <c r="E742" i="5"/>
  <c r="D742" i="5"/>
  <c r="H741" i="5"/>
  <c r="G741" i="5"/>
  <c r="F741" i="5"/>
  <c r="E741" i="5"/>
  <c r="D741" i="5"/>
  <c r="H740" i="5"/>
  <c r="G740" i="5"/>
  <c r="F740" i="5"/>
  <c r="E740" i="5"/>
  <c r="D740" i="5"/>
  <c r="H739" i="5"/>
  <c r="G739" i="5"/>
  <c r="F739" i="5"/>
  <c r="E739" i="5"/>
  <c r="D739" i="5"/>
  <c r="H738" i="5"/>
  <c r="G738" i="5"/>
  <c r="F738" i="5"/>
  <c r="E738" i="5"/>
  <c r="D738" i="5"/>
  <c r="H737" i="5"/>
  <c r="G737" i="5"/>
  <c r="F737" i="5"/>
  <c r="E737" i="5"/>
  <c r="D737" i="5"/>
  <c r="H736" i="5"/>
  <c r="G736" i="5"/>
  <c r="F736" i="5"/>
  <c r="E736" i="5"/>
  <c r="D736" i="5"/>
  <c r="H735" i="5"/>
  <c r="G735" i="5"/>
  <c r="F735" i="5"/>
  <c r="E735" i="5"/>
  <c r="D735" i="5"/>
  <c r="H734" i="5"/>
  <c r="G734" i="5"/>
  <c r="F734" i="5"/>
  <c r="E734" i="5"/>
  <c r="D734" i="5"/>
  <c r="H733" i="5"/>
  <c r="G733" i="5"/>
  <c r="F733" i="5"/>
  <c r="E733" i="5"/>
  <c r="D733" i="5"/>
  <c r="H732" i="5"/>
  <c r="G732" i="5"/>
  <c r="F732" i="5"/>
  <c r="E732" i="5"/>
  <c r="D732" i="5"/>
  <c r="H731" i="5"/>
  <c r="G731" i="5"/>
  <c r="F731" i="5"/>
  <c r="E731" i="5"/>
  <c r="D731" i="5"/>
  <c r="H730" i="5"/>
  <c r="G730" i="5"/>
  <c r="F730" i="5"/>
  <c r="E730" i="5"/>
  <c r="D730" i="5"/>
  <c r="H729" i="5"/>
  <c r="G729" i="5"/>
  <c r="F729" i="5"/>
  <c r="E729" i="5"/>
  <c r="D729" i="5"/>
  <c r="H728" i="5"/>
  <c r="G728" i="5"/>
  <c r="F728" i="5"/>
  <c r="E728" i="5"/>
  <c r="D728" i="5"/>
  <c r="H727" i="5"/>
  <c r="G727" i="5"/>
  <c r="F727" i="5"/>
  <c r="E727" i="5"/>
  <c r="D727" i="5"/>
  <c r="H726" i="5"/>
  <c r="G726" i="5"/>
  <c r="F726" i="5"/>
  <c r="E726" i="5"/>
  <c r="D726" i="5"/>
  <c r="H725" i="5"/>
  <c r="G725" i="5"/>
  <c r="F725" i="5"/>
  <c r="E725" i="5"/>
  <c r="D725" i="5"/>
  <c r="H724" i="5"/>
  <c r="G724" i="5"/>
  <c r="F724" i="5"/>
  <c r="E724" i="5"/>
  <c r="D724" i="5"/>
  <c r="H723" i="5"/>
  <c r="G723" i="5"/>
  <c r="F723" i="5"/>
  <c r="E723" i="5"/>
  <c r="D723" i="5"/>
  <c r="H722" i="5"/>
  <c r="G722" i="5"/>
  <c r="F722" i="5"/>
  <c r="E722" i="5"/>
  <c r="D722" i="5"/>
  <c r="H721" i="5"/>
  <c r="G721" i="5"/>
  <c r="F721" i="5"/>
  <c r="E721" i="5"/>
  <c r="D721" i="5"/>
  <c r="H720" i="5"/>
  <c r="G720" i="5"/>
  <c r="F720" i="5"/>
  <c r="E720" i="5"/>
  <c r="D720" i="5"/>
  <c r="H719" i="5"/>
  <c r="G719" i="5"/>
  <c r="F719" i="5"/>
  <c r="E719" i="5"/>
  <c r="D719" i="5"/>
  <c r="H718" i="5"/>
  <c r="G718" i="5"/>
  <c r="F718" i="5"/>
  <c r="E718" i="5"/>
  <c r="D718" i="5"/>
  <c r="H717" i="5"/>
  <c r="G717" i="5"/>
  <c r="F717" i="5"/>
  <c r="E717" i="5"/>
  <c r="D717" i="5"/>
  <c r="H716" i="5"/>
  <c r="G716" i="5"/>
  <c r="F716" i="5"/>
  <c r="E716" i="5"/>
  <c r="D716" i="5"/>
  <c r="H715" i="5"/>
  <c r="G715" i="5"/>
  <c r="F715" i="5"/>
  <c r="E715" i="5"/>
  <c r="D715" i="5"/>
  <c r="H714" i="5"/>
  <c r="G714" i="5"/>
  <c r="F714" i="5"/>
  <c r="E714" i="5"/>
  <c r="D714" i="5"/>
  <c r="H713" i="5"/>
  <c r="G713" i="5"/>
  <c r="F713" i="5"/>
  <c r="E713" i="5"/>
  <c r="D713" i="5"/>
  <c r="H712" i="5"/>
  <c r="G712" i="5"/>
  <c r="F712" i="5"/>
  <c r="E712" i="5"/>
  <c r="D712" i="5"/>
  <c r="H711" i="5"/>
  <c r="G711" i="5"/>
  <c r="F711" i="5"/>
  <c r="E711" i="5"/>
  <c r="D711" i="5"/>
  <c r="H710" i="5"/>
  <c r="G710" i="5"/>
  <c r="F710" i="5"/>
  <c r="E710" i="5"/>
  <c r="D710" i="5"/>
  <c r="H709" i="5"/>
  <c r="G709" i="5"/>
  <c r="F709" i="5"/>
  <c r="E709" i="5"/>
  <c r="D709" i="5"/>
  <c r="H708" i="5"/>
  <c r="G708" i="5"/>
  <c r="F708" i="5"/>
  <c r="E708" i="5"/>
  <c r="D708" i="5"/>
  <c r="H707" i="5"/>
  <c r="G707" i="5"/>
  <c r="F707" i="5"/>
  <c r="E707" i="5"/>
  <c r="D707" i="5"/>
  <c r="H706" i="5"/>
  <c r="G706" i="5"/>
  <c r="F706" i="5"/>
  <c r="E706" i="5"/>
  <c r="D706" i="5"/>
  <c r="H705" i="5"/>
  <c r="G705" i="5"/>
  <c r="F705" i="5"/>
  <c r="E705" i="5"/>
  <c r="D705" i="5"/>
  <c r="H704" i="5"/>
  <c r="G704" i="5"/>
  <c r="F704" i="5"/>
  <c r="E704" i="5"/>
  <c r="D704" i="5"/>
  <c r="H703" i="5"/>
  <c r="G703" i="5"/>
  <c r="F703" i="5"/>
  <c r="E703" i="5"/>
  <c r="D703" i="5"/>
  <c r="H702" i="5"/>
  <c r="G702" i="5"/>
  <c r="F702" i="5"/>
  <c r="E702" i="5"/>
  <c r="D702" i="5"/>
  <c r="H701" i="5"/>
  <c r="G701" i="5"/>
  <c r="F701" i="5"/>
  <c r="E701" i="5"/>
  <c r="D701" i="5"/>
  <c r="H700" i="5"/>
  <c r="G700" i="5"/>
  <c r="F700" i="5"/>
  <c r="E700" i="5"/>
  <c r="D700" i="5"/>
  <c r="H699" i="5"/>
  <c r="G699" i="5"/>
  <c r="F699" i="5"/>
  <c r="E699" i="5"/>
  <c r="D699" i="5"/>
  <c r="H698" i="5"/>
  <c r="G698" i="5"/>
  <c r="F698" i="5"/>
  <c r="E698" i="5"/>
  <c r="D698" i="5"/>
  <c r="H697" i="5"/>
  <c r="G697" i="5"/>
  <c r="F697" i="5"/>
  <c r="E697" i="5"/>
  <c r="D697" i="5"/>
  <c r="H696" i="5"/>
  <c r="G696" i="5"/>
  <c r="F696" i="5"/>
  <c r="E696" i="5"/>
  <c r="D696" i="5"/>
  <c r="H695" i="5"/>
  <c r="G695" i="5"/>
  <c r="F695" i="5"/>
  <c r="E695" i="5"/>
  <c r="D695" i="5"/>
  <c r="H694" i="5"/>
  <c r="G694" i="5"/>
  <c r="F694" i="5"/>
  <c r="E694" i="5"/>
  <c r="D694" i="5"/>
  <c r="H693" i="5"/>
  <c r="G693" i="5"/>
  <c r="F693" i="5"/>
  <c r="E693" i="5"/>
  <c r="D693" i="5"/>
  <c r="H692" i="5"/>
  <c r="G692" i="5"/>
  <c r="F692" i="5"/>
  <c r="E692" i="5"/>
  <c r="D692" i="5"/>
  <c r="H691" i="5"/>
  <c r="G691" i="5"/>
  <c r="F691" i="5"/>
  <c r="E691" i="5"/>
  <c r="D691" i="5"/>
  <c r="H690" i="5"/>
  <c r="G690" i="5"/>
  <c r="F690" i="5"/>
  <c r="E690" i="5"/>
  <c r="D690" i="5"/>
  <c r="H689" i="5"/>
  <c r="G689" i="5"/>
  <c r="F689" i="5"/>
  <c r="E689" i="5"/>
  <c r="D689" i="5"/>
  <c r="H688" i="5"/>
  <c r="G688" i="5"/>
  <c r="F688" i="5"/>
  <c r="E688" i="5"/>
  <c r="D688" i="5"/>
  <c r="H687" i="5"/>
  <c r="G687" i="5"/>
  <c r="F687" i="5"/>
  <c r="E687" i="5"/>
  <c r="D687" i="5"/>
  <c r="H686" i="5"/>
  <c r="G686" i="5"/>
  <c r="F686" i="5"/>
  <c r="E686" i="5"/>
  <c r="D686" i="5"/>
  <c r="H685" i="5"/>
  <c r="G685" i="5"/>
  <c r="F685" i="5"/>
  <c r="E685" i="5"/>
  <c r="D685" i="5"/>
  <c r="H684" i="5"/>
  <c r="G684" i="5"/>
  <c r="F684" i="5"/>
  <c r="E684" i="5"/>
  <c r="D684" i="5"/>
  <c r="H683" i="5"/>
  <c r="G683" i="5"/>
  <c r="F683" i="5"/>
  <c r="E683" i="5"/>
  <c r="D683" i="5"/>
  <c r="H682" i="5"/>
  <c r="G682" i="5"/>
  <c r="F682" i="5"/>
  <c r="E682" i="5"/>
  <c r="D682" i="5"/>
  <c r="H681" i="5"/>
  <c r="G681" i="5"/>
  <c r="F681" i="5"/>
  <c r="E681" i="5"/>
  <c r="D681" i="5"/>
  <c r="H680" i="5"/>
  <c r="G680" i="5"/>
  <c r="F680" i="5"/>
  <c r="E680" i="5"/>
  <c r="D680" i="5"/>
  <c r="H679" i="5"/>
  <c r="G679" i="5"/>
  <c r="F679" i="5"/>
  <c r="E679" i="5"/>
  <c r="D679" i="5"/>
  <c r="H678" i="5"/>
  <c r="G678" i="5"/>
  <c r="F678" i="5"/>
  <c r="E678" i="5"/>
  <c r="D678" i="5"/>
  <c r="H677" i="5"/>
  <c r="G677" i="5"/>
  <c r="F677" i="5"/>
  <c r="E677" i="5"/>
  <c r="D677" i="5"/>
  <c r="H676" i="5"/>
  <c r="G676" i="5"/>
  <c r="F676" i="5"/>
  <c r="E676" i="5"/>
  <c r="D676" i="5"/>
  <c r="H675" i="5"/>
  <c r="G675" i="5"/>
  <c r="F675" i="5"/>
  <c r="E675" i="5"/>
  <c r="D675" i="5"/>
  <c r="H674" i="5"/>
  <c r="G674" i="5"/>
  <c r="F674" i="5"/>
  <c r="E674" i="5"/>
  <c r="D674" i="5"/>
  <c r="H673" i="5"/>
  <c r="G673" i="5"/>
  <c r="F673" i="5"/>
  <c r="E673" i="5"/>
  <c r="D673" i="5"/>
  <c r="H672" i="5"/>
  <c r="G672" i="5"/>
  <c r="F672" i="5"/>
  <c r="E672" i="5"/>
  <c r="D672" i="5"/>
  <c r="H671" i="5"/>
  <c r="G671" i="5"/>
  <c r="F671" i="5"/>
  <c r="E671" i="5"/>
  <c r="D671" i="5"/>
  <c r="H670" i="5"/>
  <c r="G670" i="5"/>
  <c r="F670" i="5"/>
  <c r="E670" i="5"/>
  <c r="D670" i="5"/>
  <c r="H669" i="5"/>
  <c r="G669" i="5"/>
  <c r="F669" i="5"/>
  <c r="E669" i="5"/>
  <c r="D669" i="5"/>
  <c r="H668" i="5"/>
  <c r="G668" i="5"/>
  <c r="F668" i="5"/>
  <c r="E668" i="5"/>
  <c r="D668" i="5"/>
  <c r="H667" i="5"/>
  <c r="G667" i="5"/>
  <c r="F667" i="5"/>
  <c r="E667" i="5"/>
  <c r="D667" i="5"/>
  <c r="H666" i="5"/>
  <c r="G666" i="5"/>
  <c r="F666" i="5"/>
  <c r="E666" i="5"/>
  <c r="D666" i="5"/>
  <c r="H665" i="5"/>
  <c r="G665" i="5"/>
  <c r="F665" i="5"/>
  <c r="E665" i="5"/>
  <c r="D665" i="5"/>
  <c r="H664" i="5"/>
  <c r="G664" i="5"/>
  <c r="F664" i="5"/>
  <c r="E664" i="5"/>
  <c r="D664" i="5"/>
  <c r="H663" i="5"/>
  <c r="G663" i="5"/>
  <c r="F663" i="5"/>
  <c r="E663" i="5"/>
  <c r="D663" i="5"/>
  <c r="H662" i="5"/>
  <c r="G662" i="5"/>
  <c r="F662" i="5"/>
  <c r="E662" i="5"/>
  <c r="D662" i="5"/>
  <c r="H661" i="5"/>
  <c r="G661" i="5"/>
  <c r="F661" i="5"/>
  <c r="E661" i="5"/>
  <c r="D661" i="5"/>
  <c r="H660" i="5"/>
  <c r="G660" i="5"/>
  <c r="F660" i="5"/>
  <c r="E660" i="5"/>
  <c r="D660" i="5"/>
  <c r="H659" i="5"/>
  <c r="G659" i="5"/>
  <c r="F659" i="5"/>
  <c r="E659" i="5"/>
  <c r="D659" i="5"/>
  <c r="H658" i="5"/>
  <c r="G658" i="5"/>
  <c r="F658" i="5"/>
  <c r="E658" i="5"/>
  <c r="D658" i="5"/>
  <c r="H657" i="5"/>
  <c r="G657" i="5"/>
  <c r="F657" i="5"/>
  <c r="E657" i="5"/>
  <c r="D657" i="5"/>
  <c r="H656" i="5"/>
  <c r="G656" i="5"/>
  <c r="F656" i="5"/>
  <c r="E656" i="5"/>
  <c r="D656" i="5"/>
  <c r="H655" i="5"/>
  <c r="G655" i="5"/>
  <c r="F655" i="5"/>
  <c r="E655" i="5"/>
  <c r="D655" i="5"/>
  <c r="H654" i="5"/>
  <c r="G654" i="5"/>
  <c r="F654" i="5"/>
  <c r="E654" i="5"/>
  <c r="D654" i="5"/>
  <c r="H653" i="5"/>
  <c r="G653" i="5"/>
  <c r="F653" i="5"/>
  <c r="E653" i="5"/>
  <c r="D653" i="5"/>
  <c r="H652" i="5"/>
  <c r="G652" i="5"/>
  <c r="F652" i="5"/>
  <c r="E652" i="5"/>
  <c r="D652" i="5"/>
  <c r="H651" i="5"/>
  <c r="G651" i="5"/>
  <c r="F651" i="5"/>
  <c r="E651" i="5"/>
  <c r="D651" i="5"/>
  <c r="H650" i="5"/>
  <c r="G650" i="5"/>
  <c r="F650" i="5"/>
  <c r="E650" i="5"/>
  <c r="D650" i="5"/>
  <c r="H649" i="5"/>
  <c r="G649" i="5"/>
  <c r="F649" i="5"/>
  <c r="E649" i="5"/>
  <c r="D649" i="5"/>
  <c r="H648" i="5"/>
  <c r="G648" i="5"/>
  <c r="F648" i="5"/>
  <c r="E648" i="5"/>
  <c r="D648" i="5"/>
  <c r="H647" i="5"/>
  <c r="G647" i="5"/>
  <c r="F647" i="5"/>
  <c r="E647" i="5"/>
  <c r="D647" i="5"/>
  <c r="H646" i="5"/>
  <c r="G646" i="5"/>
  <c r="F646" i="5"/>
  <c r="E646" i="5"/>
  <c r="D646" i="5"/>
  <c r="H645" i="5"/>
  <c r="G645" i="5"/>
  <c r="F645" i="5"/>
  <c r="E645" i="5"/>
  <c r="D645" i="5"/>
  <c r="H644" i="5"/>
  <c r="G644" i="5"/>
  <c r="F644" i="5"/>
  <c r="E644" i="5"/>
  <c r="D644" i="5"/>
  <c r="H643" i="5"/>
  <c r="G643" i="5"/>
  <c r="F643" i="5"/>
  <c r="E643" i="5"/>
  <c r="D643" i="5"/>
  <c r="H642" i="5"/>
  <c r="G642" i="5"/>
  <c r="F642" i="5"/>
  <c r="E642" i="5"/>
  <c r="D642" i="5"/>
  <c r="H641" i="5"/>
  <c r="G641" i="5"/>
  <c r="F641" i="5"/>
  <c r="E641" i="5"/>
  <c r="D641" i="5"/>
  <c r="H640" i="5"/>
  <c r="G640" i="5"/>
  <c r="F640" i="5"/>
  <c r="E640" i="5"/>
  <c r="D640" i="5"/>
  <c r="H639" i="5"/>
  <c r="G639" i="5"/>
  <c r="F639" i="5"/>
  <c r="E639" i="5"/>
  <c r="D639" i="5"/>
  <c r="H638" i="5"/>
  <c r="G638" i="5"/>
  <c r="F638" i="5"/>
  <c r="E638" i="5"/>
  <c r="D638" i="5"/>
  <c r="H637" i="5"/>
  <c r="G637" i="5"/>
  <c r="F637" i="5"/>
  <c r="E637" i="5"/>
  <c r="D637" i="5"/>
  <c r="H636" i="5"/>
  <c r="G636" i="5"/>
  <c r="F636" i="5"/>
  <c r="E636" i="5"/>
  <c r="D636" i="5"/>
  <c r="H635" i="5"/>
  <c r="G635" i="5"/>
  <c r="F635" i="5"/>
  <c r="E635" i="5"/>
  <c r="D635" i="5"/>
  <c r="H634" i="5"/>
  <c r="G634" i="5"/>
  <c r="F634" i="5"/>
  <c r="E634" i="5"/>
  <c r="D634" i="5"/>
  <c r="H633" i="5"/>
  <c r="G633" i="5"/>
  <c r="F633" i="5"/>
  <c r="E633" i="5"/>
  <c r="D633" i="5"/>
  <c r="H632" i="5"/>
  <c r="G632" i="5"/>
  <c r="F632" i="5"/>
  <c r="E632" i="5"/>
  <c r="D632" i="5"/>
  <c r="H631" i="5"/>
  <c r="G631" i="5"/>
  <c r="F631" i="5"/>
  <c r="E631" i="5"/>
  <c r="D631" i="5"/>
  <c r="H630" i="5"/>
  <c r="G630" i="5"/>
  <c r="F630" i="5"/>
  <c r="E630" i="5"/>
  <c r="D630" i="5"/>
  <c r="H629" i="5"/>
  <c r="G629" i="5"/>
  <c r="F629" i="5"/>
  <c r="E629" i="5"/>
  <c r="D629" i="5"/>
  <c r="H628" i="5"/>
  <c r="G628" i="5"/>
  <c r="F628" i="5"/>
  <c r="E628" i="5"/>
  <c r="D628" i="5"/>
  <c r="H627" i="5"/>
  <c r="G627" i="5"/>
  <c r="F627" i="5"/>
  <c r="E627" i="5"/>
  <c r="D627" i="5"/>
  <c r="H626" i="5"/>
  <c r="G626" i="5"/>
  <c r="F626" i="5"/>
  <c r="E626" i="5"/>
  <c r="D626" i="5"/>
  <c r="H625" i="5"/>
  <c r="G625" i="5"/>
  <c r="F625" i="5"/>
  <c r="E625" i="5"/>
  <c r="D625" i="5"/>
  <c r="H624" i="5"/>
  <c r="G624" i="5"/>
  <c r="F624" i="5"/>
  <c r="E624" i="5"/>
  <c r="D624" i="5"/>
  <c r="H623" i="5"/>
  <c r="G623" i="5"/>
  <c r="F623" i="5"/>
  <c r="E623" i="5"/>
  <c r="D623" i="5"/>
  <c r="H622" i="5"/>
  <c r="G622" i="5"/>
  <c r="F622" i="5"/>
  <c r="E622" i="5"/>
  <c r="D622" i="5"/>
  <c r="H621" i="5"/>
  <c r="G621" i="5"/>
  <c r="F621" i="5"/>
  <c r="E621" i="5"/>
  <c r="D621" i="5"/>
  <c r="H620" i="5"/>
  <c r="G620" i="5"/>
  <c r="F620" i="5"/>
  <c r="E620" i="5"/>
  <c r="D620" i="5"/>
  <c r="H619" i="5"/>
  <c r="G619" i="5"/>
  <c r="F619" i="5"/>
  <c r="E619" i="5"/>
  <c r="D619" i="5"/>
  <c r="H618" i="5"/>
  <c r="G618" i="5"/>
  <c r="F618" i="5"/>
  <c r="E618" i="5"/>
  <c r="D618" i="5"/>
  <c r="H617" i="5"/>
  <c r="G617" i="5"/>
  <c r="F617" i="5"/>
  <c r="E617" i="5"/>
  <c r="D617" i="5"/>
  <c r="H616" i="5"/>
  <c r="G616" i="5"/>
  <c r="F616" i="5"/>
  <c r="E616" i="5"/>
  <c r="D616" i="5"/>
  <c r="H567" i="5"/>
  <c r="G567" i="5"/>
  <c r="F567" i="5"/>
  <c r="E567" i="5"/>
  <c r="D567" i="5"/>
  <c r="H564" i="5"/>
  <c r="G564" i="5"/>
  <c r="F564" i="5"/>
  <c r="E564" i="5"/>
  <c r="D564" i="5"/>
  <c r="H563" i="5"/>
  <c r="G563" i="5"/>
  <c r="F563" i="5"/>
  <c r="E563" i="5"/>
  <c r="D563" i="5"/>
  <c r="H562" i="5"/>
  <c r="G562" i="5"/>
  <c r="F562" i="5"/>
  <c r="E562" i="5"/>
  <c r="D562" i="5"/>
  <c r="H561" i="5"/>
  <c r="G561" i="5"/>
  <c r="F561" i="5"/>
  <c r="E561" i="5"/>
  <c r="D561" i="5"/>
  <c r="H560" i="5"/>
  <c r="G560" i="5"/>
  <c r="F560" i="5"/>
  <c r="E560" i="5"/>
  <c r="D560" i="5"/>
  <c r="H559" i="5"/>
  <c r="G559" i="5"/>
  <c r="F559" i="5"/>
  <c r="E559" i="5"/>
  <c r="D559" i="5"/>
  <c r="H558" i="5"/>
  <c r="G558" i="5"/>
  <c r="F558" i="5"/>
  <c r="E558" i="5"/>
  <c r="D558" i="5"/>
  <c r="H557" i="5"/>
  <c r="G557" i="5"/>
  <c r="F557" i="5"/>
  <c r="E557" i="5"/>
  <c r="D557" i="5"/>
  <c r="H556" i="5"/>
  <c r="G556" i="5"/>
  <c r="F556" i="5"/>
  <c r="E556" i="5"/>
  <c r="D556" i="5"/>
  <c r="H555" i="5"/>
  <c r="G555" i="5"/>
  <c r="F555" i="5"/>
  <c r="E555" i="5"/>
  <c r="D555" i="5"/>
  <c r="H554" i="5"/>
  <c r="G554" i="5"/>
  <c r="F554" i="5"/>
  <c r="E554" i="5"/>
  <c r="D554" i="5"/>
  <c r="H553" i="5"/>
  <c r="G553" i="5"/>
  <c r="F553" i="5"/>
  <c r="E553" i="5"/>
  <c r="D553" i="5"/>
  <c r="H552" i="5"/>
  <c r="G552" i="5"/>
  <c r="F552" i="5"/>
  <c r="E552" i="5"/>
  <c r="D552" i="5"/>
  <c r="H551" i="5"/>
  <c r="G551" i="5"/>
  <c r="F551" i="5"/>
  <c r="E551" i="5"/>
  <c r="D551" i="5"/>
  <c r="H550" i="5"/>
  <c r="G550" i="5"/>
  <c r="F550" i="5"/>
  <c r="E550" i="5"/>
  <c r="D550" i="5"/>
  <c r="H549" i="5"/>
  <c r="G549" i="5"/>
  <c r="F549" i="5"/>
  <c r="E549" i="5"/>
  <c r="D549" i="5"/>
  <c r="H548" i="5"/>
  <c r="G548" i="5"/>
  <c r="F548" i="5"/>
  <c r="E548" i="5"/>
  <c r="D548" i="5"/>
  <c r="H547" i="5"/>
  <c r="G547" i="5"/>
  <c r="F547" i="5"/>
  <c r="E547" i="5"/>
  <c r="D547" i="5"/>
  <c r="H546" i="5"/>
  <c r="G546" i="5"/>
  <c r="F546" i="5"/>
  <c r="E546" i="5"/>
  <c r="D546" i="5"/>
  <c r="H545" i="5"/>
  <c r="G545" i="5"/>
  <c r="F545" i="5"/>
  <c r="E545" i="5"/>
  <c r="D545" i="5"/>
  <c r="H544" i="5"/>
  <c r="G544" i="5"/>
  <c r="F544" i="5"/>
  <c r="E544" i="5"/>
  <c r="D544" i="5"/>
  <c r="H543" i="5"/>
  <c r="G543" i="5"/>
  <c r="F543" i="5"/>
  <c r="E543" i="5"/>
  <c r="D543" i="5"/>
  <c r="H542" i="5"/>
  <c r="G542" i="5"/>
  <c r="F542" i="5"/>
  <c r="E542" i="5"/>
  <c r="D542" i="5"/>
  <c r="H541" i="5"/>
  <c r="G541" i="5"/>
  <c r="F541" i="5"/>
  <c r="E541" i="5"/>
  <c r="D541" i="5"/>
  <c r="H540" i="5"/>
  <c r="G540" i="5"/>
  <c r="F540" i="5"/>
  <c r="E540" i="5"/>
  <c r="D540" i="5"/>
  <c r="H539" i="5"/>
  <c r="G539" i="5"/>
  <c r="F539" i="5"/>
  <c r="E539" i="5"/>
  <c r="D539" i="5"/>
  <c r="H538" i="5"/>
  <c r="G538" i="5"/>
  <c r="F538" i="5"/>
  <c r="E538" i="5"/>
  <c r="D538" i="5"/>
  <c r="H537" i="5"/>
  <c r="G537" i="5"/>
  <c r="F537" i="5"/>
  <c r="E537" i="5"/>
  <c r="D537" i="5"/>
  <c r="H536" i="5"/>
  <c r="G536" i="5"/>
  <c r="F536" i="5"/>
  <c r="E536" i="5"/>
  <c r="D536" i="5"/>
  <c r="H535" i="5"/>
  <c r="G535" i="5"/>
  <c r="F535" i="5"/>
  <c r="E535" i="5"/>
  <c r="D535" i="5"/>
  <c r="H534" i="5"/>
  <c r="G534" i="5"/>
  <c r="F534" i="5"/>
  <c r="E534" i="5"/>
  <c r="D534" i="5"/>
  <c r="H533" i="5"/>
  <c r="G533" i="5"/>
  <c r="F533" i="5"/>
  <c r="E533" i="5"/>
  <c r="D533" i="5"/>
  <c r="H532" i="5"/>
  <c r="G532" i="5"/>
  <c r="F532" i="5"/>
  <c r="E532" i="5"/>
  <c r="D532" i="5"/>
  <c r="H531" i="5"/>
  <c r="G531" i="5"/>
  <c r="F531" i="5"/>
  <c r="E531" i="5"/>
  <c r="D531" i="5"/>
  <c r="H530" i="5"/>
  <c r="G530" i="5"/>
  <c r="F530" i="5"/>
  <c r="E530" i="5"/>
  <c r="D530" i="5"/>
  <c r="H529" i="5"/>
  <c r="G529" i="5"/>
  <c r="F529" i="5"/>
  <c r="E529" i="5"/>
  <c r="D529" i="5"/>
  <c r="H528" i="5"/>
  <c r="G528" i="5"/>
  <c r="F528" i="5"/>
  <c r="E528" i="5"/>
  <c r="D528" i="5"/>
  <c r="H527" i="5"/>
  <c r="G527" i="5"/>
  <c r="F527" i="5"/>
  <c r="E527" i="5"/>
  <c r="D527" i="5"/>
  <c r="H526" i="5"/>
  <c r="G526" i="5"/>
  <c r="F526" i="5"/>
  <c r="E526" i="5"/>
  <c r="D526" i="5"/>
  <c r="H525" i="5"/>
  <c r="G525" i="5"/>
  <c r="F525" i="5"/>
  <c r="E525" i="5"/>
  <c r="D525" i="5"/>
  <c r="H524" i="5"/>
  <c r="G524" i="5"/>
  <c r="F524" i="5"/>
  <c r="E524" i="5"/>
  <c r="D524" i="5"/>
  <c r="H523" i="5"/>
  <c r="G523" i="5"/>
  <c r="F523" i="5"/>
  <c r="E523" i="5"/>
  <c r="D523" i="5"/>
  <c r="H522" i="5"/>
  <c r="G522" i="5"/>
  <c r="F522" i="5"/>
  <c r="E522" i="5"/>
  <c r="D522" i="5"/>
  <c r="H521" i="5"/>
  <c r="G521" i="5"/>
  <c r="F521" i="5"/>
  <c r="E521" i="5"/>
  <c r="D521" i="5"/>
  <c r="H520" i="5"/>
  <c r="G520" i="5"/>
  <c r="F520" i="5"/>
  <c r="E520" i="5"/>
  <c r="D520" i="5"/>
  <c r="H519" i="5"/>
  <c r="G519" i="5"/>
  <c r="F519" i="5"/>
  <c r="E519" i="5"/>
  <c r="D519" i="5"/>
  <c r="H518" i="5"/>
  <c r="G518" i="5"/>
  <c r="F518" i="5"/>
  <c r="E518" i="5"/>
  <c r="D518" i="5"/>
  <c r="H517" i="5"/>
  <c r="G517" i="5"/>
  <c r="F517" i="5"/>
  <c r="E517" i="5"/>
  <c r="D517" i="5"/>
  <c r="H516" i="5"/>
  <c r="G516" i="5"/>
  <c r="F516" i="5"/>
  <c r="E516" i="5"/>
  <c r="D516" i="5"/>
  <c r="H515" i="5"/>
  <c r="G515" i="5"/>
  <c r="F515" i="5"/>
  <c r="E515" i="5"/>
  <c r="D515" i="5"/>
  <c r="H514" i="5"/>
  <c r="G514" i="5"/>
  <c r="F514" i="5"/>
  <c r="E514" i="5"/>
  <c r="D514" i="5"/>
  <c r="H513" i="5"/>
  <c r="G513" i="5"/>
  <c r="F513" i="5"/>
  <c r="E513" i="5"/>
  <c r="D513" i="5"/>
  <c r="H512" i="5"/>
  <c r="G512" i="5"/>
  <c r="F512" i="5"/>
  <c r="E512" i="5"/>
  <c r="D512" i="5"/>
  <c r="H511" i="5"/>
  <c r="G511" i="5"/>
  <c r="F511" i="5"/>
  <c r="E511" i="5"/>
  <c r="D511" i="5"/>
  <c r="H510" i="5"/>
  <c r="G510" i="5"/>
  <c r="F510" i="5"/>
  <c r="E510" i="5"/>
  <c r="D510" i="5"/>
  <c r="H509" i="5"/>
  <c r="G509" i="5"/>
  <c r="F509" i="5"/>
  <c r="E509" i="5"/>
  <c r="D509" i="5"/>
  <c r="H508" i="5"/>
  <c r="G508" i="5"/>
  <c r="F508" i="5"/>
  <c r="E508" i="5"/>
  <c r="D508" i="5"/>
  <c r="H507" i="5"/>
  <c r="G507" i="5"/>
  <c r="F507" i="5"/>
  <c r="E507" i="5"/>
  <c r="D507" i="5"/>
  <c r="H506" i="5"/>
  <c r="G506" i="5"/>
  <c r="F506" i="5"/>
  <c r="E506" i="5"/>
  <c r="D506" i="5"/>
  <c r="H505" i="5"/>
  <c r="G505" i="5"/>
  <c r="F505" i="5"/>
  <c r="E505" i="5"/>
  <c r="D505" i="5"/>
  <c r="H504" i="5"/>
  <c r="G504" i="5"/>
  <c r="F504" i="5"/>
  <c r="E504" i="5"/>
  <c r="D504" i="5"/>
  <c r="H503" i="5"/>
  <c r="G503" i="5"/>
  <c r="F503" i="5"/>
  <c r="E503" i="5"/>
  <c r="D503" i="5"/>
  <c r="H502" i="5"/>
  <c r="G502" i="5"/>
  <c r="F502" i="5"/>
  <c r="E502" i="5"/>
  <c r="D502" i="5"/>
  <c r="H501" i="5"/>
  <c r="G501" i="5"/>
  <c r="F501" i="5"/>
  <c r="E501" i="5"/>
  <c r="D501" i="5"/>
  <c r="H500" i="5"/>
  <c r="G500" i="5"/>
  <c r="F500" i="5"/>
  <c r="E500" i="5"/>
  <c r="D500" i="5"/>
  <c r="H499" i="5"/>
  <c r="G499" i="5"/>
  <c r="F499" i="5"/>
  <c r="E499" i="5"/>
  <c r="D499" i="5"/>
  <c r="H498" i="5"/>
  <c r="G498" i="5"/>
  <c r="F498" i="5"/>
  <c r="E498" i="5"/>
  <c r="D498" i="5"/>
  <c r="H497" i="5"/>
  <c r="G497" i="5"/>
  <c r="F497" i="5"/>
  <c r="E497" i="5"/>
  <c r="D497" i="5"/>
  <c r="H496" i="5"/>
  <c r="G496" i="5"/>
  <c r="F496" i="5"/>
  <c r="E496" i="5"/>
  <c r="D496" i="5"/>
  <c r="H495" i="5"/>
  <c r="G495" i="5"/>
  <c r="F495" i="5"/>
  <c r="E495" i="5"/>
  <c r="D495" i="5"/>
  <c r="H494" i="5"/>
  <c r="G494" i="5"/>
  <c r="F494" i="5"/>
  <c r="E494" i="5"/>
  <c r="D494" i="5"/>
  <c r="H493" i="5"/>
  <c r="G493" i="5"/>
  <c r="F493" i="5"/>
  <c r="E493" i="5"/>
  <c r="D493" i="5"/>
  <c r="H492" i="5"/>
  <c r="G492" i="5"/>
  <c r="F492" i="5"/>
  <c r="E492" i="5"/>
  <c r="D492" i="5"/>
  <c r="H491" i="5"/>
  <c r="G491" i="5"/>
  <c r="F491" i="5"/>
  <c r="E491" i="5"/>
  <c r="D491" i="5"/>
  <c r="H490" i="5"/>
  <c r="G490" i="5"/>
  <c r="F490" i="5"/>
  <c r="E490" i="5"/>
  <c r="D490" i="5"/>
  <c r="H489" i="5"/>
  <c r="G489" i="5"/>
  <c r="F489" i="5"/>
  <c r="E489" i="5"/>
  <c r="D489" i="5"/>
  <c r="H488" i="5"/>
  <c r="G488" i="5"/>
  <c r="F488" i="5"/>
  <c r="E488" i="5"/>
  <c r="D488" i="5"/>
  <c r="H487" i="5"/>
  <c r="G487" i="5"/>
  <c r="F487" i="5"/>
  <c r="E487" i="5"/>
  <c r="D487" i="5"/>
  <c r="H486" i="5"/>
  <c r="G486" i="5"/>
  <c r="F486" i="5"/>
  <c r="E486" i="5"/>
  <c r="D486" i="5"/>
  <c r="H485" i="5"/>
  <c r="G485" i="5"/>
  <c r="F485" i="5"/>
  <c r="E485" i="5"/>
  <c r="D485" i="5"/>
  <c r="H484" i="5"/>
  <c r="G484" i="5"/>
  <c r="F484" i="5"/>
  <c r="E484" i="5"/>
  <c r="D484" i="5"/>
  <c r="H483" i="5"/>
  <c r="G483" i="5"/>
  <c r="F483" i="5"/>
  <c r="E483" i="5"/>
  <c r="D483" i="5"/>
  <c r="H482" i="5"/>
  <c r="G482" i="5"/>
  <c r="F482" i="5"/>
  <c r="E482" i="5"/>
  <c r="D482" i="5"/>
  <c r="H481" i="5"/>
  <c r="G481" i="5"/>
  <c r="F481" i="5"/>
  <c r="E481" i="5"/>
  <c r="D481" i="5"/>
  <c r="H480" i="5"/>
  <c r="G480" i="5"/>
  <c r="F480" i="5"/>
  <c r="E480" i="5"/>
  <c r="D480" i="5"/>
  <c r="H479" i="5"/>
  <c r="G479" i="5"/>
  <c r="F479" i="5"/>
  <c r="E479" i="5"/>
  <c r="D479" i="5"/>
  <c r="H478" i="5"/>
  <c r="G478" i="5"/>
  <c r="F478" i="5"/>
  <c r="E478" i="5"/>
  <c r="D478" i="5"/>
  <c r="H477" i="5"/>
  <c r="G477" i="5"/>
  <c r="F477" i="5"/>
  <c r="E477" i="5"/>
  <c r="D477" i="5"/>
  <c r="H476" i="5"/>
  <c r="G476" i="5"/>
  <c r="F476" i="5"/>
  <c r="E476" i="5"/>
  <c r="D476" i="5"/>
  <c r="H475" i="5"/>
  <c r="G475" i="5"/>
  <c r="F475" i="5"/>
  <c r="E475" i="5"/>
  <c r="D475" i="5"/>
  <c r="H474" i="5"/>
  <c r="G474" i="5"/>
  <c r="F474" i="5"/>
  <c r="E474" i="5"/>
  <c r="D474" i="5"/>
  <c r="H473" i="5"/>
  <c r="G473" i="5"/>
  <c r="F473" i="5"/>
  <c r="E473" i="5"/>
  <c r="D473" i="5"/>
  <c r="H472" i="5"/>
  <c r="G472" i="5"/>
  <c r="F472" i="5"/>
  <c r="E472" i="5"/>
  <c r="D472" i="5"/>
  <c r="H471" i="5"/>
  <c r="G471" i="5"/>
  <c r="F471" i="5"/>
  <c r="E471" i="5"/>
  <c r="D471" i="5"/>
  <c r="H470" i="5"/>
  <c r="G470" i="5"/>
  <c r="F470" i="5"/>
  <c r="E470" i="5"/>
  <c r="D470" i="5"/>
  <c r="H469" i="5"/>
  <c r="G469" i="5"/>
  <c r="F469" i="5"/>
  <c r="E469" i="5"/>
  <c r="D469" i="5"/>
  <c r="H468" i="5"/>
  <c r="G468" i="5"/>
  <c r="F468" i="5"/>
  <c r="E468" i="5"/>
  <c r="D468" i="5"/>
  <c r="H467" i="5"/>
  <c r="G467" i="5"/>
  <c r="F467" i="5"/>
  <c r="E467" i="5"/>
  <c r="D467" i="5"/>
  <c r="H466" i="5"/>
  <c r="G466" i="5"/>
  <c r="F466" i="5"/>
  <c r="E466" i="5"/>
  <c r="D466" i="5"/>
  <c r="H465" i="5"/>
  <c r="G465" i="5"/>
  <c r="F465" i="5"/>
  <c r="E465" i="5"/>
  <c r="D465" i="5"/>
  <c r="H464" i="5"/>
  <c r="G464" i="5"/>
  <c r="F464" i="5"/>
  <c r="E464" i="5"/>
  <c r="D464" i="5"/>
  <c r="H463" i="5"/>
  <c r="G463" i="5"/>
  <c r="F463" i="5"/>
  <c r="E463" i="5"/>
  <c r="D463" i="5"/>
  <c r="H462" i="5"/>
  <c r="G462" i="5"/>
  <c r="F462" i="5"/>
  <c r="E462" i="5"/>
  <c r="D462" i="5"/>
  <c r="H461" i="5"/>
  <c r="G461" i="5"/>
  <c r="F461" i="5"/>
  <c r="E461" i="5"/>
  <c r="D461" i="5"/>
  <c r="H460" i="5"/>
  <c r="G460" i="5"/>
  <c r="F460" i="5"/>
  <c r="E460" i="5"/>
  <c r="D460" i="5"/>
  <c r="H459" i="5"/>
  <c r="G459" i="5"/>
  <c r="F459" i="5"/>
  <c r="E459" i="5"/>
  <c r="D459" i="5"/>
  <c r="H458" i="5"/>
  <c r="G458" i="5"/>
  <c r="F458" i="5"/>
  <c r="E458" i="5"/>
  <c r="D458" i="5"/>
  <c r="H457" i="5"/>
  <c r="G457" i="5"/>
  <c r="F457" i="5"/>
  <c r="E457" i="5"/>
  <c r="D457" i="5"/>
  <c r="H456" i="5"/>
  <c r="G456" i="5"/>
  <c r="F456" i="5"/>
  <c r="E456" i="5"/>
  <c r="D456" i="5"/>
  <c r="H455" i="5"/>
  <c r="G455" i="5"/>
  <c r="F455" i="5"/>
  <c r="E455" i="5"/>
  <c r="D455" i="5"/>
  <c r="H454" i="5"/>
  <c r="G454" i="5"/>
  <c r="F454" i="5"/>
  <c r="E454" i="5"/>
  <c r="D454" i="5"/>
  <c r="H453" i="5"/>
  <c r="G453" i="5"/>
  <c r="F453" i="5"/>
  <c r="E453" i="5"/>
  <c r="D453" i="5"/>
  <c r="H452" i="5"/>
  <c r="G452" i="5"/>
  <c r="F452" i="5"/>
  <c r="E452" i="5"/>
  <c r="D452" i="5"/>
  <c r="H451" i="5"/>
  <c r="G451" i="5"/>
  <c r="F451" i="5"/>
  <c r="E451" i="5"/>
  <c r="D451" i="5"/>
  <c r="H450" i="5"/>
  <c r="G450" i="5"/>
  <c r="F450" i="5"/>
  <c r="E450" i="5"/>
  <c r="D450" i="5"/>
  <c r="H449" i="5"/>
  <c r="G449" i="5"/>
  <c r="F449" i="5"/>
  <c r="E449" i="5"/>
  <c r="D449" i="5"/>
  <c r="H448" i="5"/>
  <c r="G448" i="5"/>
  <c r="F448" i="5"/>
  <c r="E448" i="5"/>
  <c r="D448" i="5"/>
  <c r="H447" i="5"/>
  <c r="G447" i="5"/>
  <c r="F447" i="5"/>
  <c r="E447" i="5"/>
  <c r="D447" i="5"/>
  <c r="H446" i="5"/>
  <c r="G446" i="5"/>
  <c r="F446" i="5"/>
  <c r="E446" i="5"/>
  <c r="D446" i="5"/>
  <c r="H445" i="5"/>
  <c r="G445" i="5"/>
  <c r="F445" i="5"/>
  <c r="E445" i="5"/>
  <c r="D445" i="5"/>
  <c r="H444" i="5"/>
  <c r="G444" i="5"/>
  <c r="F444" i="5"/>
  <c r="E444" i="5"/>
  <c r="D444" i="5"/>
  <c r="H443" i="5"/>
  <c r="G443" i="5"/>
  <c r="F443" i="5"/>
  <c r="E443" i="5"/>
  <c r="D443" i="5"/>
  <c r="H442" i="5"/>
  <c r="G442" i="5"/>
  <c r="F442" i="5"/>
  <c r="E442" i="5"/>
  <c r="D442" i="5"/>
  <c r="H441" i="5"/>
  <c r="G441" i="5"/>
  <c r="F441" i="5"/>
  <c r="E441" i="5"/>
  <c r="D441" i="5"/>
  <c r="H440" i="5"/>
  <c r="G440" i="5"/>
  <c r="F440" i="5"/>
  <c r="E440" i="5"/>
  <c r="D440" i="5"/>
  <c r="H439" i="5"/>
  <c r="G439" i="5"/>
  <c r="F439" i="5"/>
  <c r="E439" i="5"/>
  <c r="D439" i="5"/>
  <c r="H438" i="5"/>
  <c r="G438" i="5"/>
  <c r="F438" i="5"/>
  <c r="E438" i="5"/>
  <c r="D438" i="5"/>
  <c r="H437" i="5"/>
  <c r="G437" i="5"/>
  <c r="F437" i="5"/>
  <c r="E437" i="5"/>
  <c r="D437" i="5"/>
  <c r="H436" i="5"/>
  <c r="G436" i="5"/>
  <c r="F436" i="5"/>
  <c r="E436" i="5"/>
  <c r="D436" i="5"/>
  <c r="H435" i="5"/>
  <c r="G435" i="5"/>
  <c r="F435" i="5"/>
  <c r="E435" i="5"/>
  <c r="D435" i="5"/>
  <c r="H434" i="5"/>
  <c r="G434" i="5"/>
  <c r="F434" i="5"/>
  <c r="E434" i="5"/>
  <c r="D434" i="5"/>
  <c r="H433" i="5"/>
  <c r="G433" i="5"/>
  <c r="F433" i="5"/>
  <c r="E433" i="5"/>
  <c r="D433" i="5"/>
  <c r="H432" i="5"/>
  <c r="G432" i="5"/>
  <c r="F432" i="5"/>
  <c r="E432" i="5"/>
  <c r="D432" i="5"/>
  <c r="H431" i="5"/>
  <c r="G431" i="5"/>
  <c r="F431" i="5"/>
  <c r="E431" i="5"/>
  <c r="D431" i="5"/>
  <c r="H430" i="5"/>
  <c r="G430" i="5"/>
  <c r="F430" i="5"/>
  <c r="E430" i="5"/>
  <c r="D430" i="5"/>
  <c r="H429" i="5"/>
  <c r="G429" i="5"/>
  <c r="F429" i="5"/>
  <c r="E429" i="5"/>
  <c r="D429" i="5"/>
  <c r="H428" i="5"/>
  <c r="G428" i="5"/>
  <c r="F428" i="5"/>
  <c r="E428" i="5"/>
  <c r="D428" i="5"/>
  <c r="H427" i="5"/>
  <c r="G427" i="5"/>
  <c r="F427" i="5"/>
  <c r="E427" i="5"/>
  <c r="D427" i="5"/>
  <c r="H426" i="5"/>
  <c r="G426" i="5"/>
  <c r="F426" i="5"/>
  <c r="E426" i="5"/>
  <c r="D426" i="5"/>
  <c r="H425" i="5"/>
  <c r="G425" i="5"/>
  <c r="F425" i="5"/>
  <c r="E425" i="5"/>
  <c r="D425" i="5"/>
  <c r="H424" i="5"/>
  <c r="G424" i="5"/>
  <c r="F424" i="5"/>
  <c r="E424" i="5"/>
  <c r="D424" i="5"/>
  <c r="H423" i="5"/>
  <c r="G423" i="5"/>
  <c r="F423" i="5"/>
  <c r="E423" i="5"/>
  <c r="D423" i="5"/>
  <c r="H422" i="5"/>
  <c r="G422" i="5"/>
  <c r="F422" i="5"/>
  <c r="E422" i="5"/>
  <c r="D422" i="5"/>
  <c r="H421" i="5"/>
  <c r="G421" i="5"/>
  <c r="F421" i="5"/>
  <c r="E421" i="5"/>
  <c r="D421" i="5"/>
  <c r="H420" i="5"/>
  <c r="G420" i="5"/>
  <c r="F420" i="5"/>
  <c r="E420" i="5"/>
  <c r="D420" i="5"/>
  <c r="H419" i="5"/>
  <c r="G419" i="5"/>
  <c r="F419" i="5"/>
  <c r="E419" i="5"/>
  <c r="D419" i="5"/>
  <c r="H418" i="5"/>
  <c r="G418" i="5"/>
  <c r="F418" i="5"/>
  <c r="E418" i="5"/>
  <c r="D418" i="5"/>
  <c r="H417" i="5"/>
  <c r="G417" i="5"/>
  <c r="F417" i="5"/>
  <c r="E417" i="5"/>
  <c r="D417" i="5"/>
  <c r="H416" i="5"/>
  <c r="G416" i="5"/>
  <c r="F416" i="5"/>
  <c r="E416" i="5"/>
  <c r="D416" i="5"/>
  <c r="H415" i="5"/>
  <c r="G415" i="5"/>
  <c r="F415" i="5"/>
  <c r="E415" i="5"/>
  <c r="D415" i="5"/>
  <c r="H414" i="5"/>
  <c r="G414" i="5"/>
  <c r="F414" i="5"/>
  <c r="E414" i="5"/>
  <c r="D414" i="5"/>
  <c r="H365" i="5"/>
  <c r="G365" i="5"/>
  <c r="F365" i="5"/>
  <c r="E365" i="5"/>
  <c r="D365" i="5"/>
  <c r="H362" i="5"/>
  <c r="G362" i="5"/>
  <c r="F362" i="5"/>
  <c r="E362" i="5"/>
  <c r="D362" i="5"/>
  <c r="H361" i="5"/>
  <c r="G361" i="5"/>
  <c r="F361" i="5"/>
  <c r="E361" i="5"/>
  <c r="D361" i="5"/>
  <c r="H360" i="5"/>
  <c r="G360" i="5"/>
  <c r="F360" i="5"/>
  <c r="E360" i="5"/>
  <c r="D360" i="5"/>
  <c r="H359" i="5"/>
  <c r="G359" i="5"/>
  <c r="F359" i="5"/>
  <c r="E359" i="5"/>
  <c r="D359" i="5"/>
  <c r="H358" i="5"/>
  <c r="G358" i="5"/>
  <c r="F358" i="5"/>
  <c r="E358" i="5"/>
  <c r="D358" i="5"/>
  <c r="H357" i="5"/>
  <c r="G357" i="5"/>
  <c r="F357" i="5"/>
  <c r="E357" i="5"/>
  <c r="D357" i="5"/>
  <c r="H356" i="5"/>
  <c r="G356" i="5"/>
  <c r="F356" i="5"/>
  <c r="E356" i="5"/>
  <c r="D356" i="5"/>
  <c r="H355" i="5"/>
  <c r="G355" i="5"/>
  <c r="F355" i="5"/>
  <c r="E355" i="5"/>
  <c r="D355" i="5"/>
  <c r="H354" i="5"/>
  <c r="G354" i="5"/>
  <c r="F354" i="5"/>
  <c r="E354" i="5"/>
  <c r="D354" i="5"/>
  <c r="H353" i="5"/>
  <c r="G353" i="5"/>
  <c r="F353" i="5"/>
  <c r="E353" i="5"/>
  <c r="D353" i="5"/>
  <c r="H352" i="5"/>
  <c r="G352" i="5"/>
  <c r="F352" i="5"/>
  <c r="E352" i="5"/>
  <c r="D352" i="5"/>
  <c r="H351" i="5"/>
  <c r="G351" i="5"/>
  <c r="F351" i="5"/>
  <c r="E351" i="5"/>
  <c r="D351" i="5"/>
  <c r="H350" i="5"/>
  <c r="G350" i="5"/>
  <c r="F350" i="5"/>
  <c r="E350" i="5"/>
  <c r="D350" i="5"/>
  <c r="H349" i="5"/>
  <c r="G349" i="5"/>
  <c r="F349" i="5"/>
  <c r="E349" i="5"/>
  <c r="D349" i="5"/>
  <c r="H348" i="5"/>
  <c r="G348" i="5"/>
  <c r="F348" i="5"/>
  <c r="E348" i="5"/>
  <c r="D348" i="5"/>
  <c r="H347" i="5"/>
  <c r="G347" i="5"/>
  <c r="F347" i="5"/>
  <c r="E347" i="5"/>
  <c r="D347" i="5"/>
  <c r="H346" i="5"/>
  <c r="G346" i="5"/>
  <c r="F346" i="5"/>
  <c r="E346" i="5"/>
  <c r="D346" i="5"/>
  <c r="H345" i="5"/>
  <c r="G345" i="5"/>
  <c r="F345" i="5"/>
  <c r="E345" i="5"/>
  <c r="D345" i="5"/>
  <c r="H344" i="5"/>
  <c r="G344" i="5"/>
  <c r="F344" i="5"/>
  <c r="E344" i="5"/>
  <c r="D344" i="5"/>
  <c r="H343" i="5"/>
  <c r="G343" i="5"/>
  <c r="F343" i="5"/>
  <c r="E343" i="5"/>
  <c r="D343" i="5"/>
  <c r="H342" i="5"/>
  <c r="G342" i="5"/>
  <c r="F342" i="5"/>
  <c r="E342" i="5"/>
  <c r="D342" i="5"/>
  <c r="H341" i="5"/>
  <c r="G341" i="5"/>
  <c r="F341" i="5"/>
  <c r="E341" i="5"/>
  <c r="D341" i="5"/>
  <c r="H340" i="5"/>
  <c r="G340" i="5"/>
  <c r="F340" i="5"/>
  <c r="E340" i="5"/>
  <c r="D340" i="5"/>
  <c r="H339" i="5"/>
  <c r="G339" i="5"/>
  <c r="F339" i="5"/>
  <c r="E339" i="5"/>
  <c r="D339" i="5"/>
  <c r="H338" i="5"/>
  <c r="G338" i="5"/>
  <c r="F338" i="5"/>
  <c r="E338" i="5"/>
  <c r="D338" i="5"/>
  <c r="H337" i="5"/>
  <c r="G337" i="5"/>
  <c r="F337" i="5"/>
  <c r="E337" i="5"/>
  <c r="D337" i="5"/>
  <c r="H336" i="5"/>
  <c r="G336" i="5"/>
  <c r="F336" i="5"/>
  <c r="E336" i="5"/>
  <c r="D336" i="5"/>
  <c r="H335" i="5"/>
  <c r="G335" i="5"/>
  <c r="F335" i="5"/>
  <c r="E335" i="5"/>
  <c r="D335" i="5"/>
  <c r="H334" i="5"/>
  <c r="G334" i="5"/>
  <c r="F334" i="5"/>
  <c r="E334" i="5"/>
  <c r="D334" i="5"/>
  <c r="H333" i="5"/>
  <c r="G333" i="5"/>
  <c r="F333" i="5"/>
  <c r="E333" i="5"/>
  <c r="D333" i="5"/>
  <c r="H332" i="5"/>
  <c r="G332" i="5"/>
  <c r="F332" i="5"/>
  <c r="E332" i="5"/>
  <c r="D332" i="5"/>
  <c r="H331" i="5"/>
  <c r="G331" i="5"/>
  <c r="F331" i="5"/>
  <c r="E331" i="5"/>
  <c r="D331" i="5"/>
  <c r="H330" i="5"/>
  <c r="G330" i="5"/>
  <c r="F330" i="5"/>
  <c r="E330" i="5"/>
  <c r="D330" i="5"/>
  <c r="H329" i="5"/>
  <c r="G329" i="5"/>
  <c r="F329" i="5"/>
  <c r="E329" i="5"/>
  <c r="D329" i="5"/>
  <c r="H328" i="5"/>
  <c r="G328" i="5"/>
  <c r="F328" i="5"/>
  <c r="E328" i="5"/>
  <c r="D328" i="5"/>
  <c r="H327" i="5"/>
  <c r="G327" i="5"/>
  <c r="F327" i="5"/>
  <c r="E327" i="5"/>
  <c r="D327" i="5"/>
  <c r="H326" i="5"/>
  <c r="G326" i="5"/>
  <c r="F326" i="5"/>
  <c r="E326" i="5"/>
  <c r="D326" i="5"/>
  <c r="H325" i="5"/>
  <c r="G325" i="5"/>
  <c r="F325" i="5"/>
  <c r="E325" i="5"/>
  <c r="D325" i="5"/>
  <c r="H324" i="5"/>
  <c r="G324" i="5"/>
  <c r="F324" i="5"/>
  <c r="E324" i="5"/>
  <c r="D324" i="5"/>
  <c r="H323" i="5"/>
  <c r="G323" i="5"/>
  <c r="F323" i="5"/>
  <c r="E323" i="5"/>
  <c r="D323" i="5"/>
  <c r="H322" i="5"/>
  <c r="G322" i="5"/>
  <c r="F322" i="5"/>
  <c r="E322" i="5"/>
  <c r="D322" i="5"/>
  <c r="H321" i="5"/>
  <c r="G321" i="5"/>
  <c r="F321" i="5"/>
  <c r="E321" i="5"/>
  <c r="D321" i="5"/>
  <c r="H320" i="5"/>
  <c r="G320" i="5"/>
  <c r="F320" i="5"/>
  <c r="E320" i="5"/>
  <c r="D320" i="5"/>
  <c r="H319" i="5"/>
  <c r="G319" i="5"/>
  <c r="F319" i="5"/>
  <c r="E319" i="5"/>
  <c r="D319" i="5"/>
  <c r="H318" i="5"/>
  <c r="G318" i="5"/>
  <c r="F318" i="5"/>
  <c r="E318" i="5"/>
  <c r="D318" i="5"/>
  <c r="H317" i="5"/>
  <c r="G317" i="5"/>
  <c r="F317" i="5"/>
  <c r="E317" i="5"/>
  <c r="D317" i="5"/>
  <c r="H316" i="5"/>
  <c r="G316" i="5"/>
  <c r="F316" i="5"/>
  <c r="E316" i="5"/>
  <c r="D316" i="5"/>
  <c r="H315" i="5"/>
  <c r="G315" i="5"/>
  <c r="F315" i="5"/>
  <c r="E315" i="5"/>
  <c r="D315" i="5"/>
  <c r="H314" i="5"/>
  <c r="G314" i="5"/>
  <c r="F314" i="5"/>
  <c r="E314" i="5"/>
  <c r="D314" i="5"/>
  <c r="H313" i="5"/>
  <c r="G313" i="5"/>
  <c r="F313" i="5"/>
  <c r="E313" i="5"/>
  <c r="D313" i="5"/>
  <c r="H312" i="5"/>
  <c r="G312" i="5"/>
  <c r="F312" i="5"/>
  <c r="E312" i="5"/>
  <c r="D312" i="5"/>
  <c r="H311" i="5"/>
  <c r="G311" i="5"/>
  <c r="F311" i="5"/>
  <c r="E311" i="5"/>
  <c r="D311" i="5"/>
  <c r="H310" i="5"/>
  <c r="G310" i="5"/>
  <c r="F310" i="5"/>
  <c r="E310" i="5"/>
  <c r="D310" i="5"/>
  <c r="H309" i="5"/>
  <c r="G309" i="5"/>
  <c r="F309" i="5"/>
  <c r="E309" i="5"/>
  <c r="D309" i="5"/>
  <c r="H308" i="5"/>
  <c r="G308" i="5"/>
  <c r="F308" i="5"/>
  <c r="E308" i="5"/>
  <c r="D308" i="5"/>
  <c r="H307" i="5"/>
  <c r="G307" i="5"/>
  <c r="F307" i="5"/>
  <c r="E307" i="5"/>
  <c r="D307" i="5"/>
  <c r="H306" i="5"/>
  <c r="G306" i="5"/>
  <c r="F306" i="5"/>
  <c r="E306" i="5"/>
  <c r="D306" i="5"/>
  <c r="H305" i="5"/>
  <c r="G305" i="5"/>
  <c r="F305" i="5"/>
  <c r="E305" i="5"/>
  <c r="D305" i="5"/>
  <c r="H304" i="5"/>
  <c r="G304" i="5"/>
  <c r="F304" i="5"/>
  <c r="E304" i="5"/>
  <c r="D304" i="5"/>
  <c r="H303" i="5"/>
  <c r="G303" i="5"/>
  <c r="F303" i="5"/>
  <c r="E303" i="5"/>
  <c r="D303" i="5"/>
  <c r="H302" i="5"/>
  <c r="G302" i="5"/>
  <c r="F302" i="5"/>
  <c r="E302" i="5"/>
  <c r="D302" i="5"/>
  <c r="H301" i="5"/>
  <c r="G301" i="5"/>
  <c r="F301" i="5"/>
  <c r="E301" i="5"/>
  <c r="D301" i="5"/>
  <c r="H300" i="5"/>
  <c r="G300" i="5"/>
  <c r="F300" i="5"/>
  <c r="E300" i="5"/>
  <c r="D300" i="5"/>
  <c r="H299" i="5"/>
  <c r="G299" i="5"/>
  <c r="F299" i="5"/>
  <c r="E299" i="5"/>
  <c r="D299" i="5"/>
  <c r="H298" i="5"/>
  <c r="G298" i="5"/>
  <c r="F298" i="5"/>
  <c r="E298" i="5"/>
  <c r="D298" i="5"/>
  <c r="H297" i="5"/>
  <c r="G297" i="5"/>
  <c r="F297" i="5"/>
  <c r="E297" i="5"/>
  <c r="D297" i="5"/>
  <c r="H296" i="5"/>
  <c r="G296" i="5"/>
  <c r="F296" i="5"/>
  <c r="E296" i="5"/>
  <c r="D296" i="5"/>
  <c r="H295" i="5"/>
  <c r="G295" i="5"/>
  <c r="F295" i="5"/>
  <c r="E295" i="5"/>
  <c r="D295" i="5"/>
  <c r="H294" i="5"/>
  <c r="G294" i="5"/>
  <c r="F294" i="5"/>
  <c r="E294" i="5"/>
  <c r="D294" i="5"/>
  <c r="H293" i="5"/>
  <c r="G293" i="5"/>
  <c r="F293" i="5"/>
  <c r="E293" i="5"/>
  <c r="D293" i="5"/>
  <c r="H292" i="5"/>
  <c r="G292" i="5"/>
  <c r="F292" i="5"/>
  <c r="E292" i="5"/>
  <c r="D292" i="5"/>
  <c r="H291" i="5"/>
  <c r="G291" i="5"/>
  <c r="F291" i="5"/>
  <c r="E291" i="5"/>
  <c r="D291" i="5"/>
  <c r="H290" i="5"/>
  <c r="G290" i="5"/>
  <c r="F290" i="5"/>
  <c r="E290" i="5"/>
  <c r="D290" i="5"/>
  <c r="H289" i="5"/>
  <c r="G289" i="5"/>
  <c r="F289" i="5"/>
  <c r="E289" i="5"/>
  <c r="D289" i="5"/>
  <c r="H288" i="5"/>
  <c r="G288" i="5"/>
  <c r="F288" i="5"/>
  <c r="E288" i="5"/>
  <c r="D288" i="5"/>
  <c r="H287" i="5"/>
  <c r="G287" i="5"/>
  <c r="F287" i="5"/>
  <c r="E287" i="5"/>
  <c r="D287" i="5"/>
  <c r="H286" i="5"/>
  <c r="G286" i="5"/>
  <c r="F286" i="5"/>
  <c r="E286" i="5"/>
  <c r="D286" i="5"/>
  <c r="H285" i="5"/>
  <c r="G285" i="5"/>
  <c r="F285" i="5"/>
  <c r="E285" i="5"/>
  <c r="D285" i="5"/>
  <c r="H284" i="5"/>
  <c r="G284" i="5"/>
  <c r="F284" i="5"/>
  <c r="E284" i="5"/>
  <c r="D284" i="5"/>
  <c r="H283" i="5"/>
  <c r="G283" i="5"/>
  <c r="F283" i="5"/>
  <c r="E283" i="5"/>
  <c r="D283" i="5"/>
  <c r="H282" i="5"/>
  <c r="G282" i="5"/>
  <c r="F282" i="5"/>
  <c r="E282" i="5"/>
  <c r="D282" i="5"/>
  <c r="H281" i="5"/>
  <c r="G281" i="5"/>
  <c r="F281" i="5"/>
  <c r="E281" i="5"/>
  <c r="D281" i="5"/>
  <c r="H280" i="5"/>
  <c r="G280" i="5"/>
  <c r="F280" i="5"/>
  <c r="E280" i="5"/>
  <c r="D280" i="5"/>
  <c r="H279" i="5"/>
  <c r="G279" i="5"/>
  <c r="F279" i="5"/>
  <c r="E279" i="5"/>
  <c r="D279" i="5"/>
  <c r="H278" i="5"/>
  <c r="G278" i="5"/>
  <c r="F278" i="5"/>
  <c r="E278" i="5"/>
  <c r="D278" i="5"/>
  <c r="H277" i="5"/>
  <c r="G277" i="5"/>
  <c r="F277" i="5"/>
  <c r="E277" i="5"/>
  <c r="D277" i="5"/>
  <c r="H276" i="5"/>
  <c r="G276" i="5"/>
  <c r="F276" i="5"/>
  <c r="E276" i="5"/>
  <c r="D276" i="5"/>
  <c r="H275" i="5"/>
  <c r="G275" i="5"/>
  <c r="F275" i="5"/>
  <c r="E275" i="5"/>
  <c r="D275" i="5"/>
  <c r="H274" i="5"/>
  <c r="G274" i="5"/>
  <c r="F274" i="5"/>
  <c r="E274" i="5"/>
  <c r="D274" i="5"/>
  <c r="H273" i="5"/>
  <c r="G273" i="5"/>
  <c r="F273" i="5"/>
  <c r="E273" i="5"/>
  <c r="D273" i="5"/>
  <c r="H272" i="5"/>
  <c r="G272" i="5"/>
  <c r="F272" i="5"/>
  <c r="E272" i="5"/>
  <c r="D272" i="5"/>
  <c r="H271" i="5"/>
  <c r="G271" i="5"/>
  <c r="F271" i="5"/>
  <c r="E271" i="5"/>
  <c r="D271" i="5"/>
  <c r="H270" i="5"/>
  <c r="G270" i="5"/>
  <c r="F270" i="5"/>
  <c r="E270" i="5"/>
  <c r="D270" i="5"/>
  <c r="H269" i="5"/>
  <c r="G269" i="5"/>
  <c r="F269" i="5"/>
  <c r="E269" i="5"/>
  <c r="D269" i="5"/>
  <c r="H268" i="5"/>
  <c r="G268" i="5"/>
  <c r="F268" i="5"/>
  <c r="E268" i="5"/>
  <c r="D268" i="5"/>
  <c r="H267" i="5"/>
  <c r="G267" i="5"/>
  <c r="F267" i="5"/>
  <c r="E267" i="5"/>
  <c r="D267" i="5"/>
  <c r="H266" i="5"/>
  <c r="G266" i="5"/>
  <c r="F266" i="5"/>
  <c r="E266" i="5"/>
  <c r="D266" i="5"/>
  <c r="H265" i="5"/>
  <c r="G265" i="5"/>
  <c r="F265" i="5"/>
  <c r="E265" i="5"/>
  <c r="D265" i="5"/>
  <c r="H264" i="5"/>
  <c r="G264" i="5"/>
  <c r="F264" i="5"/>
  <c r="E264" i="5"/>
  <c r="D264" i="5"/>
  <c r="H263" i="5"/>
  <c r="G263" i="5"/>
  <c r="F263" i="5"/>
  <c r="E263" i="5"/>
  <c r="D263" i="5"/>
  <c r="H262" i="5"/>
  <c r="G262" i="5"/>
  <c r="F262" i="5"/>
  <c r="E262" i="5"/>
  <c r="D262" i="5"/>
  <c r="H261" i="5"/>
  <c r="G261" i="5"/>
  <c r="F261" i="5"/>
  <c r="E261" i="5"/>
  <c r="D261" i="5"/>
  <c r="H260" i="5"/>
  <c r="G260" i="5"/>
  <c r="F260" i="5"/>
  <c r="E260" i="5"/>
  <c r="D260" i="5"/>
  <c r="H259" i="5"/>
  <c r="G259" i="5"/>
  <c r="F259" i="5"/>
  <c r="E259" i="5"/>
  <c r="D259" i="5"/>
  <c r="H258" i="5"/>
  <c r="G258" i="5"/>
  <c r="F258" i="5"/>
  <c r="E258" i="5"/>
  <c r="D258" i="5"/>
  <c r="H257" i="5"/>
  <c r="G257" i="5"/>
  <c r="F257" i="5"/>
  <c r="E257" i="5"/>
  <c r="D257" i="5"/>
  <c r="H256" i="5"/>
  <c r="G256" i="5"/>
  <c r="F256" i="5"/>
  <c r="E256" i="5"/>
  <c r="D256" i="5"/>
  <c r="H255" i="5"/>
  <c r="G255" i="5"/>
  <c r="F255" i="5"/>
  <c r="E255" i="5"/>
  <c r="D255" i="5"/>
  <c r="H254" i="5"/>
  <c r="G254" i="5"/>
  <c r="F254" i="5"/>
  <c r="E254" i="5"/>
  <c r="D254" i="5"/>
  <c r="H253" i="5"/>
  <c r="G253" i="5"/>
  <c r="F253" i="5"/>
  <c r="E253" i="5"/>
  <c r="D253" i="5"/>
  <c r="H252" i="5"/>
  <c r="G252" i="5"/>
  <c r="F252" i="5"/>
  <c r="E252" i="5"/>
  <c r="D252" i="5"/>
  <c r="H251" i="5"/>
  <c r="G251" i="5"/>
  <c r="F251" i="5"/>
  <c r="E251" i="5"/>
  <c r="D251" i="5"/>
  <c r="H250" i="5"/>
  <c r="G250" i="5"/>
  <c r="F250" i="5"/>
  <c r="E250" i="5"/>
  <c r="D250" i="5"/>
  <c r="H249" i="5"/>
  <c r="G249" i="5"/>
  <c r="F249" i="5"/>
  <c r="E249" i="5"/>
  <c r="D249" i="5"/>
  <c r="H248" i="5"/>
  <c r="G248" i="5"/>
  <c r="F248" i="5"/>
  <c r="E248" i="5"/>
  <c r="D248" i="5"/>
  <c r="H247" i="5"/>
  <c r="G247" i="5"/>
  <c r="F247" i="5"/>
  <c r="E247" i="5"/>
  <c r="D247" i="5"/>
  <c r="H246" i="5"/>
  <c r="G246" i="5"/>
  <c r="F246" i="5"/>
  <c r="E246" i="5"/>
  <c r="D246" i="5"/>
  <c r="H245" i="5"/>
  <c r="G245" i="5"/>
  <c r="F245" i="5"/>
  <c r="E245" i="5"/>
  <c r="D245" i="5"/>
  <c r="H244" i="5"/>
  <c r="G244" i="5"/>
  <c r="F244" i="5"/>
  <c r="E244" i="5"/>
  <c r="D244" i="5"/>
  <c r="H243" i="5"/>
  <c r="G243" i="5"/>
  <c r="F243" i="5"/>
  <c r="E243" i="5"/>
  <c r="D243" i="5"/>
  <c r="H242" i="5"/>
  <c r="G242" i="5"/>
  <c r="F242" i="5"/>
  <c r="E242" i="5"/>
  <c r="D242" i="5"/>
  <c r="H241" i="5"/>
  <c r="G241" i="5"/>
  <c r="F241" i="5"/>
  <c r="E241" i="5"/>
  <c r="D241" i="5"/>
  <c r="H240" i="5"/>
  <c r="G240" i="5"/>
  <c r="F240" i="5"/>
  <c r="E240" i="5"/>
  <c r="D240" i="5"/>
  <c r="H239" i="5"/>
  <c r="G239" i="5"/>
  <c r="F239" i="5"/>
  <c r="E239" i="5"/>
  <c r="D239" i="5"/>
  <c r="H238" i="5"/>
  <c r="G238" i="5"/>
  <c r="F238" i="5"/>
  <c r="E238" i="5"/>
  <c r="D238" i="5"/>
  <c r="H237" i="5"/>
  <c r="G237" i="5"/>
  <c r="F237" i="5"/>
  <c r="E237" i="5"/>
  <c r="D237" i="5"/>
  <c r="H236" i="5"/>
  <c r="G236" i="5"/>
  <c r="F236" i="5"/>
  <c r="E236" i="5"/>
  <c r="D236" i="5"/>
  <c r="H235" i="5"/>
  <c r="G235" i="5"/>
  <c r="F235" i="5"/>
  <c r="E235" i="5"/>
  <c r="D235" i="5"/>
  <c r="H234" i="5"/>
  <c r="G234" i="5"/>
  <c r="F234" i="5"/>
  <c r="E234" i="5"/>
  <c r="D234" i="5"/>
  <c r="H233" i="5"/>
  <c r="G233" i="5"/>
  <c r="F233" i="5"/>
  <c r="E233" i="5"/>
  <c r="D233" i="5"/>
  <c r="H232" i="5"/>
  <c r="G232" i="5"/>
  <c r="F232" i="5"/>
  <c r="E232" i="5"/>
  <c r="D232" i="5"/>
  <c r="H231" i="5"/>
  <c r="G231" i="5"/>
  <c r="F231" i="5"/>
  <c r="E231" i="5"/>
  <c r="D231" i="5"/>
  <c r="H230" i="5"/>
  <c r="G230" i="5"/>
  <c r="F230" i="5"/>
  <c r="E230" i="5"/>
  <c r="D230" i="5"/>
  <c r="H229" i="5"/>
  <c r="G229" i="5"/>
  <c r="F229" i="5"/>
  <c r="E229" i="5"/>
  <c r="D229" i="5"/>
  <c r="H228" i="5"/>
  <c r="G228" i="5"/>
  <c r="F228" i="5"/>
  <c r="E228" i="5"/>
  <c r="D228" i="5"/>
  <c r="H227" i="5"/>
  <c r="G227" i="5"/>
  <c r="F227" i="5"/>
  <c r="E227" i="5"/>
  <c r="D227" i="5"/>
  <c r="H226" i="5"/>
  <c r="G226" i="5"/>
  <c r="F226" i="5"/>
  <c r="E226" i="5"/>
  <c r="D226" i="5"/>
  <c r="H225" i="5"/>
  <c r="G225" i="5"/>
  <c r="F225" i="5"/>
  <c r="E225" i="5"/>
  <c r="D225" i="5"/>
  <c r="H224" i="5"/>
  <c r="G224" i="5"/>
  <c r="F224" i="5"/>
  <c r="E224" i="5"/>
  <c r="D224" i="5"/>
  <c r="H223" i="5"/>
  <c r="G223" i="5"/>
  <c r="F223" i="5"/>
  <c r="E223" i="5"/>
  <c r="D223" i="5"/>
  <c r="H222" i="5"/>
  <c r="G222" i="5"/>
  <c r="F222" i="5"/>
  <c r="E222" i="5"/>
  <c r="D222" i="5"/>
  <c r="H221" i="5"/>
  <c r="G221" i="5"/>
  <c r="F221" i="5"/>
  <c r="E221" i="5"/>
  <c r="D221" i="5"/>
  <c r="H220" i="5"/>
  <c r="G220" i="5"/>
  <c r="F220" i="5"/>
  <c r="E220" i="5"/>
  <c r="D220" i="5"/>
  <c r="H219" i="5"/>
  <c r="G219" i="5"/>
  <c r="F219" i="5"/>
  <c r="E219" i="5"/>
  <c r="D219" i="5"/>
  <c r="H218" i="5"/>
  <c r="G218" i="5"/>
  <c r="F218" i="5"/>
  <c r="E218" i="5"/>
  <c r="D218" i="5"/>
  <c r="H217" i="5"/>
  <c r="G217" i="5"/>
  <c r="F217" i="5"/>
  <c r="E217" i="5"/>
  <c r="D217" i="5"/>
  <c r="H216" i="5"/>
  <c r="G216" i="5"/>
  <c r="F216" i="5"/>
  <c r="E216" i="5"/>
  <c r="D216" i="5"/>
  <c r="H215" i="5"/>
  <c r="G215" i="5"/>
  <c r="F215" i="5"/>
  <c r="E215" i="5"/>
  <c r="D215" i="5"/>
  <c r="H214" i="5"/>
  <c r="G214" i="5"/>
  <c r="F214" i="5"/>
  <c r="E214" i="5"/>
  <c r="D214" i="5"/>
  <c r="H213" i="5"/>
  <c r="G213" i="5"/>
  <c r="F213" i="5"/>
  <c r="E213" i="5"/>
  <c r="D213" i="5"/>
  <c r="H212" i="5"/>
  <c r="G212" i="5"/>
  <c r="F212" i="5"/>
  <c r="E212" i="5"/>
  <c r="D212" i="5"/>
  <c r="Q567" i="5"/>
  <c r="P567" i="5"/>
  <c r="O567" i="5"/>
  <c r="N567" i="5"/>
  <c r="M567" i="5"/>
  <c r="Q564" i="5"/>
  <c r="P564" i="5"/>
  <c r="O564" i="5"/>
  <c r="N564" i="5"/>
  <c r="M564" i="5"/>
  <c r="Q563" i="5"/>
  <c r="P563" i="5"/>
  <c r="O563" i="5"/>
  <c r="N563" i="5"/>
  <c r="M563" i="5"/>
  <c r="Q562" i="5"/>
  <c r="P562" i="5"/>
  <c r="O562" i="5"/>
  <c r="N562" i="5"/>
  <c r="M562" i="5"/>
  <c r="Q561" i="5"/>
  <c r="P561" i="5"/>
  <c r="O561" i="5"/>
  <c r="N561" i="5"/>
  <c r="M561" i="5"/>
  <c r="Q560" i="5"/>
  <c r="P560" i="5"/>
  <c r="O560" i="5"/>
  <c r="N560" i="5"/>
  <c r="M560" i="5"/>
  <c r="Q559" i="5"/>
  <c r="P559" i="5"/>
  <c r="O559" i="5"/>
  <c r="N559" i="5"/>
  <c r="M559" i="5"/>
  <c r="Q558" i="5"/>
  <c r="P558" i="5"/>
  <c r="O558" i="5"/>
  <c r="N558" i="5"/>
  <c r="M558" i="5"/>
  <c r="Q557" i="5"/>
  <c r="P557" i="5"/>
  <c r="O557" i="5"/>
  <c r="N557" i="5"/>
  <c r="M557" i="5"/>
  <c r="Q556" i="5"/>
  <c r="P556" i="5"/>
  <c r="O556" i="5"/>
  <c r="N556" i="5"/>
  <c r="M556" i="5"/>
  <c r="Q555" i="5"/>
  <c r="P555" i="5"/>
  <c r="O555" i="5"/>
  <c r="N555" i="5"/>
  <c r="M555" i="5"/>
  <c r="Q554" i="5"/>
  <c r="P554" i="5"/>
  <c r="O554" i="5"/>
  <c r="N554" i="5"/>
  <c r="M554" i="5"/>
  <c r="Q553" i="5"/>
  <c r="P553" i="5"/>
  <c r="O553" i="5"/>
  <c r="N553" i="5"/>
  <c r="M553" i="5"/>
  <c r="Q552" i="5"/>
  <c r="P552" i="5"/>
  <c r="O552" i="5"/>
  <c r="N552" i="5"/>
  <c r="M552" i="5"/>
  <c r="Q551" i="5"/>
  <c r="P551" i="5"/>
  <c r="O551" i="5"/>
  <c r="N551" i="5"/>
  <c r="M551" i="5"/>
  <c r="Q550" i="5"/>
  <c r="P550" i="5"/>
  <c r="O550" i="5"/>
  <c r="N550" i="5"/>
  <c r="M550" i="5"/>
  <c r="Q549" i="5"/>
  <c r="P549" i="5"/>
  <c r="O549" i="5"/>
  <c r="N549" i="5"/>
  <c r="M549" i="5"/>
  <c r="Q548" i="5"/>
  <c r="P548" i="5"/>
  <c r="O548" i="5"/>
  <c r="N548" i="5"/>
  <c r="M548" i="5"/>
  <c r="Q547" i="5"/>
  <c r="P547" i="5"/>
  <c r="O547" i="5"/>
  <c r="N547" i="5"/>
  <c r="M547" i="5"/>
  <c r="Q546" i="5"/>
  <c r="P546" i="5"/>
  <c r="O546" i="5"/>
  <c r="N546" i="5"/>
  <c r="M546" i="5"/>
  <c r="Q545" i="5"/>
  <c r="P545" i="5"/>
  <c r="O545" i="5"/>
  <c r="N545" i="5"/>
  <c r="M545" i="5"/>
  <c r="Q544" i="5"/>
  <c r="P544" i="5"/>
  <c r="O544" i="5"/>
  <c r="N544" i="5"/>
  <c r="M544" i="5"/>
  <c r="Q543" i="5"/>
  <c r="P543" i="5"/>
  <c r="O543" i="5"/>
  <c r="N543" i="5"/>
  <c r="M543" i="5"/>
  <c r="Q542" i="5"/>
  <c r="P542" i="5"/>
  <c r="O542" i="5"/>
  <c r="N542" i="5"/>
  <c r="M542" i="5"/>
  <c r="Q541" i="5"/>
  <c r="P541" i="5"/>
  <c r="O541" i="5"/>
  <c r="N541" i="5"/>
  <c r="M541" i="5"/>
  <c r="Q540" i="5"/>
  <c r="P540" i="5"/>
  <c r="O540" i="5"/>
  <c r="N540" i="5"/>
  <c r="M540" i="5"/>
  <c r="Q539" i="5"/>
  <c r="P539" i="5"/>
  <c r="O539" i="5"/>
  <c r="N539" i="5"/>
  <c r="M539" i="5"/>
  <c r="Q538" i="5"/>
  <c r="P538" i="5"/>
  <c r="O538" i="5"/>
  <c r="N538" i="5"/>
  <c r="M538" i="5"/>
  <c r="Q537" i="5"/>
  <c r="P537" i="5"/>
  <c r="O537" i="5"/>
  <c r="N537" i="5"/>
  <c r="M537" i="5"/>
  <c r="Q536" i="5"/>
  <c r="P536" i="5"/>
  <c r="O536" i="5"/>
  <c r="N536" i="5"/>
  <c r="M536" i="5"/>
  <c r="Q535" i="5"/>
  <c r="P535" i="5"/>
  <c r="O535" i="5"/>
  <c r="N535" i="5"/>
  <c r="M535" i="5"/>
  <c r="Q534" i="5"/>
  <c r="P534" i="5"/>
  <c r="O534" i="5"/>
  <c r="N534" i="5"/>
  <c r="M534" i="5"/>
  <c r="Q533" i="5"/>
  <c r="P533" i="5"/>
  <c r="O533" i="5"/>
  <c r="N533" i="5"/>
  <c r="M533" i="5"/>
  <c r="Q532" i="5"/>
  <c r="P532" i="5"/>
  <c r="O532" i="5"/>
  <c r="N532" i="5"/>
  <c r="M532" i="5"/>
  <c r="Q531" i="5"/>
  <c r="P531" i="5"/>
  <c r="O531" i="5"/>
  <c r="N531" i="5"/>
  <c r="M531" i="5"/>
  <c r="Q530" i="5"/>
  <c r="P530" i="5"/>
  <c r="O530" i="5"/>
  <c r="N530" i="5"/>
  <c r="M530" i="5"/>
  <c r="Q529" i="5"/>
  <c r="P529" i="5"/>
  <c r="O529" i="5"/>
  <c r="N529" i="5"/>
  <c r="M529" i="5"/>
  <c r="Q528" i="5"/>
  <c r="P528" i="5"/>
  <c r="O528" i="5"/>
  <c r="N528" i="5"/>
  <c r="M528" i="5"/>
  <c r="Q527" i="5"/>
  <c r="P527" i="5"/>
  <c r="O527" i="5"/>
  <c r="N527" i="5"/>
  <c r="M527" i="5"/>
  <c r="Q526" i="5"/>
  <c r="P526" i="5"/>
  <c r="O526" i="5"/>
  <c r="N526" i="5"/>
  <c r="M526" i="5"/>
  <c r="Q525" i="5"/>
  <c r="P525" i="5"/>
  <c r="O525" i="5"/>
  <c r="N525" i="5"/>
  <c r="M525" i="5"/>
  <c r="Q524" i="5"/>
  <c r="P524" i="5"/>
  <c r="O524" i="5"/>
  <c r="N524" i="5"/>
  <c r="M524" i="5"/>
  <c r="Q523" i="5"/>
  <c r="P523" i="5"/>
  <c r="O523" i="5"/>
  <c r="N523" i="5"/>
  <c r="M523" i="5"/>
  <c r="Q522" i="5"/>
  <c r="P522" i="5"/>
  <c r="O522" i="5"/>
  <c r="N522" i="5"/>
  <c r="M522" i="5"/>
  <c r="Q521" i="5"/>
  <c r="P521" i="5"/>
  <c r="O521" i="5"/>
  <c r="N521" i="5"/>
  <c r="M521" i="5"/>
  <c r="Q520" i="5"/>
  <c r="P520" i="5"/>
  <c r="O520" i="5"/>
  <c r="N520" i="5"/>
  <c r="M520" i="5"/>
  <c r="Q519" i="5"/>
  <c r="P519" i="5"/>
  <c r="O519" i="5"/>
  <c r="N519" i="5"/>
  <c r="M519" i="5"/>
  <c r="Q518" i="5"/>
  <c r="P518" i="5"/>
  <c r="O518" i="5"/>
  <c r="N518" i="5"/>
  <c r="M518" i="5"/>
  <c r="Q517" i="5"/>
  <c r="P517" i="5"/>
  <c r="O517" i="5"/>
  <c r="N517" i="5"/>
  <c r="M517" i="5"/>
  <c r="Q516" i="5"/>
  <c r="P516" i="5"/>
  <c r="O516" i="5"/>
  <c r="N516" i="5"/>
  <c r="M516" i="5"/>
  <c r="Q515" i="5"/>
  <c r="P515" i="5"/>
  <c r="O515" i="5"/>
  <c r="N515" i="5"/>
  <c r="M515" i="5"/>
  <c r="Q514" i="5"/>
  <c r="P514" i="5"/>
  <c r="O514" i="5"/>
  <c r="N514" i="5"/>
  <c r="M514" i="5"/>
  <c r="Q513" i="5"/>
  <c r="P513" i="5"/>
  <c r="O513" i="5"/>
  <c r="N513" i="5"/>
  <c r="M513" i="5"/>
  <c r="Q512" i="5"/>
  <c r="P512" i="5"/>
  <c r="O512" i="5"/>
  <c r="N512" i="5"/>
  <c r="M512" i="5"/>
  <c r="Q511" i="5"/>
  <c r="P511" i="5"/>
  <c r="O511" i="5"/>
  <c r="N511" i="5"/>
  <c r="M511" i="5"/>
  <c r="Q510" i="5"/>
  <c r="P510" i="5"/>
  <c r="O510" i="5"/>
  <c r="N510" i="5"/>
  <c r="M510" i="5"/>
  <c r="Q509" i="5"/>
  <c r="P509" i="5"/>
  <c r="O509" i="5"/>
  <c r="N509" i="5"/>
  <c r="M509" i="5"/>
  <c r="Q508" i="5"/>
  <c r="P508" i="5"/>
  <c r="O508" i="5"/>
  <c r="N508" i="5"/>
  <c r="M508" i="5"/>
  <c r="Q507" i="5"/>
  <c r="P507" i="5"/>
  <c r="O507" i="5"/>
  <c r="N507" i="5"/>
  <c r="M507" i="5"/>
  <c r="Q506" i="5"/>
  <c r="P506" i="5"/>
  <c r="O506" i="5"/>
  <c r="N506" i="5"/>
  <c r="M506" i="5"/>
  <c r="Q505" i="5"/>
  <c r="P505" i="5"/>
  <c r="O505" i="5"/>
  <c r="N505" i="5"/>
  <c r="M505" i="5"/>
  <c r="Q504" i="5"/>
  <c r="P504" i="5"/>
  <c r="O504" i="5"/>
  <c r="N504" i="5"/>
  <c r="M504" i="5"/>
  <c r="Q503" i="5"/>
  <c r="P503" i="5"/>
  <c r="O503" i="5"/>
  <c r="N503" i="5"/>
  <c r="M503" i="5"/>
  <c r="Q502" i="5"/>
  <c r="P502" i="5"/>
  <c r="O502" i="5"/>
  <c r="N502" i="5"/>
  <c r="M502" i="5"/>
  <c r="Q501" i="5"/>
  <c r="P501" i="5"/>
  <c r="O501" i="5"/>
  <c r="N501" i="5"/>
  <c r="M501" i="5"/>
  <c r="Q500" i="5"/>
  <c r="P500" i="5"/>
  <c r="O500" i="5"/>
  <c r="N500" i="5"/>
  <c r="M500" i="5"/>
  <c r="Q499" i="5"/>
  <c r="P499" i="5"/>
  <c r="O499" i="5"/>
  <c r="N499" i="5"/>
  <c r="M499" i="5"/>
  <c r="Q498" i="5"/>
  <c r="P498" i="5"/>
  <c r="O498" i="5"/>
  <c r="N498" i="5"/>
  <c r="M498" i="5"/>
  <c r="Q497" i="5"/>
  <c r="P497" i="5"/>
  <c r="O497" i="5"/>
  <c r="N497" i="5"/>
  <c r="M497" i="5"/>
  <c r="Q496" i="5"/>
  <c r="P496" i="5"/>
  <c r="O496" i="5"/>
  <c r="N496" i="5"/>
  <c r="M496" i="5"/>
  <c r="Q495" i="5"/>
  <c r="P495" i="5"/>
  <c r="O495" i="5"/>
  <c r="N495" i="5"/>
  <c r="M495" i="5"/>
  <c r="Q494" i="5"/>
  <c r="P494" i="5"/>
  <c r="O494" i="5"/>
  <c r="N494" i="5"/>
  <c r="M494" i="5"/>
  <c r="Q493" i="5"/>
  <c r="P493" i="5"/>
  <c r="O493" i="5"/>
  <c r="N493" i="5"/>
  <c r="M493" i="5"/>
  <c r="Q492" i="5"/>
  <c r="P492" i="5"/>
  <c r="O492" i="5"/>
  <c r="N492" i="5"/>
  <c r="M492" i="5"/>
  <c r="Q491" i="5"/>
  <c r="P491" i="5"/>
  <c r="O491" i="5"/>
  <c r="N491" i="5"/>
  <c r="M491" i="5"/>
  <c r="Q490" i="5"/>
  <c r="P490" i="5"/>
  <c r="O490" i="5"/>
  <c r="N490" i="5"/>
  <c r="M490" i="5"/>
  <c r="Q489" i="5"/>
  <c r="P489" i="5"/>
  <c r="O489" i="5"/>
  <c r="N489" i="5"/>
  <c r="M489" i="5"/>
  <c r="Q488" i="5"/>
  <c r="P488" i="5"/>
  <c r="O488" i="5"/>
  <c r="N488" i="5"/>
  <c r="M488" i="5"/>
  <c r="Q487" i="5"/>
  <c r="P487" i="5"/>
  <c r="O487" i="5"/>
  <c r="N487" i="5"/>
  <c r="M487" i="5"/>
  <c r="Q486" i="5"/>
  <c r="P486" i="5"/>
  <c r="O486" i="5"/>
  <c r="N486" i="5"/>
  <c r="M486" i="5"/>
  <c r="Q485" i="5"/>
  <c r="P485" i="5"/>
  <c r="O485" i="5"/>
  <c r="N485" i="5"/>
  <c r="M485" i="5"/>
  <c r="Q484" i="5"/>
  <c r="P484" i="5"/>
  <c r="O484" i="5"/>
  <c r="N484" i="5"/>
  <c r="M484" i="5"/>
  <c r="Q483" i="5"/>
  <c r="P483" i="5"/>
  <c r="O483" i="5"/>
  <c r="N483" i="5"/>
  <c r="M483" i="5"/>
  <c r="Q482" i="5"/>
  <c r="P482" i="5"/>
  <c r="O482" i="5"/>
  <c r="N482" i="5"/>
  <c r="M482" i="5"/>
  <c r="Q481" i="5"/>
  <c r="P481" i="5"/>
  <c r="O481" i="5"/>
  <c r="N481" i="5"/>
  <c r="M481" i="5"/>
  <c r="Q480" i="5"/>
  <c r="P480" i="5"/>
  <c r="O480" i="5"/>
  <c r="N480" i="5"/>
  <c r="M480" i="5"/>
  <c r="Q479" i="5"/>
  <c r="P479" i="5"/>
  <c r="O479" i="5"/>
  <c r="N479" i="5"/>
  <c r="M479" i="5"/>
  <c r="Q478" i="5"/>
  <c r="P478" i="5"/>
  <c r="O478" i="5"/>
  <c r="N478" i="5"/>
  <c r="M478" i="5"/>
  <c r="Q477" i="5"/>
  <c r="P477" i="5"/>
  <c r="O477" i="5"/>
  <c r="N477" i="5"/>
  <c r="M477" i="5"/>
  <c r="Q476" i="5"/>
  <c r="P476" i="5"/>
  <c r="O476" i="5"/>
  <c r="N476" i="5"/>
  <c r="M476" i="5"/>
  <c r="Q475" i="5"/>
  <c r="P475" i="5"/>
  <c r="O475" i="5"/>
  <c r="N475" i="5"/>
  <c r="M475" i="5"/>
  <c r="Q474" i="5"/>
  <c r="P474" i="5"/>
  <c r="O474" i="5"/>
  <c r="N474" i="5"/>
  <c r="M474" i="5"/>
  <c r="Q473" i="5"/>
  <c r="P473" i="5"/>
  <c r="O473" i="5"/>
  <c r="N473" i="5"/>
  <c r="M473" i="5"/>
  <c r="Q472" i="5"/>
  <c r="P472" i="5"/>
  <c r="O472" i="5"/>
  <c r="N472" i="5"/>
  <c r="M472" i="5"/>
  <c r="Q471" i="5"/>
  <c r="P471" i="5"/>
  <c r="O471" i="5"/>
  <c r="N471" i="5"/>
  <c r="M471" i="5"/>
  <c r="Q470" i="5"/>
  <c r="P470" i="5"/>
  <c r="O470" i="5"/>
  <c r="N470" i="5"/>
  <c r="M470" i="5"/>
  <c r="Q469" i="5"/>
  <c r="P469" i="5"/>
  <c r="O469" i="5"/>
  <c r="N469" i="5"/>
  <c r="M469" i="5"/>
  <c r="Q468" i="5"/>
  <c r="P468" i="5"/>
  <c r="O468" i="5"/>
  <c r="N468" i="5"/>
  <c r="M468" i="5"/>
  <c r="Q467" i="5"/>
  <c r="P467" i="5"/>
  <c r="O467" i="5"/>
  <c r="N467" i="5"/>
  <c r="M467" i="5"/>
  <c r="Q466" i="5"/>
  <c r="P466" i="5"/>
  <c r="O466" i="5"/>
  <c r="N466" i="5"/>
  <c r="M466" i="5"/>
  <c r="Q465" i="5"/>
  <c r="P465" i="5"/>
  <c r="O465" i="5"/>
  <c r="N465" i="5"/>
  <c r="M465" i="5"/>
  <c r="Q464" i="5"/>
  <c r="P464" i="5"/>
  <c r="O464" i="5"/>
  <c r="N464" i="5"/>
  <c r="M464" i="5"/>
  <c r="Q463" i="5"/>
  <c r="P463" i="5"/>
  <c r="O463" i="5"/>
  <c r="N463" i="5"/>
  <c r="M463" i="5"/>
  <c r="Q462" i="5"/>
  <c r="P462" i="5"/>
  <c r="O462" i="5"/>
  <c r="N462" i="5"/>
  <c r="M462" i="5"/>
  <c r="Q461" i="5"/>
  <c r="P461" i="5"/>
  <c r="O461" i="5"/>
  <c r="N461" i="5"/>
  <c r="M461" i="5"/>
  <c r="Q460" i="5"/>
  <c r="P460" i="5"/>
  <c r="O460" i="5"/>
  <c r="N460" i="5"/>
  <c r="M460" i="5"/>
  <c r="Q459" i="5"/>
  <c r="P459" i="5"/>
  <c r="O459" i="5"/>
  <c r="N459" i="5"/>
  <c r="M459" i="5"/>
  <c r="Q458" i="5"/>
  <c r="P458" i="5"/>
  <c r="O458" i="5"/>
  <c r="N458" i="5"/>
  <c r="M458" i="5"/>
  <c r="Q457" i="5"/>
  <c r="P457" i="5"/>
  <c r="O457" i="5"/>
  <c r="N457" i="5"/>
  <c r="M457" i="5"/>
  <c r="Q456" i="5"/>
  <c r="P456" i="5"/>
  <c r="O456" i="5"/>
  <c r="N456" i="5"/>
  <c r="M456" i="5"/>
  <c r="Q455" i="5"/>
  <c r="P455" i="5"/>
  <c r="O455" i="5"/>
  <c r="N455" i="5"/>
  <c r="M455" i="5"/>
  <c r="Q454" i="5"/>
  <c r="P454" i="5"/>
  <c r="O454" i="5"/>
  <c r="N454" i="5"/>
  <c r="M454" i="5"/>
  <c r="Q453" i="5"/>
  <c r="P453" i="5"/>
  <c r="O453" i="5"/>
  <c r="N453" i="5"/>
  <c r="M453" i="5"/>
  <c r="Q452" i="5"/>
  <c r="P452" i="5"/>
  <c r="O452" i="5"/>
  <c r="N452" i="5"/>
  <c r="M452" i="5"/>
  <c r="Q451" i="5"/>
  <c r="P451" i="5"/>
  <c r="O451" i="5"/>
  <c r="N451" i="5"/>
  <c r="M451" i="5"/>
  <c r="Q450" i="5"/>
  <c r="P450" i="5"/>
  <c r="O450" i="5"/>
  <c r="N450" i="5"/>
  <c r="M450" i="5"/>
  <c r="Q449" i="5"/>
  <c r="P449" i="5"/>
  <c r="O449" i="5"/>
  <c r="N449" i="5"/>
  <c r="M449" i="5"/>
  <c r="Q448" i="5"/>
  <c r="P448" i="5"/>
  <c r="O448" i="5"/>
  <c r="N448" i="5"/>
  <c r="M448" i="5"/>
  <c r="Q447" i="5"/>
  <c r="P447" i="5"/>
  <c r="O447" i="5"/>
  <c r="N447" i="5"/>
  <c r="M447" i="5"/>
  <c r="Q446" i="5"/>
  <c r="P446" i="5"/>
  <c r="O446" i="5"/>
  <c r="N446" i="5"/>
  <c r="M446" i="5"/>
  <c r="Q445" i="5"/>
  <c r="P445" i="5"/>
  <c r="O445" i="5"/>
  <c r="N445" i="5"/>
  <c r="M445" i="5"/>
  <c r="Q444" i="5"/>
  <c r="P444" i="5"/>
  <c r="O444" i="5"/>
  <c r="N444" i="5"/>
  <c r="M444" i="5"/>
  <c r="Q443" i="5"/>
  <c r="P443" i="5"/>
  <c r="O443" i="5"/>
  <c r="N443" i="5"/>
  <c r="M443" i="5"/>
  <c r="Q442" i="5"/>
  <c r="P442" i="5"/>
  <c r="O442" i="5"/>
  <c r="N442" i="5"/>
  <c r="M442" i="5"/>
  <c r="Q441" i="5"/>
  <c r="P441" i="5"/>
  <c r="O441" i="5"/>
  <c r="N441" i="5"/>
  <c r="M441" i="5"/>
  <c r="Q440" i="5"/>
  <c r="P440" i="5"/>
  <c r="O440" i="5"/>
  <c r="N440" i="5"/>
  <c r="M440" i="5"/>
  <c r="Q439" i="5"/>
  <c r="P439" i="5"/>
  <c r="O439" i="5"/>
  <c r="N439" i="5"/>
  <c r="M439" i="5"/>
  <c r="Q438" i="5"/>
  <c r="P438" i="5"/>
  <c r="O438" i="5"/>
  <c r="N438" i="5"/>
  <c r="M438" i="5"/>
  <c r="Q437" i="5"/>
  <c r="P437" i="5"/>
  <c r="O437" i="5"/>
  <c r="N437" i="5"/>
  <c r="M437" i="5"/>
  <c r="Q436" i="5"/>
  <c r="P436" i="5"/>
  <c r="O436" i="5"/>
  <c r="N436" i="5"/>
  <c r="M436" i="5"/>
  <c r="Q435" i="5"/>
  <c r="P435" i="5"/>
  <c r="O435" i="5"/>
  <c r="N435" i="5"/>
  <c r="M435" i="5"/>
  <c r="Q434" i="5"/>
  <c r="P434" i="5"/>
  <c r="O434" i="5"/>
  <c r="N434" i="5"/>
  <c r="M434" i="5"/>
  <c r="Q433" i="5"/>
  <c r="P433" i="5"/>
  <c r="O433" i="5"/>
  <c r="N433" i="5"/>
  <c r="M433" i="5"/>
  <c r="Q432" i="5"/>
  <c r="P432" i="5"/>
  <c r="O432" i="5"/>
  <c r="N432" i="5"/>
  <c r="M432" i="5"/>
  <c r="Q431" i="5"/>
  <c r="P431" i="5"/>
  <c r="O431" i="5"/>
  <c r="N431" i="5"/>
  <c r="M431" i="5"/>
  <c r="Q430" i="5"/>
  <c r="P430" i="5"/>
  <c r="O430" i="5"/>
  <c r="N430" i="5"/>
  <c r="M430" i="5"/>
  <c r="Q429" i="5"/>
  <c r="P429" i="5"/>
  <c r="O429" i="5"/>
  <c r="N429" i="5"/>
  <c r="M429" i="5"/>
  <c r="Q428" i="5"/>
  <c r="P428" i="5"/>
  <c r="O428" i="5"/>
  <c r="N428" i="5"/>
  <c r="M428" i="5"/>
  <c r="Q427" i="5"/>
  <c r="P427" i="5"/>
  <c r="O427" i="5"/>
  <c r="N427" i="5"/>
  <c r="M427" i="5"/>
  <c r="Q426" i="5"/>
  <c r="P426" i="5"/>
  <c r="O426" i="5"/>
  <c r="N426" i="5"/>
  <c r="M426" i="5"/>
  <c r="Q425" i="5"/>
  <c r="P425" i="5"/>
  <c r="O425" i="5"/>
  <c r="N425" i="5"/>
  <c r="M425" i="5"/>
  <c r="Q424" i="5"/>
  <c r="P424" i="5"/>
  <c r="O424" i="5"/>
  <c r="N424" i="5"/>
  <c r="M424" i="5"/>
  <c r="Q423" i="5"/>
  <c r="P423" i="5"/>
  <c r="O423" i="5"/>
  <c r="N423" i="5"/>
  <c r="M423" i="5"/>
  <c r="Q422" i="5"/>
  <c r="P422" i="5"/>
  <c r="O422" i="5"/>
  <c r="N422" i="5"/>
  <c r="M422" i="5"/>
  <c r="Q421" i="5"/>
  <c r="P421" i="5"/>
  <c r="O421" i="5"/>
  <c r="N421" i="5"/>
  <c r="M421" i="5"/>
  <c r="Q420" i="5"/>
  <c r="P420" i="5"/>
  <c r="O420" i="5"/>
  <c r="N420" i="5"/>
  <c r="M420" i="5"/>
  <c r="Q419" i="5"/>
  <c r="P419" i="5"/>
  <c r="O419" i="5"/>
  <c r="N419" i="5"/>
  <c r="M419" i="5"/>
  <c r="Q418" i="5"/>
  <c r="P418" i="5"/>
  <c r="O418" i="5"/>
  <c r="N418" i="5"/>
  <c r="M418" i="5"/>
  <c r="Q417" i="5"/>
  <c r="P417" i="5"/>
  <c r="O417" i="5"/>
  <c r="N417" i="5"/>
  <c r="M417" i="5"/>
  <c r="Q416" i="5"/>
  <c r="P416" i="5"/>
  <c r="O416" i="5"/>
  <c r="N416" i="5"/>
  <c r="M416" i="5"/>
  <c r="Q415" i="5"/>
  <c r="P415" i="5"/>
  <c r="O415" i="5"/>
  <c r="N415" i="5"/>
  <c r="M415" i="5"/>
  <c r="Q414" i="5"/>
  <c r="P414" i="5"/>
  <c r="O414" i="5"/>
  <c r="N414" i="5"/>
  <c r="M414" i="5"/>
  <c r="Q365" i="5"/>
  <c r="P365" i="5"/>
  <c r="O365" i="5"/>
  <c r="N365" i="5"/>
  <c r="M365" i="5"/>
  <c r="Q362" i="5"/>
  <c r="P362" i="5"/>
  <c r="O362" i="5"/>
  <c r="N362" i="5"/>
  <c r="M362" i="5"/>
  <c r="Q361" i="5"/>
  <c r="P361" i="5"/>
  <c r="O361" i="5"/>
  <c r="N361" i="5"/>
  <c r="M361" i="5"/>
  <c r="Q360" i="5"/>
  <c r="P360" i="5"/>
  <c r="O360" i="5"/>
  <c r="N360" i="5"/>
  <c r="M360" i="5"/>
  <c r="Q359" i="5"/>
  <c r="P359" i="5"/>
  <c r="O359" i="5"/>
  <c r="N359" i="5"/>
  <c r="M359" i="5"/>
  <c r="Q358" i="5"/>
  <c r="P358" i="5"/>
  <c r="O358" i="5"/>
  <c r="N358" i="5"/>
  <c r="M358" i="5"/>
  <c r="Q357" i="5"/>
  <c r="P357" i="5"/>
  <c r="O357" i="5"/>
  <c r="N357" i="5"/>
  <c r="M357" i="5"/>
  <c r="Q356" i="5"/>
  <c r="P356" i="5"/>
  <c r="O356" i="5"/>
  <c r="N356" i="5"/>
  <c r="M356" i="5"/>
  <c r="Q355" i="5"/>
  <c r="P355" i="5"/>
  <c r="O355" i="5"/>
  <c r="N355" i="5"/>
  <c r="M355" i="5"/>
  <c r="Q354" i="5"/>
  <c r="P354" i="5"/>
  <c r="O354" i="5"/>
  <c r="N354" i="5"/>
  <c r="M354" i="5"/>
  <c r="Q353" i="5"/>
  <c r="P353" i="5"/>
  <c r="O353" i="5"/>
  <c r="N353" i="5"/>
  <c r="M353" i="5"/>
  <c r="Q352" i="5"/>
  <c r="P352" i="5"/>
  <c r="O352" i="5"/>
  <c r="N352" i="5"/>
  <c r="M352" i="5"/>
  <c r="Q351" i="5"/>
  <c r="P351" i="5"/>
  <c r="O351" i="5"/>
  <c r="N351" i="5"/>
  <c r="M351" i="5"/>
  <c r="Q350" i="5"/>
  <c r="P350" i="5"/>
  <c r="O350" i="5"/>
  <c r="N350" i="5"/>
  <c r="M350" i="5"/>
  <c r="Q349" i="5"/>
  <c r="P349" i="5"/>
  <c r="O349" i="5"/>
  <c r="N349" i="5"/>
  <c r="M349" i="5"/>
  <c r="Q348" i="5"/>
  <c r="P348" i="5"/>
  <c r="O348" i="5"/>
  <c r="N348" i="5"/>
  <c r="M348" i="5"/>
  <c r="Q347" i="5"/>
  <c r="P347" i="5"/>
  <c r="O347" i="5"/>
  <c r="N347" i="5"/>
  <c r="M347" i="5"/>
  <c r="Q346" i="5"/>
  <c r="P346" i="5"/>
  <c r="O346" i="5"/>
  <c r="N346" i="5"/>
  <c r="M346" i="5"/>
  <c r="Q345" i="5"/>
  <c r="P345" i="5"/>
  <c r="O345" i="5"/>
  <c r="N345" i="5"/>
  <c r="M345" i="5"/>
  <c r="Q344" i="5"/>
  <c r="P344" i="5"/>
  <c r="O344" i="5"/>
  <c r="N344" i="5"/>
  <c r="M344" i="5"/>
  <c r="Q343" i="5"/>
  <c r="P343" i="5"/>
  <c r="O343" i="5"/>
  <c r="N343" i="5"/>
  <c r="M343" i="5"/>
  <c r="Q342" i="5"/>
  <c r="P342" i="5"/>
  <c r="O342" i="5"/>
  <c r="N342" i="5"/>
  <c r="M342" i="5"/>
  <c r="Q341" i="5"/>
  <c r="P341" i="5"/>
  <c r="O341" i="5"/>
  <c r="N341" i="5"/>
  <c r="M341" i="5"/>
  <c r="Q340" i="5"/>
  <c r="P340" i="5"/>
  <c r="O340" i="5"/>
  <c r="N340" i="5"/>
  <c r="M340" i="5"/>
  <c r="Q339" i="5"/>
  <c r="P339" i="5"/>
  <c r="O339" i="5"/>
  <c r="N339" i="5"/>
  <c r="M339" i="5"/>
  <c r="Q338" i="5"/>
  <c r="P338" i="5"/>
  <c r="O338" i="5"/>
  <c r="N338" i="5"/>
  <c r="M338" i="5"/>
  <c r="Q337" i="5"/>
  <c r="P337" i="5"/>
  <c r="O337" i="5"/>
  <c r="N337" i="5"/>
  <c r="M337" i="5"/>
  <c r="Q336" i="5"/>
  <c r="P336" i="5"/>
  <c r="O336" i="5"/>
  <c r="N336" i="5"/>
  <c r="M336" i="5"/>
  <c r="Q335" i="5"/>
  <c r="P335" i="5"/>
  <c r="O335" i="5"/>
  <c r="N335" i="5"/>
  <c r="M335" i="5"/>
  <c r="Q334" i="5"/>
  <c r="P334" i="5"/>
  <c r="O334" i="5"/>
  <c r="N334" i="5"/>
  <c r="M334" i="5"/>
  <c r="Q333" i="5"/>
  <c r="P333" i="5"/>
  <c r="O333" i="5"/>
  <c r="N333" i="5"/>
  <c r="M333" i="5"/>
  <c r="Q332" i="5"/>
  <c r="P332" i="5"/>
  <c r="O332" i="5"/>
  <c r="N332" i="5"/>
  <c r="M332" i="5"/>
  <c r="Q331" i="5"/>
  <c r="P331" i="5"/>
  <c r="O331" i="5"/>
  <c r="N331" i="5"/>
  <c r="M331" i="5"/>
  <c r="Q330" i="5"/>
  <c r="P330" i="5"/>
  <c r="O330" i="5"/>
  <c r="N330" i="5"/>
  <c r="M330" i="5"/>
  <c r="Q329" i="5"/>
  <c r="P329" i="5"/>
  <c r="O329" i="5"/>
  <c r="N329" i="5"/>
  <c r="M329" i="5"/>
  <c r="Q328" i="5"/>
  <c r="P328" i="5"/>
  <c r="O328" i="5"/>
  <c r="N328" i="5"/>
  <c r="M328" i="5"/>
  <c r="Q327" i="5"/>
  <c r="P327" i="5"/>
  <c r="O327" i="5"/>
  <c r="N327" i="5"/>
  <c r="M327" i="5"/>
  <c r="Q326" i="5"/>
  <c r="P326" i="5"/>
  <c r="O326" i="5"/>
  <c r="N326" i="5"/>
  <c r="M326" i="5"/>
  <c r="Q325" i="5"/>
  <c r="P325" i="5"/>
  <c r="O325" i="5"/>
  <c r="N325" i="5"/>
  <c r="M325" i="5"/>
  <c r="Q324" i="5"/>
  <c r="P324" i="5"/>
  <c r="O324" i="5"/>
  <c r="N324" i="5"/>
  <c r="M324" i="5"/>
  <c r="Q323" i="5"/>
  <c r="P323" i="5"/>
  <c r="O323" i="5"/>
  <c r="N323" i="5"/>
  <c r="M323" i="5"/>
  <c r="Q322" i="5"/>
  <c r="P322" i="5"/>
  <c r="O322" i="5"/>
  <c r="N322" i="5"/>
  <c r="M322" i="5"/>
  <c r="Q321" i="5"/>
  <c r="P321" i="5"/>
  <c r="O321" i="5"/>
  <c r="N321" i="5"/>
  <c r="M321" i="5"/>
  <c r="Q320" i="5"/>
  <c r="P320" i="5"/>
  <c r="O320" i="5"/>
  <c r="N320" i="5"/>
  <c r="M320" i="5"/>
  <c r="Q319" i="5"/>
  <c r="P319" i="5"/>
  <c r="O319" i="5"/>
  <c r="N319" i="5"/>
  <c r="M319" i="5"/>
  <c r="Q318" i="5"/>
  <c r="P318" i="5"/>
  <c r="O318" i="5"/>
  <c r="N318" i="5"/>
  <c r="M318" i="5"/>
  <c r="Q317" i="5"/>
  <c r="P317" i="5"/>
  <c r="O317" i="5"/>
  <c r="N317" i="5"/>
  <c r="M317" i="5"/>
  <c r="Q316" i="5"/>
  <c r="P316" i="5"/>
  <c r="O316" i="5"/>
  <c r="N316" i="5"/>
  <c r="M316" i="5"/>
  <c r="Q315" i="5"/>
  <c r="P315" i="5"/>
  <c r="O315" i="5"/>
  <c r="N315" i="5"/>
  <c r="M315" i="5"/>
  <c r="Q314" i="5"/>
  <c r="P314" i="5"/>
  <c r="O314" i="5"/>
  <c r="N314" i="5"/>
  <c r="M314" i="5"/>
  <c r="Q313" i="5"/>
  <c r="P313" i="5"/>
  <c r="O313" i="5"/>
  <c r="N313" i="5"/>
  <c r="M313" i="5"/>
  <c r="Q312" i="5"/>
  <c r="P312" i="5"/>
  <c r="O312" i="5"/>
  <c r="N312" i="5"/>
  <c r="M312" i="5"/>
  <c r="Q311" i="5"/>
  <c r="P311" i="5"/>
  <c r="O311" i="5"/>
  <c r="N311" i="5"/>
  <c r="M311" i="5"/>
  <c r="Q310" i="5"/>
  <c r="P310" i="5"/>
  <c r="O310" i="5"/>
  <c r="N310" i="5"/>
  <c r="M310" i="5"/>
  <c r="Q309" i="5"/>
  <c r="P309" i="5"/>
  <c r="O309" i="5"/>
  <c r="N309" i="5"/>
  <c r="M309" i="5"/>
  <c r="Q308" i="5"/>
  <c r="P308" i="5"/>
  <c r="O308" i="5"/>
  <c r="N308" i="5"/>
  <c r="M308" i="5"/>
  <c r="Q307" i="5"/>
  <c r="P307" i="5"/>
  <c r="O307" i="5"/>
  <c r="N307" i="5"/>
  <c r="M307" i="5"/>
  <c r="Q306" i="5"/>
  <c r="P306" i="5"/>
  <c r="O306" i="5"/>
  <c r="N306" i="5"/>
  <c r="M306" i="5"/>
  <c r="Q305" i="5"/>
  <c r="P305" i="5"/>
  <c r="O305" i="5"/>
  <c r="N305" i="5"/>
  <c r="M305" i="5"/>
  <c r="Q304" i="5"/>
  <c r="P304" i="5"/>
  <c r="O304" i="5"/>
  <c r="N304" i="5"/>
  <c r="M304" i="5"/>
  <c r="Q303" i="5"/>
  <c r="P303" i="5"/>
  <c r="O303" i="5"/>
  <c r="N303" i="5"/>
  <c r="M303" i="5"/>
  <c r="Q302" i="5"/>
  <c r="P302" i="5"/>
  <c r="O302" i="5"/>
  <c r="N302" i="5"/>
  <c r="M302" i="5"/>
  <c r="Q301" i="5"/>
  <c r="P301" i="5"/>
  <c r="O301" i="5"/>
  <c r="N301" i="5"/>
  <c r="M301" i="5"/>
  <c r="Q300" i="5"/>
  <c r="P300" i="5"/>
  <c r="O300" i="5"/>
  <c r="N300" i="5"/>
  <c r="M300" i="5"/>
  <c r="Q299" i="5"/>
  <c r="P299" i="5"/>
  <c r="O299" i="5"/>
  <c r="N299" i="5"/>
  <c r="M299" i="5"/>
  <c r="Q298" i="5"/>
  <c r="P298" i="5"/>
  <c r="O298" i="5"/>
  <c r="N298" i="5"/>
  <c r="M298" i="5"/>
  <c r="Q297" i="5"/>
  <c r="P297" i="5"/>
  <c r="O297" i="5"/>
  <c r="N297" i="5"/>
  <c r="M297" i="5"/>
  <c r="Q296" i="5"/>
  <c r="P296" i="5"/>
  <c r="O296" i="5"/>
  <c r="N296" i="5"/>
  <c r="M296" i="5"/>
  <c r="Q295" i="5"/>
  <c r="P295" i="5"/>
  <c r="O295" i="5"/>
  <c r="N295" i="5"/>
  <c r="M295" i="5"/>
  <c r="Q294" i="5"/>
  <c r="P294" i="5"/>
  <c r="O294" i="5"/>
  <c r="N294" i="5"/>
  <c r="M294" i="5"/>
  <c r="Q293" i="5"/>
  <c r="P293" i="5"/>
  <c r="O293" i="5"/>
  <c r="N293" i="5"/>
  <c r="M293" i="5"/>
  <c r="Q292" i="5"/>
  <c r="P292" i="5"/>
  <c r="O292" i="5"/>
  <c r="N292" i="5"/>
  <c r="M292" i="5"/>
  <c r="Q291" i="5"/>
  <c r="P291" i="5"/>
  <c r="O291" i="5"/>
  <c r="N291" i="5"/>
  <c r="M291" i="5"/>
  <c r="Q290" i="5"/>
  <c r="P290" i="5"/>
  <c r="O290" i="5"/>
  <c r="N290" i="5"/>
  <c r="M290" i="5"/>
  <c r="Q289" i="5"/>
  <c r="P289" i="5"/>
  <c r="O289" i="5"/>
  <c r="N289" i="5"/>
  <c r="M289" i="5"/>
  <c r="Q288" i="5"/>
  <c r="P288" i="5"/>
  <c r="O288" i="5"/>
  <c r="N288" i="5"/>
  <c r="M288" i="5"/>
  <c r="Q287" i="5"/>
  <c r="P287" i="5"/>
  <c r="O287" i="5"/>
  <c r="N287" i="5"/>
  <c r="M287" i="5"/>
  <c r="Q286" i="5"/>
  <c r="P286" i="5"/>
  <c r="O286" i="5"/>
  <c r="N286" i="5"/>
  <c r="M286" i="5"/>
  <c r="Q285" i="5"/>
  <c r="P285" i="5"/>
  <c r="O285" i="5"/>
  <c r="N285" i="5"/>
  <c r="M285" i="5"/>
  <c r="Q284" i="5"/>
  <c r="P284" i="5"/>
  <c r="O284" i="5"/>
  <c r="N284" i="5"/>
  <c r="M284" i="5"/>
  <c r="Q283" i="5"/>
  <c r="P283" i="5"/>
  <c r="O283" i="5"/>
  <c r="N283" i="5"/>
  <c r="M283" i="5"/>
  <c r="Q282" i="5"/>
  <c r="P282" i="5"/>
  <c r="O282" i="5"/>
  <c r="N282" i="5"/>
  <c r="M282" i="5"/>
  <c r="Q281" i="5"/>
  <c r="P281" i="5"/>
  <c r="O281" i="5"/>
  <c r="N281" i="5"/>
  <c r="M281" i="5"/>
  <c r="Q280" i="5"/>
  <c r="P280" i="5"/>
  <c r="O280" i="5"/>
  <c r="N280" i="5"/>
  <c r="M280" i="5"/>
  <c r="Q279" i="5"/>
  <c r="P279" i="5"/>
  <c r="O279" i="5"/>
  <c r="N279" i="5"/>
  <c r="M279" i="5"/>
  <c r="Q278" i="5"/>
  <c r="P278" i="5"/>
  <c r="O278" i="5"/>
  <c r="N278" i="5"/>
  <c r="M278" i="5"/>
  <c r="Q277" i="5"/>
  <c r="P277" i="5"/>
  <c r="O277" i="5"/>
  <c r="N277" i="5"/>
  <c r="M277" i="5"/>
  <c r="Q276" i="5"/>
  <c r="P276" i="5"/>
  <c r="O276" i="5"/>
  <c r="N276" i="5"/>
  <c r="M276" i="5"/>
  <c r="Q275" i="5"/>
  <c r="P275" i="5"/>
  <c r="O275" i="5"/>
  <c r="N275" i="5"/>
  <c r="M275" i="5"/>
  <c r="Q274" i="5"/>
  <c r="P274" i="5"/>
  <c r="O274" i="5"/>
  <c r="N274" i="5"/>
  <c r="M274" i="5"/>
  <c r="Q273" i="5"/>
  <c r="P273" i="5"/>
  <c r="O273" i="5"/>
  <c r="N273" i="5"/>
  <c r="M273" i="5"/>
  <c r="Q272" i="5"/>
  <c r="P272" i="5"/>
  <c r="O272" i="5"/>
  <c r="N272" i="5"/>
  <c r="M272" i="5"/>
  <c r="Q271" i="5"/>
  <c r="P271" i="5"/>
  <c r="O271" i="5"/>
  <c r="N271" i="5"/>
  <c r="M271" i="5"/>
  <c r="Q270" i="5"/>
  <c r="P270" i="5"/>
  <c r="O270" i="5"/>
  <c r="N270" i="5"/>
  <c r="M270" i="5"/>
  <c r="Q269" i="5"/>
  <c r="P269" i="5"/>
  <c r="O269" i="5"/>
  <c r="N269" i="5"/>
  <c r="M269" i="5"/>
  <c r="Q268" i="5"/>
  <c r="P268" i="5"/>
  <c r="O268" i="5"/>
  <c r="N268" i="5"/>
  <c r="M268" i="5"/>
  <c r="Q267" i="5"/>
  <c r="P267" i="5"/>
  <c r="O267" i="5"/>
  <c r="N267" i="5"/>
  <c r="M267" i="5"/>
  <c r="Q266" i="5"/>
  <c r="P266" i="5"/>
  <c r="O266" i="5"/>
  <c r="N266" i="5"/>
  <c r="M266" i="5"/>
  <c r="Q265" i="5"/>
  <c r="P265" i="5"/>
  <c r="O265" i="5"/>
  <c r="N265" i="5"/>
  <c r="M265" i="5"/>
  <c r="Q264" i="5"/>
  <c r="P264" i="5"/>
  <c r="O264" i="5"/>
  <c r="N264" i="5"/>
  <c r="M264" i="5"/>
  <c r="Q263" i="5"/>
  <c r="P263" i="5"/>
  <c r="O263" i="5"/>
  <c r="N263" i="5"/>
  <c r="M263" i="5"/>
  <c r="Q262" i="5"/>
  <c r="P262" i="5"/>
  <c r="O262" i="5"/>
  <c r="N262" i="5"/>
  <c r="M262" i="5"/>
  <c r="Q261" i="5"/>
  <c r="P261" i="5"/>
  <c r="O261" i="5"/>
  <c r="N261" i="5"/>
  <c r="M261" i="5"/>
  <c r="Q260" i="5"/>
  <c r="P260" i="5"/>
  <c r="O260" i="5"/>
  <c r="N260" i="5"/>
  <c r="M260" i="5"/>
  <c r="Q259" i="5"/>
  <c r="P259" i="5"/>
  <c r="O259" i="5"/>
  <c r="N259" i="5"/>
  <c r="M259" i="5"/>
  <c r="Q258" i="5"/>
  <c r="P258" i="5"/>
  <c r="O258" i="5"/>
  <c r="N258" i="5"/>
  <c r="M258" i="5"/>
  <c r="Q257" i="5"/>
  <c r="P257" i="5"/>
  <c r="O257" i="5"/>
  <c r="N257" i="5"/>
  <c r="M257" i="5"/>
  <c r="Q256" i="5"/>
  <c r="P256" i="5"/>
  <c r="O256" i="5"/>
  <c r="N256" i="5"/>
  <c r="M256" i="5"/>
  <c r="Q255" i="5"/>
  <c r="P255" i="5"/>
  <c r="O255" i="5"/>
  <c r="N255" i="5"/>
  <c r="M255" i="5"/>
  <c r="Q254" i="5"/>
  <c r="P254" i="5"/>
  <c r="O254" i="5"/>
  <c r="N254" i="5"/>
  <c r="M254" i="5"/>
  <c r="Q253" i="5"/>
  <c r="P253" i="5"/>
  <c r="O253" i="5"/>
  <c r="N253" i="5"/>
  <c r="M253" i="5"/>
  <c r="Q252" i="5"/>
  <c r="P252" i="5"/>
  <c r="O252" i="5"/>
  <c r="N252" i="5"/>
  <c r="M252" i="5"/>
  <c r="Q251" i="5"/>
  <c r="P251" i="5"/>
  <c r="O251" i="5"/>
  <c r="N251" i="5"/>
  <c r="M251" i="5"/>
  <c r="Q250" i="5"/>
  <c r="P250" i="5"/>
  <c r="O250" i="5"/>
  <c r="N250" i="5"/>
  <c r="M250" i="5"/>
  <c r="Q249" i="5"/>
  <c r="P249" i="5"/>
  <c r="O249" i="5"/>
  <c r="N249" i="5"/>
  <c r="M249" i="5"/>
  <c r="Q248" i="5"/>
  <c r="P248" i="5"/>
  <c r="O248" i="5"/>
  <c r="N248" i="5"/>
  <c r="M248" i="5"/>
  <c r="Q247" i="5"/>
  <c r="P247" i="5"/>
  <c r="O247" i="5"/>
  <c r="N247" i="5"/>
  <c r="M247" i="5"/>
  <c r="Q246" i="5"/>
  <c r="P246" i="5"/>
  <c r="O246" i="5"/>
  <c r="N246" i="5"/>
  <c r="M246" i="5"/>
  <c r="Q245" i="5"/>
  <c r="P245" i="5"/>
  <c r="O245" i="5"/>
  <c r="N245" i="5"/>
  <c r="M245" i="5"/>
  <c r="Q244" i="5"/>
  <c r="P244" i="5"/>
  <c r="O244" i="5"/>
  <c r="N244" i="5"/>
  <c r="M244" i="5"/>
  <c r="Q243" i="5"/>
  <c r="P243" i="5"/>
  <c r="O243" i="5"/>
  <c r="N243" i="5"/>
  <c r="M243" i="5"/>
  <c r="Q242" i="5"/>
  <c r="P242" i="5"/>
  <c r="O242" i="5"/>
  <c r="N242" i="5"/>
  <c r="M242" i="5"/>
  <c r="Q241" i="5"/>
  <c r="P241" i="5"/>
  <c r="O241" i="5"/>
  <c r="N241" i="5"/>
  <c r="M241" i="5"/>
  <c r="Q240" i="5"/>
  <c r="P240" i="5"/>
  <c r="O240" i="5"/>
  <c r="N240" i="5"/>
  <c r="M240" i="5"/>
  <c r="Q239" i="5"/>
  <c r="P239" i="5"/>
  <c r="O239" i="5"/>
  <c r="N239" i="5"/>
  <c r="M239" i="5"/>
  <c r="Q238" i="5"/>
  <c r="P238" i="5"/>
  <c r="O238" i="5"/>
  <c r="N238" i="5"/>
  <c r="M238" i="5"/>
  <c r="Q237" i="5"/>
  <c r="P237" i="5"/>
  <c r="O237" i="5"/>
  <c r="N237" i="5"/>
  <c r="M237" i="5"/>
  <c r="Q236" i="5"/>
  <c r="P236" i="5"/>
  <c r="O236" i="5"/>
  <c r="N236" i="5"/>
  <c r="M236" i="5"/>
  <c r="Q235" i="5"/>
  <c r="P235" i="5"/>
  <c r="O235" i="5"/>
  <c r="N235" i="5"/>
  <c r="M235" i="5"/>
  <c r="Q234" i="5"/>
  <c r="P234" i="5"/>
  <c r="O234" i="5"/>
  <c r="N234" i="5"/>
  <c r="M234" i="5"/>
  <c r="Q233" i="5"/>
  <c r="P233" i="5"/>
  <c r="O233" i="5"/>
  <c r="N233" i="5"/>
  <c r="M233" i="5"/>
  <c r="Q232" i="5"/>
  <c r="P232" i="5"/>
  <c r="O232" i="5"/>
  <c r="N232" i="5"/>
  <c r="M232" i="5"/>
  <c r="Q231" i="5"/>
  <c r="P231" i="5"/>
  <c r="O231" i="5"/>
  <c r="N231" i="5"/>
  <c r="M231" i="5"/>
  <c r="Q230" i="5"/>
  <c r="P230" i="5"/>
  <c r="O230" i="5"/>
  <c r="N230" i="5"/>
  <c r="M230" i="5"/>
  <c r="Q229" i="5"/>
  <c r="P229" i="5"/>
  <c r="O229" i="5"/>
  <c r="N229" i="5"/>
  <c r="M229" i="5"/>
  <c r="Q228" i="5"/>
  <c r="P228" i="5"/>
  <c r="O228" i="5"/>
  <c r="N228" i="5"/>
  <c r="M228" i="5"/>
  <c r="Q227" i="5"/>
  <c r="P227" i="5"/>
  <c r="O227" i="5"/>
  <c r="N227" i="5"/>
  <c r="M227" i="5"/>
  <c r="Q226" i="5"/>
  <c r="P226" i="5"/>
  <c r="O226" i="5"/>
  <c r="N226" i="5"/>
  <c r="M226" i="5"/>
  <c r="Q225" i="5"/>
  <c r="P225" i="5"/>
  <c r="O225" i="5"/>
  <c r="N225" i="5"/>
  <c r="M225" i="5"/>
  <c r="Q224" i="5"/>
  <c r="P224" i="5"/>
  <c r="O224" i="5"/>
  <c r="N224" i="5"/>
  <c r="M224" i="5"/>
  <c r="Q223" i="5"/>
  <c r="P223" i="5"/>
  <c r="O223" i="5"/>
  <c r="N223" i="5"/>
  <c r="M223" i="5"/>
  <c r="Q222" i="5"/>
  <c r="P222" i="5"/>
  <c r="O222" i="5"/>
  <c r="N222" i="5"/>
  <c r="M222" i="5"/>
  <c r="Q221" i="5"/>
  <c r="P221" i="5"/>
  <c r="O221" i="5"/>
  <c r="N221" i="5"/>
  <c r="M221" i="5"/>
  <c r="Q220" i="5"/>
  <c r="P220" i="5"/>
  <c r="O220" i="5"/>
  <c r="N220" i="5"/>
  <c r="M220" i="5"/>
  <c r="Q219" i="5"/>
  <c r="P219" i="5"/>
  <c r="O219" i="5"/>
  <c r="N219" i="5"/>
  <c r="M219" i="5"/>
  <c r="Q218" i="5"/>
  <c r="P218" i="5"/>
  <c r="O218" i="5"/>
  <c r="N218" i="5"/>
  <c r="M218" i="5"/>
  <c r="Q217" i="5"/>
  <c r="P217" i="5"/>
  <c r="O217" i="5"/>
  <c r="N217" i="5"/>
  <c r="M217" i="5"/>
  <c r="Q216" i="5"/>
  <c r="P216" i="5"/>
  <c r="O216" i="5"/>
  <c r="N216" i="5"/>
  <c r="M216" i="5"/>
  <c r="Q215" i="5"/>
  <c r="P215" i="5"/>
  <c r="O215" i="5"/>
  <c r="N215" i="5"/>
  <c r="M215" i="5"/>
  <c r="Q214" i="5"/>
  <c r="P214" i="5"/>
  <c r="O214" i="5"/>
  <c r="N214" i="5"/>
  <c r="M214" i="5"/>
  <c r="Q213" i="5"/>
  <c r="P213" i="5"/>
  <c r="O213" i="5"/>
  <c r="N213" i="5"/>
  <c r="M213" i="5"/>
  <c r="Q212" i="5"/>
  <c r="P212" i="5"/>
  <c r="O212" i="5"/>
  <c r="N212" i="5"/>
  <c r="M212" i="5"/>
  <c r="Q162" i="5"/>
  <c r="P162" i="5"/>
  <c r="O162" i="5"/>
  <c r="N162" i="5"/>
  <c r="M162" i="5"/>
  <c r="Q161" i="5"/>
  <c r="P161" i="5"/>
  <c r="O161" i="5"/>
  <c r="N161" i="5"/>
  <c r="M161" i="5"/>
  <c r="Q160" i="5"/>
  <c r="P160" i="5"/>
  <c r="O160" i="5"/>
  <c r="N160" i="5"/>
  <c r="M160" i="5"/>
  <c r="Q159" i="5"/>
  <c r="P159" i="5"/>
  <c r="O159" i="5"/>
  <c r="N159" i="5"/>
  <c r="M159" i="5"/>
  <c r="Q158" i="5"/>
  <c r="P158" i="5"/>
  <c r="O158" i="5"/>
  <c r="N158" i="5"/>
  <c r="M158" i="5"/>
  <c r="Q157" i="5"/>
  <c r="P157" i="5"/>
  <c r="O157" i="5"/>
  <c r="N157" i="5"/>
  <c r="M157" i="5"/>
  <c r="Q156" i="5"/>
  <c r="P156" i="5"/>
  <c r="O156" i="5"/>
  <c r="N156" i="5"/>
  <c r="M156" i="5"/>
  <c r="Q155" i="5"/>
  <c r="P155" i="5"/>
  <c r="O155" i="5"/>
  <c r="N155" i="5"/>
  <c r="M155" i="5"/>
  <c r="Q154" i="5"/>
  <c r="P154" i="5"/>
  <c r="O154" i="5"/>
  <c r="N154" i="5"/>
  <c r="M154" i="5"/>
  <c r="Q153" i="5"/>
  <c r="P153" i="5"/>
  <c r="O153" i="5"/>
  <c r="N153" i="5"/>
  <c r="M153" i="5"/>
  <c r="Q152" i="5"/>
  <c r="P152" i="5"/>
  <c r="O152" i="5"/>
  <c r="N152" i="5"/>
  <c r="M152" i="5"/>
  <c r="Q151" i="5"/>
  <c r="P151" i="5"/>
  <c r="O151" i="5"/>
  <c r="N151" i="5"/>
  <c r="M151" i="5"/>
  <c r="Q150" i="5"/>
  <c r="P150" i="5"/>
  <c r="O150" i="5"/>
  <c r="N150" i="5"/>
  <c r="M150" i="5"/>
  <c r="Q149" i="5"/>
  <c r="P149" i="5"/>
  <c r="O149" i="5"/>
  <c r="N149" i="5"/>
  <c r="M149" i="5"/>
  <c r="Q148" i="5"/>
  <c r="P148" i="5"/>
  <c r="O148" i="5"/>
  <c r="N148" i="5"/>
  <c r="M148" i="5"/>
  <c r="Q147" i="5"/>
  <c r="P147" i="5"/>
  <c r="O147" i="5"/>
  <c r="N147" i="5"/>
  <c r="M147" i="5"/>
  <c r="Q146" i="5"/>
  <c r="P146" i="5"/>
  <c r="O146" i="5"/>
  <c r="N146" i="5"/>
  <c r="M146" i="5"/>
  <c r="Q145" i="5"/>
  <c r="P145" i="5"/>
  <c r="O145" i="5"/>
  <c r="N145" i="5"/>
  <c r="M145" i="5"/>
  <c r="Q144" i="5"/>
  <c r="P144" i="5"/>
  <c r="O144" i="5"/>
  <c r="N144" i="5"/>
  <c r="M144" i="5"/>
  <c r="Q143" i="5"/>
  <c r="P143" i="5"/>
  <c r="O143" i="5"/>
  <c r="N143" i="5"/>
  <c r="M143" i="5"/>
  <c r="Q142" i="5"/>
  <c r="P142" i="5"/>
  <c r="O142" i="5"/>
  <c r="N142" i="5"/>
  <c r="M142" i="5"/>
  <c r="Q141" i="5"/>
  <c r="P141" i="5"/>
  <c r="O141" i="5"/>
  <c r="N141" i="5"/>
  <c r="M141" i="5"/>
  <c r="Q140" i="5"/>
  <c r="P140" i="5"/>
  <c r="O140" i="5"/>
  <c r="N140" i="5"/>
  <c r="M140" i="5"/>
  <c r="Q139" i="5"/>
  <c r="P139" i="5"/>
  <c r="O139" i="5"/>
  <c r="N139" i="5"/>
  <c r="M139" i="5"/>
  <c r="Q138" i="5"/>
  <c r="P138" i="5"/>
  <c r="O138" i="5"/>
  <c r="N138" i="5"/>
  <c r="M138" i="5"/>
  <c r="Q137" i="5"/>
  <c r="P137" i="5"/>
  <c r="O137" i="5"/>
  <c r="N137" i="5"/>
  <c r="M137" i="5"/>
  <c r="Q136" i="5"/>
  <c r="P136" i="5"/>
  <c r="O136" i="5"/>
  <c r="N136" i="5"/>
  <c r="M136" i="5"/>
  <c r="Q135" i="5"/>
  <c r="P135" i="5"/>
  <c r="O135" i="5"/>
  <c r="N135" i="5"/>
  <c r="M135" i="5"/>
  <c r="Q134" i="5"/>
  <c r="P134" i="5"/>
  <c r="O134" i="5"/>
  <c r="N134" i="5"/>
  <c r="M134" i="5"/>
  <c r="Q133" i="5"/>
  <c r="P133" i="5"/>
  <c r="O133" i="5"/>
  <c r="N133" i="5"/>
  <c r="M133" i="5"/>
  <c r="Q132" i="5"/>
  <c r="P132" i="5"/>
  <c r="O132" i="5"/>
  <c r="N132" i="5"/>
  <c r="M132" i="5"/>
  <c r="Q131" i="5"/>
  <c r="P131" i="5"/>
  <c r="O131" i="5"/>
  <c r="N131" i="5"/>
  <c r="M131" i="5"/>
  <c r="Q130" i="5"/>
  <c r="P130" i="5"/>
  <c r="O130" i="5"/>
  <c r="N130" i="5"/>
  <c r="M130" i="5"/>
  <c r="Q129" i="5"/>
  <c r="P129" i="5"/>
  <c r="O129" i="5"/>
  <c r="N129" i="5"/>
  <c r="M129" i="5"/>
  <c r="Q128" i="5"/>
  <c r="P128" i="5"/>
  <c r="O128" i="5"/>
  <c r="N128" i="5"/>
  <c r="M128" i="5"/>
  <c r="Q127" i="5"/>
  <c r="P127" i="5"/>
  <c r="O127" i="5"/>
  <c r="N127" i="5"/>
  <c r="M127" i="5"/>
  <c r="Q126" i="5"/>
  <c r="P126" i="5"/>
  <c r="O126" i="5"/>
  <c r="N126" i="5"/>
  <c r="M126" i="5"/>
  <c r="Q125" i="5"/>
  <c r="P125" i="5"/>
  <c r="O125" i="5"/>
  <c r="N125" i="5"/>
  <c r="M125" i="5"/>
  <c r="Q124" i="5"/>
  <c r="P124" i="5"/>
  <c r="O124" i="5"/>
  <c r="N124" i="5"/>
  <c r="M124" i="5"/>
  <c r="Q123" i="5"/>
  <c r="P123" i="5"/>
  <c r="O123" i="5"/>
  <c r="N123" i="5"/>
  <c r="M123" i="5"/>
  <c r="Q122" i="5"/>
  <c r="P122" i="5"/>
  <c r="O122" i="5"/>
  <c r="N122" i="5"/>
  <c r="M122" i="5"/>
  <c r="Q121" i="5"/>
  <c r="P121" i="5"/>
  <c r="O121" i="5"/>
  <c r="N121" i="5"/>
  <c r="M121" i="5"/>
  <c r="Q120" i="5"/>
  <c r="P120" i="5"/>
  <c r="O120" i="5"/>
  <c r="N120" i="5"/>
  <c r="M120" i="5"/>
  <c r="Q119" i="5"/>
  <c r="P119" i="5"/>
  <c r="O119" i="5"/>
  <c r="N119" i="5"/>
  <c r="M119" i="5"/>
  <c r="Q118" i="5"/>
  <c r="P118" i="5"/>
  <c r="O118" i="5"/>
  <c r="N118" i="5"/>
  <c r="M118" i="5"/>
  <c r="Q117" i="5"/>
  <c r="P117" i="5"/>
  <c r="O117" i="5"/>
  <c r="N117" i="5"/>
  <c r="M117" i="5"/>
  <c r="Q116" i="5"/>
  <c r="P116" i="5"/>
  <c r="O116" i="5"/>
  <c r="N116" i="5"/>
  <c r="M116" i="5"/>
  <c r="Q115" i="5"/>
  <c r="P115" i="5"/>
  <c r="O115" i="5"/>
  <c r="N115" i="5"/>
  <c r="M115" i="5"/>
  <c r="Q114" i="5"/>
  <c r="P114" i="5"/>
  <c r="O114" i="5"/>
  <c r="N114" i="5"/>
  <c r="M114" i="5"/>
  <c r="Q113" i="5"/>
  <c r="P113" i="5"/>
  <c r="O113" i="5"/>
  <c r="N113" i="5"/>
  <c r="M113" i="5"/>
  <c r="Q112" i="5"/>
  <c r="P112" i="5"/>
  <c r="O112" i="5"/>
  <c r="N112" i="5"/>
  <c r="M112" i="5"/>
  <c r="Q111" i="5"/>
  <c r="P111" i="5"/>
  <c r="O111" i="5"/>
  <c r="N111" i="5"/>
  <c r="M111" i="5"/>
  <c r="Q110" i="5"/>
  <c r="P110" i="5"/>
  <c r="O110" i="5"/>
  <c r="N110" i="5"/>
  <c r="M110" i="5"/>
  <c r="Q109" i="5"/>
  <c r="P109" i="5"/>
  <c r="O109" i="5"/>
  <c r="N109" i="5"/>
  <c r="M109" i="5"/>
  <c r="Q108" i="5"/>
  <c r="P108" i="5"/>
  <c r="O108" i="5"/>
  <c r="N108" i="5"/>
  <c r="M108" i="5"/>
  <c r="Q107" i="5"/>
  <c r="P107" i="5"/>
  <c r="O107" i="5"/>
  <c r="N107" i="5"/>
  <c r="M107" i="5"/>
  <c r="Q106" i="5"/>
  <c r="P106" i="5"/>
  <c r="O106" i="5"/>
  <c r="N106" i="5"/>
  <c r="M106" i="5"/>
  <c r="Q105" i="5"/>
  <c r="P105" i="5"/>
  <c r="O105" i="5"/>
  <c r="N105" i="5"/>
  <c r="M105" i="5"/>
  <c r="Q104" i="5"/>
  <c r="P104" i="5"/>
  <c r="O104" i="5"/>
  <c r="N104" i="5"/>
  <c r="M104" i="5"/>
  <c r="Q103" i="5"/>
  <c r="P103" i="5"/>
  <c r="O103" i="5"/>
  <c r="N103" i="5"/>
  <c r="M103" i="5"/>
  <c r="Q102" i="5"/>
  <c r="P102" i="5"/>
  <c r="O102" i="5"/>
  <c r="N102" i="5"/>
  <c r="M102" i="5"/>
  <c r="Q101" i="5"/>
  <c r="P101" i="5"/>
  <c r="O101" i="5"/>
  <c r="N101" i="5"/>
  <c r="M101" i="5"/>
  <c r="Q100" i="5"/>
  <c r="P100" i="5"/>
  <c r="O100" i="5"/>
  <c r="N100" i="5"/>
  <c r="M100" i="5"/>
  <c r="Q99" i="5"/>
  <c r="P99" i="5"/>
  <c r="O99" i="5"/>
  <c r="N99" i="5"/>
  <c r="M99" i="5"/>
  <c r="Q98" i="5"/>
  <c r="P98" i="5"/>
  <c r="O98" i="5"/>
  <c r="N98" i="5"/>
  <c r="M98" i="5"/>
  <c r="Q97" i="5"/>
  <c r="P97" i="5"/>
  <c r="O97" i="5"/>
  <c r="N97" i="5"/>
  <c r="M97" i="5"/>
  <c r="Q96" i="5"/>
  <c r="P96" i="5"/>
  <c r="O96" i="5"/>
  <c r="N96" i="5"/>
  <c r="M96" i="5"/>
  <c r="Q95" i="5"/>
  <c r="P95" i="5"/>
  <c r="O95" i="5"/>
  <c r="N95" i="5"/>
  <c r="M95" i="5"/>
  <c r="Q94" i="5"/>
  <c r="P94" i="5"/>
  <c r="O94" i="5"/>
  <c r="N94" i="5"/>
  <c r="M94" i="5"/>
  <c r="Q93" i="5"/>
  <c r="P93" i="5"/>
  <c r="O93" i="5"/>
  <c r="N93" i="5"/>
  <c r="M93" i="5"/>
  <c r="Q92" i="5"/>
  <c r="P92" i="5"/>
  <c r="O92" i="5"/>
  <c r="N92" i="5"/>
  <c r="M92" i="5"/>
  <c r="Q91" i="5"/>
  <c r="P91" i="5"/>
  <c r="O91" i="5"/>
  <c r="N91" i="5"/>
  <c r="M91" i="5"/>
  <c r="Q90" i="5"/>
  <c r="P90" i="5"/>
  <c r="O90" i="5"/>
  <c r="N90" i="5"/>
  <c r="M90" i="5"/>
  <c r="Q89" i="5"/>
  <c r="P89" i="5"/>
  <c r="O89" i="5"/>
  <c r="N89" i="5"/>
  <c r="M89" i="5"/>
  <c r="Q88" i="5"/>
  <c r="P88" i="5"/>
  <c r="O88" i="5"/>
  <c r="N88" i="5"/>
  <c r="M88" i="5"/>
  <c r="Q87" i="5"/>
  <c r="P87" i="5"/>
  <c r="O87" i="5"/>
  <c r="N87" i="5"/>
  <c r="M87" i="5"/>
  <c r="Q86" i="5"/>
  <c r="P86" i="5"/>
  <c r="O86" i="5"/>
  <c r="N86" i="5"/>
  <c r="M86" i="5"/>
  <c r="Q85" i="5"/>
  <c r="P85" i="5"/>
  <c r="O85" i="5"/>
  <c r="N85" i="5"/>
  <c r="M85" i="5"/>
  <c r="Q84" i="5"/>
  <c r="P84" i="5"/>
  <c r="O84" i="5"/>
  <c r="N84" i="5"/>
  <c r="M84" i="5"/>
  <c r="Q83" i="5"/>
  <c r="P83" i="5"/>
  <c r="O83" i="5"/>
  <c r="N83" i="5"/>
  <c r="M83" i="5"/>
  <c r="Q82" i="5"/>
  <c r="P82" i="5"/>
  <c r="O82" i="5"/>
  <c r="N82" i="5"/>
  <c r="M82" i="5"/>
  <c r="Q81" i="5"/>
  <c r="P81" i="5"/>
  <c r="O81" i="5"/>
  <c r="N81" i="5"/>
  <c r="M81" i="5"/>
  <c r="Q80" i="5"/>
  <c r="P80" i="5"/>
  <c r="O80" i="5"/>
  <c r="N80" i="5"/>
  <c r="M80" i="5"/>
  <c r="Q79" i="5"/>
  <c r="P79" i="5"/>
  <c r="O79" i="5"/>
  <c r="N79" i="5"/>
  <c r="M79" i="5"/>
  <c r="Q78" i="5"/>
  <c r="P78" i="5"/>
  <c r="O78" i="5"/>
  <c r="N78" i="5"/>
  <c r="M78" i="5"/>
  <c r="Q77" i="5"/>
  <c r="P77" i="5"/>
  <c r="O77" i="5"/>
  <c r="N77" i="5"/>
  <c r="M77" i="5"/>
  <c r="Q76" i="5"/>
  <c r="P76" i="5"/>
  <c r="O76" i="5"/>
  <c r="N76" i="5"/>
  <c r="M76" i="5"/>
  <c r="Q75" i="5"/>
  <c r="P75" i="5"/>
  <c r="O75" i="5"/>
  <c r="N75" i="5"/>
  <c r="M75" i="5"/>
  <c r="Q74" i="5"/>
  <c r="P74" i="5"/>
  <c r="O74" i="5"/>
  <c r="N74" i="5"/>
  <c r="M74" i="5"/>
  <c r="Q73" i="5"/>
  <c r="P73" i="5"/>
  <c r="O73" i="5"/>
  <c r="N73" i="5"/>
  <c r="M73" i="5"/>
  <c r="Q72" i="5"/>
  <c r="P72" i="5"/>
  <c r="O72" i="5"/>
  <c r="N72" i="5"/>
  <c r="M72" i="5"/>
  <c r="Q71" i="5"/>
  <c r="P71" i="5"/>
  <c r="O71" i="5"/>
  <c r="N71" i="5"/>
  <c r="M71" i="5"/>
  <c r="Q70" i="5"/>
  <c r="P70" i="5"/>
  <c r="O70" i="5"/>
  <c r="N70" i="5"/>
  <c r="M70" i="5"/>
  <c r="Q69" i="5"/>
  <c r="P69" i="5"/>
  <c r="O69" i="5"/>
  <c r="N69" i="5"/>
  <c r="M69" i="5"/>
  <c r="Q68" i="5"/>
  <c r="P68" i="5"/>
  <c r="O68" i="5"/>
  <c r="N68" i="5"/>
  <c r="M68" i="5"/>
  <c r="Q67" i="5"/>
  <c r="P67" i="5"/>
  <c r="O67" i="5"/>
  <c r="N67" i="5"/>
  <c r="M67" i="5"/>
  <c r="Q66" i="5"/>
  <c r="P66" i="5"/>
  <c r="O66" i="5"/>
  <c r="N66" i="5"/>
  <c r="M66" i="5"/>
  <c r="Q65" i="5"/>
  <c r="P65" i="5"/>
  <c r="O65" i="5"/>
  <c r="N65" i="5"/>
  <c r="M65" i="5"/>
  <c r="Q64" i="5"/>
  <c r="P64" i="5"/>
  <c r="O64" i="5"/>
  <c r="N64" i="5"/>
  <c r="M64" i="5"/>
  <c r="Q63" i="5"/>
  <c r="P63" i="5"/>
  <c r="O63" i="5"/>
  <c r="N63" i="5"/>
  <c r="M63" i="5"/>
  <c r="Q62" i="5"/>
  <c r="P62" i="5"/>
  <c r="O62" i="5"/>
  <c r="N62" i="5"/>
  <c r="M62" i="5"/>
  <c r="Q61" i="5"/>
  <c r="P61" i="5"/>
  <c r="O61" i="5"/>
  <c r="N61" i="5"/>
  <c r="M61" i="5"/>
  <c r="Q60" i="5"/>
  <c r="P60" i="5"/>
  <c r="O60" i="5"/>
  <c r="N60" i="5"/>
  <c r="M60" i="5"/>
  <c r="Q59" i="5"/>
  <c r="P59" i="5"/>
  <c r="O59" i="5"/>
  <c r="N59" i="5"/>
  <c r="M59" i="5"/>
  <c r="Q58" i="5"/>
  <c r="P58" i="5"/>
  <c r="O58" i="5"/>
  <c r="N58" i="5"/>
  <c r="M58" i="5"/>
  <c r="Q57" i="5"/>
  <c r="P57" i="5"/>
  <c r="O57" i="5"/>
  <c r="N57" i="5"/>
  <c r="M57" i="5"/>
  <c r="Q56" i="5"/>
  <c r="P56" i="5"/>
  <c r="O56" i="5"/>
  <c r="N56" i="5"/>
  <c r="M56" i="5"/>
  <c r="Q55" i="5"/>
  <c r="P55" i="5"/>
  <c r="O55" i="5"/>
  <c r="N55" i="5"/>
  <c r="M55" i="5"/>
  <c r="Q54" i="5"/>
  <c r="P54" i="5"/>
  <c r="O54" i="5"/>
  <c r="N54" i="5"/>
  <c r="M54" i="5"/>
  <c r="Q53" i="5"/>
  <c r="P53" i="5"/>
  <c r="O53" i="5"/>
  <c r="N53" i="5"/>
  <c r="M53" i="5"/>
  <c r="Q52" i="5"/>
  <c r="P52" i="5"/>
  <c r="O52" i="5"/>
  <c r="N52" i="5"/>
  <c r="M52" i="5"/>
  <c r="Q51" i="5"/>
  <c r="P51" i="5"/>
  <c r="O51" i="5"/>
  <c r="N51" i="5"/>
  <c r="M51" i="5"/>
  <c r="Q50" i="5"/>
  <c r="P50" i="5"/>
  <c r="O50" i="5"/>
  <c r="N50" i="5"/>
  <c r="M50" i="5"/>
  <c r="Q49" i="5"/>
  <c r="P49" i="5"/>
  <c r="O49" i="5"/>
  <c r="N49" i="5"/>
  <c r="M49" i="5"/>
  <c r="Q48" i="5"/>
  <c r="P48" i="5"/>
  <c r="O48" i="5"/>
  <c r="N48" i="5"/>
  <c r="M48" i="5"/>
  <c r="Q47" i="5"/>
  <c r="P47" i="5"/>
  <c r="O47" i="5"/>
  <c r="N47" i="5"/>
  <c r="M47" i="5"/>
  <c r="Q46" i="5"/>
  <c r="P46" i="5"/>
  <c r="O46" i="5"/>
  <c r="N46" i="5"/>
  <c r="M46" i="5"/>
  <c r="Q45" i="5"/>
  <c r="P45" i="5"/>
  <c r="O45" i="5"/>
  <c r="N45" i="5"/>
  <c r="M45" i="5"/>
  <c r="Q44" i="5"/>
  <c r="P44" i="5"/>
  <c r="O44" i="5"/>
  <c r="N44" i="5"/>
  <c r="M44" i="5"/>
  <c r="Q43" i="5"/>
  <c r="P43" i="5"/>
  <c r="O43" i="5"/>
  <c r="N43" i="5"/>
  <c r="M43" i="5"/>
  <c r="Q42" i="5"/>
  <c r="P42" i="5"/>
  <c r="O42" i="5"/>
  <c r="N42" i="5"/>
  <c r="M42" i="5"/>
  <c r="Q41" i="5"/>
  <c r="P41" i="5"/>
  <c r="O41" i="5"/>
  <c r="N41" i="5"/>
  <c r="M41" i="5"/>
  <c r="Q40" i="5"/>
  <c r="P40" i="5"/>
  <c r="O40" i="5"/>
  <c r="N40" i="5"/>
  <c r="M40" i="5"/>
  <c r="Q39" i="5"/>
  <c r="P39" i="5"/>
  <c r="O39" i="5"/>
  <c r="N39" i="5"/>
  <c r="M39" i="5"/>
  <c r="Q38" i="5"/>
  <c r="P38" i="5"/>
  <c r="O38" i="5"/>
  <c r="N38" i="5"/>
  <c r="M38" i="5"/>
  <c r="Q37" i="5"/>
  <c r="P37" i="5"/>
  <c r="O37" i="5"/>
  <c r="N37" i="5"/>
  <c r="M37" i="5"/>
  <c r="Q36" i="5"/>
  <c r="P36" i="5"/>
  <c r="O36" i="5"/>
  <c r="N36" i="5"/>
  <c r="M36" i="5"/>
  <c r="Q35" i="5"/>
  <c r="P35" i="5"/>
  <c r="O35" i="5"/>
  <c r="N35" i="5"/>
  <c r="M35" i="5"/>
  <c r="Q34" i="5"/>
  <c r="P34" i="5"/>
  <c r="O34" i="5"/>
  <c r="N34" i="5"/>
  <c r="M34" i="5"/>
  <c r="Q33" i="5"/>
  <c r="P33" i="5"/>
  <c r="O33" i="5"/>
  <c r="N33" i="5"/>
  <c r="M33" i="5"/>
  <c r="Q32" i="5"/>
  <c r="P32" i="5"/>
  <c r="O32" i="5"/>
  <c r="N32" i="5"/>
  <c r="M32" i="5"/>
  <c r="Q31" i="5"/>
  <c r="P31" i="5"/>
  <c r="O31" i="5"/>
  <c r="N31" i="5"/>
  <c r="M31" i="5"/>
  <c r="Q30" i="5"/>
  <c r="P30" i="5"/>
  <c r="O30" i="5"/>
  <c r="N30" i="5"/>
  <c r="M30" i="5"/>
  <c r="Q29" i="5"/>
  <c r="P29" i="5"/>
  <c r="O29" i="5"/>
  <c r="N29" i="5"/>
  <c r="M29" i="5"/>
  <c r="Q28" i="5"/>
  <c r="P28" i="5"/>
  <c r="O28" i="5"/>
  <c r="N28" i="5"/>
  <c r="M28" i="5"/>
  <c r="Q27" i="5"/>
  <c r="P27" i="5"/>
  <c r="O27" i="5"/>
  <c r="N27" i="5"/>
  <c r="M27" i="5"/>
  <c r="Q26" i="5"/>
  <c r="P26" i="5"/>
  <c r="O26" i="5"/>
  <c r="N26" i="5"/>
  <c r="M26" i="5"/>
  <c r="Q25" i="5"/>
  <c r="P25" i="5"/>
  <c r="O25" i="5"/>
  <c r="N25" i="5"/>
  <c r="M25" i="5"/>
  <c r="Q24" i="5"/>
  <c r="P24" i="5"/>
  <c r="O24" i="5"/>
  <c r="N24" i="5"/>
  <c r="M24" i="5"/>
  <c r="Q23" i="5"/>
  <c r="P23" i="5"/>
  <c r="O23" i="5"/>
  <c r="N23" i="5"/>
  <c r="M23" i="5"/>
  <c r="Q22" i="5"/>
  <c r="P22" i="5"/>
  <c r="O22" i="5"/>
  <c r="N22" i="5"/>
  <c r="M22" i="5"/>
  <c r="Q21" i="5"/>
  <c r="P21" i="5"/>
  <c r="O21" i="5"/>
  <c r="N21" i="5"/>
  <c r="M21" i="5"/>
  <c r="Q20" i="5"/>
  <c r="P20" i="5"/>
  <c r="O20" i="5"/>
  <c r="N20" i="5"/>
  <c r="M20" i="5"/>
  <c r="Q19" i="5"/>
  <c r="P19" i="5"/>
  <c r="O19" i="5"/>
  <c r="N19" i="5"/>
  <c r="M19" i="5"/>
  <c r="Q18" i="5"/>
  <c r="P18" i="5"/>
  <c r="O18" i="5"/>
  <c r="N18" i="5"/>
  <c r="M18" i="5"/>
  <c r="Q17" i="5"/>
  <c r="P17" i="5"/>
  <c r="O17" i="5"/>
  <c r="N17" i="5"/>
  <c r="M17" i="5"/>
  <c r="Q16" i="5"/>
  <c r="P16" i="5"/>
  <c r="O16" i="5"/>
  <c r="N16" i="5"/>
  <c r="M16" i="5"/>
  <c r="Q15" i="5"/>
  <c r="P15" i="5"/>
  <c r="O15" i="5"/>
  <c r="N15" i="5"/>
  <c r="M15" i="5"/>
  <c r="Q14" i="5"/>
  <c r="P14" i="5"/>
  <c r="O14" i="5"/>
  <c r="N14" i="5"/>
  <c r="M14" i="5"/>
  <c r="Q13" i="5"/>
  <c r="P13" i="5"/>
  <c r="O13" i="5"/>
  <c r="N13" i="5"/>
  <c r="M13" i="5"/>
  <c r="Q12" i="5"/>
  <c r="P12" i="5"/>
  <c r="O12" i="5"/>
  <c r="N12" i="5"/>
  <c r="M12" i="5"/>
  <c r="Q11" i="5"/>
  <c r="P11" i="5"/>
  <c r="O11" i="5"/>
  <c r="N11" i="5"/>
  <c r="M11" i="5"/>
  <c r="H162" i="5"/>
  <c r="G162" i="5"/>
  <c r="F162" i="5"/>
  <c r="E162" i="5"/>
  <c r="D162" i="5"/>
  <c r="H161" i="5"/>
  <c r="G161" i="5"/>
  <c r="F161" i="5"/>
  <c r="E161" i="5"/>
  <c r="D161" i="5"/>
  <c r="H160" i="5"/>
  <c r="G160" i="5"/>
  <c r="F160" i="5"/>
  <c r="E160" i="5"/>
  <c r="D160" i="5"/>
  <c r="H159" i="5"/>
  <c r="G159" i="5"/>
  <c r="F159" i="5"/>
  <c r="E159" i="5"/>
  <c r="D159" i="5"/>
  <c r="H158" i="5"/>
  <c r="G158" i="5"/>
  <c r="F158" i="5"/>
  <c r="E158" i="5"/>
  <c r="D158" i="5"/>
  <c r="H157" i="5"/>
  <c r="G157" i="5"/>
  <c r="F157" i="5"/>
  <c r="E157" i="5"/>
  <c r="D157" i="5"/>
  <c r="H156" i="5"/>
  <c r="G156" i="5"/>
  <c r="F156" i="5"/>
  <c r="E156" i="5"/>
  <c r="D156" i="5"/>
  <c r="H155" i="5"/>
  <c r="G155" i="5"/>
  <c r="F155" i="5"/>
  <c r="E155" i="5"/>
  <c r="D155" i="5"/>
  <c r="H154" i="5"/>
  <c r="G154" i="5"/>
  <c r="F154" i="5"/>
  <c r="E154" i="5"/>
  <c r="D154" i="5"/>
  <c r="H153" i="5"/>
  <c r="G153" i="5"/>
  <c r="F153" i="5"/>
  <c r="E153" i="5"/>
  <c r="D153" i="5"/>
  <c r="H152" i="5"/>
  <c r="G152" i="5"/>
  <c r="F152" i="5"/>
  <c r="E152" i="5"/>
  <c r="D152" i="5"/>
  <c r="H151" i="5"/>
  <c r="G151" i="5"/>
  <c r="F151" i="5"/>
  <c r="E151" i="5"/>
  <c r="D151" i="5"/>
  <c r="H150" i="5"/>
  <c r="G150" i="5"/>
  <c r="F150" i="5"/>
  <c r="E150" i="5"/>
  <c r="D150" i="5"/>
  <c r="H149" i="5"/>
  <c r="G149" i="5"/>
  <c r="F149" i="5"/>
  <c r="E149" i="5"/>
  <c r="D149" i="5"/>
  <c r="H148" i="5"/>
  <c r="G148" i="5"/>
  <c r="F148" i="5"/>
  <c r="E148" i="5"/>
  <c r="D148" i="5"/>
  <c r="H147" i="5"/>
  <c r="G147" i="5"/>
  <c r="F147" i="5"/>
  <c r="E147" i="5"/>
  <c r="D147" i="5"/>
  <c r="H146" i="5"/>
  <c r="G146" i="5"/>
  <c r="F146" i="5"/>
  <c r="E146" i="5"/>
  <c r="D146" i="5"/>
  <c r="H145" i="5"/>
  <c r="G145" i="5"/>
  <c r="F145" i="5"/>
  <c r="E145" i="5"/>
  <c r="D145" i="5"/>
  <c r="H144" i="5"/>
  <c r="G144" i="5"/>
  <c r="F144" i="5"/>
  <c r="E144" i="5"/>
  <c r="D144" i="5"/>
  <c r="H143" i="5"/>
  <c r="G143" i="5"/>
  <c r="F143" i="5"/>
  <c r="E143" i="5"/>
  <c r="D143" i="5"/>
  <c r="H142" i="5"/>
  <c r="G142" i="5"/>
  <c r="F142" i="5"/>
  <c r="E142" i="5"/>
  <c r="D142" i="5"/>
  <c r="H141" i="5"/>
  <c r="G141" i="5"/>
  <c r="F141" i="5"/>
  <c r="E141" i="5"/>
  <c r="D141" i="5"/>
  <c r="H140" i="5"/>
  <c r="G140" i="5"/>
  <c r="F140" i="5"/>
  <c r="E140" i="5"/>
  <c r="D140" i="5"/>
  <c r="H139" i="5"/>
  <c r="G139" i="5"/>
  <c r="F139" i="5"/>
  <c r="E139" i="5"/>
  <c r="D139" i="5"/>
  <c r="H138" i="5"/>
  <c r="G138" i="5"/>
  <c r="F138" i="5"/>
  <c r="E138" i="5"/>
  <c r="D138" i="5"/>
  <c r="H137" i="5"/>
  <c r="G137" i="5"/>
  <c r="F137" i="5"/>
  <c r="E137" i="5"/>
  <c r="D137" i="5"/>
  <c r="H136" i="5"/>
  <c r="G136" i="5"/>
  <c r="F136" i="5"/>
  <c r="E136" i="5"/>
  <c r="D136" i="5"/>
  <c r="H135" i="5"/>
  <c r="G135" i="5"/>
  <c r="F135" i="5"/>
  <c r="E135" i="5"/>
  <c r="D135" i="5"/>
  <c r="H134" i="5"/>
  <c r="G134" i="5"/>
  <c r="F134" i="5"/>
  <c r="E134" i="5"/>
  <c r="D134" i="5"/>
  <c r="H133" i="5"/>
  <c r="G133" i="5"/>
  <c r="F133" i="5"/>
  <c r="E133" i="5"/>
  <c r="D133" i="5"/>
  <c r="H132" i="5"/>
  <c r="G132" i="5"/>
  <c r="F132" i="5"/>
  <c r="E132" i="5"/>
  <c r="D132" i="5"/>
  <c r="H131" i="5"/>
  <c r="G131" i="5"/>
  <c r="F131" i="5"/>
  <c r="E131" i="5"/>
  <c r="D131" i="5"/>
  <c r="H130" i="5"/>
  <c r="G130" i="5"/>
  <c r="F130" i="5"/>
  <c r="E130" i="5"/>
  <c r="D130" i="5"/>
  <c r="H129" i="5"/>
  <c r="G129" i="5"/>
  <c r="F129" i="5"/>
  <c r="E129" i="5"/>
  <c r="D129" i="5"/>
  <c r="H128" i="5"/>
  <c r="G128" i="5"/>
  <c r="F128" i="5"/>
  <c r="E128" i="5"/>
  <c r="D128" i="5"/>
  <c r="H127" i="5"/>
  <c r="G127" i="5"/>
  <c r="F127" i="5"/>
  <c r="E127" i="5"/>
  <c r="D127" i="5"/>
  <c r="H126" i="5"/>
  <c r="G126" i="5"/>
  <c r="F126" i="5"/>
  <c r="E126" i="5"/>
  <c r="D126" i="5"/>
  <c r="H125" i="5"/>
  <c r="G125" i="5"/>
  <c r="F125" i="5"/>
  <c r="E125" i="5"/>
  <c r="D125" i="5"/>
  <c r="H124" i="5"/>
  <c r="G124" i="5"/>
  <c r="F124" i="5"/>
  <c r="E124" i="5"/>
  <c r="D124" i="5"/>
  <c r="H123" i="5"/>
  <c r="G123" i="5"/>
  <c r="F123" i="5"/>
  <c r="E123" i="5"/>
  <c r="D123" i="5"/>
  <c r="H122" i="5"/>
  <c r="G122" i="5"/>
  <c r="F122" i="5"/>
  <c r="E122" i="5"/>
  <c r="D122" i="5"/>
  <c r="H121" i="5"/>
  <c r="G121" i="5"/>
  <c r="F121" i="5"/>
  <c r="E121" i="5"/>
  <c r="D121" i="5"/>
  <c r="H120" i="5"/>
  <c r="G120" i="5"/>
  <c r="F120" i="5"/>
  <c r="E120" i="5"/>
  <c r="D120" i="5"/>
  <c r="H119" i="5"/>
  <c r="G119" i="5"/>
  <c r="F119" i="5"/>
  <c r="E119" i="5"/>
  <c r="D119" i="5"/>
  <c r="H118" i="5"/>
  <c r="G118" i="5"/>
  <c r="F118" i="5"/>
  <c r="E118" i="5"/>
  <c r="D118" i="5"/>
  <c r="H117" i="5"/>
  <c r="G117" i="5"/>
  <c r="F117" i="5"/>
  <c r="E117" i="5"/>
  <c r="D117" i="5"/>
  <c r="H116" i="5"/>
  <c r="G116" i="5"/>
  <c r="F116" i="5"/>
  <c r="E116" i="5"/>
  <c r="D116" i="5"/>
  <c r="H115" i="5"/>
  <c r="G115" i="5"/>
  <c r="F115" i="5"/>
  <c r="E115" i="5"/>
  <c r="D115" i="5"/>
  <c r="H114" i="5"/>
  <c r="G114" i="5"/>
  <c r="F114" i="5"/>
  <c r="E114" i="5"/>
  <c r="D114" i="5"/>
  <c r="H113" i="5"/>
  <c r="G113" i="5"/>
  <c r="F113" i="5"/>
  <c r="E113" i="5"/>
  <c r="D113" i="5"/>
  <c r="H112" i="5"/>
  <c r="G112" i="5"/>
  <c r="F112" i="5"/>
  <c r="E112" i="5"/>
  <c r="D112" i="5"/>
  <c r="H111" i="5"/>
  <c r="G111" i="5"/>
  <c r="F111" i="5"/>
  <c r="E111" i="5"/>
  <c r="D111" i="5"/>
  <c r="H110" i="5"/>
  <c r="G110" i="5"/>
  <c r="F110" i="5"/>
  <c r="E110" i="5"/>
  <c r="D110" i="5"/>
  <c r="H109" i="5"/>
  <c r="G109" i="5"/>
  <c r="F109" i="5"/>
  <c r="E109" i="5"/>
  <c r="D109" i="5"/>
  <c r="H108" i="5"/>
  <c r="G108" i="5"/>
  <c r="F108" i="5"/>
  <c r="E108" i="5"/>
  <c r="D108" i="5"/>
  <c r="H107" i="5"/>
  <c r="G107" i="5"/>
  <c r="F107" i="5"/>
  <c r="E107" i="5"/>
  <c r="D107" i="5"/>
  <c r="H106" i="5"/>
  <c r="G106" i="5"/>
  <c r="F106" i="5"/>
  <c r="E106" i="5"/>
  <c r="D106" i="5"/>
  <c r="H105" i="5"/>
  <c r="G105" i="5"/>
  <c r="F105" i="5"/>
  <c r="E105" i="5"/>
  <c r="D105" i="5"/>
  <c r="H104" i="5"/>
  <c r="G104" i="5"/>
  <c r="F104" i="5"/>
  <c r="E104" i="5"/>
  <c r="D104" i="5"/>
  <c r="H103" i="5"/>
  <c r="G103" i="5"/>
  <c r="F103" i="5"/>
  <c r="E103" i="5"/>
  <c r="D103" i="5"/>
  <c r="H102" i="5"/>
  <c r="G102" i="5"/>
  <c r="F102" i="5"/>
  <c r="E102" i="5"/>
  <c r="D102" i="5"/>
  <c r="H101" i="5"/>
  <c r="G101" i="5"/>
  <c r="F101" i="5"/>
  <c r="E101" i="5"/>
  <c r="D101" i="5"/>
  <c r="H100" i="5"/>
  <c r="G100" i="5"/>
  <c r="F100" i="5"/>
  <c r="E100" i="5"/>
  <c r="D100" i="5"/>
  <c r="H99" i="5"/>
  <c r="G99" i="5"/>
  <c r="F99" i="5"/>
  <c r="E99" i="5"/>
  <c r="D99" i="5"/>
  <c r="H98" i="5"/>
  <c r="G98" i="5"/>
  <c r="F98" i="5"/>
  <c r="E98" i="5"/>
  <c r="D98" i="5"/>
  <c r="H97" i="5"/>
  <c r="G97" i="5"/>
  <c r="F97" i="5"/>
  <c r="E97" i="5"/>
  <c r="D97" i="5"/>
  <c r="H96" i="5"/>
  <c r="G96" i="5"/>
  <c r="F96" i="5"/>
  <c r="E96" i="5"/>
  <c r="D96" i="5"/>
  <c r="H95" i="5"/>
  <c r="G95" i="5"/>
  <c r="F95" i="5"/>
  <c r="E95" i="5"/>
  <c r="D95" i="5"/>
  <c r="H94" i="5"/>
  <c r="G94" i="5"/>
  <c r="F94" i="5"/>
  <c r="E94" i="5"/>
  <c r="D94" i="5"/>
  <c r="H93" i="5"/>
  <c r="G93" i="5"/>
  <c r="F93" i="5"/>
  <c r="E93" i="5"/>
  <c r="D93" i="5"/>
  <c r="H92" i="5"/>
  <c r="G92" i="5"/>
  <c r="F92" i="5"/>
  <c r="E92" i="5"/>
  <c r="D92" i="5"/>
  <c r="H91" i="5"/>
  <c r="G91" i="5"/>
  <c r="F91" i="5"/>
  <c r="E91" i="5"/>
  <c r="D91" i="5"/>
  <c r="H90" i="5"/>
  <c r="G90" i="5"/>
  <c r="F90" i="5"/>
  <c r="E90" i="5"/>
  <c r="D90" i="5"/>
  <c r="H89" i="5"/>
  <c r="G89" i="5"/>
  <c r="F89" i="5"/>
  <c r="E89" i="5"/>
  <c r="D89" i="5"/>
  <c r="H88" i="5"/>
  <c r="G88" i="5"/>
  <c r="F88" i="5"/>
  <c r="E88" i="5"/>
  <c r="D88" i="5"/>
  <c r="H87" i="5"/>
  <c r="G87" i="5"/>
  <c r="F87" i="5"/>
  <c r="E87" i="5"/>
  <c r="D87" i="5"/>
  <c r="H86" i="5"/>
  <c r="G86" i="5"/>
  <c r="F86" i="5"/>
  <c r="E86" i="5"/>
  <c r="D86" i="5"/>
  <c r="H85" i="5"/>
  <c r="G85" i="5"/>
  <c r="F85" i="5"/>
  <c r="E85" i="5"/>
  <c r="D85" i="5"/>
  <c r="H84" i="5"/>
  <c r="G84" i="5"/>
  <c r="F84" i="5"/>
  <c r="E84" i="5"/>
  <c r="D84" i="5"/>
  <c r="H83" i="5"/>
  <c r="G83" i="5"/>
  <c r="F83" i="5"/>
  <c r="E83" i="5"/>
  <c r="D83" i="5"/>
  <c r="H82" i="5"/>
  <c r="G82" i="5"/>
  <c r="F82" i="5"/>
  <c r="E82" i="5"/>
  <c r="D82" i="5"/>
  <c r="H81" i="5"/>
  <c r="G81" i="5"/>
  <c r="F81" i="5"/>
  <c r="E81" i="5"/>
  <c r="D81" i="5"/>
  <c r="H80" i="5"/>
  <c r="G80" i="5"/>
  <c r="F80" i="5"/>
  <c r="E80" i="5"/>
  <c r="D80" i="5"/>
  <c r="H79" i="5"/>
  <c r="G79" i="5"/>
  <c r="F79" i="5"/>
  <c r="E79" i="5"/>
  <c r="D79" i="5"/>
  <c r="H78" i="5"/>
  <c r="G78" i="5"/>
  <c r="F78" i="5"/>
  <c r="E78" i="5"/>
  <c r="D78" i="5"/>
  <c r="H77" i="5"/>
  <c r="G77" i="5"/>
  <c r="F77" i="5"/>
  <c r="E77" i="5"/>
  <c r="D77" i="5"/>
  <c r="H76" i="5"/>
  <c r="G76" i="5"/>
  <c r="F76" i="5"/>
  <c r="E76" i="5"/>
  <c r="D76" i="5"/>
  <c r="H75" i="5"/>
  <c r="G75" i="5"/>
  <c r="F75" i="5"/>
  <c r="E75" i="5"/>
  <c r="D75" i="5"/>
  <c r="H74" i="5"/>
  <c r="G74" i="5"/>
  <c r="F74" i="5"/>
  <c r="E74" i="5"/>
  <c r="D74" i="5"/>
  <c r="H73" i="5"/>
  <c r="G73" i="5"/>
  <c r="F73" i="5"/>
  <c r="E73" i="5"/>
  <c r="D73" i="5"/>
  <c r="H72" i="5"/>
  <c r="G72" i="5"/>
  <c r="F72" i="5"/>
  <c r="E72" i="5"/>
  <c r="D72" i="5"/>
  <c r="H71" i="5"/>
  <c r="G71" i="5"/>
  <c r="F71" i="5"/>
  <c r="E71" i="5"/>
  <c r="D71" i="5"/>
  <c r="H70" i="5"/>
  <c r="G70" i="5"/>
  <c r="F70" i="5"/>
  <c r="E70" i="5"/>
  <c r="D70" i="5"/>
  <c r="H69" i="5"/>
  <c r="G69" i="5"/>
  <c r="F69" i="5"/>
  <c r="E69" i="5"/>
  <c r="D69" i="5"/>
  <c r="H68" i="5"/>
  <c r="G68" i="5"/>
  <c r="F68" i="5"/>
  <c r="E68" i="5"/>
  <c r="D68" i="5"/>
  <c r="H67" i="5"/>
  <c r="G67" i="5"/>
  <c r="F67" i="5"/>
  <c r="E67" i="5"/>
  <c r="D67" i="5"/>
  <c r="H66" i="5"/>
  <c r="G66" i="5"/>
  <c r="F66" i="5"/>
  <c r="E66" i="5"/>
  <c r="D66" i="5"/>
  <c r="H65" i="5"/>
  <c r="G65" i="5"/>
  <c r="F65" i="5"/>
  <c r="E65" i="5"/>
  <c r="D65" i="5"/>
  <c r="H64" i="5"/>
  <c r="G64" i="5"/>
  <c r="F64" i="5"/>
  <c r="E64" i="5"/>
  <c r="D64" i="5"/>
  <c r="H63" i="5"/>
  <c r="G63" i="5"/>
  <c r="F63" i="5"/>
  <c r="E63" i="5"/>
  <c r="D63" i="5"/>
  <c r="H62" i="5"/>
  <c r="G62" i="5"/>
  <c r="F62" i="5"/>
  <c r="E62" i="5"/>
  <c r="D62" i="5"/>
  <c r="H61" i="5"/>
  <c r="G61" i="5"/>
  <c r="F61" i="5"/>
  <c r="E61" i="5"/>
  <c r="D61" i="5"/>
  <c r="H60" i="5"/>
  <c r="G60" i="5"/>
  <c r="F60" i="5"/>
  <c r="E60" i="5"/>
  <c r="D60" i="5"/>
  <c r="H59" i="5"/>
  <c r="G59" i="5"/>
  <c r="F59" i="5"/>
  <c r="E59" i="5"/>
  <c r="D59" i="5"/>
  <c r="H58" i="5"/>
  <c r="G58" i="5"/>
  <c r="F58" i="5"/>
  <c r="E58" i="5"/>
  <c r="D58" i="5"/>
  <c r="H57" i="5"/>
  <c r="G57" i="5"/>
  <c r="F57" i="5"/>
  <c r="E57" i="5"/>
  <c r="D57" i="5"/>
  <c r="H56" i="5"/>
  <c r="G56" i="5"/>
  <c r="F56" i="5"/>
  <c r="E56" i="5"/>
  <c r="D56" i="5"/>
  <c r="H55" i="5"/>
  <c r="G55" i="5"/>
  <c r="F55" i="5"/>
  <c r="E55" i="5"/>
  <c r="D55" i="5"/>
  <c r="H54" i="5"/>
  <c r="G54" i="5"/>
  <c r="F54" i="5"/>
  <c r="E54" i="5"/>
  <c r="D54" i="5"/>
  <c r="H53" i="5"/>
  <c r="G53" i="5"/>
  <c r="F53" i="5"/>
  <c r="E53" i="5"/>
  <c r="D53" i="5"/>
  <c r="H52" i="5"/>
  <c r="G52" i="5"/>
  <c r="F52" i="5"/>
  <c r="E52" i="5"/>
  <c r="D52" i="5"/>
  <c r="H51" i="5"/>
  <c r="G51" i="5"/>
  <c r="F51" i="5"/>
  <c r="E51" i="5"/>
  <c r="D51" i="5"/>
  <c r="H50" i="5"/>
  <c r="G50" i="5"/>
  <c r="F50" i="5"/>
  <c r="E50" i="5"/>
  <c r="D50" i="5"/>
  <c r="H49" i="5"/>
  <c r="G49" i="5"/>
  <c r="F49" i="5"/>
  <c r="E49" i="5"/>
  <c r="D49" i="5"/>
  <c r="H48" i="5"/>
  <c r="G48" i="5"/>
  <c r="F48" i="5"/>
  <c r="E48" i="5"/>
  <c r="D48" i="5"/>
  <c r="H47" i="5"/>
  <c r="G47" i="5"/>
  <c r="F47" i="5"/>
  <c r="E47" i="5"/>
  <c r="D47" i="5"/>
  <c r="H46" i="5"/>
  <c r="G46" i="5"/>
  <c r="F46" i="5"/>
  <c r="E46" i="5"/>
  <c r="D46" i="5"/>
  <c r="H45" i="5"/>
  <c r="G45" i="5"/>
  <c r="F45" i="5"/>
  <c r="E45" i="5"/>
  <c r="D45" i="5"/>
  <c r="H44" i="5"/>
  <c r="G44" i="5"/>
  <c r="F44" i="5"/>
  <c r="E44" i="5"/>
  <c r="D44" i="5"/>
  <c r="H43" i="5"/>
  <c r="G43" i="5"/>
  <c r="F43" i="5"/>
  <c r="E43" i="5"/>
  <c r="D43" i="5"/>
  <c r="H42" i="5"/>
  <c r="G42" i="5"/>
  <c r="F42" i="5"/>
  <c r="E42" i="5"/>
  <c r="D42" i="5"/>
  <c r="H41" i="5"/>
  <c r="G41" i="5"/>
  <c r="F41" i="5"/>
  <c r="E41" i="5"/>
  <c r="D41" i="5"/>
  <c r="H40" i="5"/>
  <c r="G40" i="5"/>
  <c r="F40" i="5"/>
  <c r="E40" i="5"/>
  <c r="D40" i="5"/>
  <c r="H39" i="5"/>
  <c r="G39" i="5"/>
  <c r="F39" i="5"/>
  <c r="E39" i="5"/>
  <c r="D39" i="5"/>
  <c r="H38" i="5"/>
  <c r="G38" i="5"/>
  <c r="F38" i="5"/>
  <c r="E38" i="5"/>
  <c r="D38" i="5"/>
  <c r="H37" i="5"/>
  <c r="G37" i="5"/>
  <c r="F37" i="5"/>
  <c r="E37" i="5"/>
  <c r="D37" i="5"/>
  <c r="H36" i="5"/>
  <c r="G36" i="5"/>
  <c r="F36" i="5"/>
  <c r="E36" i="5"/>
  <c r="D36" i="5"/>
  <c r="H35" i="5"/>
  <c r="G35" i="5"/>
  <c r="F35" i="5"/>
  <c r="E35" i="5"/>
  <c r="D35" i="5"/>
  <c r="H34" i="5"/>
  <c r="G34" i="5"/>
  <c r="F34" i="5"/>
  <c r="E34" i="5"/>
  <c r="D34" i="5"/>
  <c r="H33" i="5"/>
  <c r="G33" i="5"/>
  <c r="F33" i="5"/>
  <c r="E33" i="5"/>
  <c r="D33" i="5"/>
  <c r="H32" i="5"/>
  <c r="G32" i="5"/>
  <c r="F32" i="5"/>
  <c r="E32" i="5"/>
  <c r="D32" i="5"/>
  <c r="H31" i="5"/>
  <c r="G31" i="5"/>
  <c r="F31" i="5"/>
  <c r="E31" i="5"/>
  <c r="D31" i="5"/>
  <c r="H30" i="5"/>
  <c r="G30" i="5"/>
  <c r="F30" i="5"/>
  <c r="E30" i="5"/>
  <c r="D30" i="5"/>
  <c r="H29" i="5"/>
  <c r="G29" i="5"/>
  <c r="F29" i="5"/>
  <c r="E29" i="5"/>
  <c r="D29" i="5"/>
  <c r="H28" i="5"/>
  <c r="G28" i="5"/>
  <c r="F28" i="5"/>
  <c r="E28" i="5"/>
  <c r="D28" i="5"/>
  <c r="H27" i="5"/>
  <c r="G27" i="5"/>
  <c r="F27" i="5"/>
  <c r="E27" i="5"/>
  <c r="D27" i="5"/>
  <c r="H26" i="5"/>
  <c r="G26" i="5"/>
  <c r="F26" i="5"/>
  <c r="E26" i="5"/>
  <c r="D26" i="5"/>
  <c r="H25" i="5"/>
  <c r="G25" i="5"/>
  <c r="F25" i="5"/>
  <c r="E25" i="5"/>
  <c r="D25" i="5"/>
  <c r="H24" i="5"/>
  <c r="G24" i="5"/>
  <c r="F24" i="5"/>
  <c r="E24" i="5"/>
  <c r="D24" i="5"/>
  <c r="H23" i="5"/>
  <c r="G23" i="5"/>
  <c r="F23" i="5"/>
  <c r="E23" i="5"/>
  <c r="D23" i="5"/>
  <c r="H22" i="5"/>
  <c r="G22" i="5"/>
  <c r="F22" i="5"/>
  <c r="E22" i="5"/>
  <c r="D22" i="5"/>
  <c r="H21" i="5"/>
  <c r="G21" i="5"/>
  <c r="F21" i="5"/>
  <c r="E21" i="5"/>
  <c r="D21" i="5"/>
  <c r="H20" i="5"/>
  <c r="G20" i="5"/>
  <c r="F20" i="5"/>
  <c r="E20" i="5"/>
  <c r="D20" i="5"/>
  <c r="H19" i="5"/>
  <c r="G19" i="5"/>
  <c r="F19" i="5"/>
  <c r="E19" i="5"/>
  <c r="D19" i="5"/>
  <c r="H18" i="5"/>
  <c r="G18" i="5"/>
  <c r="F18" i="5"/>
  <c r="E18" i="5"/>
  <c r="D18" i="5"/>
  <c r="H17" i="5"/>
  <c r="G17" i="5"/>
  <c r="F17" i="5"/>
  <c r="E17" i="5"/>
  <c r="D17" i="5"/>
  <c r="H16" i="5"/>
  <c r="G16" i="5"/>
  <c r="F16" i="5"/>
  <c r="E16" i="5"/>
  <c r="D16" i="5"/>
  <c r="H15" i="5"/>
  <c r="G15" i="5"/>
  <c r="F15" i="5"/>
  <c r="E15" i="5"/>
  <c r="D15" i="5"/>
  <c r="H14" i="5"/>
  <c r="G14" i="5"/>
  <c r="F14" i="5"/>
  <c r="E14" i="5"/>
  <c r="D14" i="5"/>
  <c r="H13" i="5"/>
  <c r="G13" i="5"/>
  <c r="F13" i="5"/>
  <c r="E13" i="5"/>
  <c r="D13" i="5"/>
  <c r="H12" i="5"/>
  <c r="G12" i="5"/>
  <c r="F12" i="5"/>
  <c r="E12" i="5"/>
  <c r="D12" i="5"/>
  <c r="H11" i="5"/>
  <c r="G11" i="5"/>
  <c r="F11" i="5"/>
  <c r="E11" i="5"/>
  <c r="D11" i="5"/>
  <c r="N371" i="5" l="1"/>
  <c r="N370" i="5"/>
  <c r="P372" i="5"/>
  <c r="P572" i="5"/>
  <c r="Q573" i="5"/>
  <c r="G372" i="5"/>
  <c r="N574" i="5"/>
  <c r="M573" i="5"/>
  <c r="C182" i="5"/>
  <c r="B181" i="5"/>
  <c r="U181" i="5"/>
  <c r="A786" i="5"/>
  <c r="C786" i="5" s="1"/>
  <c r="R181" i="5"/>
  <c r="A584" i="5"/>
  <c r="C584" i="5" s="1"/>
  <c r="G102" i="11" s="1"/>
  <c r="Q181" i="5"/>
  <c r="U182" i="5" s="1"/>
  <c r="A382" i="5"/>
  <c r="C382" i="5" s="1"/>
  <c r="G57" i="11" s="1"/>
  <c r="E169" i="5"/>
  <c r="E179" i="5" s="1"/>
  <c r="I10" i="11" s="1"/>
  <c r="N170" i="5"/>
  <c r="P169" i="5"/>
  <c r="O171" i="5"/>
  <c r="N171" i="5"/>
  <c r="P370" i="5"/>
  <c r="O372" i="5"/>
  <c r="M371" i="5"/>
  <c r="Q371" i="5"/>
  <c r="M370" i="5"/>
  <c r="Q370" i="5"/>
  <c r="O574" i="5"/>
  <c r="N572" i="5"/>
  <c r="P573" i="5"/>
  <c r="O572" i="5"/>
  <c r="N573" i="5"/>
  <c r="M574" i="5"/>
  <c r="Q574" i="5"/>
  <c r="E370" i="5"/>
  <c r="W370" i="5" s="1"/>
  <c r="W380" i="5" s="1"/>
  <c r="E371" i="5"/>
  <c r="W371" i="5" s="1"/>
  <c r="F574" i="5"/>
  <c r="E774" i="5"/>
  <c r="E784" i="5" s="1"/>
  <c r="E775" i="5"/>
  <c r="D776" i="5"/>
  <c r="D785" i="5" s="1"/>
  <c r="I776" i="5"/>
  <c r="I785" i="5" s="1"/>
  <c r="O370" i="5"/>
  <c r="N372" i="5"/>
  <c r="P371" i="5"/>
  <c r="O371" i="5"/>
  <c r="M372" i="5"/>
  <c r="Q372" i="5"/>
  <c r="M572" i="5"/>
  <c r="Q572" i="5"/>
  <c r="O573" i="5"/>
  <c r="P574" i="5"/>
  <c r="D574" i="5"/>
  <c r="I372" i="5"/>
  <c r="I381" i="5" s="1"/>
  <c r="M56" i="11" s="1"/>
  <c r="R372" i="5"/>
  <c r="D371" i="5"/>
  <c r="H371" i="5"/>
  <c r="Z371" i="5" s="1"/>
  <c r="G370" i="5"/>
  <c r="G371" i="5"/>
  <c r="G574" i="5"/>
  <c r="G583" i="5" s="1"/>
  <c r="K101" i="11" s="1"/>
  <c r="E573" i="5"/>
  <c r="H573" i="5"/>
  <c r="E572" i="5"/>
  <c r="E582" i="5" s="1"/>
  <c r="I100" i="11" s="1"/>
  <c r="H774" i="5"/>
  <c r="H784" i="5" s="1"/>
  <c r="G776" i="5"/>
  <c r="G785" i="5" s="1"/>
  <c r="I169" i="5"/>
  <c r="I179" i="5" s="1"/>
  <c r="M10" i="11" s="1"/>
  <c r="R169" i="5"/>
  <c r="R370" i="5"/>
  <c r="R371" i="5"/>
  <c r="R572" i="5"/>
  <c r="I171" i="5"/>
  <c r="I180" i="5" s="1"/>
  <c r="M11" i="11" s="1"/>
  <c r="R171" i="5"/>
  <c r="I574" i="5"/>
  <c r="I583" i="5" s="1"/>
  <c r="M101" i="11" s="1"/>
  <c r="R574" i="5"/>
  <c r="I170" i="5"/>
  <c r="R170" i="5"/>
  <c r="I371" i="5"/>
  <c r="I573" i="5"/>
  <c r="R573" i="5"/>
  <c r="I775" i="5"/>
  <c r="I774" i="5"/>
  <c r="I784" i="5" s="1"/>
  <c r="F372" i="5"/>
  <c r="E372" i="5"/>
  <c r="E381" i="5" s="1"/>
  <c r="I56" i="11" s="1"/>
  <c r="D372" i="5"/>
  <c r="V372" i="5" s="1"/>
  <c r="V381" i="5" s="1"/>
  <c r="H372" i="5"/>
  <c r="H574" i="5"/>
  <c r="H583" i="5" s="1"/>
  <c r="L101" i="11" s="1"/>
  <c r="F774" i="5"/>
  <c r="F784" i="5" s="1"/>
  <c r="F775" i="5"/>
  <c r="D774" i="5"/>
  <c r="D784" i="5" s="1"/>
  <c r="E776" i="5"/>
  <c r="E785" i="5" s="1"/>
  <c r="H776" i="5"/>
  <c r="H785" i="5" s="1"/>
  <c r="I572" i="5"/>
  <c r="N169" i="5"/>
  <c r="M170" i="5"/>
  <c r="Q170" i="5"/>
  <c r="O169" i="5"/>
  <c r="M171" i="5"/>
  <c r="Q171" i="5"/>
  <c r="G572" i="5"/>
  <c r="G582" i="5" s="1"/>
  <c r="K100" i="11" s="1"/>
  <c r="G573" i="5"/>
  <c r="Y573" i="5" s="1"/>
  <c r="E574" i="5"/>
  <c r="G775" i="5"/>
  <c r="I370" i="5"/>
  <c r="M169" i="5"/>
  <c r="Q169" i="5"/>
  <c r="P170" i="5"/>
  <c r="O170" i="5"/>
  <c r="P171" i="5"/>
  <c r="F370" i="5"/>
  <c r="F371" i="5"/>
  <c r="G774" i="5"/>
  <c r="G784" i="5" s="1"/>
  <c r="F776" i="5"/>
  <c r="F785" i="5" s="1"/>
  <c r="D573" i="5"/>
  <c r="F572" i="5"/>
  <c r="F582" i="5" s="1"/>
  <c r="J100" i="11" s="1"/>
  <c r="F573" i="5"/>
  <c r="G170" i="5"/>
  <c r="D775" i="5"/>
  <c r="H775" i="5"/>
  <c r="F170" i="5"/>
  <c r="X170" i="5" s="1"/>
  <c r="E170" i="5"/>
  <c r="G171" i="5"/>
  <c r="G180" i="5" s="1"/>
  <c r="K11" i="11" s="1"/>
  <c r="F171" i="5"/>
  <c r="E171" i="5"/>
  <c r="E180" i="5" s="1"/>
  <c r="I11" i="11" s="1"/>
  <c r="H171" i="5"/>
  <c r="H180" i="5" s="1"/>
  <c r="L11" i="11" s="1"/>
  <c r="D171" i="5"/>
  <c r="F169" i="5"/>
  <c r="F179" i="5" s="1"/>
  <c r="J10" i="11" s="1"/>
  <c r="G169" i="5"/>
  <c r="H170" i="5"/>
  <c r="D170" i="5"/>
  <c r="D169" i="5"/>
  <c r="H169" i="5"/>
  <c r="D370" i="5"/>
  <c r="H370" i="5"/>
  <c r="D572" i="5"/>
  <c r="H572" i="5"/>
  <c r="X573" i="5" l="1"/>
  <c r="W574" i="5"/>
  <c r="W583" i="5" s="1"/>
  <c r="V573" i="5"/>
  <c r="Z573" i="5"/>
  <c r="W573" i="5"/>
  <c r="Y372" i="5"/>
  <c r="Y381" i="5" s="1"/>
  <c r="J181" i="5"/>
  <c r="K181" i="5"/>
  <c r="J182" i="5"/>
  <c r="N13" i="11" s="1"/>
  <c r="K182" i="5"/>
  <c r="O13" i="11" s="1"/>
  <c r="AB182" i="5"/>
  <c r="AC182" i="5"/>
  <c r="X574" i="5"/>
  <c r="X583" i="5" s="1"/>
  <c r="F583" i="5"/>
  <c r="J101" i="11" s="1"/>
  <c r="G381" i="5"/>
  <c r="K56" i="11" s="1"/>
  <c r="X372" i="5"/>
  <c r="X381" i="5" s="1"/>
  <c r="Y370" i="5"/>
  <c r="Y380" i="5" s="1"/>
  <c r="G380" i="5"/>
  <c r="K55" i="11" s="1"/>
  <c r="E182" i="5"/>
  <c r="I13" i="11" s="1"/>
  <c r="Z182" i="5"/>
  <c r="D182" i="5"/>
  <c r="H13" i="11" s="1"/>
  <c r="B786" i="5"/>
  <c r="N181" i="5"/>
  <c r="F181" i="5"/>
  <c r="X181" i="5" s="1"/>
  <c r="G13" i="11"/>
  <c r="R382" i="5"/>
  <c r="Y182" i="5"/>
  <c r="I182" i="5"/>
  <c r="M13" i="11" s="1"/>
  <c r="C787" i="5"/>
  <c r="X182" i="5"/>
  <c r="W182" i="5"/>
  <c r="H182" i="5"/>
  <c r="L13" i="11" s="1"/>
  <c r="V182" i="5"/>
  <c r="D181" i="5"/>
  <c r="V181" i="5" s="1"/>
  <c r="M181" i="5"/>
  <c r="E181" i="5"/>
  <c r="W181" i="5" s="1"/>
  <c r="G181" i="5"/>
  <c r="Y181" i="5" s="1"/>
  <c r="F182" i="5"/>
  <c r="J13" i="11" s="1"/>
  <c r="W572" i="5"/>
  <c r="W582" i="5" s="1"/>
  <c r="X371" i="5"/>
  <c r="V574" i="5"/>
  <c r="V583" i="5" s="1"/>
  <c r="Z372" i="5"/>
  <c r="Z381" i="5" s="1"/>
  <c r="G182" i="5"/>
  <c r="K13" i="11" s="1"/>
  <c r="W170" i="5"/>
  <c r="X370" i="5"/>
  <c r="X380" i="5" s="1"/>
  <c r="V371" i="5"/>
  <c r="Y572" i="5"/>
  <c r="Y582" i="5" s="1"/>
  <c r="Z574" i="5"/>
  <c r="Z583" i="5" s="1"/>
  <c r="W372" i="5"/>
  <c r="W381" i="5" s="1"/>
  <c r="F381" i="5"/>
  <c r="J56" i="11" s="1"/>
  <c r="E380" i="5"/>
  <c r="I55" i="11" s="1"/>
  <c r="AA372" i="5"/>
  <c r="AA381" i="5" s="1"/>
  <c r="H381" i="5"/>
  <c r="L56" i="11" s="1"/>
  <c r="AA169" i="5"/>
  <c r="AA179" i="5" s="1"/>
  <c r="Y171" i="5"/>
  <c r="Y180" i="5" s="1"/>
  <c r="W169" i="5"/>
  <c r="W179" i="5" s="1"/>
  <c r="AA573" i="5"/>
  <c r="Z170" i="5"/>
  <c r="AA371" i="5"/>
  <c r="Y169" i="5"/>
  <c r="Y179" i="5" s="1"/>
  <c r="AA171" i="5"/>
  <c r="AA180" i="5" s="1"/>
  <c r="R584" i="5"/>
  <c r="H181" i="5"/>
  <c r="Z181" i="5" s="1"/>
  <c r="I181" i="5"/>
  <c r="AA181" i="5" s="1"/>
  <c r="O181" i="5"/>
  <c r="C585" i="5"/>
  <c r="Q584" i="5"/>
  <c r="U585" i="5" s="1"/>
  <c r="B584" i="5"/>
  <c r="U584" i="5"/>
  <c r="U382" i="5"/>
  <c r="Q382" i="5"/>
  <c r="U383" i="5" s="1"/>
  <c r="C383" i="5"/>
  <c r="B382" i="5"/>
  <c r="AA182" i="5"/>
  <c r="V170" i="5"/>
  <c r="Y371" i="5"/>
  <c r="D583" i="5"/>
  <c r="H101" i="11" s="1"/>
  <c r="Y574" i="5"/>
  <c r="Y583" i="5" s="1"/>
  <c r="F380" i="5"/>
  <c r="J55" i="11" s="1"/>
  <c r="E583" i="5"/>
  <c r="I101" i="11" s="1"/>
  <c r="D381" i="5"/>
  <c r="H56" i="11" s="1"/>
  <c r="V171" i="5"/>
  <c r="V180" i="5" s="1"/>
  <c r="AA574" i="5"/>
  <c r="AA583" i="5" s="1"/>
  <c r="X171" i="5"/>
  <c r="X180" i="5" s="1"/>
  <c r="Y170" i="5"/>
  <c r="X572" i="5"/>
  <c r="X582" i="5" s="1"/>
  <c r="AA170" i="5"/>
  <c r="AA572" i="5"/>
  <c r="AA582" i="5" s="1"/>
  <c r="I582" i="5"/>
  <c r="M100" i="11" s="1"/>
  <c r="W171" i="5"/>
  <c r="W180" i="5" s="1"/>
  <c r="G179" i="5"/>
  <c r="K10" i="11" s="1"/>
  <c r="I380" i="5"/>
  <c r="M55" i="11" s="1"/>
  <c r="AA370" i="5"/>
  <c r="AA380" i="5" s="1"/>
  <c r="Z171" i="5"/>
  <c r="Z180" i="5" s="1"/>
  <c r="F180" i="5"/>
  <c r="J11" i="11" s="1"/>
  <c r="D180" i="5"/>
  <c r="H11" i="11" s="1"/>
  <c r="X169" i="5"/>
  <c r="X179" i="5" s="1"/>
  <c r="D380" i="5"/>
  <c r="H55" i="11" s="1"/>
  <c r="V370" i="5"/>
  <c r="V380" i="5" s="1"/>
  <c r="H380" i="5"/>
  <c r="L55" i="11" s="1"/>
  <c r="Z370" i="5"/>
  <c r="Z380" i="5" s="1"/>
  <c r="H582" i="5"/>
  <c r="L100" i="11" s="1"/>
  <c r="Z572" i="5"/>
  <c r="Z582" i="5" s="1"/>
  <c r="V169" i="5"/>
  <c r="V179" i="5" s="1"/>
  <c r="D179" i="5"/>
  <c r="H10" i="11" s="1"/>
  <c r="D582" i="5"/>
  <c r="H100" i="11" s="1"/>
  <c r="V572" i="5"/>
  <c r="V582" i="5" s="1"/>
  <c r="Z169" i="5"/>
  <c r="Z179" i="5" s="1"/>
  <c r="H179" i="5"/>
  <c r="L10" i="11" s="1"/>
  <c r="J383" i="5" l="1"/>
  <c r="N58" i="11" s="1"/>
  <c r="K383" i="5"/>
  <c r="O58" i="11" s="1"/>
  <c r="Z383" i="5"/>
  <c r="AC383" i="5"/>
  <c r="AC181" i="5"/>
  <c r="O12" i="11"/>
  <c r="AB181" i="5"/>
  <c r="N12" i="11"/>
  <c r="W585" i="5"/>
  <c r="AC585" i="5"/>
  <c r="G103" i="11"/>
  <c r="K585" i="5"/>
  <c r="O103" i="11" s="1"/>
  <c r="J787" i="5"/>
  <c r="K787" i="5"/>
  <c r="M584" i="5"/>
  <c r="K584" i="5"/>
  <c r="J382" i="5"/>
  <c r="N57" i="11" s="1"/>
  <c r="K382" i="5"/>
  <c r="J786" i="5"/>
  <c r="K786" i="5"/>
  <c r="D786" i="5"/>
  <c r="H786" i="5"/>
  <c r="D787" i="5"/>
  <c r="F787" i="5"/>
  <c r="I787" i="5"/>
  <c r="E787" i="5"/>
  <c r="H787" i="5"/>
  <c r="F786" i="5"/>
  <c r="E786" i="5"/>
  <c r="G786" i="5"/>
  <c r="I786" i="5"/>
  <c r="G787" i="5"/>
  <c r="D382" i="5"/>
  <c r="V382" i="5" s="1"/>
  <c r="H382" i="5"/>
  <c r="L57" i="11" s="1"/>
  <c r="J12" i="11"/>
  <c r="K12" i="11"/>
  <c r="H12" i="11"/>
  <c r="J584" i="5"/>
  <c r="G584" i="5"/>
  <c r="K102" i="11" s="1"/>
  <c r="X585" i="5"/>
  <c r="D584" i="5"/>
  <c r="V584" i="5" s="1"/>
  <c r="Y585" i="5"/>
  <c r="I12" i="11"/>
  <c r="I584" i="5"/>
  <c r="M102" i="11" s="1"/>
  <c r="N584" i="5"/>
  <c r="M382" i="5"/>
  <c r="E584" i="5"/>
  <c r="W584" i="5" s="1"/>
  <c r="V585" i="5"/>
  <c r="H584" i="5"/>
  <c r="L102" i="11" s="1"/>
  <c r="N382" i="5"/>
  <c r="AB585" i="5"/>
  <c r="I382" i="5"/>
  <c r="AA382" i="5" s="1"/>
  <c r="E382" i="5"/>
  <c r="I57" i="11" s="1"/>
  <c r="AA585" i="5"/>
  <c r="W383" i="5"/>
  <c r="F383" i="5"/>
  <c r="J58" i="11" s="1"/>
  <c r="X383" i="5"/>
  <c r="Y383" i="5"/>
  <c r="Z585" i="5"/>
  <c r="V383" i="5"/>
  <c r="E383" i="5"/>
  <c r="I58" i="11" s="1"/>
  <c r="H383" i="5"/>
  <c r="L58" i="11" s="1"/>
  <c r="D585" i="5"/>
  <c r="H103" i="11" s="1"/>
  <c r="M12" i="11"/>
  <c r="L12" i="11"/>
  <c r="G585" i="5"/>
  <c r="K103" i="11" s="1"/>
  <c r="I585" i="5"/>
  <c r="M103" i="11" s="1"/>
  <c r="F585" i="5"/>
  <c r="J103" i="11" s="1"/>
  <c r="O382" i="5"/>
  <c r="E585" i="5"/>
  <c r="I103" i="11" s="1"/>
  <c r="J585" i="5"/>
  <c r="N103" i="11" s="1"/>
  <c r="H585" i="5"/>
  <c r="L103" i="11" s="1"/>
  <c r="O584" i="5"/>
  <c r="F584" i="5"/>
  <c r="AB383" i="5"/>
  <c r="AA383" i="5"/>
  <c r="I383" i="5"/>
  <c r="M58" i="11" s="1"/>
  <c r="D383" i="5"/>
  <c r="H58" i="11" s="1"/>
  <c r="G383" i="5"/>
  <c r="K58" i="11" s="1"/>
  <c r="G382" i="5"/>
  <c r="F382" i="5"/>
  <c r="G58" i="11"/>
  <c r="AB382" i="5"/>
  <c r="AC584" i="5" l="1"/>
  <c r="O102" i="11"/>
  <c r="AB584" i="5"/>
  <c r="N102" i="11"/>
  <c r="O57" i="11"/>
  <c r="AC382" i="5"/>
  <c r="H57" i="11"/>
  <c r="Z382" i="5"/>
  <c r="Y584" i="5"/>
  <c r="H102" i="11"/>
  <c r="AA584" i="5"/>
  <c r="M57" i="11"/>
  <c r="I102" i="11"/>
  <c r="Z584" i="5"/>
  <c r="W382" i="5"/>
  <c r="J102" i="11"/>
  <c r="X584" i="5"/>
  <c r="K57" i="11"/>
  <c r="Y382" i="5"/>
  <c r="J57" i="11"/>
  <c r="X382" i="5"/>
</calcChain>
</file>

<file path=xl/sharedStrings.xml><?xml version="1.0" encoding="utf-8"?>
<sst xmlns="http://schemas.openxmlformats.org/spreadsheetml/2006/main" count="9281" uniqueCount="797">
  <si>
    <t>Department for Transport statistics</t>
  </si>
  <si>
    <t>Traffic (www.gov.uk/government/organisations/department-for-transport/series/road-traffic-statistics)</t>
  </si>
  <si>
    <t>Table TRA8901</t>
  </si>
  <si>
    <t>Motor vehicle traffic (vehicle miles) by local authority in Great Britain, annual from 1993</t>
  </si>
  <si>
    <t>Million vehicle miles</t>
  </si>
  <si>
    <t>LA Code</t>
  </si>
  <si>
    <t>Local Authority</t>
  </si>
  <si>
    <t>K03000001</t>
  </si>
  <si>
    <t>Great Britain</t>
  </si>
  <si>
    <t>E92000001</t>
  </si>
  <si>
    <t>England</t>
  </si>
  <si>
    <t>S92000003</t>
  </si>
  <si>
    <t>Scotland</t>
  </si>
  <si>
    <t>W92000004</t>
  </si>
  <si>
    <t>Wales</t>
  </si>
  <si>
    <t>E12000001</t>
  </si>
  <si>
    <t>North East</t>
  </si>
  <si>
    <t>E06000005</t>
  </si>
  <si>
    <t>Darlington</t>
  </si>
  <si>
    <t>E06000047</t>
  </si>
  <si>
    <t>E06000001</t>
  </si>
  <si>
    <t>Hartlepool</t>
  </si>
  <si>
    <t>E06000002</t>
  </si>
  <si>
    <t>Middlesbrough</t>
  </si>
  <si>
    <t>E06000057</t>
  </si>
  <si>
    <t>Northumberland</t>
  </si>
  <si>
    <t>E06000003</t>
  </si>
  <si>
    <t>Redcar and Cleveland</t>
  </si>
  <si>
    <t>E06000004</t>
  </si>
  <si>
    <t>Stockton-on-Tees</t>
  </si>
  <si>
    <t>E11000007</t>
  </si>
  <si>
    <t>Tyne and Wear ITA</t>
  </si>
  <si>
    <t>E08000037</t>
  </si>
  <si>
    <t>Gateshead</t>
  </si>
  <si>
    <t>E08000021</t>
  </si>
  <si>
    <t>Newcastle upon Tyne</t>
  </si>
  <si>
    <t>E08000022</t>
  </si>
  <si>
    <t>North Tyneside</t>
  </si>
  <si>
    <t>E08000023</t>
  </si>
  <si>
    <t>South Tyneside</t>
  </si>
  <si>
    <t>E08000024</t>
  </si>
  <si>
    <t>Sunderland</t>
  </si>
  <si>
    <t>E12000002</t>
  </si>
  <si>
    <t>North West</t>
  </si>
  <si>
    <t>E06000008</t>
  </si>
  <si>
    <t>Blackburn with Darwen</t>
  </si>
  <si>
    <t>E06000009</t>
  </si>
  <si>
    <t>Blackpool</t>
  </si>
  <si>
    <t>E10000004</t>
  </si>
  <si>
    <t>Cheshire</t>
  </si>
  <si>
    <t>..</t>
  </si>
  <si>
    <t>E06000049</t>
  </si>
  <si>
    <t>Cheshire East</t>
  </si>
  <si>
    <t>E06000050</t>
  </si>
  <si>
    <t>Cheshire West and Chester</t>
  </si>
  <si>
    <t>E10000006</t>
  </si>
  <si>
    <t>Cumbria</t>
  </si>
  <si>
    <t>E06000006</t>
  </si>
  <si>
    <t>Halton</t>
  </si>
  <si>
    <t>E10000017</t>
  </si>
  <si>
    <t>Lancashire</t>
  </si>
  <si>
    <t>E06000007</t>
  </si>
  <si>
    <t>Warrington</t>
  </si>
  <si>
    <t>E11000001</t>
  </si>
  <si>
    <t>Greater Manchester ITA</t>
  </si>
  <si>
    <t>E08000001</t>
  </si>
  <si>
    <t>Bolton</t>
  </si>
  <si>
    <t>E08000002</t>
  </si>
  <si>
    <t>Bury</t>
  </si>
  <si>
    <t>E08000003</t>
  </si>
  <si>
    <t>Manchester</t>
  </si>
  <si>
    <t>E08000004</t>
  </si>
  <si>
    <t>Oldham</t>
  </si>
  <si>
    <t>E08000005</t>
  </si>
  <si>
    <t>Rochdale</t>
  </si>
  <si>
    <t>E08000006</t>
  </si>
  <si>
    <t>Salford</t>
  </si>
  <si>
    <t>E08000007</t>
  </si>
  <si>
    <t>Stockport</t>
  </si>
  <si>
    <t>E08000008</t>
  </si>
  <si>
    <t>Tameside</t>
  </si>
  <si>
    <t>E08000009</t>
  </si>
  <si>
    <t>Trafford</t>
  </si>
  <si>
    <t>E08000010</t>
  </si>
  <si>
    <t>Wigan</t>
  </si>
  <si>
    <t>E11000002</t>
  </si>
  <si>
    <t>Merseyside ITA</t>
  </si>
  <si>
    <t>E08000011</t>
  </si>
  <si>
    <t>Knowsley</t>
  </si>
  <si>
    <t>E08000012</t>
  </si>
  <si>
    <t>Liverpool</t>
  </si>
  <si>
    <t>E08000013</t>
  </si>
  <si>
    <t>St. Helens</t>
  </si>
  <si>
    <t>E08000014</t>
  </si>
  <si>
    <t>Sefton</t>
  </si>
  <si>
    <t>E08000015</t>
  </si>
  <si>
    <t>Wirral</t>
  </si>
  <si>
    <t>E12000003</t>
  </si>
  <si>
    <t>Yorkshire and the Humber</t>
  </si>
  <si>
    <t>E06000011</t>
  </si>
  <si>
    <t>East Riding of Yorkshire</t>
  </si>
  <si>
    <t>E06000010</t>
  </si>
  <si>
    <t>Kingston upon Hull, City of</t>
  </si>
  <si>
    <t>E06000012</t>
  </si>
  <si>
    <t>North East Lincolnshire</t>
  </si>
  <si>
    <t>E06000013</t>
  </si>
  <si>
    <t>North Lincolnshire</t>
  </si>
  <si>
    <t>E10000023</t>
  </si>
  <si>
    <t>North Yorkshire</t>
  </si>
  <si>
    <t>E06000014</t>
  </si>
  <si>
    <t>York</t>
  </si>
  <si>
    <t>E11000003</t>
  </si>
  <si>
    <t>South Yorkshire ITA</t>
  </si>
  <si>
    <t>E08000016</t>
  </si>
  <si>
    <t>Barnsley</t>
  </si>
  <si>
    <t>E08000017</t>
  </si>
  <si>
    <t>Doncaster</t>
  </si>
  <si>
    <t>E08000018</t>
  </si>
  <si>
    <t>Rotherham</t>
  </si>
  <si>
    <t>E08000019</t>
  </si>
  <si>
    <t>Sheffield</t>
  </si>
  <si>
    <t>E11000006</t>
  </si>
  <si>
    <t>West Yorkshire ITA</t>
  </si>
  <si>
    <t>E08000032</t>
  </si>
  <si>
    <t>Bradford</t>
  </si>
  <si>
    <t>E08000033</t>
  </si>
  <si>
    <t>Calderdale</t>
  </si>
  <si>
    <t>E08000034</t>
  </si>
  <si>
    <t>Kirklees</t>
  </si>
  <si>
    <t>E08000035</t>
  </si>
  <si>
    <t>Leeds</t>
  </si>
  <si>
    <t>E08000036</t>
  </si>
  <si>
    <t>Wakefield</t>
  </si>
  <si>
    <t>E12000004</t>
  </si>
  <si>
    <t>East Midlands</t>
  </si>
  <si>
    <t>E06000015</t>
  </si>
  <si>
    <t>Derby</t>
  </si>
  <si>
    <t>E10000007</t>
  </si>
  <si>
    <t>Derbyshire</t>
  </si>
  <si>
    <t>E06000016</t>
  </si>
  <si>
    <t>Leicester</t>
  </si>
  <si>
    <t>E10000018</t>
  </si>
  <si>
    <t>Leicestershire</t>
  </si>
  <si>
    <t>E10000019</t>
  </si>
  <si>
    <t>Lincolnshire</t>
  </si>
  <si>
    <t>E10000021</t>
  </si>
  <si>
    <t>Northamptonshire</t>
  </si>
  <si>
    <t>E06000018</t>
  </si>
  <si>
    <t>Nottingham</t>
  </si>
  <si>
    <t>E10000024</t>
  </si>
  <si>
    <t>Nottinghamshire</t>
  </si>
  <si>
    <t>E06000017</t>
  </si>
  <si>
    <t>Rutland</t>
  </si>
  <si>
    <t>E12000005</t>
  </si>
  <si>
    <t>West Midlands</t>
  </si>
  <si>
    <t>E06000019</t>
  </si>
  <si>
    <t>Herefordshire, County of</t>
  </si>
  <si>
    <t>E06000051</t>
  </si>
  <si>
    <t>Shropshire</t>
  </si>
  <si>
    <t>E10000028</t>
  </si>
  <si>
    <t>Staffordshire</t>
  </si>
  <si>
    <t>E06000021</t>
  </si>
  <si>
    <t>Stoke-on-Trent</t>
  </si>
  <si>
    <t>E06000020</t>
  </si>
  <si>
    <t>Telford and Wrekin</t>
  </si>
  <si>
    <t>E10000031</t>
  </si>
  <si>
    <t>Warwickshire</t>
  </si>
  <si>
    <t>E10000034</t>
  </si>
  <si>
    <t>Worcestershire</t>
  </si>
  <si>
    <t>E11000005</t>
  </si>
  <si>
    <t>West Midlands ITA</t>
  </si>
  <si>
    <t>E08000025</t>
  </si>
  <si>
    <t>Birmingham</t>
  </si>
  <si>
    <t>E08000026</t>
  </si>
  <si>
    <t>Coventry</t>
  </si>
  <si>
    <t>E08000027</t>
  </si>
  <si>
    <t>Dudley</t>
  </si>
  <si>
    <t>E08000028</t>
  </si>
  <si>
    <t>Sandwell</t>
  </si>
  <si>
    <t>E08000029</t>
  </si>
  <si>
    <t>Solihull</t>
  </si>
  <si>
    <t>E08000030</t>
  </si>
  <si>
    <t>Walsall</t>
  </si>
  <si>
    <t>E08000031</t>
  </si>
  <si>
    <t>Wolverhampton</t>
  </si>
  <si>
    <t>E12000006</t>
  </si>
  <si>
    <t>East of England</t>
  </si>
  <si>
    <t>E10000001</t>
  </si>
  <si>
    <t>Bedfordshire</t>
  </si>
  <si>
    <t>E06000055</t>
  </si>
  <si>
    <t>Bedford</t>
  </si>
  <si>
    <t>E06000056</t>
  </si>
  <si>
    <t>Central Bedfordshire</t>
  </si>
  <si>
    <t>E10000003</t>
  </si>
  <si>
    <t>Cambridgeshire</t>
  </si>
  <si>
    <t>E10000012</t>
  </si>
  <si>
    <t>Essex</t>
  </si>
  <si>
    <t>E10000015</t>
  </si>
  <si>
    <t>Hertfordshire</t>
  </si>
  <si>
    <t>E06000032</t>
  </si>
  <si>
    <t>Luton</t>
  </si>
  <si>
    <t>E10000020</t>
  </si>
  <si>
    <t>Norfolk</t>
  </si>
  <si>
    <t>E06000031</t>
  </si>
  <si>
    <t>Peterborough</t>
  </si>
  <si>
    <t>E06000033</t>
  </si>
  <si>
    <t>Southend-on-Sea</t>
  </si>
  <si>
    <t>E10000029</t>
  </si>
  <si>
    <t>Suffolk</t>
  </si>
  <si>
    <t>E06000034</t>
  </si>
  <si>
    <t>Thurrock</t>
  </si>
  <si>
    <t>E12000007</t>
  </si>
  <si>
    <t>London</t>
  </si>
  <si>
    <t>E09000002</t>
  </si>
  <si>
    <t>Barking and Dagenham</t>
  </si>
  <si>
    <t>E09000003</t>
  </si>
  <si>
    <t>Barnet</t>
  </si>
  <si>
    <t>E09000004</t>
  </si>
  <si>
    <t>Bexley</t>
  </si>
  <si>
    <t>E09000005</t>
  </si>
  <si>
    <t>Brent</t>
  </si>
  <si>
    <t>E09000006</t>
  </si>
  <si>
    <t>Bromley</t>
  </si>
  <si>
    <t>E09000007</t>
  </si>
  <si>
    <t>Camden</t>
  </si>
  <si>
    <t>E09000001</t>
  </si>
  <si>
    <t>City of London</t>
  </si>
  <si>
    <t>E09000008</t>
  </si>
  <si>
    <t>Croydon</t>
  </si>
  <si>
    <t>E09000009</t>
  </si>
  <si>
    <t>Ealing</t>
  </si>
  <si>
    <t>E09000010</t>
  </si>
  <si>
    <t>Enfield</t>
  </si>
  <si>
    <t>E09000011</t>
  </si>
  <si>
    <t>Greenwich</t>
  </si>
  <si>
    <t>E09000012</t>
  </si>
  <si>
    <t>Hackney</t>
  </si>
  <si>
    <t>E09000013</t>
  </si>
  <si>
    <t>Hammersmith and Fulham</t>
  </si>
  <si>
    <t>E09000014</t>
  </si>
  <si>
    <t>Haringey</t>
  </si>
  <si>
    <t>E09000015</t>
  </si>
  <si>
    <t>Harrow</t>
  </si>
  <si>
    <t>E09000016</t>
  </si>
  <si>
    <t>Havering</t>
  </si>
  <si>
    <t>E09000017</t>
  </si>
  <si>
    <t>Hillingdon</t>
  </si>
  <si>
    <t>E09000018</t>
  </si>
  <si>
    <t>Hounslow</t>
  </si>
  <si>
    <t>E09000019</t>
  </si>
  <si>
    <t>Islington</t>
  </si>
  <si>
    <t>E09000020</t>
  </si>
  <si>
    <t>Kensington and Chelsea</t>
  </si>
  <si>
    <t>E09000021</t>
  </si>
  <si>
    <t>Kingston upon Thames</t>
  </si>
  <si>
    <t>E09000022</t>
  </si>
  <si>
    <t>Lambeth</t>
  </si>
  <si>
    <t>E09000023</t>
  </si>
  <si>
    <t>Lewisham</t>
  </si>
  <si>
    <t>E09000024</t>
  </si>
  <si>
    <t>Merton</t>
  </si>
  <si>
    <t>E09000025</t>
  </si>
  <si>
    <t>Newham</t>
  </si>
  <si>
    <t>E09000026</t>
  </si>
  <si>
    <t>Redbridge</t>
  </si>
  <si>
    <t>E09000027</t>
  </si>
  <si>
    <t>Richmond upon Thames</t>
  </si>
  <si>
    <t>E09000028</t>
  </si>
  <si>
    <t>Southwark</t>
  </si>
  <si>
    <t>E09000029</t>
  </si>
  <si>
    <t>Sutton</t>
  </si>
  <si>
    <t>E09000030</t>
  </si>
  <si>
    <t>Tower Hamlets</t>
  </si>
  <si>
    <t>E09000031</t>
  </si>
  <si>
    <t>Waltham Forest</t>
  </si>
  <si>
    <t>E09000032</t>
  </si>
  <si>
    <t>Wandsworth</t>
  </si>
  <si>
    <t>E09000033</t>
  </si>
  <si>
    <t>Westminster</t>
  </si>
  <si>
    <t>E12000008</t>
  </si>
  <si>
    <t>South East</t>
  </si>
  <si>
    <t>E06000036</t>
  </si>
  <si>
    <t>Bracknell Forest</t>
  </si>
  <si>
    <t>E06000043</t>
  </si>
  <si>
    <t>Brighton and Hove</t>
  </si>
  <si>
    <t>E10000002</t>
  </si>
  <si>
    <t>Buckinghamshire</t>
  </si>
  <si>
    <t>E10000011</t>
  </si>
  <si>
    <t>East Sussex</t>
  </si>
  <si>
    <t>E10000014</t>
  </si>
  <si>
    <t>Hampshire</t>
  </si>
  <si>
    <t>E06000046</t>
  </si>
  <si>
    <t>Isle of Wight</t>
  </si>
  <si>
    <t>E10000016</t>
  </si>
  <si>
    <t>Kent</t>
  </si>
  <si>
    <t>E06000035</t>
  </si>
  <si>
    <t>Medway</t>
  </si>
  <si>
    <t>E06000042</t>
  </si>
  <si>
    <t>Milton Keynes</t>
  </si>
  <si>
    <t>E10000025</t>
  </si>
  <si>
    <t>Oxfordshire</t>
  </si>
  <si>
    <t>E06000044</t>
  </si>
  <si>
    <t>Portsmouth</t>
  </si>
  <si>
    <t>E06000038</t>
  </si>
  <si>
    <t>Reading</t>
  </si>
  <si>
    <t>E06000039</t>
  </si>
  <si>
    <t>Slough</t>
  </si>
  <si>
    <t>E06000045</t>
  </si>
  <si>
    <t>Southampton</t>
  </si>
  <si>
    <t>E10000030</t>
  </si>
  <si>
    <t>Surrey</t>
  </si>
  <si>
    <t>E06000037</t>
  </si>
  <si>
    <t>West Berkshire</t>
  </si>
  <si>
    <t>E10000032</t>
  </si>
  <si>
    <t>West Sussex</t>
  </si>
  <si>
    <t>E06000040</t>
  </si>
  <si>
    <t>Windsor and Maidenhead</t>
  </si>
  <si>
    <t>E06000041</t>
  </si>
  <si>
    <t>Wokingham</t>
  </si>
  <si>
    <t>E12000009</t>
  </si>
  <si>
    <t>South West</t>
  </si>
  <si>
    <t>E06000022</t>
  </si>
  <si>
    <t>Bath and North East Somerset</t>
  </si>
  <si>
    <t>E06000028</t>
  </si>
  <si>
    <t>Bournemouth</t>
  </si>
  <si>
    <t>E06000023</t>
  </si>
  <si>
    <t>Bristol, City of</t>
  </si>
  <si>
    <t>E06000052</t>
  </si>
  <si>
    <t>Cornwall</t>
  </si>
  <si>
    <t>E10000008</t>
  </si>
  <si>
    <t>Devon</t>
  </si>
  <si>
    <t>E10000009</t>
  </si>
  <si>
    <t>Dorset</t>
  </si>
  <si>
    <t>E10000013</t>
  </si>
  <si>
    <t>Gloucestershire</t>
  </si>
  <si>
    <t>E06000053</t>
  </si>
  <si>
    <t>Isles of Scilly</t>
  </si>
  <si>
    <t>E06000024</t>
  </si>
  <si>
    <t>North Somerset</t>
  </si>
  <si>
    <t>E06000026</t>
  </si>
  <si>
    <t>Plymouth</t>
  </si>
  <si>
    <t>E06000029</t>
  </si>
  <si>
    <t>Poole</t>
  </si>
  <si>
    <t>E10000027</t>
  </si>
  <si>
    <t>Somerset</t>
  </si>
  <si>
    <t>E06000025</t>
  </si>
  <si>
    <t>South Gloucestershire</t>
  </si>
  <si>
    <t>E06000030</t>
  </si>
  <si>
    <t>Swindon</t>
  </si>
  <si>
    <t>E06000027</t>
  </si>
  <si>
    <t>Torbay</t>
  </si>
  <si>
    <t>E06000054</t>
  </si>
  <si>
    <t>Wiltshire</t>
  </si>
  <si>
    <t>S12000033</t>
  </si>
  <si>
    <t>Aberdeen City</t>
  </si>
  <si>
    <t>S12000034</t>
  </si>
  <si>
    <t>Aberdeenshire</t>
  </si>
  <si>
    <t>S12000041</t>
  </si>
  <si>
    <t>Angus</t>
  </si>
  <si>
    <t>S12000035</t>
  </si>
  <si>
    <t>Argyll and Bute</t>
  </si>
  <si>
    <t>S12000005</t>
  </si>
  <si>
    <t>Clackmannanshire</t>
  </si>
  <si>
    <t>S12000006</t>
  </si>
  <si>
    <t>Dumfries and Galloway</t>
  </si>
  <si>
    <t>S12000042</t>
  </si>
  <si>
    <t>Dundee City</t>
  </si>
  <si>
    <t>S12000008</t>
  </si>
  <si>
    <t>East Ayrshire</t>
  </si>
  <si>
    <t>S12000045</t>
  </si>
  <si>
    <t>East Dunbartonshire</t>
  </si>
  <si>
    <t>S12000010</t>
  </si>
  <si>
    <t>East Lothian</t>
  </si>
  <si>
    <t>S12000011</t>
  </si>
  <si>
    <t>East Renfrewshire</t>
  </si>
  <si>
    <t>S12000036</t>
  </si>
  <si>
    <t>Edinburgh</t>
  </si>
  <si>
    <t>S12000013</t>
  </si>
  <si>
    <t>Eilean Siar (formerly Western Isles)</t>
  </si>
  <si>
    <t>S12000014</t>
  </si>
  <si>
    <t>Falkirk</t>
  </si>
  <si>
    <t>Fife</t>
  </si>
  <si>
    <t>Glasgow City</t>
  </si>
  <si>
    <t>S12000017</t>
  </si>
  <si>
    <t>Highland</t>
  </si>
  <si>
    <t>S12000018</t>
  </si>
  <si>
    <t>Inverclyde</t>
  </si>
  <si>
    <t>S12000019</t>
  </si>
  <si>
    <t>Midlothian</t>
  </si>
  <si>
    <t>S12000020</t>
  </si>
  <si>
    <t>Moray</t>
  </si>
  <si>
    <t>S12000021</t>
  </si>
  <si>
    <t>North Ayrshire</t>
  </si>
  <si>
    <t>North Lanarkshire</t>
  </si>
  <si>
    <t>S12000023</t>
  </si>
  <si>
    <t>Orkney Islands</t>
  </si>
  <si>
    <t>Perth and Kinross</t>
  </si>
  <si>
    <t>S12000038</t>
  </si>
  <si>
    <t>Renfrewshire</t>
  </si>
  <si>
    <t>S12000026</t>
  </si>
  <si>
    <t>Scottish Borders</t>
  </si>
  <si>
    <t>S12000027</t>
  </si>
  <si>
    <t>Shetland Islands</t>
  </si>
  <si>
    <t>S12000028</t>
  </si>
  <si>
    <t>South Ayrshire</t>
  </si>
  <si>
    <t>S12000029</t>
  </si>
  <si>
    <t>South Lanarkshire</t>
  </si>
  <si>
    <t>S12000030</t>
  </si>
  <si>
    <t>Stirling</t>
  </si>
  <si>
    <t>S12000039</t>
  </si>
  <si>
    <t>West Dunbartonshire</t>
  </si>
  <si>
    <t>S12000040</t>
  </si>
  <si>
    <t>West Lothian</t>
  </si>
  <si>
    <t>W06000019</t>
  </si>
  <si>
    <t>Blaenau Gwent</t>
  </si>
  <si>
    <t>W06000013</t>
  </si>
  <si>
    <t>Bridgend</t>
  </si>
  <si>
    <t>W06000018</t>
  </si>
  <si>
    <t>Caerphilly</t>
  </si>
  <si>
    <t>W06000015</t>
  </si>
  <si>
    <t>Cardiff</t>
  </si>
  <si>
    <t>W06000010</t>
  </si>
  <si>
    <t>Carmarthenshire</t>
  </si>
  <si>
    <t>W06000008</t>
  </si>
  <si>
    <t>Ceredigion</t>
  </si>
  <si>
    <t>W06000003</t>
  </si>
  <si>
    <t>Conwy</t>
  </si>
  <si>
    <t>W06000004</t>
  </si>
  <si>
    <t>Denbighshire</t>
  </si>
  <si>
    <t>W06000005</t>
  </si>
  <si>
    <t>Flintshire</t>
  </si>
  <si>
    <t>W06000002</t>
  </si>
  <si>
    <t>Gwynedd</t>
  </si>
  <si>
    <t>W06000001</t>
  </si>
  <si>
    <t>Isle of Anglesey</t>
  </si>
  <si>
    <t>W06000024</t>
  </si>
  <si>
    <t>Merthyr Tydfil</t>
  </si>
  <si>
    <t>W06000021</t>
  </si>
  <si>
    <t>Monmouthshire</t>
  </si>
  <si>
    <t>W06000012</t>
  </si>
  <si>
    <t>Neath Port Talbot</t>
  </si>
  <si>
    <t>W06000022</t>
  </si>
  <si>
    <t>Newport</t>
  </si>
  <si>
    <t>W06000009</t>
  </si>
  <si>
    <t>Pembrokeshire</t>
  </si>
  <si>
    <t>W06000023</t>
  </si>
  <si>
    <t>Powys</t>
  </si>
  <si>
    <t>W06000016</t>
  </si>
  <si>
    <t>Rhondda, Cynon, Taff</t>
  </si>
  <si>
    <t>W06000011</t>
  </si>
  <si>
    <t>Swansea</t>
  </si>
  <si>
    <t>W06000014</t>
  </si>
  <si>
    <t>The Vale of Glamorgan</t>
  </si>
  <si>
    <t>W06000020</t>
  </si>
  <si>
    <t>Torfaen</t>
  </si>
  <si>
    <t>W06000006</t>
  </si>
  <si>
    <t>Wrexham</t>
  </si>
  <si>
    <t>1 Local Government was reorganised in April 2009. County Councils were converted to one or more Unitary Authorities in these areas, removing districts.</t>
  </si>
  <si>
    <t>Source: DfT National Road Traffic Survey</t>
  </si>
  <si>
    <r>
      <rPr>
        <vertAlign val="superscript"/>
        <sz val="10"/>
        <color rgb="FF000000"/>
        <rFont val="Arial"/>
        <family val="2"/>
      </rPr>
      <t>R</t>
    </r>
    <r>
      <rPr>
        <sz val="10"/>
        <color rgb="FF000000"/>
        <rFont val="Arial"/>
        <family val="2"/>
      </rPr>
      <t xml:space="preserve"> Denotes revised estimates based on methodology improvements</t>
    </r>
  </si>
  <si>
    <t>Telephone: 020 7944 3095</t>
  </si>
  <si>
    <t>Last updated: July 2018</t>
  </si>
  <si>
    <t>Email: roadtraff.stats@dft.gsi.gov.uk</t>
  </si>
  <si>
    <t>Next update: June 2019</t>
  </si>
  <si>
    <t>Notes &amp; definitions:</t>
  </si>
  <si>
    <t>https://www.gov.uk/government/publications/road-traffic-statistics-guidance</t>
  </si>
  <si>
    <t>The figures in this table are outside the scope of National Statistics.</t>
  </si>
  <si>
    <t>Table TRA8902</t>
  </si>
  <si>
    <t>Car vehicle traffic (vehicle miles) by local authority in Great Britain, annual from 1993</t>
  </si>
  <si>
    <t>Table TRA8903</t>
  </si>
  <si>
    <t>Motor vehicle traffic (vehicle miles) excluding trunk roads by local authority in England, annual from 1993</t>
  </si>
  <si>
    <t>Table TRA8907</t>
  </si>
  <si>
    <r>
      <t>Motor vehicle flow</t>
    </r>
    <r>
      <rPr>
        <b/>
        <vertAlign val="superscript"/>
        <sz val="12"/>
        <color rgb="FF008080"/>
        <rFont val="Arial"/>
        <family val="2"/>
      </rPr>
      <t>1</t>
    </r>
    <r>
      <rPr>
        <b/>
        <sz val="12"/>
        <color rgb="FF008080"/>
        <rFont val="Arial"/>
        <family val="2"/>
      </rPr>
      <t xml:space="preserve"> by local authority in Great Britain, from 1993</t>
    </r>
  </si>
  <si>
    <t>Annual Average Daily Flow (number of vehicles)</t>
  </si>
  <si>
    <t>-</t>
  </si>
  <si>
    <t>2 Local Government was reorganised in April 2009. County Councils were converted to one or more Unitary Authorities in these areas, removing districts.</t>
  </si>
  <si>
    <t>R Denotes revised estimates based on methodology improvements.</t>
  </si>
  <si>
    <t>population</t>
  </si>
  <si>
    <t>per head</t>
  </si>
  <si>
    <t>Predominantly Rural</t>
  </si>
  <si>
    <t>SC</t>
  </si>
  <si>
    <t>Predominantly Urban</t>
  </si>
  <si>
    <t>Urban with Significant Rural</t>
  </si>
  <si>
    <t>L</t>
  </si>
  <si>
    <t>MD</t>
  </si>
  <si>
    <t>County Durham</t>
  </si>
  <si>
    <t>UA</t>
  </si>
  <si>
    <t>TOTAL</t>
  </si>
  <si>
    <t>vehicle miles/head</t>
  </si>
  <si>
    <t>Motor vehicle traffic (vehicle miles)</t>
  </si>
  <si>
    <t>Motor vehicle traffic (vehicle miles per head of population)</t>
  </si>
  <si>
    <t>Predominantly Rural total</t>
  </si>
  <si>
    <t>Predominantly Rural average</t>
  </si>
  <si>
    <t>Predominantly Urban total</t>
  </si>
  <si>
    <t>Predominantly Urban average</t>
  </si>
  <si>
    <t>Car vehicle traffic (vehicle miles)</t>
  </si>
  <si>
    <t>Car vehicle traffic (vehicle miles per head of population)</t>
  </si>
  <si>
    <t>Motor vehicle traffic (vehicle miles) excluding trunk roads</t>
  </si>
  <si>
    <t>Motor vehicle traffic (vehicle miles per head of population) excluding trunk roads</t>
  </si>
  <si>
    <t xml:space="preserve"> number of vehicles</t>
  </si>
  <si>
    <t>Motor Vehicle Flow, Annual Average Daily Flow</t>
  </si>
  <si>
    <t>CTYNM</t>
  </si>
  <si>
    <t>RUC11</t>
  </si>
  <si>
    <t>Broad_RUC11</t>
  </si>
  <si>
    <t>LAD11NM</t>
  </si>
  <si>
    <t>Urban with Significant Rural (rural including hub towns 26-49%)</t>
  </si>
  <si>
    <t xml:space="preserve">Largely Rural (rural including hub towns 50-79%) </t>
  </si>
  <si>
    <t>Urban with City and Town</t>
  </si>
  <si>
    <t>Aylesbury Vale</t>
  </si>
  <si>
    <t>SD</t>
  </si>
  <si>
    <t>Chiltern</t>
  </si>
  <si>
    <t>South Bucks</t>
  </si>
  <si>
    <t xml:space="preserve">Mainly Rural (rural including hub towns &gt;=80%) </t>
  </si>
  <si>
    <t>Wycombe</t>
  </si>
  <si>
    <t>Urban with Minor Conurbation</t>
  </si>
  <si>
    <t>Cambridge</t>
  </si>
  <si>
    <t>East Cambridgeshire</t>
  </si>
  <si>
    <t>Fenland</t>
  </si>
  <si>
    <t>Urban with Major Conurbation</t>
  </si>
  <si>
    <t>South Cambridgeshire</t>
  </si>
  <si>
    <t>Huntingdonshire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</si>
  <si>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</si>
  <si>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</si>
  <si>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</si>
  <si>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</si>
  <si>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</si>
  <si>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</si>
  <si>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</si>
  <si>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</si>
  <si>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</si>
  <si>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</si>
  <si>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</si>
  <si>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</si>
  <si>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</si>
  <si>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</si>
  <si>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</si>
  <si>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</si>
  <si>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</si>
  <si>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</si>
  <si>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</si>
  <si>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</si>
  <si>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Torridge</t>
  </si>
  <si>
    <t>West Devon</t>
  </si>
  <si>
    <t>Christchurch</t>
  </si>
  <si>
    <t>East Dorset</t>
  </si>
  <si>
    <t>North Dorset</t>
  </si>
  <si>
    <t>Purbeck</t>
  </si>
  <si>
    <t>West Dorset</t>
  </si>
  <si>
    <t>Weymouth and Portland</t>
  </si>
  <si>
    <t>Eastbourne</t>
  </si>
  <si>
    <t>Hastings</t>
  </si>
  <si>
    <t>Lewes</t>
  </si>
  <si>
    <t>Rother</t>
  </si>
  <si>
    <t>Wealden</t>
  </si>
  <si>
    <t>Basildon</t>
  </si>
  <si>
    <t>Braintree</t>
  </si>
  <si>
    <t>Brentwood</t>
  </si>
  <si>
    <t>Castle Point</t>
  </si>
  <si>
    <t>Chelmsford</t>
  </si>
  <si>
    <t>Colchester</t>
  </si>
  <si>
    <t>Epping Forest</t>
  </si>
  <si>
    <t>Harlow</t>
  </si>
  <si>
    <t>Maldon</t>
  </si>
  <si>
    <t>Rochford</t>
  </si>
  <si>
    <t>Tendring</t>
  </si>
  <si>
    <t>Uttlesford</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</si>
  <si>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</si>
  <si>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</si>
  <si>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</si>
  <si>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</si>
  <si>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</si>
  <si>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</si>
  <si>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</si>
  <si>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</si>
  <si>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</si>
  <si>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</si>
  <si>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</si>
  <si>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</si>
  <si>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</si>
  <si>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</si>
  <si>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</si>
  <si>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</si>
  <si>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Winchester</t>
  </si>
  <si>
    <t>Bromsgrove</t>
  </si>
  <si>
    <t>Redditch</t>
  </si>
  <si>
    <t>Worcester</t>
  </si>
  <si>
    <t>Wychavon</t>
  </si>
  <si>
    <t>Wyre Forest</t>
  </si>
  <si>
    <t>Malvern Hills</t>
  </si>
  <si>
    <t>Broxbourne</t>
  </si>
  <si>
    <t>Dacorum</t>
  </si>
  <si>
    <t>East Hertfordshire</t>
  </si>
  <si>
    <t>Hertsmere</t>
  </si>
  <si>
    <t>North Hertfordshire</t>
  </si>
  <si>
    <t>St Albans</t>
  </si>
  <si>
    <t>Stevenage</t>
  </si>
  <si>
    <t>Three Rivers</t>
  </si>
  <si>
    <t>Watford</t>
  </si>
  <si>
    <t>Welwyn Hatfield</t>
  </si>
  <si>
    <t>Ashford</t>
  </si>
  <si>
    <t>Canterbury</t>
  </si>
  <si>
    <t>Dartford</t>
  </si>
  <si>
    <t>Dover</t>
  </si>
  <si>
    <t>Gravesham</t>
  </si>
  <si>
    <t>Maidstone</t>
  </si>
  <si>
    <t>Sevenoaks</t>
  </si>
  <si>
    <t>Shepway</t>
  </si>
  <si>
    <t>Swale</t>
  </si>
  <si>
    <t>Thanet</t>
  </si>
  <si>
    <t>Tonbridge and Malling</t>
  </si>
  <si>
    <t>Tunbridge Wells</t>
  </si>
  <si>
    <t>Burnley</t>
  </si>
  <si>
    <t>Chorley</t>
  </si>
  <si>
    <t>Fylde</t>
  </si>
  <si>
    <t>Hyndburn</t>
  </si>
  <si>
    <t>Lancaster</t>
  </si>
  <si>
    <t>Pendle</t>
  </si>
  <si>
    <t>Preston</t>
  </si>
  <si>
    <t>Ribble Valley</t>
  </si>
  <si>
    <t>Rossendale</t>
  </si>
  <si>
    <t>South Ribble</t>
  </si>
  <si>
    <t>West Lancashire</t>
  </si>
  <si>
    <t>Wyre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</si>
  <si>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</si>
  <si>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</si>
  <si>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</si>
  <si>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</si>
  <si>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</si>
  <si>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</si>
  <si>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</si>
  <si>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</si>
  <si>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</si>
  <si>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</si>
  <si>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</si>
  <si>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</si>
  <si>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</si>
  <si>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West Lindsey</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</si>
  <si>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</si>
  <si>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</si>
  <si>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</si>
  <si>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</si>
  <si>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</si>
  <si>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</si>
  <si>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</si>
  <si>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</si>
  <si>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</si>
  <si>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</si>
  <si>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</si>
  <si>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</si>
  <si>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</si>
  <si>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Wellingborough</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</si>
  <si>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</si>
  <si>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</si>
  <si>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</si>
  <si>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</si>
  <si>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</si>
  <si>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</si>
  <si>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</si>
  <si>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</si>
  <si>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</si>
  <si>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</si>
  <si>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</si>
  <si>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</si>
  <si>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</si>
  <si>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</si>
  <si>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</si>
  <si>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</si>
  <si>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</si>
  <si>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Vale of White Horse</t>
  </si>
  <si>
    <t>West Oxfordshire</t>
  </si>
  <si>
    <t>Mendip</t>
  </si>
  <si>
    <t>Sedgemoor</t>
  </si>
  <si>
    <t>South Somerset</t>
  </si>
  <si>
    <t>Taunton Deane</t>
  </si>
  <si>
    <t>West Somerset</t>
  </si>
  <si>
    <t>Cannock Chase</t>
  </si>
  <si>
    <t>East Staffordshire</t>
  </si>
  <si>
    <t>Lichfield</t>
  </si>
  <si>
    <t>Newcastle-under-Lyme</t>
  </si>
  <si>
    <t>South Staffordshire</t>
  </si>
  <si>
    <t>Stafford</t>
  </si>
  <si>
    <t>Staffordshire Moorlands</t>
  </si>
  <si>
    <t>Tamworth</t>
  </si>
  <si>
    <t>Babergh</t>
  </si>
  <si>
    <t>Forest Heath</t>
  </si>
  <si>
    <t>Ipswich</t>
  </si>
  <si>
    <t>Mid Suffolk</t>
  </si>
  <si>
    <t>St Edmundsbury</t>
  </si>
  <si>
    <t>Suffolk Coastal</t>
  </si>
  <si>
    <t>Waveney</t>
  </si>
  <si>
    <t>Elmbridge</t>
  </si>
  <si>
    <t>Epsom and Ewell</t>
  </si>
  <si>
    <t>Guildford</t>
  </si>
  <si>
    <t>Mole Valley</t>
  </si>
  <si>
    <t>Reigate and Banstead</t>
  </si>
  <si>
    <t>Runnymede</t>
  </si>
  <si>
    <t>Spelthorne</t>
  </si>
  <si>
    <t>Surrey Heath</t>
  </si>
  <si>
    <t>Tandridge</t>
  </si>
  <si>
    <t>Waverley</t>
  </si>
  <si>
    <t>Woking</t>
  </si>
  <si>
    <t>North Warwickshire</t>
  </si>
  <si>
    <t>Nuneaton and Bedworth</t>
  </si>
  <si>
    <t>Rugby</t>
  </si>
  <si>
    <t>Stratford-on-Avon</t>
  </si>
  <si>
    <t>Warwick</t>
  </si>
  <si>
    <t>Adur</t>
  </si>
  <si>
    <t>Arun</t>
  </si>
  <si>
    <t>Chichester</t>
  </si>
  <si>
    <t>Crawley</t>
  </si>
  <si>
    <t>Horsham</t>
  </si>
  <si>
    <t>Mid Sussex</t>
  </si>
  <si>
    <t>Worthing</t>
  </si>
  <si>
    <t>LONDON BOROUGHS</t>
  </si>
  <si>
    <t>METROPOLITAN DISTRICTS</t>
  </si>
  <si>
    <t>UNITARY AUTHORITIES</t>
  </si>
  <si>
    <t>SHIRE COUNTIES</t>
  </si>
  <si>
    <t>SHIRE DISTRICTS</t>
  </si>
  <si>
    <t>OTHER AUTHORITIES</t>
  </si>
  <si>
    <t>O</t>
  </si>
  <si>
    <t>Population estimates - local authority based by single year of age</t>
  </si>
  <si>
    <t>ONS Crown Copyright Reserved [from Nomis on 14 June 2018]</t>
  </si>
  <si>
    <t>gender</t>
  </si>
  <si>
    <t>Total</t>
  </si>
  <si>
    <t>age</t>
  </si>
  <si>
    <t>All Ages</t>
  </si>
  <si>
    <t>local authority: county / unitary (as of April 2015)</t>
  </si>
  <si>
    <t>Anglesey</t>
  </si>
  <si>
    <t>Edinburgh, City of</t>
  </si>
  <si>
    <t>Eilean Siar</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</si>
  <si>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</si>
  <si>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</si>
  <si>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</si>
  <si>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</si>
  <si>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</si>
  <si>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</si>
  <si>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</si>
  <si>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</si>
  <si>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</si>
  <si>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</si>
  <si>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</si>
  <si>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Folkestone &amp; Hythe</t>
  </si>
  <si>
    <t>Herefordshire</t>
  </si>
  <si>
    <t>Kingston upon Hull</t>
  </si>
  <si>
    <t>Bristol</t>
  </si>
  <si>
    <t>Southend on Sea</t>
  </si>
  <si>
    <t>St Helens</t>
  </si>
  <si>
    <t>Unitary Authority</t>
  </si>
  <si>
    <t/>
  </si>
  <si>
    <t>LAD16NM</t>
  </si>
  <si>
    <t>CTY16NM</t>
  </si>
  <si>
    <t>Tyne and Wear</t>
  </si>
  <si>
    <t>West Yorkshire</t>
  </si>
  <si>
    <t>Inner London</t>
  </si>
  <si>
    <t>Outer London</t>
  </si>
  <si>
    <t>London Borough</t>
  </si>
  <si>
    <t>Metropolitan District</t>
  </si>
  <si>
    <t>Greater Manchester</t>
  </si>
  <si>
    <t>Merseyside</t>
  </si>
  <si>
    <t>South Yorkshire</t>
  </si>
  <si>
    <t>Shire County</t>
  </si>
  <si>
    <t>Shire District</t>
  </si>
  <si>
    <t>Road Traffic</t>
  </si>
  <si>
    <t>Source: Department for Transport statistics</t>
  </si>
  <si>
    <t>Local authority selection:</t>
  </si>
  <si>
    <t>Class:</t>
  </si>
  <si>
    <t>Classification:</t>
  </si>
  <si>
    <t>Period covered:</t>
  </si>
  <si>
    <t>Motor Vehicle Traffic</t>
  </si>
  <si>
    <t>Motor Vehicle Traffic - miles per head</t>
  </si>
  <si>
    <t>Car Vehicle Traffic</t>
  </si>
  <si>
    <t>Car Vehicle Traffic - miles per head</t>
  </si>
  <si>
    <t>Motor Vehicle Traffic (excluding Trunk Roads)</t>
  </si>
  <si>
    <t>Motor Vehicle Traffic (excluding Trunk Roads) - miles per head</t>
  </si>
  <si>
    <t>Motor Vehicle Flow</t>
  </si>
  <si>
    <t>Motor Vehicle Flow - The number of vehicles passing in 24 hours at an average point on the road network in each local authority. This controls for differing length of road in each authority, providing a measure of how heavily used the roads are.
It is calculated by dividing the estimate of annual vehicle miles in each local authority by the length of road in that authority and number of days in the year</t>
  </si>
  <si>
    <r>
      <t>2010</t>
    </r>
    <r>
      <rPr>
        <b/>
        <vertAlign val="superscript"/>
        <sz val="10"/>
        <color rgb="FF000000"/>
        <rFont val="Arial"/>
        <family val="2"/>
      </rPr>
      <t>R</t>
    </r>
  </si>
  <si>
    <r>
      <t>2011</t>
    </r>
    <r>
      <rPr>
        <b/>
        <vertAlign val="superscript"/>
        <sz val="10"/>
        <color rgb="FF000000"/>
        <rFont val="Arial"/>
        <family val="2"/>
      </rPr>
      <t>R</t>
    </r>
  </si>
  <si>
    <r>
      <t>2012</t>
    </r>
    <r>
      <rPr>
        <b/>
        <vertAlign val="superscript"/>
        <sz val="10"/>
        <color rgb="FF000000"/>
        <rFont val="Arial"/>
        <family val="2"/>
      </rPr>
      <t>R</t>
    </r>
  </si>
  <si>
    <r>
      <t>2013</t>
    </r>
    <r>
      <rPr>
        <b/>
        <vertAlign val="superscript"/>
        <sz val="10"/>
        <color rgb="FF000000"/>
        <rFont val="Arial"/>
        <family val="2"/>
      </rPr>
      <t>R</t>
    </r>
  </si>
  <si>
    <r>
      <t>2014</t>
    </r>
    <r>
      <rPr>
        <b/>
        <vertAlign val="superscript"/>
        <sz val="10"/>
        <color rgb="FF000000"/>
        <rFont val="Arial"/>
        <family val="2"/>
      </rPr>
      <t>R</t>
    </r>
  </si>
  <si>
    <r>
      <t>2015</t>
    </r>
    <r>
      <rPr>
        <b/>
        <vertAlign val="superscript"/>
        <sz val="10"/>
        <color rgb="FF000000"/>
        <rFont val="Arial"/>
        <family val="2"/>
      </rPr>
      <t>R</t>
    </r>
  </si>
  <si>
    <r>
      <t>2016</t>
    </r>
    <r>
      <rPr>
        <b/>
        <vertAlign val="superscript"/>
        <sz val="10"/>
        <color rgb="FF000000"/>
        <rFont val="Arial"/>
        <family val="2"/>
      </rPr>
      <t>R</t>
    </r>
  </si>
  <si>
    <r>
      <t>2017</t>
    </r>
    <r>
      <rPr>
        <b/>
        <vertAlign val="superscript"/>
        <sz val="10"/>
        <color rgb="FF000000"/>
        <rFont val="Arial"/>
        <family val="2"/>
      </rPr>
      <t>R</t>
    </r>
  </si>
  <si>
    <r>
      <t>2018</t>
    </r>
    <r>
      <rPr>
        <b/>
        <vertAlign val="superscript"/>
        <sz val="10"/>
        <color rgb="FF000000"/>
        <rFont val="Arial"/>
        <family val="2"/>
      </rPr>
      <t>R</t>
    </r>
  </si>
  <si>
    <t>E06000058</t>
  </si>
  <si>
    <t>E06000059</t>
  </si>
  <si>
    <t>S12000047</t>
  </si>
  <si>
    <t>S12000049</t>
  </si>
  <si>
    <t>S12000050</t>
  </si>
  <si>
    <t>S12000048</t>
  </si>
  <si>
    <t>Bournemouth, Christchurch and Poole</t>
  </si>
  <si>
    <t>Dorset Council</t>
  </si>
  <si>
    <t>West Suffolk</t>
  </si>
  <si>
    <t>East Suffolk</t>
  </si>
  <si>
    <t>Somerset West and Taunton</t>
  </si>
  <si>
    <t>2012 to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</si>
</sst>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quot; &quot;"/>
    <numFmt numFmtId="166" formatCode="0.0"/>
    <numFmt numFmtId="167" formatCode="[&gt;0.5]#,##0;[&lt;-0.5]&quot;-&quot;#,##0;&quot;-&quot;"/>
    <numFmt numFmtId="168" formatCode="#,##0&quot; &quot;;&quot;-&quot;#,##0&quot; &quot;"/>
  </numFmts>
  <fonts count="42" x14ac:knownFonts="1">
    <font>
      <sz val="11"/>
      <color rgb="FF000000"/>
      <name val="Calibri"/>
      <family val="2"/>
    </font>
    <font>
      <sz val="11"/>
      <color theme="1"/>
      <name val="Calibri"/>
      <family val="2"/>
      <scheme val="minor"/>
    </font>
    <font>
      <sz val="14"/>
      <color rgb="FF000000"/>
      <name val="Arial"/>
      <family val="2"/>
    </font>
    <font>
      <u/>
      <sz val="8"/>
      <color rgb="FF0000FF"/>
      <name val="Times New Roman"/>
      <family val="1"/>
    </font>
    <font>
      <sz val="8"/>
      <color rgb="FF000000"/>
      <name val="Arial"/>
      <family val="2"/>
    </font>
    <font>
      <sz val="10"/>
      <color rgb="FF000000"/>
      <name val="Times New Roman"/>
      <family val="1"/>
    </font>
    <font>
      <sz val="10"/>
      <color rgb="FF000000"/>
      <name val="Arial"/>
      <family val="2"/>
    </font>
    <font>
      <b/>
      <sz val="12"/>
      <color rgb="FF000000"/>
      <name val="Arial"/>
      <family val="2"/>
    </font>
    <font>
      <sz val="12"/>
      <color rgb="FF000000"/>
      <name val="Arial"/>
      <family val="2"/>
    </font>
    <font>
      <u/>
      <sz val="10"/>
      <color rgb="FF0000FF"/>
      <name val="Arial"/>
      <family val="2"/>
    </font>
    <font>
      <b/>
      <sz val="12"/>
      <color rgb="FF008080"/>
      <name val="Arial"/>
      <family val="2"/>
    </font>
    <font>
      <sz val="12"/>
      <color rgb="FF008080"/>
      <name val="Arial"/>
      <family val="2"/>
    </font>
    <font>
      <b/>
      <sz val="10"/>
      <color rgb="FF000000"/>
      <name val="Arial"/>
      <family val="2"/>
    </font>
    <font>
      <b/>
      <vertAlign val="superscript"/>
      <sz val="10"/>
      <color rgb="FF000000"/>
      <name val="Arial"/>
      <family val="2"/>
    </font>
    <font>
      <vertAlign val="superscript"/>
      <sz val="10"/>
      <color rgb="FF000000"/>
      <name val="Arial"/>
      <family val="2"/>
    </font>
    <font>
      <sz val="10"/>
      <color rgb="FF969696"/>
      <name val="Arial"/>
      <family val="2"/>
    </font>
    <font>
      <b/>
      <sz val="10"/>
      <color rgb="FF969696"/>
      <name val="Arial"/>
      <family val="2"/>
    </font>
    <font>
      <vertAlign val="superscript"/>
      <sz val="10"/>
      <color rgb="FF969696"/>
      <name val="Arial"/>
      <family val="2"/>
    </font>
    <font>
      <sz val="10"/>
      <color rgb="FF808080"/>
      <name val="Arial"/>
      <family val="2"/>
    </font>
    <font>
      <b/>
      <sz val="10"/>
      <color rgb="FFFF0000"/>
      <name val="Arial"/>
      <family val="2"/>
    </font>
    <font>
      <sz val="10"/>
      <color rgb="FFBFBFBF"/>
      <name val="Arial"/>
      <family val="2"/>
    </font>
    <font>
      <sz val="9"/>
      <color rgb="FF000000"/>
      <name val="Arial"/>
      <family val="2"/>
    </font>
    <font>
      <b/>
      <vertAlign val="superscript"/>
      <sz val="12"/>
      <color rgb="FF008080"/>
      <name val="Arial"/>
      <family val="2"/>
    </font>
    <font>
      <sz val="8"/>
      <color rgb="FF000000"/>
      <name val="Tahoma"/>
      <family val="2"/>
    </font>
    <font>
      <i/>
      <sz val="8"/>
      <color rgb="FF000000"/>
      <name val="Tahoma"/>
      <family val="2"/>
    </font>
    <font>
      <b/>
      <sz val="8"/>
      <color rgb="FF000000"/>
      <name val="Tahoma"/>
      <family val="2"/>
    </font>
    <font>
      <b/>
      <sz val="12"/>
      <name val="Arial"/>
      <family val="2"/>
    </font>
    <font>
      <sz val="10"/>
      <name val="Arial"/>
      <family val="2"/>
    </font>
    <font>
      <b/>
      <sz val="10"/>
      <name val="Arial"/>
      <family val="2"/>
    </font>
    <font>
      <b/>
      <sz val="10"/>
      <name val="arial"/>
    </font>
    <font>
      <sz val="10"/>
      <name val="arial"/>
    </font>
    <font>
      <sz val="10"/>
      <name val="Tahoma"/>
      <family val="2"/>
    </font>
    <font>
      <b/>
      <sz val="11"/>
      <name val="Tahoma"/>
      <family val="2"/>
    </font>
    <font>
      <b/>
      <i/>
      <sz val="11"/>
      <color theme="1"/>
      <name val="Calibri"/>
      <family val="2"/>
      <scheme val="minor"/>
    </font>
    <font>
      <i/>
      <sz val="11"/>
      <color theme="1"/>
      <name val="Calibri"/>
      <family val="2"/>
      <scheme val="minor"/>
    </font>
    <font>
      <b/>
      <sz val="12"/>
      <color theme="1"/>
      <name val="Calibri"/>
      <family val="2"/>
      <scheme val="minor"/>
    </font>
    <font>
      <b/>
      <sz val="14"/>
      <color rgb="FF000000"/>
      <name val="Calibri"/>
      <family val="2"/>
      <scheme val="minor"/>
    </font>
    <font>
      <i/>
      <sz val="8"/>
      <color rgb="FF000000"/>
      <name val="Segoe UI"/>
      <family val="2"/>
    </font>
    <font>
      <sz val="11"/>
      <color rgb="FF000000"/>
      <name val="Calibri"/>
      <family val="2"/>
    </font>
    <font>
      <sz val="10"/>
      <color rgb="FFA6A6A6"/>
      <name val="Arial"/>
      <family val="2"/>
    </font>
    <font>
      <b/>
      <sz val="10"/>
      <color rgb="FFA6A6A6"/>
      <name val="Arial"/>
      <family val="2"/>
    </font>
    <font>
      <vertAlign val="superscript"/>
      <sz val="10"/>
      <color rgb="FFA6A6A6"/>
      <name val="Arial"/>
      <family val="2"/>
    </font>
  </fonts>
  <fills count="4">
    <fill>
      <patternFill patternType="none"/>
    </fill>
    <fill>
      <patternFill patternType="gray125"/>
    </fill>
    <fill>
      <patternFill patternType="solid">
        <fgColor rgb="FFFFFFFF"/>
        <bgColor rgb="FFFFFFFF"/>
      </patternFill>
    </fill>
    <fill>
      <patternFill patternType="solid">
        <fgColor rgb="FFF6FEEC"/>
        <bgColor indexed="64"/>
      </patternFill>
    </fill>
  </fills>
  <borders count="13">
    <border>
      <left/>
      <right/>
      <top/>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bottom/>
      <diagonal/>
    </border>
  </borders>
  <cellStyleXfs count="11">
    <xf numFmtId="0" fontId="0" fillId="0" borderId="0"/>
    <xf numFmtId="43" fontId="1" fillId="0" borderId="0" applyFont="0" applyFill="0" applyBorder="0" applyAlignment="0" applyProtection="0"/>
    <xf numFmtId="167" fontId="2" fillId="0" borderId="0" applyBorder="0" applyProtection="0">
      <alignment horizontal="left" vertical="center"/>
    </xf>
    <xf numFmtId="0" fontId="3" fillId="0" borderId="0" applyNumberFormat="0" applyFill="0" applyBorder="0" applyAlignment="0" applyProtection="0"/>
    <xf numFmtId="0" fontId="3" fillId="0" borderId="0" applyNumberFormat="0" applyFill="0" applyBorder="0" applyAlignment="0" applyProtection="0"/>
    <xf numFmtId="0" fontId="4" fillId="0" borderId="0" applyNumberFormat="0" applyBorder="0" applyProtection="0"/>
    <xf numFmtId="164" fontId="5" fillId="0" borderId="0" applyBorder="0" applyProtection="0"/>
    <xf numFmtId="164" fontId="5" fillId="0" borderId="0" applyBorder="0" applyProtection="0"/>
    <xf numFmtId="0" fontId="6" fillId="0" borderId="0" applyNumberFormat="0" applyBorder="0" applyProtection="0"/>
    <xf numFmtId="0" fontId="31" fillId="0" borderId="0"/>
    <xf numFmtId="9" fontId="38" fillId="0" borderId="0" applyFont="0" applyFill="0" applyBorder="0" applyAlignment="0" applyProtection="0"/>
  </cellStyleXfs>
  <cellXfs count="148">
    <xf numFmtId="0" fontId="0" fillId="0" borderId="0" xfId="0"/>
    <xf numFmtId="0" fontId="7" fillId="2" borderId="0" xfId="8" applyFont="1" applyFill="1" applyAlignment="1"/>
    <xf numFmtId="0" fontId="8" fillId="2" borderId="0" xfId="8" applyFont="1" applyFill="1" applyAlignment="1"/>
    <xf numFmtId="0" fontId="6" fillId="2" borderId="0" xfId="8" applyFont="1" applyFill="1" applyAlignment="1"/>
    <xf numFmtId="0" fontId="10" fillId="2" borderId="0" xfId="8" applyFont="1" applyFill="1" applyAlignment="1"/>
    <xf numFmtId="0" fontId="11" fillId="2" borderId="0" xfId="8" applyFont="1" applyFill="1" applyAlignment="1">
      <alignment horizontal="left"/>
    </xf>
    <xf numFmtId="167" fontId="8" fillId="2" borderId="0" xfId="2" applyFont="1" applyFill="1" applyAlignment="1">
      <alignment horizontal="left"/>
    </xf>
    <xf numFmtId="0" fontId="12" fillId="2" borderId="1" xfId="8" applyFont="1" applyFill="1" applyBorder="1" applyAlignment="1">
      <alignment horizontal="left" vertical="top"/>
    </xf>
    <xf numFmtId="0" fontId="6" fillId="2" borderId="1" xfId="8" applyFont="1" applyFill="1" applyBorder="1" applyAlignment="1">
      <alignment horizontal="left" vertical="top"/>
    </xf>
    <xf numFmtId="0" fontId="6" fillId="2" borderId="1" xfId="8" applyFont="1" applyFill="1" applyBorder="1" applyAlignment="1"/>
    <xf numFmtId="0" fontId="6" fillId="2" borderId="1" xfId="5" applyFont="1" applyFill="1" applyBorder="1" applyAlignment="1">
      <alignment horizontal="right"/>
    </xf>
    <xf numFmtId="164" fontId="12" fillId="2" borderId="0" xfId="6" applyFont="1" applyFill="1" applyAlignment="1"/>
    <xf numFmtId="3" fontId="12" fillId="2" borderId="0" xfId="7" applyNumberFormat="1" applyFont="1" applyFill="1" applyAlignment="1">
      <alignment horizontal="right"/>
    </xf>
    <xf numFmtId="164" fontId="6" fillId="2" borderId="0" xfId="6" applyFont="1" applyFill="1" applyAlignment="1"/>
    <xf numFmtId="3" fontId="6" fillId="2" borderId="0" xfId="7" applyNumberFormat="1" applyFont="1" applyFill="1" applyAlignment="1">
      <alignment horizontal="right"/>
    </xf>
    <xf numFmtId="164" fontId="15" fillId="2" borderId="0" xfId="6" applyFont="1" applyFill="1" applyAlignment="1"/>
    <xf numFmtId="3" fontId="15" fillId="2" borderId="0" xfId="7" applyNumberFormat="1" applyFont="1" applyFill="1" applyAlignment="1">
      <alignment horizontal="right"/>
    </xf>
    <xf numFmtId="165" fontId="6" fillId="2" borderId="0" xfId="5" applyNumberFormat="1" applyFont="1" applyFill="1" applyAlignment="1">
      <alignment horizontal="left"/>
    </xf>
    <xf numFmtId="164" fontId="6" fillId="2" borderId="0" xfId="6" applyFont="1" applyFill="1" applyAlignment="1">
      <alignment horizontal="left"/>
    </xf>
    <xf numFmtId="166" fontId="6" fillId="2" borderId="0" xfId="6" applyNumberFormat="1" applyFont="1" applyFill="1" applyAlignment="1"/>
    <xf numFmtId="164" fontId="6" fillId="2" borderId="0" xfId="6" applyFont="1" applyFill="1" applyAlignment="1">
      <alignment horizontal="right"/>
    </xf>
    <xf numFmtId="0" fontId="6" fillId="2" borderId="0" xfId="8" applyFont="1" applyFill="1" applyAlignment="1">
      <alignment horizontal="right"/>
    </xf>
    <xf numFmtId="165" fontId="6" fillId="2" borderId="0" xfId="8" applyNumberFormat="1" applyFont="1" applyFill="1" applyAlignment="1">
      <alignment horizontal="left"/>
    </xf>
    <xf numFmtId="166" fontId="6" fillId="2" borderId="0" xfId="6" applyNumberFormat="1" applyFont="1" applyFill="1" applyAlignment="1">
      <alignment horizontal="right"/>
    </xf>
    <xf numFmtId="0" fontId="6" fillId="2" borderId="0" xfId="8" applyFont="1" applyFill="1" applyAlignment="1">
      <alignment horizontal="right" vertical="top"/>
    </xf>
    <xf numFmtId="0" fontId="6" fillId="0" borderId="0" xfId="3" applyFont="1" applyFill="1" applyAlignment="1"/>
    <xf numFmtId="0" fontId="19" fillId="2" borderId="0" xfId="8" applyFont="1" applyFill="1" applyAlignment="1"/>
    <xf numFmtId="166" fontId="5" fillId="2" borderId="0" xfId="6" applyNumberFormat="1" applyFont="1" applyFill="1" applyAlignment="1"/>
    <xf numFmtId="164" fontId="5" fillId="2" borderId="0" xfId="6" applyFont="1" applyFill="1" applyAlignment="1"/>
    <xf numFmtId="0" fontId="7" fillId="2" borderId="0" xfId="8" applyFont="1" applyFill="1" applyAlignment="1" applyProtection="1"/>
    <xf numFmtId="0" fontId="8" fillId="2" borderId="0" xfId="8" applyFont="1" applyFill="1" applyAlignment="1" applyProtection="1"/>
    <xf numFmtId="0" fontId="6" fillId="2" borderId="0" xfId="8" applyFont="1" applyFill="1" applyAlignment="1" applyProtection="1"/>
    <xf numFmtId="0" fontId="10" fillId="2" borderId="0" xfId="8" applyFont="1" applyFill="1" applyAlignment="1" applyProtection="1"/>
    <xf numFmtId="0" fontId="11" fillId="2" borderId="0" xfId="8" applyFont="1" applyFill="1" applyAlignment="1" applyProtection="1">
      <alignment horizontal="left"/>
    </xf>
    <xf numFmtId="167" fontId="8" fillId="2" borderId="0" xfId="2" applyFont="1" applyFill="1" applyAlignment="1" applyProtection="1">
      <alignment horizontal="left"/>
    </xf>
    <xf numFmtId="0" fontId="12" fillId="2" borderId="1" xfId="8" applyFont="1" applyFill="1" applyBorder="1" applyAlignment="1" applyProtection="1">
      <alignment horizontal="left" vertical="top"/>
    </xf>
    <xf numFmtId="0" fontId="6" fillId="2" borderId="1" xfId="8" applyFont="1" applyFill="1" applyBorder="1" applyAlignment="1" applyProtection="1">
      <alignment horizontal="left" vertical="top"/>
    </xf>
    <xf numFmtId="0" fontId="6" fillId="2" borderId="1" xfId="8" applyFont="1" applyFill="1" applyBorder="1" applyAlignment="1" applyProtection="1"/>
    <xf numFmtId="0" fontId="6" fillId="2" borderId="1" xfId="5" applyFont="1" applyFill="1" applyBorder="1" applyAlignment="1" applyProtection="1">
      <alignment horizontal="right"/>
    </xf>
    <xf numFmtId="0" fontId="12" fillId="2" borderId="2" xfId="8" applyFont="1" applyFill="1" applyBorder="1" applyAlignment="1" applyProtection="1">
      <alignment horizontal="left" wrapText="1"/>
    </xf>
    <xf numFmtId="0" fontId="12" fillId="2" borderId="1" xfId="8" applyFont="1" applyFill="1" applyBorder="1" applyAlignment="1" applyProtection="1">
      <alignment horizontal="left"/>
    </xf>
    <xf numFmtId="0" fontId="12" fillId="2" borderId="1" xfId="8" applyFont="1" applyFill="1" applyBorder="1" applyAlignment="1" applyProtection="1">
      <alignment horizontal="right" wrapText="1"/>
    </xf>
    <xf numFmtId="0" fontId="12" fillId="2" borderId="1" xfId="5" applyFont="1" applyFill="1" applyBorder="1" applyAlignment="1" applyProtection="1">
      <alignment horizontal="right" wrapText="1"/>
    </xf>
    <xf numFmtId="164" fontId="12" fillId="2" borderId="0" xfId="6" applyFont="1" applyFill="1" applyAlignment="1" applyProtection="1"/>
    <xf numFmtId="0" fontId="12" fillId="2" borderId="0" xfId="5" applyFont="1" applyFill="1" applyAlignment="1" applyProtection="1">
      <alignment horizontal="left"/>
    </xf>
    <xf numFmtId="0" fontId="13" fillId="2" borderId="0" xfId="7" applyNumberFormat="1" applyFont="1" applyFill="1" applyAlignment="1" applyProtection="1">
      <alignment horizontal="left"/>
    </xf>
    <xf numFmtId="3" fontId="12" fillId="2" borderId="0" xfId="7" applyNumberFormat="1" applyFont="1" applyFill="1" applyAlignment="1" applyProtection="1">
      <alignment horizontal="right"/>
    </xf>
    <xf numFmtId="164" fontId="6" fillId="2" borderId="0" xfId="6" applyFont="1" applyFill="1" applyAlignment="1" applyProtection="1"/>
    <xf numFmtId="0" fontId="6" fillId="2" borderId="0" xfId="5" applyFont="1" applyFill="1" applyAlignment="1" applyProtection="1">
      <alignment horizontal="left"/>
    </xf>
    <xf numFmtId="0" fontId="14" fillId="2" borderId="0" xfId="7" applyNumberFormat="1" applyFont="1" applyFill="1" applyAlignment="1" applyProtection="1">
      <alignment horizontal="left"/>
    </xf>
    <xf numFmtId="3" fontId="6" fillId="2" borderId="0" xfId="7" applyNumberFormat="1" applyFont="1" applyFill="1" applyAlignment="1" applyProtection="1">
      <alignment horizontal="right"/>
    </xf>
    <xf numFmtId="0" fontId="6" fillId="2" borderId="0" xfId="5" applyFont="1" applyFill="1" applyAlignment="1" applyProtection="1">
      <alignment horizontal="left" indent="1"/>
    </xf>
    <xf numFmtId="164" fontId="15" fillId="2" borderId="0" xfId="6" applyFont="1" applyFill="1" applyAlignment="1" applyProtection="1"/>
    <xf numFmtId="0" fontId="16" fillId="2" borderId="0" xfId="5" applyFont="1" applyFill="1" applyAlignment="1" applyProtection="1">
      <alignment horizontal="left"/>
    </xf>
    <xf numFmtId="0" fontId="15" fillId="2" borderId="0" xfId="5" applyFont="1" applyFill="1" applyAlignment="1" applyProtection="1">
      <alignment horizontal="left"/>
    </xf>
    <xf numFmtId="0" fontId="17" fillId="2" borderId="0" xfId="7" applyNumberFormat="1" applyFont="1" applyFill="1" applyAlignment="1" applyProtection="1">
      <alignment horizontal="left"/>
    </xf>
    <xf numFmtId="3" fontId="20" fillId="2" borderId="0" xfId="7" applyNumberFormat="1" applyFont="1" applyFill="1" applyAlignment="1" applyProtection="1">
      <alignment horizontal="right"/>
    </xf>
    <xf numFmtId="3" fontId="21" fillId="2" borderId="0" xfId="7" applyNumberFormat="1" applyFont="1" applyFill="1" applyAlignment="1" applyProtection="1">
      <alignment horizontal="right"/>
    </xf>
    <xf numFmtId="165" fontId="6" fillId="2" borderId="0" xfId="5" applyNumberFormat="1" applyFont="1" applyFill="1" applyAlignment="1" applyProtection="1">
      <alignment horizontal="left"/>
    </xf>
    <xf numFmtId="164" fontId="6" fillId="2" borderId="0" xfId="6" applyFont="1" applyFill="1" applyAlignment="1" applyProtection="1">
      <alignment horizontal="left"/>
    </xf>
    <xf numFmtId="166" fontId="6" fillId="2" borderId="0" xfId="6" applyNumberFormat="1" applyFont="1" applyFill="1" applyAlignment="1" applyProtection="1"/>
    <xf numFmtId="164" fontId="6" fillId="2" borderId="0" xfId="6" applyFont="1" applyFill="1" applyAlignment="1" applyProtection="1">
      <alignment horizontal="right"/>
    </xf>
    <xf numFmtId="0" fontId="6" fillId="2" borderId="0" xfId="8" applyFont="1" applyFill="1" applyAlignment="1" applyProtection="1">
      <alignment horizontal="right"/>
    </xf>
    <xf numFmtId="166" fontId="6" fillId="2" borderId="0" xfId="6" applyNumberFormat="1" applyFont="1" applyFill="1" applyAlignment="1" applyProtection="1">
      <alignment horizontal="right"/>
    </xf>
    <xf numFmtId="0" fontId="6" fillId="2" borderId="0" xfId="8" applyFont="1" applyFill="1" applyAlignment="1" applyProtection="1">
      <alignment horizontal="right" vertical="top"/>
    </xf>
    <xf numFmtId="0" fontId="19" fillId="2" borderId="0" xfId="8" applyFont="1" applyFill="1" applyAlignment="1" applyProtection="1"/>
    <xf numFmtId="166" fontId="5" fillId="2" borderId="0" xfId="6" applyNumberFormat="1" applyFont="1" applyFill="1" applyAlignment="1" applyProtection="1"/>
    <xf numFmtId="164" fontId="5" fillId="2" borderId="0" xfId="6" applyFont="1" applyFill="1" applyAlignment="1" applyProtection="1"/>
    <xf numFmtId="0" fontId="8" fillId="2" borderId="0" xfId="8" applyFont="1" applyFill="1" applyAlignment="1" applyProtection="1">
      <alignment horizontal="left"/>
    </xf>
    <xf numFmtId="0" fontId="9" fillId="0" borderId="0" xfId="3" applyFont="1" applyFill="1" applyAlignment="1"/>
    <xf numFmtId="0" fontId="6" fillId="0" borderId="0" xfId="8" applyFont="1" applyFill="1" applyAlignment="1" applyProtection="1"/>
    <xf numFmtId="0" fontId="11" fillId="2" borderId="0" xfId="8" applyFont="1" applyFill="1" applyAlignment="1" applyProtection="1"/>
    <xf numFmtId="0" fontId="6" fillId="2" borderId="1" xfId="8" applyFont="1" applyFill="1" applyBorder="1" applyAlignment="1" applyProtection="1">
      <alignment vertical="top"/>
    </xf>
    <xf numFmtId="0" fontId="12" fillId="2" borderId="1" xfId="8" applyFont="1" applyFill="1" applyBorder="1" applyAlignment="1" applyProtection="1">
      <alignment vertical="top"/>
    </xf>
    <xf numFmtId="0" fontId="6" fillId="2" borderId="1" xfId="5" applyFont="1" applyFill="1" applyBorder="1" applyAlignment="1" applyProtection="1"/>
    <xf numFmtId="0" fontId="12" fillId="2" borderId="1" xfId="5" applyFont="1" applyFill="1" applyBorder="1" applyAlignment="1" applyProtection="1">
      <alignment wrapText="1"/>
    </xf>
    <xf numFmtId="168" fontId="12" fillId="2" borderId="0" xfId="1" applyNumberFormat="1" applyFont="1" applyFill="1" applyAlignment="1"/>
    <xf numFmtId="168" fontId="6" fillId="2" borderId="0" xfId="1" applyNumberFormat="1" applyFont="1" applyFill="1" applyAlignment="1"/>
    <xf numFmtId="168" fontId="15" fillId="2" borderId="0" xfId="1" applyNumberFormat="1" applyFont="1" applyFill="1" applyAlignment="1"/>
    <xf numFmtId="168" fontId="15" fillId="2" borderId="0" xfId="1" applyNumberFormat="1" applyFont="1" applyFill="1" applyAlignment="1">
      <alignment horizontal="right"/>
    </xf>
    <xf numFmtId="168" fontId="6" fillId="2" borderId="0" xfId="1" applyNumberFormat="1" applyFont="1" applyFill="1" applyAlignment="1">
      <alignment horizontal="right"/>
    </xf>
    <xf numFmtId="164" fontId="6" fillId="2" borderId="0" xfId="6" applyFont="1" applyFill="1" applyAlignment="1" applyProtection="1">
      <alignment vertical="center"/>
    </xf>
    <xf numFmtId="49" fontId="6" fillId="2" borderId="0" xfId="5" applyNumberFormat="1" applyFont="1" applyFill="1" applyAlignment="1" applyProtection="1"/>
    <xf numFmtId="165" fontId="6" fillId="2" borderId="0" xfId="5" applyNumberFormat="1" applyFont="1" applyFill="1" applyAlignment="1" applyProtection="1">
      <alignment horizontal="left" wrapText="1"/>
    </xf>
    <xf numFmtId="165" fontId="6" fillId="2" borderId="0" xfId="5" applyNumberFormat="1" applyFont="1" applyFill="1" applyAlignment="1" applyProtection="1">
      <alignment wrapText="1"/>
    </xf>
    <xf numFmtId="165" fontId="6" fillId="2" borderId="0" xfId="5" applyNumberFormat="1" applyFont="1" applyFill="1" applyAlignment="1" applyProtection="1"/>
    <xf numFmtId="165" fontId="6" fillId="2" borderId="0" xfId="8" applyNumberFormat="1" applyFont="1" applyFill="1" applyAlignment="1" applyProtection="1">
      <alignment horizontal="left"/>
    </xf>
    <xf numFmtId="165" fontId="6" fillId="2" borderId="0" xfId="8" applyNumberFormat="1" applyFont="1" applyFill="1" applyAlignment="1" applyProtection="1"/>
    <xf numFmtId="0" fontId="6" fillId="2" borderId="0" xfId="8" applyFont="1" applyFill="1" applyAlignment="1" applyProtection="1">
      <alignment vertical="top"/>
    </xf>
    <xf numFmtId="0" fontId="6" fillId="2" borderId="1" xfId="5" applyFont="1" applyFill="1" applyBorder="1" applyAlignment="1" applyProtection="1">
      <alignment horizontal="left" vertical="top"/>
    </xf>
    <xf numFmtId="0" fontId="23" fillId="0" borderId="0" xfId="0" applyFont="1"/>
    <xf numFmtId="0" fontId="25" fillId="0" borderId="7" xfId="0" applyFont="1" applyBorder="1"/>
    <xf numFmtId="0" fontId="23" fillId="0" borderId="7" xfId="0" applyFont="1" applyBorder="1" applyAlignment="1">
      <alignment horizontal="center" vertical="center"/>
    </xf>
    <xf numFmtId="0" fontId="23" fillId="0" borderId="7" xfId="0" applyFont="1" applyBorder="1"/>
    <xf numFmtId="0" fontId="6" fillId="2" borderId="1" xfId="5" applyFont="1" applyFill="1" applyBorder="1" applyAlignment="1" applyProtection="1">
      <alignment horizontal="left"/>
    </xf>
    <xf numFmtId="0" fontId="26" fillId="0" borderId="0" xfId="0" applyFont="1" applyAlignment="1">
      <alignment horizontal="left" vertical="center"/>
    </xf>
    <xf numFmtId="0" fontId="27" fillId="0" borderId="0" xfId="0" applyFont="1"/>
    <xf numFmtId="0" fontId="27" fillId="0" borderId="0" xfId="0" applyFont="1" applyAlignment="1">
      <alignment horizontal="left" vertical="top"/>
    </xf>
    <xf numFmtId="0" fontId="28" fillId="0" borderId="0" xfId="0" applyFont="1" applyAlignment="1">
      <alignment horizontal="left" vertical="center" wrapText="1"/>
    </xf>
    <xf numFmtId="0" fontId="28" fillId="0" borderId="0" xfId="0" applyFont="1" applyAlignment="1">
      <alignment horizontal="center" vertical="center" wrapText="1"/>
    </xf>
    <xf numFmtId="0" fontId="27" fillId="0" borderId="0" xfId="0" applyNumberFormat="1" applyFont="1" applyAlignment="1">
      <alignment horizontal="left" vertical="top"/>
    </xf>
    <xf numFmtId="3" fontId="27" fillId="0" borderId="0" xfId="0" applyNumberFormat="1" applyFont="1" applyAlignment="1">
      <alignment horizontal="right" vertical="top"/>
    </xf>
    <xf numFmtId="0" fontId="29" fillId="0" borderId="0" xfId="0" applyFont="1" applyAlignment="1">
      <alignment horizontal="center" vertical="center" wrapText="1"/>
    </xf>
    <xf numFmtId="3" fontId="30" fillId="0" borderId="0" xfId="0" applyNumberFormat="1" applyFont="1" applyAlignment="1">
      <alignment horizontal="right" vertical="top"/>
    </xf>
    <xf numFmtId="0" fontId="23" fillId="0" borderId="8" xfId="0" applyFont="1" applyBorder="1" applyAlignment="1">
      <alignment horizontal="center" vertical="center"/>
    </xf>
    <xf numFmtId="0" fontId="0" fillId="3" borderId="0" xfId="0" applyFill="1"/>
    <xf numFmtId="0" fontId="32" fillId="3" borderId="0" xfId="9" applyFont="1" applyFill="1" applyAlignment="1" applyProtection="1">
      <alignment vertical="center"/>
      <protection locked="0" hidden="1"/>
    </xf>
    <xf numFmtId="0" fontId="33" fillId="3" borderId="0" xfId="0" applyFont="1" applyFill="1"/>
    <xf numFmtId="0" fontId="34" fillId="3" borderId="0" xfId="0" applyFont="1" applyFill="1" applyAlignment="1">
      <alignment horizontal="left"/>
    </xf>
    <xf numFmtId="0" fontId="35" fillId="3" borderId="9" xfId="0" applyFont="1" applyFill="1" applyBorder="1"/>
    <xf numFmtId="0" fontId="34" fillId="3" borderId="0" xfId="0" applyFont="1" applyFill="1" applyAlignment="1">
      <alignment horizontal="center"/>
    </xf>
    <xf numFmtId="0" fontId="0" fillId="3" borderId="10" xfId="0" applyFill="1" applyBorder="1"/>
    <xf numFmtId="0" fontId="36" fillId="3" borderId="0" xfId="0" applyFont="1" applyFill="1" applyAlignment="1">
      <alignment vertical="top"/>
    </xf>
    <xf numFmtId="0" fontId="23" fillId="3" borderId="0" xfId="0" applyFont="1" applyFill="1"/>
    <xf numFmtId="0" fontId="25" fillId="3" borderId="7" xfId="0" applyFont="1" applyFill="1" applyBorder="1"/>
    <xf numFmtId="0" fontId="23" fillId="3" borderId="7" xfId="0" applyFont="1" applyFill="1" applyBorder="1" applyAlignment="1">
      <alignment horizontal="center" vertical="center"/>
    </xf>
    <xf numFmtId="0" fontId="23" fillId="3" borderId="7" xfId="0" applyFont="1" applyFill="1" applyBorder="1"/>
    <xf numFmtId="0" fontId="0" fillId="3" borderId="11" xfId="0" applyFill="1" applyBorder="1"/>
    <xf numFmtId="0" fontId="23" fillId="3" borderId="8" xfId="0" applyFont="1" applyFill="1" applyBorder="1" applyAlignment="1">
      <alignment horizontal="center" vertical="center"/>
    </xf>
    <xf numFmtId="0" fontId="25" fillId="3" borderId="7" xfId="0" applyFont="1" applyFill="1" applyBorder="1" applyAlignment="1">
      <alignment vertical="center" wrapText="1"/>
    </xf>
    <xf numFmtId="0" fontId="9" fillId="2" borderId="0" xfId="4" applyFont="1" applyFill="1" applyAlignment="1"/>
    <xf numFmtId="0" fontId="24" fillId="0" borderId="0" xfId="0" applyFont="1" applyBorder="1" applyAlignment="1">
      <alignment horizontal="center"/>
    </xf>
    <xf numFmtId="0" fontId="37" fillId="3" borderId="0" xfId="0" applyFont="1" applyFill="1" applyAlignment="1">
      <alignment horizontal="left" vertical="top" wrapText="1"/>
    </xf>
    <xf numFmtId="0" fontId="9" fillId="2" borderId="0" xfId="4" applyFont="1" applyFill="1" applyAlignment="1"/>
    <xf numFmtId="0" fontId="24" fillId="0" borderId="4" xfId="0" applyFont="1" applyBorder="1" applyAlignment="1">
      <alignment horizontal="center"/>
    </xf>
    <xf numFmtId="0" fontId="24" fillId="0" borderId="5" xfId="0" applyFont="1" applyBorder="1" applyAlignment="1">
      <alignment horizontal="center"/>
    </xf>
    <xf numFmtId="0" fontId="24" fillId="0" borderId="6" xfId="0" applyFont="1" applyBorder="1" applyAlignment="1">
      <alignment horizontal="center"/>
    </xf>
    <xf numFmtId="0" fontId="24" fillId="0" borderId="12" xfId="0" applyFont="1" applyBorder="1" applyAlignment="1">
      <alignment horizontal="center"/>
    </xf>
    <xf numFmtId="0" fontId="24" fillId="0" borderId="0" xfId="0" applyFont="1" applyBorder="1" applyAlignment="1">
      <alignment horizontal="center"/>
    </xf>
    <xf numFmtId="0" fontId="37" fillId="3" borderId="0" xfId="0" applyFont="1" applyFill="1" applyAlignment="1">
      <alignment horizontal="left" vertical="top" wrapText="1"/>
    </xf>
    <xf numFmtId="0" fontId="24" fillId="3" borderId="12" xfId="0" applyFont="1" applyFill="1" applyBorder="1" applyAlignment="1">
      <alignment horizontal="center"/>
    </xf>
    <xf numFmtId="0" fontId="24" fillId="3" borderId="0" xfId="0" applyFont="1" applyFill="1" applyBorder="1" applyAlignment="1">
      <alignment horizontal="center"/>
    </xf>
    <xf numFmtId="0" fontId="6" fillId="2" borderId="1" xfId="8" applyFill="1" applyBorder="1" applyAlignment="1" applyProtection="1">
      <alignment horizontal="left" wrapText="1"/>
    </xf>
    <xf numFmtId="0" fontId="12" fillId="0" borderId="1" xfId="5" applyFont="1" applyBorder="1" applyAlignment="1" applyProtection="1">
      <alignment horizontal="right" wrapText="1"/>
    </xf>
    <xf numFmtId="0" fontId="12" fillId="2" borderId="2" xfId="5" applyFont="1" applyFill="1" applyBorder="1" applyAlignment="1" applyProtection="1">
      <alignment horizontal="right" wrapText="1"/>
    </xf>
    <xf numFmtId="9" fontId="12" fillId="2" borderId="0" xfId="10" applyFont="1" applyFill="1"/>
    <xf numFmtId="164" fontId="12" fillId="2" borderId="0" xfId="6" applyFont="1" applyFill="1" applyProtection="1"/>
    <xf numFmtId="164" fontId="6" fillId="2" borderId="0" xfId="6" applyFont="1" applyFill="1" applyProtection="1"/>
    <xf numFmtId="164" fontId="15" fillId="2" borderId="0" xfId="6" applyFont="1" applyFill="1" applyProtection="1"/>
    <xf numFmtId="3" fontId="18" fillId="2" borderId="0" xfId="7" applyNumberFormat="1" applyFont="1" applyFill="1" applyAlignment="1" applyProtection="1">
      <alignment horizontal="right"/>
    </xf>
    <xf numFmtId="164" fontId="39" fillId="2" borderId="0" xfId="6" applyFont="1" applyFill="1" applyProtection="1"/>
    <xf numFmtId="0" fontId="40" fillId="2" borderId="0" xfId="5" applyFont="1" applyFill="1" applyAlignment="1" applyProtection="1">
      <alignment horizontal="left"/>
    </xf>
    <xf numFmtId="0" fontId="39" fillId="2" borderId="0" xfId="5" applyFont="1" applyFill="1" applyAlignment="1" applyProtection="1">
      <alignment horizontal="left"/>
    </xf>
    <xf numFmtId="0" fontId="41" fillId="2" borderId="0" xfId="7" applyNumberFormat="1" applyFont="1" applyFill="1" applyAlignment="1" applyProtection="1">
      <alignment horizontal="left"/>
    </xf>
    <xf numFmtId="3" fontId="39" fillId="2" borderId="0" xfId="7" applyNumberFormat="1" applyFont="1" applyFill="1" applyAlignment="1" applyProtection="1">
      <alignment horizontal="right"/>
    </xf>
    <xf numFmtId="0" fontId="6" fillId="2" borderId="0" xfId="5" applyFont="1" applyFill="1" applyProtection="1"/>
    <xf numFmtId="164" fontId="6" fillId="2" borderId="3" xfId="6" applyFont="1" applyFill="1" applyBorder="1" applyAlignment="1" applyProtection="1">
      <alignment vertical="center" wrapText="1"/>
    </xf>
    <xf numFmtId="0" fontId="0" fillId="3" borderId="0" xfId="0" applyFill="1" applyBorder="1"/>
  </cellXfs>
  <cellStyles count="11">
    <cellStyle name="Comma" xfId="1" builtinId="3"/>
    <cellStyle name="Heading_6. New topics" xfId="2" xr:uid="{00000000-0005-0000-0000-000001000000}"/>
    <cellStyle name="Hyperlink" xfId="3" xr:uid="{00000000-0005-0000-0000-000002000000}"/>
    <cellStyle name="Hyperlink 2 2" xfId="4" xr:uid="{00000000-0005-0000-0000-000003000000}"/>
    <cellStyle name="Normal" xfId="0" builtinId="0" customBuiltin="1"/>
    <cellStyle name="Normal 2" xfId="5" xr:uid="{00000000-0005-0000-0000-000005000000}"/>
    <cellStyle name="Normal 21" xfId="9" xr:uid="{00000000-0005-0000-0000-000006000000}"/>
    <cellStyle name="Normal_TRA2501" xfId="6" xr:uid="{00000000-0005-0000-0000-000007000000}"/>
    <cellStyle name="Normal_TRA2502a" xfId="7" xr:uid="{00000000-0005-0000-0000-000008000000}"/>
    <cellStyle name="Normal_TRA9901" xfId="8" xr:uid="{00000000-0005-0000-0000-000009000000}"/>
    <cellStyle name="Percent" xfId="10" builtinId="5"/>
  </cellStyles>
  <dxfs count="0"/>
  <tableStyles count="0" defaultTableStyle="TableStyleMedium9" defaultPivotStyle="PivotStyleLight16"/>
  <colors>
    <mruColors>
      <color rgb="FFF6FE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Sheet1!$C$178</c:f>
          <c:strCache>
            <c:ptCount val="1"/>
            <c:pt idx="0">
              <c:v>Motor vehicle traffic (vehicle miles)</c:v>
            </c:pt>
          </c:strCache>
        </c:strRef>
      </c:tx>
      <c:overlay val="0"/>
      <c:txPr>
        <a:bodyPr/>
        <a:lstStyle/>
        <a:p>
          <a:pPr>
            <a:defRPr sz="800">
              <a:latin typeface="Segoe UI" pitchFamily="34" charset="0"/>
              <a:cs typeface="Segoe UI" pitchFamily="34" charset="0"/>
            </a:defRPr>
          </a:pPr>
          <a:endParaRPr lang="en-US"/>
        </a:p>
      </c:txPr>
    </c:title>
    <c:autoTitleDeleted val="0"/>
    <c:plotArea>
      <c:layout/>
      <c:lineChart>
        <c:grouping val="standard"/>
        <c:varyColors val="0"/>
        <c:ser>
          <c:idx val="1"/>
          <c:order val="0"/>
          <c:tx>
            <c:strRef>
              <c:f>Sheet1!$C$182</c:f>
              <c:strCache>
                <c:ptCount val="1"/>
                <c:pt idx="0">
                  <c:v>Cumbria</c:v>
                </c:pt>
              </c:strCache>
            </c:strRef>
          </c:tx>
          <c:spPr>
            <a:ln w="25400">
              <a:solidFill>
                <a:schemeClr val="tx1"/>
              </a:solidFill>
            </a:ln>
          </c:spPr>
          <c:marker>
            <c:symbol val="none"/>
          </c:marker>
          <c:cat>
            <c:numRef>
              <c:f>Sheet1!$D$178:$J$178</c:f>
              <c:numCache>
                <c:formatCode>General</c:formatCode>
                <c:ptCount val="7"/>
                <c:pt idx="0">
                  <c:v>2012</c:v>
                </c:pt>
                <c:pt idx="1">
                  <c:v>2013</c:v>
                </c:pt>
                <c:pt idx="2">
                  <c:v>2014</c:v>
                </c:pt>
                <c:pt idx="3">
                  <c:v>2015</c:v>
                </c:pt>
                <c:pt idx="4">
                  <c:v>2016</c:v>
                </c:pt>
                <c:pt idx="5">
                  <c:v>2017</c:v>
                </c:pt>
                <c:pt idx="6">
                  <c:v>2018</c:v>
                </c:pt>
              </c:numCache>
            </c:numRef>
          </c:cat>
          <c:val>
            <c:numRef>
              <c:f>Sheet1!$D$182:$J$182</c:f>
              <c:numCache>
                <c:formatCode>General</c:formatCode>
                <c:ptCount val="7"/>
                <c:pt idx="0">
                  <c:v>3384</c:v>
                </c:pt>
                <c:pt idx="1">
                  <c:v>3428</c:v>
                </c:pt>
                <c:pt idx="2">
                  <c:v>3528</c:v>
                </c:pt>
                <c:pt idx="3">
                  <c:v>3605</c:v>
                </c:pt>
                <c:pt idx="4">
                  <c:v>3737</c:v>
                </c:pt>
                <c:pt idx="5">
                  <c:v>3824</c:v>
                </c:pt>
                <c:pt idx="6">
                  <c:v>3962</c:v>
                </c:pt>
              </c:numCache>
            </c:numRef>
          </c:val>
          <c:smooth val="0"/>
          <c:extLst>
            <c:ext xmlns:c16="http://schemas.microsoft.com/office/drawing/2014/chart" uri="{C3380CC4-5D6E-409C-BE32-E72D297353CC}">
              <c16:uniqueId val="{00000000-897F-4B8E-B166-245B8312DD33}"/>
            </c:ext>
          </c:extLst>
        </c:ser>
        <c:dLbls>
          <c:showLegendKey val="0"/>
          <c:showVal val="0"/>
          <c:showCatName val="0"/>
          <c:showSerName val="0"/>
          <c:showPercent val="0"/>
          <c:showBubbleSize val="0"/>
        </c:dLbls>
        <c:smooth val="0"/>
        <c:axId val="155060096"/>
        <c:axId val="155061632"/>
      </c:lineChart>
      <c:catAx>
        <c:axId val="155060096"/>
        <c:scaling>
          <c:orientation val="minMax"/>
        </c:scaling>
        <c:delete val="0"/>
        <c:axPos val="b"/>
        <c:numFmt formatCode="General" sourceLinked="1"/>
        <c:majorTickMark val="out"/>
        <c:minorTickMark val="none"/>
        <c:tickLblPos val="nextTo"/>
        <c:crossAx val="155061632"/>
        <c:crosses val="autoZero"/>
        <c:auto val="1"/>
        <c:lblAlgn val="ctr"/>
        <c:lblOffset val="100"/>
        <c:noMultiLvlLbl val="0"/>
      </c:catAx>
      <c:valAx>
        <c:axId val="155061632"/>
        <c:scaling>
          <c:orientation val="minMax"/>
        </c:scaling>
        <c:delete val="0"/>
        <c:axPos val="l"/>
        <c:majorGridlines/>
        <c:title>
          <c:tx>
            <c:strRef>
              <c:f>Sheet1!$D$177</c:f>
              <c:strCache>
                <c:ptCount val="1"/>
                <c:pt idx="0">
                  <c:v>Million vehicle miles</c:v>
                </c:pt>
              </c:strCache>
            </c:strRef>
          </c:tx>
          <c:overlay val="0"/>
          <c:txPr>
            <a:bodyPr rot="-5400000" vert="horz"/>
            <a:lstStyle/>
            <a:p>
              <a:pPr>
                <a:defRPr/>
              </a:pPr>
              <a:endParaRPr lang="en-US"/>
            </a:p>
          </c:txPr>
        </c:title>
        <c:numFmt formatCode="General" sourceLinked="1"/>
        <c:majorTickMark val="out"/>
        <c:minorTickMark val="none"/>
        <c:tickLblPos val="nextTo"/>
        <c:txPr>
          <a:bodyPr/>
          <a:lstStyle/>
          <a:p>
            <a:pPr>
              <a:defRPr sz="800"/>
            </a:pPr>
            <a:endParaRPr lang="en-US"/>
          </a:p>
        </c:txPr>
        <c:crossAx val="155060096"/>
        <c:crosses val="autoZero"/>
        <c:crossBetween val="between"/>
      </c:valAx>
    </c:plotArea>
    <c:legend>
      <c:legendPos val="r"/>
      <c:overlay val="0"/>
      <c:txPr>
        <a:bodyPr/>
        <a:lstStyle/>
        <a:p>
          <a:pPr>
            <a:defRPr sz="900"/>
          </a:pPr>
          <a:endParaRPr lang="en-US"/>
        </a:p>
      </c:txPr>
    </c:legend>
    <c:plotVisOnly val="1"/>
    <c:dispBlanksAs val="gap"/>
    <c:showDLblsOverMax val="0"/>
  </c:chart>
  <c:printSettings>
    <c:headerFooter/>
    <c:pageMargins b="0.75000000000000155" l="0.70000000000000062" r="0.70000000000000062" t="0.75000000000000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Sheet1!$C$379</c:f>
          <c:strCache>
            <c:ptCount val="1"/>
            <c:pt idx="0">
              <c:v>Car vehicle traffic (vehicle miles)</c:v>
            </c:pt>
          </c:strCache>
        </c:strRef>
      </c:tx>
      <c:overlay val="0"/>
      <c:txPr>
        <a:bodyPr/>
        <a:lstStyle/>
        <a:p>
          <a:pPr>
            <a:defRPr sz="800">
              <a:latin typeface="Segoe UI" pitchFamily="34" charset="0"/>
              <a:cs typeface="Segoe UI" pitchFamily="34" charset="0"/>
            </a:defRPr>
          </a:pPr>
          <a:endParaRPr lang="en-US"/>
        </a:p>
      </c:txPr>
    </c:title>
    <c:autoTitleDeleted val="0"/>
    <c:plotArea>
      <c:layout/>
      <c:lineChart>
        <c:grouping val="standard"/>
        <c:varyColors val="0"/>
        <c:ser>
          <c:idx val="1"/>
          <c:order val="0"/>
          <c:tx>
            <c:strRef>
              <c:f>Sheet1!$C$383</c:f>
              <c:strCache>
                <c:ptCount val="1"/>
                <c:pt idx="0">
                  <c:v>Cumbria</c:v>
                </c:pt>
              </c:strCache>
            </c:strRef>
          </c:tx>
          <c:spPr>
            <a:ln w="25400">
              <a:solidFill>
                <a:schemeClr val="tx1"/>
              </a:solidFill>
            </a:ln>
          </c:spPr>
          <c:marker>
            <c:symbol val="none"/>
          </c:marker>
          <c:cat>
            <c:numRef>
              <c:f>Sheet1!$D$379:$K$379</c:f>
              <c:numCache>
                <c:formatCode>General</c:formatCode>
                <c:ptCount val="8"/>
                <c:pt idx="0">
                  <c:v>2012</c:v>
                </c:pt>
                <c:pt idx="1">
                  <c:v>2013</c:v>
                </c:pt>
                <c:pt idx="2">
                  <c:v>2014</c:v>
                </c:pt>
                <c:pt idx="3">
                  <c:v>2015</c:v>
                </c:pt>
                <c:pt idx="4">
                  <c:v>2016</c:v>
                </c:pt>
                <c:pt idx="5">
                  <c:v>2017</c:v>
                </c:pt>
                <c:pt idx="6">
                  <c:v>2018</c:v>
                </c:pt>
                <c:pt idx="7">
                  <c:v>2019</c:v>
                </c:pt>
              </c:numCache>
            </c:numRef>
          </c:cat>
          <c:val>
            <c:numRef>
              <c:f>Sheet1!$D$383:$K$383</c:f>
              <c:numCache>
                <c:formatCode>General</c:formatCode>
                <c:ptCount val="8"/>
                <c:pt idx="0">
                  <c:v>2564</c:v>
                </c:pt>
                <c:pt idx="1">
                  <c:v>2589</c:v>
                </c:pt>
                <c:pt idx="2">
                  <c:v>2646</c:v>
                </c:pt>
                <c:pt idx="3">
                  <c:v>2670</c:v>
                </c:pt>
                <c:pt idx="4">
                  <c:v>2770</c:v>
                </c:pt>
                <c:pt idx="5">
                  <c:v>2827</c:v>
                </c:pt>
                <c:pt idx="6">
                  <c:v>2980</c:v>
                </c:pt>
                <c:pt idx="7">
                  <c:v>3034</c:v>
                </c:pt>
              </c:numCache>
            </c:numRef>
          </c:val>
          <c:smooth val="0"/>
          <c:extLst>
            <c:ext xmlns:c16="http://schemas.microsoft.com/office/drawing/2014/chart" uri="{C3380CC4-5D6E-409C-BE32-E72D297353CC}">
              <c16:uniqueId val="{00000000-CD30-4455-B01C-C435C54966D5}"/>
            </c:ext>
          </c:extLst>
        </c:ser>
        <c:dLbls>
          <c:showLegendKey val="0"/>
          <c:showVal val="0"/>
          <c:showCatName val="0"/>
          <c:showSerName val="0"/>
          <c:showPercent val="0"/>
          <c:showBubbleSize val="0"/>
        </c:dLbls>
        <c:smooth val="0"/>
        <c:axId val="162814592"/>
        <c:axId val="162828672"/>
      </c:lineChart>
      <c:catAx>
        <c:axId val="162814592"/>
        <c:scaling>
          <c:orientation val="minMax"/>
        </c:scaling>
        <c:delete val="0"/>
        <c:axPos val="b"/>
        <c:numFmt formatCode="General" sourceLinked="1"/>
        <c:majorTickMark val="out"/>
        <c:minorTickMark val="none"/>
        <c:tickLblPos val="nextTo"/>
        <c:crossAx val="162828672"/>
        <c:crosses val="autoZero"/>
        <c:auto val="1"/>
        <c:lblAlgn val="ctr"/>
        <c:lblOffset val="100"/>
        <c:noMultiLvlLbl val="0"/>
      </c:catAx>
      <c:valAx>
        <c:axId val="162828672"/>
        <c:scaling>
          <c:orientation val="minMax"/>
        </c:scaling>
        <c:delete val="0"/>
        <c:axPos val="l"/>
        <c:majorGridlines/>
        <c:title>
          <c:tx>
            <c:strRef>
              <c:f>Sheet1!$D$378</c:f>
              <c:strCache>
                <c:ptCount val="1"/>
                <c:pt idx="0">
                  <c:v>Million vehicle miles</c:v>
                </c:pt>
              </c:strCache>
            </c:strRef>
          </c:tx>
          <c:overlay val="0"/>
          <c:txPr>
            <a:bodyPr rot="-5400000" vert="horz"/>
            <a:lstStyle/>
            <a:p>
              <a:pPr>
                <a:defRPr/>
              </a:pPr>
              <a:endParaRPr lang="en-US"/>
            </a:p>
          </c:txPr>
        </c:title>
        <c:numFmt formatCode="General" sourceLinked="1"/>
        <c:majorTickMark val="out"/>
        <c:minorTickMark val="none"/>
        <c:tickLblPos val="nextTo"/>
        <c:txPr>
          <a:bodyPr/>
          <a:lstStyle/>
          <a:p>
            <a:pPr>
              <a:defRPr sz="800"/>
            </a:pPr>
            <a:endParaRPr lang="en-US"/>
          </a:p>
        </c:txPr>
        <c:crossAx val="162814592"/>
        <c:crosses val="autoZero"/>
        <c:crossBetween val="between"/>
      </c:valAx>
    </c:plotArea>
    <c:legend>
      <c:legendPos val="r"/>
      <c:overlay val="0"/>
      <c:txPr>
        <a:bodyPr/>
        <a:lstStyle/>
        <a:p>
          <a:pPr>
            <a:defRPr sz="900"/>
          </a:pPr>
          <a:endParaRPr lang="en-US"/>
        </a:p>
      </c:txPr>
    </c:legend>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Sheet1!$U$379</c:f>
          <c:strCache>
            <c:ptCount val="1"/>
            <c:pt idx="0">
              <c:v>Car vehicle traffic (vehicle miles per head of population)</c:v>
            </c:pt>
          </c:strCache>
        </c:strRef>
      </c:tx>
      <c:overlay val="0"/>
      <c:txPr>
        <a:bodyPr/>
        <a:lstStyle/>
        <a:p>
          <a:pPr>
            <a:defRPr sz="900">
              <a:latin typeface="Segoe UI" pitchFamily="34" charset="0"/>
              <a:cs typeface="Segoe UI" pitchFamily="34" charset="0"/>
            </a:defRPr>
          </a:pPr>
          <a:endParaRPr lang="en-US"/>
        </a:p>
      </c:txPr>
    </c:title>
    <c:autoTitleDeleted val="0"/>
    <c:plotArea>
      <c:layout/>
      <c:barChart>
        <c:barDir val="col"/>
        <c:grouping val="clustered"/>
        <c:varyColors val="0"/>
        <c:ser>
          <c:idx val="3"/>
          <c:order val="3"/>
          <c:tx>
            <c:strRef>
              <c:f>Sheet1!$U$383</c:f>
              <c:strCache>
                <c:ptCount val="1"/>
                <c:pt idx="0">
                  <c:v>Cumbria</c:v>
                </c:pt>
              </c:strCache>
            </c:strRef>
          </c:tx>
          <c:spPr>
            <a:solidFill>
              <a:schemeClr val="tx1"/>
            </a:solidFill>
          </c:spPr>
          <c:invertIfNegative val="0"/>
          <c:cat>
            <c:numRef>
              <c:f>[1]Sheet1!$R$375:$V$375</c:f>
              <c:numCache>
                <c:formatCode>General</c:formatCode>
                <c:ptCount val="5"/>
                <c:pt idx="0">
                  <c:v>2012</c:v>
                </c:pt>
                <c:pt idx="1">
                  <c:v>2013</c:v>
                </c:pt>
                <c:pt idx="2">
                  <c:v>2014</c:v>
                </c:pt>
                <c:pt idx="3">
                  <c:v>2015</c:v>
                </c:pt>
                <c:pt idx="4">
                  <c:v>2016</c:v>
                </c:pt>
              </c:numCache>
            </c:numRef>
          </c:cat>
          <c:val>
            <c:numRef>
              <c:f>Sheet1!$V$383:$AC$383</c:f>
              <c:numCache>
                <c:formatCode>General</c:formatCode>
                <c:ptCount val="8"/>
                <c:pt idx="0">
                  <c:v>5136.1665047425404</c:v>
                </c:pt>
                <c:pt idx="1">
                  <c:v>5193.591160664314</c:v>
                </c:pt>
                <c:pt idx="2">
                  <c:v>5309.2444258953083</c:v>
                </c:pt>
                <c:pt idx="3">
                  <c:v>5355.1980520717798</c:v>
                </c:pt>
                <c:pt idx="4">
                  <c:v>5553.4059218954553</c:v>
                </c:pt>
                <c:pt idx="5">
                  <c:v>5672.4354150990721</c:v>
                </c:pt>
                <c:pt idx="6">
                  <c:v>5973.2845849168552</c:v>
                </c:pt>
                <c:pt idx="7">
                  <c:v>6067.8543714950838</c:v>
                </c:pt>
              </c:numCache>
            </c:numRef>
          </c:val>
          <c:extLst>
            <c:ext xmlns:c16="http://schemas.microsoft.com/office/drawing/2014/chart" uri="{C3380CC4-5D6E-409C-BE32-E72D297353CC}">
              <c16:uniqueId val="{00000000-EBFC-4A47-917D-C2003302F7F2}"/>
            </c:ext>
          </c:extLst>
        </c:ser>
        <c:dLbls>
          <c:showLegendKey val="0"/>
          <c:showVal val="0"/>
          <c:showCatName val="0"/>
          <c:showSerName val="0"/>
          <c:showPercent val="0"/>
          <c:showBubbleSize val="0"/>
        </c:dLbls>
        <c:gapWidth val="150"/>
        <c:axId val="170863616"/>
        <c:axId val="170873600"/>
      </c:barChart>
      <c:lineChart>
        <c:grouping val="standard"/>
        <c:varyColors val="0"/>
        <c:ser>
          <c:idx val="0"/>
          <c:order val="0"/>
          <c:tx>
            <c:strRef>
              <c:f>Sheet1!$U$380</c:f>
              <c:strCache>
                <c:ptCount val="1"/>
                <c:pt idx="0">
                  <c:v>Predominantly Rural average</c:v>
                </c:pt>
              </c:strCache>
            </c:strRef>
          </c:tx>
          <c:spPr>
            <a:ln w="25400">
              <a:solidFill>
                <a:schemeClr val="bg1">
                  <a:lumMod val="75000"/>
                </a:schemeClr>
              </a:solidFill>
            </a:ln>
          </c:spPr>
          <c:marker>
            <c:symbol val="none"/>
          </c:marker>
          <c:cat>
            <c:numRef>
              <c:f>Sheet1!$V$379:$AC$379</c:f>
              <c:numCache>
                <c:formatCode>General</c:formatCode>
                <c:ptCount val="8"/>
                <c:pt idx="0">
                  <c:v>2012</c:v>
                </c:pt>
                <c:pt idx="1">
                  <c:v>2013</c:v>
                </c:pt>
                <c:pt idx="2">
                  <c:v>2014</c:v>
                </c:pt>
                <c:pt idx="3">
                  <c:v>2015</c:v>
                </c:pt>
                <c:pt idx="4">
                  <c:v>2016</c:v>
                </c:pt>
                <c:pt idx="5">
                  <c:v>2017</c:v>
                </c:pt>
                <c:pt idx="6">
                  <c:v>2018</c:v>
                </c:pt>
                <c:pt idx="7">
                  <c:v>2019</c:v>
                </c:pt>
              </c:numCache>
            </c:numRef>
          </c:cat>
          <c:val>
            <c:numRef>
              <c:f>Sheet1!$V$380:$AC$380</c:f>
              <c:numCache>
                <c:formatCode>General</c:formatCode>
                <c:ptCount val="8"/>
                <c:pt idx="0">
                  <c:v>4784.8312341177489</c:v>
                </c:pt>
                <c:pt idx="1">
                  <c:v>4820.5220092603113</c:v>
                </c:pt>
                <c:pt idx="2">
                  <c:v>4915.602953598107</c:v>
                </c:pt>
                <c:pt idx="3">
                  <c:v>4982.8340731627341</c:v>
                </c:pt>
                <c:pt idx="4">
                  <c:v>5128.1678092546654</c:v>
                </c:pt>
                <c:pt idx="5">
                  <c:v>5257.6039613113981</c:v>
                </c:pt>
                <c:pt idx="6">
                  <c:v>5311.5496066667811</c:v>
                </c:pt>
                <c:pt idx="7">
                  <c:v>5402.3255216462221</c:v>
                </c:pt>
              </c:numCache>
            </c:numRef>
          </c:val>
          <c:smooth val="0"/>
          <c:extLst>
            <c:ext xmlns:c16="http://schemas.microsoft.com/office/drawing/2014/chart" uri="{C3380CC4-5D6E-409C-BE32-E72D297353CC}">
              <c16:uniqueId val="{00000001-EBFC-4A47-917D-C2003302F7F2}"/>
            </c:ext>
          </c:extLst>
        </c:ser>
        <c:ser>
          <c:idx val="1"/>
          <c:order val="1"/>
          <c:tx>
            <c:strRef>
              <c:f>Sheet1!$U$381</c:f>
              <c:strCache>
                <c:ptCount val="1"/>
                <c:pt idx="0">
                  <c:v>Predominantly Urban average</c:v>
                </c:pt>
              </c:strCache>
            </c:strRef>
          </c:tx>
          <c:spPr>
            <a:ln w="25400">
              <a:solidFill>
                <a:schemeClr val="accent6">
                  <a:lumMod val="75000"/>
                </a:schemeClr>
              </a:solidFill>
              <a:prstDash val="sysDash"/>
            </a:ln>
          </c:spPr>
          <c:marker>
            <c:symbol val="none"/>
          </c:marker>
          <c:cat>
            <c:numRef>
              <c:f>Sheet1!$V$379:$AC$379</c:f>
              <c:numCache>
                <c:formatCode>General</c:formatCode>
                <c:ptCount val="8"/>
                <c:pt idx="0">
                  <c:v>2012</c:v>
                </c:pt>
                <c:pt idx="1">
                  <c:v>2013</c:v>
                </c:pt>
                <c:pt idx="2">
                  <c:v>2014</c:v>
                </c:pt>
                <c:pt idx="3">
                  <c:v>2015</c:v>
                </c:pt>
                <c:pt idx="4">
                  <c:v>2016</c:v>
                </c:pt>
                <c:pt idx="5">
                  <c:v>2017</c:v>
                </c:pt>
                <c:pt idx="6">
                  <c:v>2018</c:v>
                </c:pt>
                <c:pt idx="7">
                  <c:v>2019</c:v>
                </c:pt>
              </c:numCache>
            </c:numRef>
          </c:cat>
          <c:val>
            <c:numRef>
              <c:f>Sheet1!$V$381:$AC$381</c:f>
              <c:numCache>
                <c:formatCode>General</c:formatCode>
                <c:ptCount val="8"/>
                <c:pt idx="0">
                  <c:v>3174.6848635777401</c:v>
                </c:pt>
                <c:pt idx="1">
                  <c:v>3157.9061046690745</c:v>
                </c:pt>
                <c:pt idx="2">
                  <c:v>3218.9561053539405</c:v>
                </c:pt>
                <c:pt idx="3">
                  <c:v>3243.3134604692764</c:v>
                </c:pt>
                <c:pt idx="4">
                  <c:v>3260.3906666129656</c:v>
                </c:pt>
                <c:pt idx="5">
                  <c:v>3302.0153986547621</c:v>
                </c:pt>
                <c:pt idx="6">
                  <c:v>3337.1831152248824</c:v>
                </c:pt>
                <c:pt idx="7">
                  <c:v>3412.3433186597213</c:v>
                </c:pt>
              </c:numCache>
            </c:numRef>
          </c:val>
          <c:smooth val="0"/>
          <c:extLst>
            <c:ext xmlns:c16="http://schemas.microsoft.com/office/drawing/2014/chart" uri="{C3380CC4-5D6E-409C-BE32-E72D297353CC}">
              <c16:uniqueId val="{00000002-EBFC-4A47-917D-C2003302F7F2}"/>
            </c:ext>
          </c:extLst>
        </c:ser>
        <c:ser>
          <c:idx val="2"/>
          <c:order val="2"/>
          <c:tx>
            <c:strRef>
              <c:f>Sheet1!$U$382</c:f>
              <c:strCache>
                <c:ptCount val="1"/>
                <c:pt idx="0">
                  <c:v>Shire County average</c:v>
                </c:pt>
              </c:strCache>
            </c:strRef>
          </c:tx>
          <c:spPr>
            <a:ln w="25400">
              <a:solidFill>
                <a:schemeClr val="accent1">
                  <a:lumMod val="60000"/>
                  <a:lumOff val="40000"/>
                </a:schemeClr>
              </a:solidFill>
              <a:prstDash val="sysDot"/>
            </a:ln>
          </c:spPr>
          <c:marker>
            <c:symbol val="none"/>
          </c:marker>
          <c:cat>
            <c:numRef>
              <c:f>Sheet1!$V$379:$AC$379</c:f>
              <c:numCache>
                <c:formatCode>General</c:formatCode>
                <c:ptCount val="8"/>
                <c:pt idx="0">
                  <c:v>2012</c:v>
                </c:pt>
                <c:pt idx="1">
                  <c:v>2013</c:v>
                </c:pt>
                <c:pt idx="2">
                  <c:v>2014</c:v>
                </c:pt>
                <c:pt idx="3">
                  <c:v>2015</c:v>
                </c:pt>
                <c:pt idx="4">
                  <c:v>2016</c:v>
                </c:pt>
                <c:pt idx="5">
                  <c:v>2017</c:v>
                </c:pt>
                <c:pt idx="6">
                  <c:v>2018</c:v>
                </c:pt>
                <c:pt idx="7">
                  <c:v>2019</c:v>
                </c:pt>
              </c:numCache>
            </c:numRef>
          </c:cat>
          <c:val>
            <c:numRef>
              <c:f>Sheet1!$V$382:$AC$382</c:f>
              <c:numCache>
                <c:formatCode>General</c:formatCode>
                <c:ptCount val="8"/>
                <c:pt idx="0">
                  <c:v>5114.910706318231</c:v>
                </c:pt>
                <c:pt idx="1">
                  <c:v>5109.8904003848938</c:v>
                </c:pt>
                <c:pt idx="2">
                  <c:v>5203.6752526740811</c:v>
                </c:pt>
                <c:pt idx="3">
                  <c:v>5273.3347701686316</c:v>
                </c:pt>
                <c:pt idx="4">
                  <c:v>5364.1307328668427</c:v>
                </c:pt>
                <c:pt idx="5">
                  <c:v>5437.3843066612344</c:v>
                </c:pt>
                <c:pt idx="6">
                  <c:v>5431.2392996858462</c:v>
                </c:pt>
                <c:pt idx="7">
                  <c:v>5486.2170140080243</c:v>
                </c:pt>
              </c:numCache>
            </c:numRef>
          </c:val>
          <c:smooth val="0"/>
          <c:extLst>
            <c:ext xmlns:c16="http://schemas.microsoft.com/office/drawing/2014/chart" uri="{C3380CC4-5D6E-409C-BE32-E72D297353CC}">
              <c16:uniqueId val="{00000003-EBFC-4A47-917D-C2003302F7F2}"/>
            </c:ext>
          </c:extLst>
        </c:ser>
        <c:dLbls>
          <c:showLegendKey val="0"/>
          <c:showVal val="0"/>
          <c:showCatName val="0"/>
          <c:showSerName val="0"/>
          <c:showPercent val="0"/>
          <c:showBubbleSize val="0"/>
        </c:dLbls>
        <c:marker val="1"/>
        <c:smooth val="0"/>
        <c:axId val="170863616"/>
        <c:axId val="170873600"/>
      </c:lineChart>
      <c:catAx>
        <c:axId val="170863616"/>
        <c:scaling>
          <c:orientation val="minMax"/>
        </c:scaling>
        <c:delete val="0"/>
        <c:axPos val="b"/>
        <c:numFmt formatCode="General" sourceLinked="1"/>
        <c:majorTickMark val="out"/>
        <c:minorTickMark val="none"/>
        <c:tickLblPos val="nextTo"/>
        <c:crossAx val="170873600"/>
        <c:crosses val="autoZero"/>
        <c:auto val="1"/>
        <c:lblAlgn val="ctr"/>
        <c:lblOffset val="100"/>
        <c:noMultiLvlLbl val="0"/>
      </c:catAx>
      <c:valAx>
        <c:axId val="170873600"/>
        <c:scaling>
          <c:orientation val="minMax"/>
        </c:scaling>
        <c:delete val="0"/>
        <c:axPos val="l"/>
        <c:majorGridlines/>
        <c:title>
          <c:tx>
            <c:strRef>
              <c:f>Sheet1!$V$378</c:f>
              <c:strCache>
                <c:ptCount val="1"/>
                <c:pt idx="0">
                  <c:v>vehicle miles/head</c:v>
                </c:pt>
              </c:strCache>
            </c:strRef>
          </c:tx>
          <c:overlay val="0"/>
          <c:txPr>
            <a:bodyPr rot="-5400000" vert="horz"/>
            <a:lstStyle/>
            <a:p>
              <a:pPr>
                <a:defRPr/>
              </a:pPr>
              <a:endParaRPr lang="en-US"/>
            </a:p>
          </c:txPr>
        </c:title>
        <c:numFmt formatCode="General" sourceLinked="1"/>
        <c:majorTickMark val="out"/>
        <c:minorTickMark val="none"/>
        <c:tickLblPos val="nextTo"/>
        <c:txPr>
          <a:bodyPr/>
          <a:lstStyle/>
          <a:p>
            <a:pPr>
              <a:defRPr sz="800"/>
            </a:pPr>
            <a:endParaRPr lang="en-US"/>
          </a:p>
        </c:txPr>
        <c:crossAx val="170863616"/>
        <c:crosses val="autoZero"/>
        <c:crossBetween val="between"/>
      </c:valAx>
    </c:plotArea>
    <c:legend>
      <c:legendPos val="r"/>
      <c:overlay val="0"/>
      <c:txPr>
        <a:bodyPr/>
        <a:lstStyle/>
        <a:p>
          <a:pPr>
            <a:defRPr sz="900"/>
          </a:pPr>
          <a:endParaRPr lang="en-US"/>
        </a:p>
      </c:txPr>
    </c:legend>
    <c:plotVisOnly val="1"/>
    <c:dispBlanksAs val="gap"/>
    <c:showDLblsOverMax val="0"/>
  </c:chart>
  <c:printSettings>
    <c:headerFooter/>
    <c:pageMargins b="0.75000000000000178" l="0.70000000000000062" r="0.70000000000000062" t="0.75000000000000178"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Sheet1!$C$581</c:f>
          <c:strCache>
            <c:ptCount val="1"/>
            <c:pt idx="0">
              <c:v>Motor vehicle traffic (vehicle miles) excluding trunk roads</c:v>
            </c:pt>
          </c:strCache>
        </c:strRef>
      </c:tx>
      <c:overlay val="0"/>
      <c:txPr>
        <a:bodyPr/>
        <a:lstStyle/>
        <a:p>
          <a:pPr>
            <a:defRPr sz="800">
              <a:latin typeface="Segoe UI" pitchFamily="34" charset="0"/>
              <a:cs typeface="Segoe UI" pitchFamily="34" charset="0"/>
            </a:defRPr>
          </a:pPr>
          <a:endParaRPr lang="en-US"/>
        </a:p>
      </c:txPr>
    </c:title>
    <c:autoTitleDeleted val="0"/>
    <c:plotArea>
      <c:layout/>
      <c:lineChart>
        <c:grouping val="standard"/>
        <c:varyColors val="0"/>
        <c:ser>
          <c:idx val="1"/>
          <c:order val="0"/>
          <c:tx>
            <c:strRef>
              <c:f>Sheet1!$C$585</c:f>
              <c:strCache>
                <c:ptCount val="1"/>
                <c:pt idx="0">
                  <c:v>Cumbria</c:v>
                </c:pt>
              </c:strCache>
            </c:strRef>
          </c:tx>
          <c:spPr>
            <a:ln w="25400">
              <a:solidFill>
                <a:schemeClr val="tx1"/>
              </a:solidFill>
            </a:ln>
          </c:spPr>
          <c:marker>
            <c:symbol val="none"/>
          </c:marker>
          <c:cat>
            <c:numRef>
              <c:f>Sheet1!$D$581:$K$581</c:f>
              <c:numCache>
                <c:formatCode>General</c:formatCode>
                <c:ptCount val="8"/>
                <c:pt idx="0">
                  <c:v>2012</c:v>
                </c:pt>
                <c:pt idx="1">
                  <c:v>2013</c:v>
                </c:pt>
                <c:pt idx="2">
                  <c:v>2014</c:v>
                </c:pt>
                <c:pt idx="3">
                  <c:v>2015</c:v>
                </c:pt>
                <c:pt idx="4">
                  <c:v>2016</c:v>
                </c:pt>
                <c:pt idx="5">
                  <c:v>2017</c:v>
                </c:pt>
                <c:pt idx="6">
                  <c:v>2018</c:v>
                </c:pt>
                <c:pt idx="7">
                  <c:v>2019</c:v>
                </c:pt>
              </c:numCache>
            </c:numRef>
          </c:cat>
          <c:val>
            <c:numRef>
              <c:f>Sheet1!$D$585:$K$585</c:f>
              <c:numCache>
                <c:formatCode>General</c:formatCode>
                <c:ptCount val="8"/>
                <c:pt idx="0">
                  <c:v>1803</c:v>
                </c:pt>
                <c:pt idx="1">
                  <c:v>1819</c:v>
                </c:pt>
                <c:pt idx="2">
                  <c:v>1886</c:v>
                </c:pt>
                <c:pt idx="3">
                  <c:v>1923</c:v>
                </c:pt>
                <c:pt idx="4">
                  <c:v>1995</c:v>
                </c:pt>
                <c:pt idx="5">
                  <c:v>1974</c:v>
                </c:pt>
                <c:pt idx="6">
                  <c:v>2054</c:v>
                </c:pt>
                <c:pt idx="7">
                  <c:v>2124</c:v>
                </c:pt>
              </c:numCache>
            </c:numRef>
          </c:val>
          <c:smooth val="0"/>
          <c:extLst>
            <c:ext xmlns:c16="http://schemas.microsoft.com/office/drawing/2014/chart" uri="{C3380CC4-5D6E-409C-BE32-E72D297353CC}">
              <c16:uniqueId val="{00000000-CE76-4E00-8559-FB17BBE58890}"/>
            </c:ext>
          </c:extLst>
        </c:ser>
        <c:dLbls>
          <c:showLegendKey val="0"/>
          <c:showVal val="0"/>
          <c:showCatName val="0"/>
          <c:showSerName val="0"/>
          <c:showPercent val="0"/>
          <c:showBubbleSize val="0"/>
        </c:dLbls>
        <c:smooth val="0"/>
        <c:axId val="170905984"/>
        <c:axId val="170907520"/>
      </c:lineChart>
      <c:catAx>
        <c:axId val="170905984"/>
        <c:scaling>
          <c:orientation val="minMax"/>
        </c:scaling>
        <c:delete val="0"/>
        <c:axPos val="b"/>
        <c:numFmt formatCode="General" sourceLinked="1"/>
        <c:majorTickMark val="out"/>
        <c:minorTickMark val="none"/>
        <c:tickLblPos val="nextTo"/>
        <c:crossAx val="170907520"/>
        <c:crosses val="autoZero"/>
        <c:auto val="1"/>
        <c:lblAlgn val="ctr"/>
        <c:lblOffset val="100"/>
        <c:noMultiLvlLbl val="0"/>
      </c:catAx>
      <c:valAx>
        <c:axId val="170907520"/>
        <c:scaling>
          <c:orientation val="minMax"/>
        </c:scaling>
        <c:delete val="0"/>
        <c:axPos val="l"/>
        <c:majorGridlines/>
        <c:title>
          <c:tx>
            <c:strRef>
              <c:f>Sheet1!$D$580</c:f>
              <c:strCache>
                <c:ptCount val="1"/>
                <c:pt idx="0">
                  <c:v>Million vehicle miles</c:v>
                </c:pt>
              </c:strCache>
            </c:strRef>
          </c:tx>
          <c:overlay val="0"/>
          <c:txPr>
            <a:bodyPr rot="-5400000" vert="horz"/>
            <a:lstStyle/>
            <a:p>
              <a:pPr>
                <a:defRPr/>
              </a:pPr>
              <a:endParaRPr lang="en-US"/>
            </a:p>
          </c:txPr>
        </c:title>
        <c:numFmt formatCode="General" sourceLinked="1"/>
        <c:majorTickMark val="out"/>
        <c:minorTickMark val="none"/>
        <c:tickLblPos val="nextTo"/>
        <c:txPr>
          <a:bodyPr/>
          <a:lstStyle/>
          <a:p>
            <a:pPr>
              <a:defRPr sz="800"/>
            </a:pPr>
            <a:endParaRPr lang="en-US"/>
          </a:p>
        </c:txPr>
        <c:crossAx val="170905984"/>
        <c:crosses val="autoZero"/>
        <c:crossBetween val="between"/>
      </c:valAx>
    </c:plotArea>
    <c:legend>
      <c:legendPos val="r"/>
      <c:overlay val="0"/>
      <c:txPr>
        <a:bodyPr/>
        <a:lstStyle/>
        <a:p>
          <a:pPr>
            <a:defRPr sz="900"/>
          </a:pPr>
          <a:endParaRPr lang="en-US"/>
        </a:p>
      </c:txPr>
    </c:legend>
    <c:plotVisOnly val="1"/>
    <c:dispBlanksAs val="gap"/>
    <c:showDLblsOverMax val="0"/>
  </c:chart>
  <c:printSettings>
    <c:headerFooter/>
    <c:pageMargins b="0.75000000000000222" l="0.70000000000000062" r="0.70000000000000062" t="0.75000000000000222"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Sheet1!$U$581</c:f>
          <c:strCache>
            <c:ptCount val="1"/>
            <c:pt idx="0">
              <c:v>Motor vehicle traffic (vehicle miles per head of population) excluding trunk roads</c:v>
            </c:pt>
          </c:strCache>
        </c:strRef>
      </c:tx>
      <c:overlay val="0"/>
      <c:txPr>
        <a:bodyPr/>
        <a:lstStyle/>
        <a:p>
          <a:pPr>
            <a:defRPr sz="900">
              <a:latin typeface="Segoe UI" pitchFamily="34" charset="0"/>
              <a:cs typeface="Segoe UI" pitchFamily="34" charset="0"/>
            </a:defRPr>
          </a:pPr>
          <a:endParaRPr lang="en-US"/>
        </a:p>
      </c:txPr>
    </c:title>
    <c:autoTitleDeleted val="0"/>
    <c:plotArea>
      <c:layout/>
      <c:barChart>
        <c:barDir val="col"/>
        <c:grouping val="clustered"/>
        <c:varyColors val="0"/>
        <c:ser>
          <c:idx val="3"/>
          <c:order val="3"/>
          <c:tx>
            <c:strRef>
              <c:f>Sheet1!$U$585</c:f>
              <c:strCache>
                <c:ptCount val="1"/>
                <c:pt idx="0">
                  <c:v>Cumbria</c:v>
                </c:pt>
              </c:strCache>
            </c:strRef>
          </c:tx>
          <c:spPr>
            <a:solidFill>
              <a:schemeClr val="tx1"/>
            </a:solidFill>
          </c:spPr>
          <c:invertIfNegative val="0"/>
          <c:cat>
            <c:numRef>
              <c:f>[1]Sheet1!$R$575:$V$575</c:f>
              <c:numCache>
                <c:formatCode>General</c:formatCode>
                <c:ptCount val="5"/>
                <c:pt idx="0">
                  <c:v>2012</c:v>
                </c:pt>
                <c:pt idx="1">
                  <c:v>2013</c:v>
                </c:pt>
                <c:pt idx="2">
                  <c:v>2014</c:v>
                </c:pt>
                <c:pt idx="3">
                  <c:v>2015</c:v>
                </c:pt>
                <c:pt idx="4">
                  <c:v>2016</c:v>
                </c:pt>
              </c:numCache>
            </c:numRef>
          </c:cat>
          <c:val>
            <c:numRef>
              <c:f>Sheet1!$V$585:$AC$585</c:f>
              <c:numCache>
                <c:formatCode>General</c:formatCode>
                <c:ptCount val="8"/>
                <c:pt idx="0">
                  <c:v>3611.742670846646</c:v>
                </c:pt>
                <c:pt idx="1">
                  <c:v>3648.9541603894891</c:v>
                </c:pt>
                <c:pt idx="2">
                  <c:v>3784.2913783970334</c:v>
                </c:pt>
                <c:pt idx="3">
                  <c:v>3856.9460127842817</c:v>
                </c:pt>
                <c:pt idx="4">
                  <c:v>3999.655167574525</c:v>
                </c:pt>
                <c:pt idx="5">
                  <c:v>3960.872836719338</c:v>
                </c:pt>
                <c:pt idx="6">
                  <c:v>4117.1565561809466</c:v>
                </c:pt>
                <c:pt idx="7">
                  <c:v>4247.8980504467891</c:v>
                </c:pt>
              </c:numCache>
            </c:numRef>
          </c:val>
          <c:extLst>
            <c:ext xmlns:c16="http://schemas.microsoft.com/office/drawing/2014/chart" uri="{C3380CC4-5D6E-409C-BE32-E72D297353CC}">
              <c16:uniqueId val="{00000000-F3A9-4603-AB8E-57F4EA350647}"/>
            </c:ext>
          </c:extLst>
        </c:ser>
        <c:dLbls>
          <c:showLegendKey val="0"/>
          <c:showVal val="0"/>
          <c:showCatName val="0"/>
          <c:showSerName val="0"/>
          <c:showPercent val="0"/>
          <c:showBubbleSize val="0"/>
        </c:dLbls>
        <c:gapWidth val="150"/>
        <c:axId val="170828544"/>
        <c:axId val="170830080"/>
      </c:barChart>
      <c:lineChart>
        <c:grouping val="standard"/>
        <c:varyColors val="0"/>
        <c:ser>
          <c:idx val="0"/>
          <c:order val="0"/>
          <c:tx>
            <c:strRef>
              <c:f>Sheet1!$U$582</c:f>
              <c:strCache>
                <c:ptCount val="1"/>
                <c:pt idx="0">
                  <c:v>Predominantly Rural average</c:v>
                </c:pt>
              </c:strCache>
            </c:strRef>
          </c:tx>
          <c:spPr>
            <a:ln w="25400">
              <a:solidFill>
                <a:schemeClr val="bg1">
                  <a:lumMod val="75000"/>
                </a:schemeClr>
              </a:solidFill>
            </a:ln>
          </c:spPr>
          <c:marker>
            <c:symbol val="none"/>
          </c:marker>
          <c:cat>
            <c:numRef>
              <c:f>Sheet1!$V$581:$AC$581</c:f>
              <c:numCache>
                <c:formatCode>General</c:formatCode>
                <c:ptCount val="8"/>
                <c:pt idx="0">
                  <c:v>2012</c:v>
                </c:pt>
                <c:pt idx="1">
                  <c:v>2013</c:v>
                </c:pt>
                <c:pt idx="2">
                  <c:v>2014</c:v>
                </c:pt>
                <c:pt idx="3">
                  <c:v>2015</c:v>
                </c:pt>
                <c:pt idx="4">
                  <c:v>2016</c:v>
                </c:pt>
                <c:pt idx="5">
                  <c:v>2017</c:v>
                </c:pt>
                <c:pt idx="6">
                  <c:v>2018</c:v>
                </c:pt>
                <c:pt idx="7">
                  <c:v>2019</c:v>
                </c:pt>
              </c:numCache>
            </c:numRef>
          </c:cat>
          <c:val>
            <c:numRef>
              <c:f>Sheet1!$V$582:$AC$582</c:f>
              <c:numCache>
                <c:formatCode>General</c:formatCode>
                <c:ptCount val="8"/>
                <c:pt idx="0">
                  <c:v>4192.0583986813826</c:v>
                </c:pt>
                <c:pt idx="1">
                  <c:v>4243.2552991819057</c:v>
                </c:pt>
                <c:pt idx="2">
                  <c:v>4382.0115637425743</c:v>
                </c:pt>
                <c:pt idx="3">
                  <c:v>4465.3902846859137</c:v>
                </c:pt>
                <c:pt idx="4">
                  <c:v>4587.2979527712068</c:v>
                </c:pt>
                <c:pt idx="5">
                  <c:v>4695.5656193000714</c:v>
                </c:pt>
                <c:pt idx="6">
                  <c:v>4720.5452018165161</c:v>
                </c:pt>
                <c:pt idx="7">
                  <c:v>4779.2409251673371</c:v>
                </c:pt>
              </c:numCache>
            </c:numRef>
          </c:val>
          <c:smooth val="0"/>
          <c:extLst>
            <c:ext xmlns:c16="http://schemas.microsoft.com/office/drawing/2014/chart" uri="{C3380CC4-5D6E-409C-BE32-E72D297353CC}">
              <c16:uniqueId val="{00000001-F3A9-4603-AB8E-57F4EA350647}"/>
            </c:ext>
          </c:extLst>
        </c:ser>
        <c:ser>
          <c:idx val="1"/>
          <c:order val="1"/>
          <c:tx>
            <c:strRef>
              <c:f>Sheet1!$U$583</c:f>
              <c:strCache>
                <c:ptCount val="1"/>
                <c:pt idx="0">
                  <c:v>Predominantly Urban average</c:v>
                </c:pt>
              </c:strCache>
            </c:strRef>
          </c:tx>
          <c:spPr>
            <a:ln w="25400">
              <a:solidFill>
                <a:schemeClr val="accent6">
                  <a:lumMod val="75000"/>
                </a:schemeClr>
              </a:solidFill>
              <a:prstDash val="sysDash"/>
            </a:ln>
          </c:spPr>
          <c:marker>
            <c:symbol val="none"/>
          </c:marker>
          <c:cat>
            <c:numRef>
              <c:f>Sheet1!$V$581:$AC$581</c:f>
              <c:numCache>
                <c:formatCode>General</c:formatCode>
                <c:ptCount val="8"/>
                <c:pt idx="0">
                  <c:v>2012</c:v>
                </c:pt>
                <c:pt idx="1">
                  <c:v>2013</c:v>
                </c:pt>
                <c:pt idx="2">
                  <c:v>2014</c:v>
                </c:pt>
                <c:pt idx="3">
                  <c:v>2015</c:v>
                </c:pt>
                <c:pt idx="4">
                  <c:v>2016</c:v>
                </c:pt>
                <c:pt idx="5">
                  <c:v>2017</c:v>
                </c:pt>
                <c:pt idx="6">
                  <c:v>2018</c:v>
                </c:pt>
                <c:pt idx="7">
                  <c:v>2019</c:v>
                </c:pt>
              </c:numCache>
            </c:numRef>
          </c:cat>
          <c:val>
            <c:numRef>
              <c:f>Sheet1!$V$583:$AC$583</c:f>
              <c:numCache>
                <c:formatCode>General</c:formatCode>
                <c:ptCount val="8"/>
                <c:pt idx="0">
                  <c:v>2921.1403165210654</c:v>
                </c:pt>
                <c:pt idx="1">
                  <c:v>2914.3678115863081</c:v>
                </c:pt>
                <c:pt idx="2">
                  <c:v>2993.0962010289204</c:v>
                </c:pt>
                <c:pt idx="3">
                  <c:v>3021.0218240391441</c:v>
                </c:pt>
                <c:pt idx="4">
                  <c:v>3049.799030513354</c:v>
                </c:pt>
                <c:pt idx="5">
                  <c:v>3092.3211278509193</c:v>
                </c:pt>
                <c:pt idx="6">
                  <c:v>3140.4762826919668</c:v>
                </c:pt>
                <c:pt idx="7">
                  <c:v>3207.936187963232</c:v>
                </c:pt>
              </c:numCache>
            </c:numRef>
          </c:val>
          <c:smooth val="0"/>
          <c:extLst>
            <c:ext xmlns:c16="http://schemas.microsoft.com/office/drawing/2014/chart" uri="{C3380CC4-5D6E-409C-BE32-E72D297353CC}">
              <c16:uniqueId val="{00000002-F3A9-4603-AB8E-57F4EA350647}"/>
            </c:ext>
          </c:extLst>
        </c:ser>
        <c:ser>
          <c:idx val="2"/>
          <c:order val="2"/>
          <c:tx>
            <c:strRef>
              <c:f>Sheet1!$U$584</c:f>
              <c:strCache>
                <c:ptCount val="1"/>
                <c:pt idx="0">
                  <c:v>Shire County average</c:v>
                </c:pt>
              </c:strCache>
            </c:strRef>
          </c:tx>
          <c:spPr>
            <a:ln w="25400">
              <a:solidFill>
                <a:schemeClr val="accent1">
                  <a:lumMod val="60000"/>
                  <a:lumOff val="40000"/>
                </a:schemeClr>
              </a:solidFill>
              <a:prstDash val="sysDot"/>
            </a:ln>
          </c:spPr>
          <c:marker>
            <c:symbol val="none"/>
          </c:marker>
          <c:cat>
            <c:numRef>
              <c:f>Sheet1!$V$581:$AC$581</c:f>
              <c:numCache>
                <c:formatCode>General</c:formatCode>
                <c:ptCount val="8"/>
                <c:pt idx="0">
                  <c:v>2012</c:v>
                </c:pt>
                <c:pt idx="1">
                  <c:v>2013</c:v>
                </c:pt>
                <c:pt idx="2">
                  <c:v>2014</c:v>
                </c:pt>
                <c:pt idx="3">
                  <c:v>2015</c:v>
                </c:pt>
                <c:pt idx="4">
                  <c:v>2016</c:v>
                </c:pt>
                <c:pt idx="5">
                  <c:v>2017</c:v>
                </c:pt>
                <c:pt idx="6">
                  <c:v>2018</c:v>
                </c:pt>
                <c:pt idx="7">
                  <c:v>2019</c:v>
                </c:pt>
              </c:numCache>
            </c:numRef>
          </c:cat>
          <c:val>
            <c:numRef>
              <c:f>Sheet1!$V$584:$AC$584</c:f>
              <c:numCache>
                <c:formatCode>General</c:formatCode>
                <c:ptCount val="8"/>
                <c:pt idx="0">
                  <c:v>4022.5654585731158</c:v>
                </c:pt>
                <c:pt idx="1">
                  <c:v>4045.3936690062128</c:v>
                </c:pt>
                <c:pt idx="2">
                  <c:v>4176.2477988627616</c:v>
                </c:pt>
                <c:pt idx="3">
                  <c:v>4248.1506531859968</c:v>
                </c:pt>
                <c:pt idx="4">
                  <c:v>4338.6184866895092</c:v>
                </c:pt>
                <c:pt idx="5">
                  <c:v>4396.932206179893</c:v>
                </c:pt>
                <c:pt idx="6">
                  <c:v>4396.3041764263253</c:v>
                </c:pt>
                <c:pt idx="7">
                  <c:v>4411.6541931020392</c:v>
                </c:pt>
              </c:numCache>
            </c:numRef>
          </c:val>
          <c:smooth val="0"/>
          <c:extLst>
            <c:ext xmlns:c16="http://schemas.microsoft.com/office/drawing/2014/chart" uri="{C3380CC4-5D6E-409C-BE32-E72D297353CC}">
              <c16:uniqueId val="{00000003-F3A9-4603-AB8E-57F4EA350647}"/>
            </c:ext>
          </c:extLst>
        </c:ser>
        <c:dLbls>
          <c:showLegendKey val="0"/>
          <c:showVal val="0"/>
          <c:showCatName val="0"/>
          <c:showSerName val="0"/>
          <c:showPercent val="0"/>
          <c:showBubbleSize val="0"/>
        </c:dLbls>
        <c:marker val="1"/>
        <c:smooth val="0"/>
        <c:axId val="170828544"/>
        <c:axId val="170830080"/>
      </c:lineChart>
      <c:catAx>
        <c:axId val="170828544"/>
        <c:scaling>
          <c:orientation val="minMax"/>
        </c:scaling>
        <c:delete val="0"/>
        <c:axPos val="b"/>
        <c:numFmt formatCode="General" sourceLinked="1"/>
        <c:majorTickMark val="out"/>
        <c:minorTickMark val="none"/>
        <c:tickLblPos val="nextTo"/>
        <c:crossAx val="170830080"/>
        <c:crosses val="autoZero"/>
        <c:auto val="1"/>
        <c:lblAlgn val="ctr"/>
        <c:lblOffset val="100"/>
        <c:noMultiLvlLbl val="0"/>
      </c:catAx>
      <c:valAx>
        <c:axId val="170830080"/>
        <c:scaling>
          <c:orientation val="minMax"/>
        </c:scaling>
        <c:delete val="0"/>
        <c:axPos val="l"/>
        <c:majorGridlines/>
        <c:title>
          <c:tx>
            <c:strRef>
              <c:f>Sheet1!$V$580</c:f>
              <c:strCache>
                <c:ptCount val="1"/>
                <c:pt idx="0">
                  <c:v>vehicle miles/head</c:v>
                </c:pt>
              </c:strCache>
            </c:strRef>
          </c:tx>
          <c:overlay val="0"/>
          <c:txPr>
            <a:bodyPr rot="-5400000" vert="horz"/>
            <a:lstStyle/>
            <a:p>
              <a:pPr>
                <a:defRPr/>
              </a:pPr>
              <a:endParaRPr lang="en-US"/>
            </a:p>
          </c:txPr>
        </c:title>
        <c:numFmt formatCode="General" sourceLinked="1"/>
        <c:majorTickMark val="out"/>
        <c:minorTickMark val="none"/>
        <c:tickLblPos val="nextTo"/>
        <c:txPr>
          <a:bodyPr/>
          <a:lstStyle/>
          <a:p>
            <a:pPr>
              <a:defRPr sz="800"/>
            </a:pPr>
            <a:endParaRPr lang="en-US"/>
          </a:p>
        </c:txPr>
        <c:crossAx val="170828544"/>
        <c:crosses val="autoZero"/>
        <c:crossBetween val="between"/>
      </c:valAx>
    </c:plotArea>
    <c:legend>
      <c:legendPos val="r"/>
      <c:overlay val="0"/>
      <c:txPr>
        <a:bodyPr/>
        <a:lstStyle/>
        <a:p>
          <a:pPr>
            <a:defRPr sz="900"/>
          </a:pPr>
          <a:endParaRPr lang="en-US"/>
        </a:p>
      </c:txPr>
    </c:legend>
    <c:plotVisOnly val="1"/>
    <c:dispBlanksAs val="gap"/>
    <c:showDLblsOverMax val="0"/>
  </c:chart>
  <c:printSettings>
    <c:headerFooter/>
    <c:pageMargins b="0.75000000000000178" l="0.70000000000000062" r="0.70000000000000062" t="0.75000000000000178"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Sheet1!$C$783</c:f>
          <c:strCache>
            <c:ptCount val="1"/>
            <c:pt idx="0">
              <c:v>Motor Vehicle Flow, Annual Average Daily Flow</c:v>
            </c:pt>
          </c:strCache>
        </c:strRef>
      </c:tx>
      <c:overlay val="0"/>
      <c:txPr>
        <a:bodyPr/>
        <a:lstStyle/>
        <a:p>
          <a:pPr>
            <a:defRPr sz="900">
              <a:latin typeface="Segoe UI" pitchFamily="34" charset="0"/>
              <a:cs typeface="Segoe UI" pitchFamily="34" charset="0"/>
            </a:defRPr>
          </a:pPr>
          <a:endParaRPr lang="en-US"/>
        </a:p>
      </c:txPr>
    </c:title>
    <c:autoTitleDeleted val="0"/>
    <c:plotArea>
      <c:layout/>
      <c:lineChart>
        <c:grouping val="standard"/>
        <c:varyColors val="0"/>
        <c:ser>
          <c:idx val="0"/>
          <c:order val="0"/>
          <c:tx>
            <c:strRef>
              <c:f>Sheet1!$C$784</c:f>
              <c:strCache>
                <c:ptCount val="1"/>
                <c:pt idx="0">
                  <c:v>Predominantly Rural average</c:v>
                </c:pt>
              </c:strCache>
            </c:strRef>
          </c:tx>
          <c:spPr>
            <a:ln w="25400">
              <a:solidFill>
                <a:schemeClr val="bg1">
                  <a:lumMod val="75000"/>
                </a:schemeClr>
              </a:solidFill>
            </a:ln>
          </c:spPr>
          <c:marker>
            <c:symbol val="none"/>
          </c:marker>
          <c:cat>
            <c:numRef>
              <c:f>Sheet1!$D$783:$K$783</c:f>
              <c:numCache>
                <c:formatCode>General</c:formatCode>
                <c:ptCount val="8"/>
                <c:pt idx="0">
                  <c:v>2012</c:v>
                </c:pt>
                <c:pt idx="1">
                  <c:v>2013</c:v>
                </c:pt>
                <c:pt idx="2">
                  <c:v>2014</c:v>
                </c:pt>
                <c:pt idx="3">
                  <c:v>2015</c:v>
                </c:pt>
                <c:pt idx="4">
                  <c:v>2016</c:v>
                </c:pt>
                <c:pt idx="5">
                  <c:v>2017</c:v>
                </c:pt>
                <c:pt idx="6">
                  <c:v>2018</c:v>
                </c:pt>
                <c:pt idx="7">
                  <c:v>2019</c:v>
                </c:pt>
              </c:numCache>
            </c:numRef>
          </c:cat>
          <c:val>
            <c:numRef>
              <c:f>Sheet1!$D$784:$K$784</c:f>
              <c:numCache>
                <c:formatCode>General</c:formatCode>
                <c:ptCount val="8"/>
                <c:pt idx="0">
                  <c:v>2518.8000000000002</c:v>
                </c:pt>
                <c:pt idx="1">
                  <c:v>2567.1</c:v>
                </c:pt>
                <c:pt idx="2">
                  <c:v>2645.05</c:v>
                </c:pt>
                <c:pt idx="3">
                  <c:v>2725</c:v>
                </c:pt>
                <c:pt idx="4">
                  <c:v>2798.1</c:v>
                </c:pt>
                <c:pt idx="5">
                  <c:v>2885.05</c:v>
                </c:pt>
                <c:pt idx="6">
                  <c:v>2931.75</c:v>
                </c:pt>
                <c:pt idx="7">
                  <c:v>2979.15</c:v>
                </c:pt>
              </c:numCache>
            </c:numRef>
          </c:val>
          <c:smooth val="0"/>
          <c:extLst>
            <c:ext xmlns:c16="http://schemas.microsoft.com/office/drawing/2014/chart" uri="{C3380CC4-5D6E-409C-BE32-E72D297353CC}">
              <c16:uniqueId val="{00000000-5EA0-4AE4-BBA0-9127BFE775A9}"/>
            </c:ext>
          </c:extLst>
        </c:ser>
        <c:ser>
          <c:idx val="1"/>
          <c:order val="1"/>
          <c:tx>
            <c:strRef>
              <c:f>Sheet1!$C$785</c:f>
              <c:strCache>
                <c:ptCount val="1"/>
                <c:pt idx="0">
                  <c:v>Predominantly Urban average</c:v>
                </c:pt>
              </c:strCache>
            </c:strRef>
          </c:tx>
          <c:spPr>
            <a:ln w="25400">
              <a:solidFill>
                <a:schemeClr val="accent6">
                  <a:lumMod val="75000"/>
                </a:schemeClr>
              </a:solidFill>
              <a:prstDash val="sysDash"/>
            </a:ln>
          </c:spPr>
          <c:marker>
            <c:symbol val="none"/>
          </c:marker>
          <c:cat>
            <c:numRef>
              <c:f>Sheet1!$D$783:$K$783</c:f>
              <c:numCache>
                <c:formatCode>General</c:formatCode>
                <c:ptCount val="8"/>
                <c:pt idx="0">
                  <c:v>2012</c:v>
                </c:pt>
                <c:pt idx="1">
                  <c:v>2013</c:v>
                </c:pt>
                <c:pt idx="2">
                  <c:v>2014</c:v>
                </c:pt>
                <c:pt idx="3">
                  <c:v>2015</c:v>
                </c:pt>
                <c:pt idx="4">
                  <c:v>2016</c:v>
                </c:pt>
                <c:pt idx="5">
                  <c:v>2017</c:v>
                </c:pt>
                <c:pt idx="6">
                  <c:v>2018</c:v>
                </c:pt>
                <c:pt idx="7">
                  <c:v>2019</c:v>
                </c:pt>
              </c:numCache>
            </c:numRef>
          </c:cat>
          <c:val>
            <c:numRef>
              <c:f>Sheet1!$D$785:$K$785</c:f>
              <c:numCache>
                <c:formatCode>General</c:formatCode>
                <c:ptCount val="8"/>
                <c:pt idx="0">
                  <c:v>5291.636363636364</c:v>
                </c:pt>
                <c:pt idx="1">
                  <c:v>5320.318181818182</c:v>
                </c:pt>
                <c:pt idx="2">
                  <c:v>5486.2181818181816</c:v>
                </c:pt>
                <c:pt idx="3">
                  <c:v>5581.863636363636</c:v>
                </c:pt>
                <c:pt idx="4">
                  <c:v>5662.0818181818186</c:v>
                </c:pt>
                <c:pt idx="5">
                  <c:v>5779.5818181818186</c:v>
                </c:pt>
                <c:pt idx="6">
                  <c:v>5892.9909090909086</c:v>
                </c:pt>
                <c:pt idx="7">
                  <c:v>6044.8165137614678</c:v>
                </c:pt>
              </c:numCache>
            </c:numRef>
          </c:val>
          <c:smooth val="0"/>
          <c:extLst>
            <c:ext xmlns:c16="http://schemas.microsoft.com/office/drawing/2014/chart" uri="{C3380CC4-5D6E-409C-BE32-E72D297353CC}">
              <c16:uniqueId val="{00000001-5EA0-4AE4-BBA0-9127BFE775A9}"/>
            </c:ext>
          </c:extLst>
        </c:ser>
        <c:ser>
          <c:idx val="2"/>
          <c:order val="2"/>
          <c:tx>
            <c:strRef>
              <c:f>Sheet1!$C$786</c:f>
              <c:strCache>
                <c:ptCount val="1"/>
                <c:pt idx="0">
                  <c:v>Shire County average</c:v>
                </c:pt>
              </c:strCache>
            </c:strRef>
          </c:tx>
          <c:spPr>
            <a:ln w="25400">
              <a:solidFill>
                <a:schemeClr val="accent1">
                  <a:lumMod val="60000"/>
                  <a:lumOff val="40000"/>
                </a:schemeClr>
              </a:solidFill>
              <a:prstDash val="sysDot"/>
            </a:ln>
          </c:spPr>
          <c:marker>
            <c:symbol val="none"/>
          </c:marker>
          <c:cat>
            <c:numRef>
              <c:f>Sheet1!$D$783:$K$783</c:f>
              <c:numCache>
                <c:formatCode>General</c:formatCode>
                <c:ptCount val="8"/>
                <c:pt idx="0">
                  <c:v>2012</c:v>
                </c:pt>
                <c:pt idx="1">
                  <c:v>2013</c:v>
                </c:pt>
                <c:pt idx="2">
                  <c:v>2014</c:v>
                </c:pt>
                <c:pt idx="3">
                  <c:v>2015</c:v>
                </c:pt>
                <c:pt idx="4">
                  <c:v>2016</c:v>
                </c:pt>
                <c:pt idx="5">
                  <c:v>2017</c:v>
                </c:pt>
                <c:pt idx="6">
                  <c:v>2018</c:v>
                </c:pt>
                <c:pt idx="7">
                  <c:v>2019</c:v>
                </c:pt>
              </c:numCache>
            </c:numRef>
          </c:cat>
          <c:val>
            <c:numRef>
              <c:f>Sheet1!$D$786:$K$786</c:f>
              <c:numCache>
                <c:formatCode>General</c:formatCode>
                <c:ptCount val="8"/>
                <c:pt idx="0">
                  <c:v>3839.8888888888887</c:v>
                </c:pt>
                <c:pt idx="1">
                  <c:v>3884.7407407407409</c:v>
                </c:pt>
                <c:pt idx="2">
                  <c:v>4005</c:v>
                </c:pt>
                <c:pt idx="3">
                  <c:v>4105</c:v>
                </c:pt>
                <c:pt idx="4">
                  <c:v>4187.7407407407409</c:v>
                </c:pt>
                <c:pt idx="5">
                  <c:v>4270.9259259259261</c:v>
                </c:pt>
                <c:pt idx="6">
                  <c:v>4293.5555555555557</c:v>
                </c:pt>
                <c:pt idx="7">
                  <c:v>4402.3461538461543</c:v>
                </c:pt>
              </c:numCache>
            </c:numRef>
          </c:val>
          <c:smooth val="0"/>
          <c:extLst>
            <c:ext xmlns:c16="http://schemas.microsoft.com/office/drawing/2014/chart" uri="{C3380CC4-5D6E-409C-BE32-E72D297353CC}">
              <c16:uniqueId val="{00000002-5EA0-4AE4-BBA0-9127BFE775A9}"/>
            </c:ext>
          </c:extLst>
        </c:ser>
        <c:ser>
          <c:idx val="3"/>
          <c:order val="3"/>
          <c:tx>
            <c:strRef>
              <c:f>Sheet1!$C$787</c:f>
              <c:strCache>
                <c:ptCount val="1"/>
                <c:pt idx="0">
                  <c:v>Cumbria</c:v>
                </c:pt>
              </c:strCache>
            </c:strRef>
          </c:tx>
          <c:spPr>
            <a:ln w="25400">
              <a:solidFill>
                <a:schemeClr val="tx1"/>
              </a:solidFill>
            </a:ln>
          </c:spPr>
          <c:marker>
            <c:symbol val="none"/>
          </c:marker>
          <c:cat>
            <c:numRef>
              <c:f>Sheet1!$D$783:$K$783</c:f>
              <c:numCache>
                <c:formatCode>General</c:formatCode>
                <c:ptCount val="8"/>
                <c:pt idx="0">
                  <c:v>2012</c:v>
                </c:pt>
                <c:pt idx="1">
                  <c:v>2013</c:v>
                </c:pt>
                <c:pt idx="2">
                  <c:v>2014</c:v>
                </c:pt>
                <c:pt idx="3">
                  <c:v>2015</c:v>
                </c:pt>
                <c:pt idx="4">
                  <c:v>2016</c:v>
                </c:pt>
                <c:pt idx="5">
                  <c:v>2017</c:v>
                </c:pt>
                <c:pt idx="6">
                  <c:v>2018</c:v>
                </c:pt>
                <c:pt idx="7">
                  <c:v>2019</c:v>
                </c:pt>
              </c:numCache>
            </c:numRef>
          </c:cat>
          <c:val>
            <c:numRef>
              <c:f>Sheet1!$D$787:$K$787</c:f>
              <c:numCache>
                <c:formatCode>General</c:formatCode>
                <c:ptCount val="8"/>
                <c:pt idx="0">
                  <c:v>1834</c:v>
                </c:pt>
                <c:pt idx="1">
                  <c:v>1862</c:v>
                </c:pt>
                <c:pt idx="2">
                  <c:v>1920</c:v>
                </c:pt>
                <c:pt idx="3">
                  <c:v>1966</c:v>
                </c:pt>
                <c:pt idx="4">
                  <c:v>2032</c:v>
                </c:pt>
                <c:pt idx="5">
                  <c:v>2087</c:v>
                </c:pt>
                <c:pt idx="6">
                  <c:v>2165</c:v>
                </c:pt>
                <c:pt idx="7">
                  <c:v>2210</c:v>
                </c:pt>
              </c:numCache>
            </c:numRef>
          </c:val>
          <c:smooth val="0"/>
          <c:extLst>
            <c:ext xmlns:c16="http://schemas.microsoft.com/office/drawing/2014/chart" uri="{C3380CC4-5D6E-409C-BE32-E72D297353CC}">
              <c16:uniqueId val="{00000003-5EA0-4AE4-BBA0-9127BFE775A9}"/>
            </c:ext>
          </c:extLst>
        </c:ser>
        <c:dLbls>
          <c:showLegendKey val="0"/>
          <c:showVal val="0"/>
          <c:showCatName val="0"/>
          <c:showSerName val="0"/>
          <c:showPercent val="0"/>
          <c:showBubbleSize val="0"/>
        </c:dLbls>
        <c:smooth val="0"/>
        <c:axId val="170930944"/>
        <c:axId val="170932480"/>
      </c:lineChart>
      <c:catAx>
        <c:axId val="170930944"/>
        <c:scaling>
          <c:orientation val="minMax"/>
        </c:scaling>
        <c:delete val="0"/>
        <c:axPos val="b"/>
        <c:numFmt formatCode="General" sourceLinked="1"/>
        <c:majorTickMark val="out"/>
        <c:minorTickMark val="none"/>
        <c:tickLblPos val="nextTo"/>
        <c:crossAx val="170932480"/>
        <c:crosses val="autoZero"/>
        <c:auto val="1"/>
        <c:lblAlgn val="ctr"/>
        <c:lblOffset val="100"/>
        <c:noMultiLvlLbl val="0"/>
      </c:catAx>
      <c:valAx>
        <c:axId val="170932480"/>
        <c:scaling>
          <c:orientation val="minMax"/>
        </c:scaling>
        <c:delete val="0"/>
        <c:axPos val="l"/>
        <c:majorGridlines/>
        <c:title>
          <c:tx>
            <c:strRef>
              <c:f>Sheet1!$D$782</c:f>
              <c:strCache>
                <c:ptCount val="1"/>
                <c:pt idx="0">
                  <c:v> number of vehicles</c:v>
                </c:pt>
              </c:strCache>
            </c:strRef>
          </c:tx>
          <c:overlay val="0"/>
          <c:txPr>
            <a:bodyPr rot="-5400000" vert="horz"/>
            <a:lstStyle/>
            <a:p>
              <a:pPr>
                <a:defRPr/>
              </a:pPr>
              <a:endParaRPr lang="en-US"/>
            </a:p>
          </c:txPr>
        </c:title>
        <c:numFmt formatCode="General" sourceLinked="1"/>
        <c:majorTickMark val="out"/>
        <c:minorTickMark val="none"/>
        <c:tickLblPos val="nextTo"/>
        <c:txPr>
          <a:bodyPr/>
          <a:lstStyle/>
          <a:p>
            <a:pPr>
              <a:defRPr sz="800"/>
            </a:pPr>
            <a:endParaRPr lang="en-US"/>
          </a:p>
        </c:txPr>
        <c:crossAx val="170930944"/>
        <c:crosses val="autoZero"/>
        <c:crossBetween val="between"/>
      </c:valAx>
    </c:plotArea>
    <c:legend>
      <c:legendPos val="r"/>
      <c:overlay val="0"/>
      <c:txPr>
        <a:bodyPr/>
        <a:lstStyle/>
        <a:p>
          <a:pPr>
            <a:defRPr sz="900"/>
          </a:pPr>
          <a:endParaRPr lang="en-US"/>
        </a:p>
      </c:txPr>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Sheet1!$U$178</c:f>
          <c:strCache>
            <c:ptCount val="1"/>
            <c:pt idx="0">
              <c:v>Motor vehicle traffic (vehicle miles per head of population)</c:v>
            </c:pt>
          </c:strCache>
        </c:strRef>
      </c:tx>
      <c:overlay val="0"/>
      <c:txPr>
        <a:bodyPr/>
        <a:lstStyle/>
        <a:p>
          <a:pPr>
            <a:defRPr sz="800">
              <a:latin typeface="Segoe UI" pitchFamily="34" charset="0"/>
              <a:cs typeface="Segoe UI" pitchFamily="34" charset="0"/>
            </a:defRPr>
          </a:pPr>
          <a:endParaRPr lang="en-US"/>
        </a:p>
      </c:txPr>
    </c:title>
    <c:autoTitleDeleted val="0"/>
    <c:plotArea>
      <c:layout/>
      <c:barChart>
        <c:barDir val="col"/>
        <c:grouping val="clustered"/>
        <c:varyColors val="0"/>
        <c:ser>
          <c:idx val="3"/>
          <c:order val="3"/>
          <c:tx>
            <c:strRef>
              <c:f>Sheet1!$U$182</c:f>
              <c:strCache>
                <c:ptCount val="1"/>
                <c:pt idx="0">
                  <c:v>Cumbria</c:v>
                </c:pt>
              </c:strCache>
            </c:strRef>
          </c:tx>
          <c:spPr>
            <a:solidFill>
              <a:schemeClr val="tx1"/>
            </a:solidFill>
          </c:spPr>
          <c:invertIfNegative val="0"/>
          <c:val>
            <c:numRef>
              <c:f>Sheet1!$V$182:$AB$182</c:f>
              <c:numCache>
                <c:formatCode>General</c:formatCode>
                <c:ptCount val="7"/>
                <c:pt idx="0">
                  <c:v>6778.7782574293124</c:v>
                </c:pt>
                <c:pt idx="1">
                  <c:v>6876.6436843403899</c:v>
                </c:pt>
                <c:pt idx="2">
                  <c:v>7078.9925678604104</c:v>
                </c:pt>
                <c:pt idx="3">
                  <c:v>7230.5202163740696</c:v>
                </c:pt>
                <c:pt idx="4">
                  <c:v>7492.085895351378</c:v>
                </c:pt>
                <c:pt idx="5">
                  <c:v>7672.9370453975416</c:v>
                </c:pt>
                <c:pt idx="6">
                  <c:v>7941.6622568592547</c:v>
                </c:pt>
              </c:numCache>
            </c:numRef>
          </c:val>
          <c:extLst>
            <c:ext xmlns:c16="http://schemas.microsoft.com/office/drawing/2014/chart" uri="{C3380CC4-5D6E-409C-BE32-E72D297353CC}">
              <c16:uniqueId val="{00000000-C919-4858-9DF3-D6B656FEF0AA}"/>
            </c:ext>
          </c:extLst>
        </c:ser>
        <c:dLbls>
          <c:showLegendKey val="0"/>
          <c:showVal val="0"/>
          <c:showCatName val="0"/>
          <c:showSerName val="0"/>
          <c:showPercent val="0"/>
          <c:showBubbleSize val="0"/>
        </c:dLbls>
        <c:gapWidth val="150"/>
        <c:axId val="155118208"/>
        <c:axId val="155386240"/>
      </c:barChart>
      <c:lineChart>
        <c:grouping val="standard"/>
        <c:varyColors val="0"/>
        <c:ser>
          <c:idx val="0"/>
          <c:order val="0"/>
          <c:tx>
            <c:strRef>
              <c:f>Sheet1!$U$179</c:f>
              <c:strCache>
                <c:ptCount val="1"/>
                <c:pt idx="0">
                  <c:v>Predominantly Rural average</c:v>
                </c:pt>
              </c:strCache>
            </c:strRef>
          </c:tx>
          <c:spPr>
            <a:ln w="25400">
              <a:solidFill>
                <a:schemeClr val="bg1">
                  <a:lumMod val="75000"/>
                </a:schemeClr>
              </a:solidFill>
            </a:ln>
          </c:spPr>
          <c:marker>
            <c:symbol val="none"/>
          </c:marker>
          <c:cat>
            <c:numRef>
              <c:f>Sheet1!$V$178:$AB$178</c:f>
              <c:numCache>
                <c:formatCode>General</c:formatCode>
                <c:ptCount val="7"/>
                <c:pt idx="0">
                  <c:v>2012</c:v>
                </c:pt>
                <c:pt idx="1">
                  <c:v>2013</c:v>
                </c:pt>
                <c:pt idx="2">
                  <c:v>2014</c:v>
                </c:pt>
                <c:pt idx="3">
                  <c:v>2015</c:v>
                </c:pt>
                <c:pt idx="4">
                  <c:v>2016</c:v>
                </c:pt>
                <c:pt idx="5">
                  <c:v>2017</c:v>
                </c:pt>
                <c:pt idx="6">
                  <c:v>2018</c:v>
                </c:pt>
              </c:numCache>
            </c:numRef>
          </c:cat>
          <c:val>
            <c:numRef>
              <c:f>Sheet1!$V$179:$AB$179</c:f>
              <c:numCache>
                <c:formatCode>General</c:formatCode>
                <c:ptCount val="7"/>
                <c:pt idx="0">
                  <c:v>8601.2462410712487</c:v>
                </c:pt>
                <c:pt idx="1">
                  <c:v>8678.3404449762475</c:v>
                </c:pt>
                <c:pt idx="2">
                  <c:v>8860.8981550654571</c:v>
                </c:pt>
                <c:pt idx="3">
                  <c:v>9008.9904181585534</c:v>
                </c:pt>
                <c:pt idx="4">
                  <c:v>9251.1602001782194</c:v>
                </c:pt>
                <c:pt idx="5">
                  <c:v>9493.8661456815607</c:v>
                </c:pt>
                <c:pt idx="6">
                  <c:v>9537.0438504215326</c:v>
                </c:pt>
              </c:numCache>
            </c:numRef>
          </c:val>
          <c:smooth val="0"/>
          <c:extLst>
            <c:ext xmlns:c16="http://schemas.microsoft.com/office/drawing/2014/chart" uri="{C3380CC4-5D6E-409C-BE32-E72D297353CC}">
              <c16:uniqueId val="{00000001-C919-4858-9DF3-D6B656FEF0AA}"/>
            </c:ext>
          </c:extLst>
        </c:ser>
        <c:ser>
          <c:idx val="1"/>
          <c:order val="1"/>
          <c:tx>
            <c:strRef>
              <c:f>Sheet1!$U$180</c:f>
              <c:strCache>
                <c:ptCount val="1"/>
                <c:pt idx="0">
                  <c:v>Predominantly Urban average</c:v>
                </c:pt>
              </c:strCache>
            </c:strRef>
          </c:tx>
          <c:spPr>
            <a:ln w="25400">
              <a:solidFill>
                <a:schemeClr val="accent6">
                  <a:lumMod val="75000"/>
                </a:schemeClr>
              </a:solidFill>
              <a:prstDash val="sysDash"/>
            </a:ln>
          </c:spPr>
          <c:marker>
            <c:symbol val="none"/>
          </c:marker>
          <c:cat>
            <c:numRef>
              <c:f>Sheet1!$V$178:$AB$178</c:f>
              <c:numCache>
                <c:formatCode>General</c:formatCode>
                <c:ptCount val="7"/>
                <c:pt idx="0">
                  <c:v>2012</c:v>
                </c:pt>
                <c:pt idx="1">
                  <c:v>2013</c:v>
                </c:pt>
                <c:pt idx="2">
                  <c:v>2014</c:v>
                </c:pt>
                <c:pt idx="3">
                  <c:v>2015</c:v>
                </c:pt>
                <c:pt idx="4">
                  <c:v>2016</c:v>
                </c:pt>
                <c:pt idx="5">
                  <c:v>2017</c:v>
                </c:pt>
                <c:pt idx="6">
                  <c:v>2018</c:v>
                </c:pt>
              </c:numCache>
            </c:numRef>
          </c:cat>
          <c:val>
            <c:numRef>
              <c:f>Sheet1!$V$180:$AB$180</c:f>
              <c:numCache>
                <c:formatCode>General</c:formatCode>
                <c:ptCount val="7"/>
                <c:pt idx="0">
                  <c:v>3940.7123944986897</c:v>
                </c:pt>
                <c:pt idx="1">
                  <c:v>3934.1116042643475</c:v>
                </c:pt>
                <c:pt idx="2">
                  <c:v>4033.7118530641214</c:v>
                </c:pt>
                <c:pt idx="3">
                  <c:v>4078.3439279265872</c:v>
                </c:pt>
                <c:pt idx="4">
                  <c:v>4120.2631572182099</c:v>
                </c:pt>
                <c:pt idx="5">
                  <c:v>4169.4231128664196</c:v>
                </c:pt>
                <c:pt idx="6">
                  <c:v>4214.0493244347826</c:v>
                </c:pt>
              </c:numCache>
            </c:numRef>
          </c:val>
          <c:smooth val="0"/>
          <c:extLst>
            <c:ext xmlns:c16="http://schemas.microsoft.com/office/drawing/2014/chart" uri="{C3380CC4-5D6E-409C-BE32-E72D297353CC}">
              <c16:uniqueId val="{00000002-C919-4858-9DF3-D6B656FEF0AA}"/>
            </c:ext>
          </c:extLst>
        </c:ser>
        <c:ser>
          <c:idx val="2"/>
          <c:order val="2"/>
          <c:tx>
            <c:strRef>
              <c:f>Sheet1!$U$181</c:f>
              <c:strCache>
                <c:ptCount val="1"/>
                <c:pt idx="0">
                  <c:v>Shire County average</c:v>
                </c:pt>
              </c:strCache>
            </c:strRef>
          </c:tx>
          <c:spPr>
            <a:ln w="25400">
              <a:solidFill>
                <a:schemeClr val="accent1">
                  <a:lumMod val="60000"/>
                  <a:lumOff val="40000"/>
                </a:schemeClr>
              </a:solidFill>
              <a:prstDash val="sysDot"/>
            </a:ln>
          </c:spPr>
          <c:marker>
            <c:symbol val="none"/>
          </c:marker>
          <c:cat>
            <c:numRef>
              <c:f>Sheet1!$V$178:$AB$178</c:f>
              <c:numCache>
                <c:formatCode>General</c:formatCode>
                <c:ptCount val="7"/>
                <c:pt idx="0">
                  <c:v>2012</c:v>
                </c:pt>
                <c:pt idx="1">
                  <c:v>2013</c:v>
                </c:pt>
                <c:pt idx="2">
                  <c:v>2014</c:v>
                </c:pt>
                <c:pt idx="3">
                  <c:v>2015</c:v>
                </c:pt>
                <c:pt idx="4">
                  <c:v>2016</c:v>
                </c:pt>
                <c:pt idx="5">
                  <c:v>2017</c:v>
                </c:pt>
                <c:pt idx="6">
                  <c:v>2018</c:v>
                </c:pt>
              </c:numCache>
            </c:numRef>
          </c:cat>
          <c:val>
            <c:numRef>
              <c:f>Sheet1!$V$181:$AB$181</c:f>
              <c:numCache>
                <c:formatCode>General</c:formatCode>
                <c:ptCount val="7"/>
                <c:pt idx="0">
                  <c:v>6466.5158494371608</c:v>
                </c:pt>
                <c:pt idx="1">
                  <c:v>6492.8596213892188</c:v>
                </c:pt>
                <c:pt idx="2">
                  <c:v>6646.9420964931442</c:v>
                </c:pt>
                <c:pt idx="3">
                  <c:v>6773.5607565257615</c:v>
                </c:pt>
                <c:pt idx="4">
                  <c:v>6907.5665524539272</c:v>
                </c:pt>
                <c:pt idx="5">
                  <c:v>7006.4822489182143</c:v>
                </c:pt>
                <c:pt idx="6">
                  <c:v>7008.4303139432968</c:v>
                </c:pt>
              </c:numCache>
            </c:numRef>
          </c:val>
          <c:smooth val="0"/>
          <c:extLst>
            <c:ext xmlns:c16="http://schemas.microsoft.com/office/drawing/2014/chart" uri="{C3380CC4-5D6E-409C-BE32-E72D297353CC}">
              <c16:uniqueId val="{00000003-C919-4858-9DF3-D6B656FEF0AA}"/>
            </c:ext>
          </c:extLst>
        </c:ser>
        <c:dLbls>
          <c:showLegendKey val="0"/>
          <c:showVal val="0"/>
          <c:showCatName val="0"/>
          <c:showSerName val="0"/>
          <c:showPercent val="0"/>
          <c:showBubbleSize val="0"/>
        </c:dLbls>
        <c:marker val="1"/>
        <c:smooth val="0"/>
        <c:axId val="155118208"/>
        <c:axId val="155386240"/>
      </c:lineChart>
      <c:catAx>
        <c:axId val="155118208"/>
        <c:scaling>
          <c:orientation val="minMax"/>
        </c:scaling>
        <c:delete val="0"/>
        <c:axPos val="b"/>
        <c:majorTickMark val="out"/>
        <c:minorTickMark val="none"/>
        <c:tickLblPos val="nextTo"/>
        <c:crossAx val="155386240"/>
        <c:crosses val="autoZero"/>
        <c:auto val="1"/>
        <c:lblAlgn val="ctr"/>
        <c:lblOffset val="100"/>
        <c:noMultiLvlLbl val="0"/>
      </c:catAx>
      <c:valAx>
        <c:axId val="155386240"/>
        <c:scaling>
          <c:orientation val="minMax"/>
        </c:scaling>
        <c:delete val="0"/>
        <c:axPos val="l"/>
        <c:majorGridlines/>
        <c:title>
          <c:tx>
            <c:strRef>
              <c:f>Sheet1!$V$177</c:f>
              <c:strCache>
                <c:ptCount val="1"/>
                <c:pt idx="0">
                  <c:v>vehicle miles/head</c:v>
                </c:pt>
              </c:strCache>
            </c:strRef>
          </c:tx>
          <c:overlay val="0"/>
          <c:txPr>
            <a:bodyPr rot="-5400000" vert="horz"/>
            <a:lstStyle/>
            <a:p>
              <a:pPr>
                <a:defRPr/>
              </a:pPr>
              <a:endParaRPr lang="en-US"/>
            </a:p>
          </c:txPr>
        </c:title>
        <c:numFmt formatCode="General" sourceLinked="1"/>
        <c:majorTickMark val="out"/>
        <c:minorTickMark val="none"/>
        <c:tickLblPos val="nextTo"/>
        <c:txPr>
          <a:bodyPr/>
          <a:lstStyle/>
          <a:p>
            <a:pPr>
              <a:defRPr sz="800"/>
            </a:pPr>
            <a:endParaRPr lang="en-US"/>
          </a:p>
        </c:txPr>
        <c:crossAx val="155118208"/>
        <c:crosses val="autoZero"/>
        <c:crossBetween val="between"/>
      </c:valAx>
    </c:plotArea>
    <c:legend>
      <c:legendPos val="r"/>
      <c:overlay val="0"/>
      <c:txPr>
        <a:bodyPr/>
        <a:lstStyle/>
        <a:p>
          <a:pPr>
            <a:defRPr sz="900"/>
          </a:pPr>
          <a:endParaRPr lang="en-US"/>
        </a:p>
      </c:txPr>
    </c:legend>
    <c:plotVisOnly val="1"/>
    <c:dispBlanksAs val="gap"/>
    <c:showDLblsOverMax val="0"/>
  </c:chart>
  <c:printSettings>
    <c:headerFooter/>
    <c:pageMargins b="0.75000000000000155" l="0.70000000000000062" r="0.70000000000000062" t="0.750000000000001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Sheet1!$U$379</c:f>
          <c:strCache>
            <c:ptCount val="1"/>
            <c:pt idx="0">
              <c:v>Car vehicle traffic (vehicle miles per head of population)</c:v>
            </c:pt>
          </c:strCache>
        </c:strRef>
      </c:tx>
      <c:overlay val="0"/>
      <c:txPr>
        <a:bodyPr/>
        <a:lstStyle/>
        <a:p>
          <a:pPr>
            <a:defRPr sz="900">
              <a:latin typeface="Segoe UI" pitchFamily="34" charset="0"/>
              <a:cs typeface="Segoe UI" pitchFamily="34" charset="0"/>
            </a:defRPr>
          </a:pPr>
          <a:endParaRPr lang="en-US"/>
        </a:p>
      </c:txPr>
    </c:title>
    <c:autoTitleDeleted val="0"/>
    <c:plotArea>
      <c:layout/>
      <c:barChart>
        <c:barDir val="col"/>
        <c:grouping val="clustered"/>
        <c:varyColors val="0"/>
        <c:ser>
          <c:idx val="3"/>
          <c:order val="3"/>
          <c:tx>
            <c:strRef>
              <c:f>Sheet1!$U$383</c:f>
              <c:strCache>
                <c:ptCount val="1"/>
                <c:pt idx="0">
                  <c:v>Cumbria</c:v>
                </c:pt>
              </c:strCache>
            </c:strRef>
          </c:tx>
          <c:spPr>
            <a:solidFill>
              <a:schemeClr val="tx1"/>
            </a:solidFill>
          </c:spPr>
          <c:invertIfNegative val="0"/>
          <c:cat>
            <c:numRef>
              <c:f>[1]Sheet1!$R$375:$V$375</c:f>
              <c:numCache>
                <c:formatCode>General</c:formatCode>
                <c:ptCount val="5"/>
                <c:pt idx="0">
                  <c:v>2012</c:v>
                </c:pt>
                <c:pt idx="1">
                  <c:v>2013</c:v>
                </c:pt>
                <c:pt idx="2">
                  <c:v>2014</c:v>
                </c:pt>
                <c:pt idx="3">
                  <c:v>2015</c:v>
                </c:pt>
                <c:pt idx="4">
                  <c:v>2016</c:v>
                </c:pt>
              </c:numCache>
            </c:numRef>
          </c:cat>
          <c:val>
            <c:numRef>
              <c:f>Sheet1!$V$383:$AB$383</c:f>
              <c:numCache>
                <c:formatCode>General</c:formatCode>
                <c:ptCount val="7"/>
                <c:pt idx="0">
                  <c:v>5136.1665047425404</c:v>
                </c:pt>
                <c:pt idx="1">
                  <c:v>5193.591160664314</c:v>
                </c:pt>
                <c:pt idx="2">
                  <c:v>5309.2444258953083</c:v>
                </c:pt>
                <c:pt idx="3">
                  <c:v>5355.1980520717798</c:v>
                </c:pt>
                <c:pt idx="4">
                  <c:v>5553.4059218954553</c:v>
                </c:pt>
                <c:pt idx="5">
                  <c:v>5672.4354150990721</c:v>
                </c:pt>
                <c:pt idx="6">
                  <c:v>5973.2845849168552</c:v>
                </c:pt>
              </c:numCache>
            </c:numRef>
          </c:val>
          <c:extLst>
            <c:ext xmlns:c16="http://schemas.microsoft.com/office/drawing/2014/chart" uri="{C3380CC4-5D6E-409C-BE32-E72D297353CC}">
              <c16:uniqueId val="{00000000-95A9-426B-B2E1-F7FAB51B050A}"/>
            </c:ext>
          </c:extLst>
        </c:ser>
        <c:dLbls>
          <c:showLegendKey val="0"/>
          <c:showVal val="0"/>
          <c:showCatName val="0"/>
          <c:showSerName val="0"/>
          <c:showPercent val="0"/>
          <c:showBubbleSize val="0"/>
        </c:dLbls>
        <c:gapWidth val="150"/>
        <c:axId val="155417600"/>
        <c:axId val="155423488"/>
      </c:barChart>
      <c:lineChart>
        <c:grouping val="standard"/>
        <c:varyColors val="0"/>
        <c:ser>
          <c:idx val="0"/>
          <c:order val="0"/>
          <c:tx>
            <c:strRef>
              <c:f>Sheet1!$U$380</c:f>
              <c:strCache>
                <c:ptCount val="1"/>
                <c:pt idx="0">
                  <c:v>Predominantly Rural average</c:v>
                </c:pt>
              </c:strCache>
            </c:strRef>
          </c:tx>
          <c:spPr>
            <a:ln w="25400">
              <a:solidFill>
                <a:schemeClr val="bg1">
                  <a:lumMod val="75000"/>
                </a:schemeClr>
              </a:solidFill>
            </a:ln>
          </c:spPr>
          <c:marker>
            <c:symbol val="none"/>
          </c:marker>
          <c:cat>
            <c:numRef>
              <c:f>Sheet1!$V$379:$AB$379</c:f>
              <c:numCache>
                <c:formatCode>General</c:formatCode>
                <c:ptCount val="7"/>
                <c:pt idx="0">
                  <c:v>2012</c:v>
                </c:pt>
                <c:pt idx="1">
                  <c:v>2013</c:v>
                </c:pt>
                <c:pt idx="2">
                  <c:v>2014</c:v>
                </c:pt>
                <c:pt idx="3">
                  <c:v>2015</c:v>
                </c:pt>
                <c:pt idx="4">
                  <c:v>2016</c:v>
                </c:pt>
                <c:pt idx="5">
                  <c:v>2017</c:v>
                </c:pt>
                <c:pt idx="6">
                  <c:v>2018</c:v>
                </c:pt>
              </c:numCache>
            </c:numRef>
          </c:cat>
          <c:val>
            <c:numRef>
              <c:f>Sheet1!$V$380:$AB$380</c:f>
              <c:numCache>
                <c:formatCode>General</c:formatCode>
                <c:ptCount val="7"/>
                <c:pt idx="0">
                  <c:v>4784.8312341177489</c:v>
                </c:pt>
                <c:pt idx="1">
                  <c:v>4820.5220092603113</c:v>
                </c:pt>
                <c:pt idx="2">
                  <c:v>4915.602953598107</c:v>
                </c:pt>
                <c:pt idx="3">
                  <c:v>4982.8340731627341</c:v>
                </c:pt>
                <c:pt idx="4">
                  <c:v>5128.1678092546654</c:v>
                </c:pt>
                <c:pt idx="5">
                  <c:v>5257.6039613113981</c:v>
                </c:pt>
                <c:pt idx="6">
                  <c:v>5311.5496066667811</c:v>
                </c:pt>
              </c:numCache>
            </c:numRef>
          </c:val>
          <c:smooth val="0"/>
          <c:extLst>
            <c:ext xmlns:c16="http://schemas.microsoft.com/office/drawing/2014/chart" uri="{C3380CC4-5D6E-409C-BE32-E72D297353CC}">
              <c16:uniqueId val="{00000001-95A9-426B-B2E1-F7FAB51B050A}"/>
            </c:ext>
          </c:extLst>
        </c:ser>
        <c:ser>
          <c:idx val="1"/>
          <c:order val="1"/>
          <c:tx>
            <c:strRef>
              <c:f>Sheet1!$U$381</c:f>
              <c:strCache>
                <c:ptCount val="1"/>
                <c:pt idx="0">
                  <c:v>Predominantly Urban average</c:v>
                </c:pt>
              </c:strCache>
            </c:strRef>
          </c:tx>
          <c:spPr>
            <a:ln w="25400">
              <a:solidFill>
                <a:schemeClr val="accent6">
                  <a:lumMod val="75000"/>
                </a:schemeClr>
              </a:solidFill>
              <a:prstDash val="sysDash"/>
            </a:ln>
          </c:spPr>
          <c:marker>
            <c:symbol val="none"/>
          </c:marker>
          <c:cat>
            <c:numRef>
              <c:f>Sheet1!$V$379:$AB$379</c:f>
              <c:numCache>
                <c:formatCode>General</c:formatCode>
                <c:ptCount val="7"/>
                <c:pt idx="0">
                  <c:v>2012</c:v>
                </c:pt>
                <c:pt idx="1">
                  <c:v>2013</c:v>
                </c:pt>
                <c:pt idx="2">
                  <c:v>2014</c:v>
                </c:pt>
                <c:pt idx="3">
                  <c:v>2015</c:v>
                </c:pt>
                <c:pt idx="4">
                  <c:v>2016</c:v>
                </c:pt>
                <c:pt idx="5">
                  <c:v>2017</c:v>
                </c:pt>
                <c:pt idx="6">
                  <c:v>2018</c:v>
                </c:pt>
              </c:numCache>
            </c:numRef>
          </c:cat>
          <c:val>
            <c:numRef>
              <c:f>Sheet1!$V$381:$AB$381</c:f>
              <c:numCache>
                <c:formatCode>General</c:formatCode>
                <c:ptCount val="7"/>
                <c:pt idx="0">
                  <c:v>3174.6848635777401</c:v>
                </c:pt>
                <c:pt idx="1">
                  <c:v>3157.9061046690745</c:v>
                </c:pt>
                <c:pt idx="2">
                  <c:v>3218.9561053539405</c:v>
                </c:pt>
                <c:pt idx="3">
                  <c:v>3243.3134604692764</c:v>
                </c:pt>
                <c:pt idx="4">
                  <c:v>3260.3906666129656</c:v>
                </c:pt>
                <c:pt idx="5">
                  <c:v>3302.0153986547621</c:v>
                </c:pt>
                <c:pt idx="6">
                  <c:v>3337.1831152248824</c:v>
                </c:pt>
              </c:numCache>
            </c:numRef>
          </c:val>
          <c:smooth val="0"/>
          <c:extLst>
            <c:ext xmlns:c16="http://schemas.microsoft.com/office/drawing/2014/chart" uri="{C3380CC4-5D6E-409C-BE32-E72D297353CC}">
              <c16:uniqueId val="{00000002-95A9-426B-B2E1-F7FAB51B050A}"/>
            </c:ext>
          </c:extLst>
        </c:ser>
        <c:ser>
          <c:idx val="2"/>
          <c:order val="2"/>
          <c:tx>
            <c:strRef>
              <c:f>Sheet1!$U$382</c:f>
              <c:strCache>
                <c:ptCount val="1"/>
                <c:pt idx="0">
                  <c:v>Shire County average</c:v>
                </c:pt>
              </c:strCache>
            </c:strRef>
          </c:tx>
          <c:spPr>
            <a:ln w="25400">
              <a:solidFill>
                <a:schemeClr val="accent1">
                  <a:lumMod val="60000"/>
                  <a:lumOff val="40000"/>
                </a:schemeClr>
              </a:solidFill>
              <a:prstDash val="sysDot"/>
            </a:ln>
          </c:spPr>
          <c:marker>
            <c:symbol val="none"/>
          </c:marker>
          <c:cat>
            <c:numRef>
              <c:f>Sheet1!$V$379:$AB$379</c:f>
              <c:numCache>
                <c:formatCode>General</c:formatCode>
                <c:ptCount val="7"/>
                <c:pt idx="0">
                  <c:v>2012</c:v>
                </c:pt>
                <c:pt idx="1">
                  <c:v>2013</c:v>
                </c:pt>
                <c:pt idx="2">
                  <c:v>2014</c:v>
                </c:pt>
                <c:pt idx="3">
                  <c:v>2015</c:v>
                </c:pt>
                <c:pt idx="4">
                  <c:v>2016</c:v>
                </c:pt>
                <c:pt idx="5">
                  <c:v>2017</c:v>
                </c:pt>
                <c:pt idx="6">
                  <c:v>2018</c:v>
                </c:pt>
              </c:numCache>
            </c:numRef>
          </c:cat>
          <c:val>
            <c:numRef>
              <c:f>Sheet1!$V$382:$AB$382</c:f>
              <c:numCache>
                <c:formatCode>General</c:formatCode>
                <c:ptCount val="7"/>
                <c:pt idx="0">
                  <c:v>5114.910706318231</c:v>
                </c:pt>
                <c:pt idx="1">
                  <c:v>5109.8904003848938</c:v>
                </c:pt>
                <c:pt idx="2">
                  <c:v>5203.6752526740811</c:v>
                </c:pt>
                <c:pt idx="3">
                  <c:v>5273.3347701686316</c:v>
                </c:pt>
                <c:pt idx="4">
                  <c:v>5364.1307328668427</c:v>
                </c:pt>
                <c:pt idx="5">
                  <c:v>5437.3843066612344</c:v>
                </c:pt>
                <c:pt idx="6">
                  <c:v>5431.2392996858462</c:v>
                </c:pt>
              </c:numCache>
            </c:numRef>
          </c:val>
          <c:smooth val="0"/>
          <c:extLst>
            <c:ext xmlns:c16="http://schemas.microsoft.com/office/drawing/2014/chart" uri="{C3380CC4-5D6E-409C-BE32-E72D297353CC}">
              <c16:uniqueId val="{00000003-95A9-426B-B2E1-F7FAB51B050A}"/>
            </c:ext>
          </c:extLst>
        </c:ser>
        <c:dLbls>
          <c:showLegendKey val="0"/>
          <c:showVal val="0"/>
          <c:showCatName val="0"/>
          <c:showSerName val="0"/>
          <c:showPercent val="0"/>
          <c:showBubbleSize val="0"/>
        </c:dLbls>
        <c:marker val="1"/>
        <c:smooth val="0"/>
        <c:axId val="155417600"/>
        <c:axId val="155423488"/>
      </c:lineChart>
      <c:catAx>
        <c:axId val="155417600"/>
        <c:scaling>
          <c:orientation val="minMax"/>
        </c:scaling>
        <c:delete val="0"/>
        <c:axPos val="b"/>
        <c:numFmt formatCode="General" sourceLinked="1"/>
        <c:majorTickMark val="out"/>
        <c:minorTickMark val="none"/>
        <c:tickLblPos val="nextTo"/>
        <c:crossAx val="155423488"/>
        <c:crosses val="autoZero"/>
        <c:auto val="1"/>
        <c:lblAlgn val="ctr"/>
        <c:lblOffset val="100"/>
        <c:noMultiLvlLbl val="0"/>
      </c:catAx>
      <c:valAx>
        <c:axId val="155423488"/>
        <c:scaling>
          <c:orientation val="minMax"/>
        </c:scaling>
        <c:delete val="0"/>
        <c:axPos val="l"/>
        <c:majorGridlines/>
        <c:title>
          <c:tx>
            <c:strRef>
              <c:f>Sheet1!$V$378</c:f>
              <c:strCache>
                <c:ptCount val="1"/>
                <c:pt idx="0">
                  <c:v>vehicle miles/head</c:v>
                </c:pt>
              </c:strCache>
            </c:strRef>
          </c:tx>
          <c:overlay val="0"/>
          <c:txPr>
            <a:bodyPr rot="-5400000" vert="horz"/>
            <a:lstStyle/>
            <a:p>
              <a:pPr>
                <a:defRPr/>
              </a:pPr>
              <a:endParaRPr lang="en-US"/>
            </a:p>
          </c:txPr>
        </c:title>
        <c:numFmt formatCode="General" sourceLinked="1"/>
        <c:majorTickMark val="out"/>
        <c:minorTickMark val="none"/>
        <c:tickLblPos val="nextTo"/>
        <c:txPr>
          <a:bodyPr/>
          <a:lstStyle/>
          <a:p>
            <a:pPr>
              <a:defRPr sz="800"/>
            </a:pPr>
            <a:endParaRPr lang="en-US"/>
          </a:p>
        </c:txPr>
        <c:crossAx val="155417600"/>
        <c:crosses val="autoZero"/>
        <c:crossBetween val="between"/>
      </c:valAx>
    </c:plotArea>
    <c:legend>
      <c:legendPos val="r"/>
      <c:overlay val="0"/>
      <c:txPr>
        <a:bodyPr/>
        <a:lstStyle/>
        <a:p>
          <a:pPr>
            <a:defRPr sz="900"/>
          </a:pPr>
          <a:endParaRPr lang="en-US"/>
        </a:p>
      </c:txPr>
    </c:legend>
    <c:plotVisOnly val="1"/>
    <c:dispBlanksAs val="gap"/>
    <c:showDLblsOverMax val="0"/>
  </c:chart>
  <c:printSettings>
    <c:headerFooter/>
    <c:pageMargins b="0.75000000000000155" l="0.70000000000000062" r="0.70000000000000062" t="0.750000000000001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Sheet1!$C$379</c:f>
          <c:strCache>
            <c:ptCount val="1"/>
            <c:pt idx="0">
              <c:v>Car vehicle traffic (vehicle miles)</c:v>
            </c:pt>
          </c:strCache>
        </c:strRef>
      </c:tx>
      <c:overlay val="0"/>
      <c:txPr>
        <a:bodyPr/>
        <a:lstStyle/>
        <a:p>
          <a:pPr>
            <a:defRPr sz="800">
              <a:latin typeface="Segoe UI" pitchFamily="34" charset="0"/>
              <a:cs typeface="Segoe UI" pitchFamily="34" charset="0"/>
            </a:defRPr>
          </a:pPr>
          <a:endParaRPr lang="en-US"/>
        </a:p>
      </c:txPr>
    </c:title>
    <c:autoTitleDeleted val="0"/>
    <c:plotArea>
      <c:layout/>
      <c:lineChart>
        <c:grouping val="standard"/>
        <c:varyColors val="0"/>
        <c:ser>
          <c:idx val="1"/>
          <c:order val="0"/>
          <c:tx>
            <c:strRef>
              <c:f>Sheet1!$C$383</c:f>
              <c:strCache>
                <c:ptCount val="1"/>
                <c:pt idx="0">
                  <c:v>Cumbria</c:v>
                </c:pt>
              </c:strCache>
            </c:strRef>
          </c:tx>
          <c:spPr>
            <a:ln w="25400">
              <a:solidFill>
                <a:schemeClr val="tx1"/>
              </a:solidFill>
            </a:ln>
          </c:spPr>
          <c:marker>
            <c:symbol val="none"/>
          </c:marker>
          <c:cat>
            <c:numRef>
              <c:f>Sheet1!$D$379:$J$379</c:f>
              <c:numCache>
                <c:formatCode>General</c:formatCode>
                <c:ptCount val="7"/>
                <c:pt idx="0">
                  <c:v>2012</c:v>
                </c:pt>
                <c:pt idx="1">
                  <c:v>2013</c:v>
                </c:pt>
                <c:pt idx="2">
                  <c:v>2014</c:v>
                </c:pt>
                <c:pt idx="3">
                  <c:v>2015</c:v>
                </c:pt>
                <c:pt idx="4">
                  <c:v>2016</c:v>
                </c:pt>
                <c:pt idx="5">
                  <c:v>2017</c:v>
                </c:pt>
                <c:pt idx="6">
                  <c:v>2018</c:v>
                </c:pt>
              </c:numCache>
            </c:numRef>
          </c:cat>
          <c:val>
            <c:numRef>
              <c:f>Sheet1!$D$383:$J$383</c:f>
              <c:numCache>
                <c:formatCode>General</c:formatCode>
                <c:ptCount val="7"/>
                <c:pt idx="0">
                  <c:v>2564</c:v>
                </c:pt>
                <c:pt idx="1">
                  <c:v>2589</c:v>
                </c:pt>
                <c:pt idx="2">
                  <c:v>2646</c:v>
                </c:pt>
                <c:pt idx="3">
                  <c:v>2670</c:v>
                </c:pt>
                <c:pt idx="4">
                  <c:v>2770</c:v>
                </c:pt>
                <c:pt idx="5">
                  <c:v>2827</c:v>
                </c:pt>
                <c:pt idx="6">
                  <c:v>2980</c:v>
                </c:pt>
              </c:numCache>
            </c:numRef>
          </c:val>
          <c:smooth val="0"/>
          <c:extLst>
            <c:ext xmlns:c16="http://schemas.microsoft.com/office/drawing/2014/chart" uri="{C3380CC4-5D6E-409C-BE32-E72D297353CC}">
              <c16:uniqueId val="{00000000-66F6-48DE-BCF3-9C72D620F1B0}"/>
            </c:ext>
          </c:extLst>
        </c:ser>
        <c:dLbls>
          <c:showLegendKey val="0"/>
          <c:showVal val="0"/>
          <c:showCatName val="0"/>
          <c:showSerName val="0"/>
          <c:showPercent val="0"/>
          <c:showBubbleSize val="0"/>
        </c:dLbls>
        <c:smooth val="0"/>
        <c:axId val="162665216"/>
        <c:axId val="162666752"/>
      </c:lineChart>
      <c:catAx>
        <c:axId val="162665216"/>
        <c:scaling>
          <c:orientation val="minMax"/>
        </c:scaling>
        <c:delete val="0"/>
        <c:axPos val="b"/>
        <c:numFmt formatCode="General" sourceLinked="1"/>
        <c:majorTickMark val="out"/>
        <c:minorTickMark val="none"/>
        <c:tickLblPos val="nextTo"/>
        <c:crossAx val="162666752"/>
        <c:crosses val="autoZero"/>
        <c:auto val="1"/>
        <c:lblAlgn val="ctr"/>
        <c:lblOffset val="100"/>
        <c:noMultiLvlLbl val="0"/>
      </c:catAx>
      <c:valAx>
        <c:axId val="162666752"/>
        <c:scaling>
          <c:orientation val="minMax"/>
        </c:scaling>
        <c:delete val="0"/>
        <c:axPos val="l"/>
        <c:majorGridlines/>
        <c:title>
          <c:tx>
            <c:strRef>
              <c:f>Sheet1!$D$378</c:f>
              <c:strCache>
                <c:ptCount val="1"/>
                <c:pt idx="0">
                  <c:v>Million vehicle miles</c:v>
                </c:pt>
              </c:strCache>
            </c:strRef>
          </c:tx>
          <c:overlay val="0"/>
          <c:txPr>
            <a:bodyPr rot="-5400000" vert="horz"/>
            <a:lstStyle/>
            <a:p>
              <a:pPr>
                <a:defRPr/>
              </a:pPr>
              <a:endParaRPr lang="en-US"/>
            </a:p>
          </c:txPr>
        </c:title>
        <c:numFmt formatCode="General" sourceLinked="1"/>
        <c:majorTickMark val="out"/>
        <c:minorTickMark val="none"/>
        <c:tickLblPos val="nextTo"/>
        <c:txPr>
          <a:bodyPr/>
          <a:lstStyle/>
          <a:p>
            <a:pPr>
              <a:defRPr sz="800"/>
            </a:pPr>
            <a:endParaRPr lang="en-US"/>
          </a:p>
        </c:txPr>
        <c:crossAx val="162665216"/>
        <c:crosses val="autoZero"/>
        <c:crossBetween val="between"/>
      </c:valAx>
    </c:plotArea>
    <c:legend>
      <c:legendPos val="r"/>
      <c:overlay val="0"/>
      <c:txPr>
        <a:bodyPr/>
        <a:lstStyle/>
        <a:p>
          <a:pPr>
            <a:defRPr sz="900"/>
          </a:pPr>
          <a:endParaRPr lang="en-US"/>
        </a:p>
      </c:txPr>
    </c:legend>
    <c:plotVisOnly val="1"/>
    <c:dispBlanksAs val="gap"/>
    <c:showDLblsOverMax val="0"/>
  </c:chart>
  <c:printSettings>
    <c:headerFooter/>
    <c:pageMargins b="0.75000000000000178" l="0.70000000000000062" r="0.70000000000000062" t="0.750000000000001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Sheet1!$C$581</c:f>
          <c:strCache>
            <c:ptCount val="1"/>
            <c:pt idx="0">
              <c:v>Motor vehicle traffic (vehicle miles) excluding trunk roads</c:v>
            </c:pt>
          </c:strCache>
        </c:strRef>
      </c:tx>
      <c:overlay val="0"/>
      <c:txPr>
        <a:bodyPr/>
        <a:lstStyle/>
        <a:p>
          <a:pPr>
            <a:defRPr sz="800">
              <a:latin typeface="Segoe UI" pitchFamily="34" charset="0"/>
              <a:cs typeface="Segoe UI" pitchFamily="34" charset="0"/>
            </a:defRPr>
          </a:pPr>
          <a:endParaRPr lang="en-US"/>
        </a:p>
      </c:txPr>
    </c:title>
    <c:autoTitleDeleted val="0"/>
    <c:plotArea>
      <c:layout/>
      <c:lineChart>
        <c:grouping val="standard"/>
        <c:varyColors val="0"/>
        <c:ser>
          <c:idx val="1"/>
          <c:order val="0"/>
          <c:tx>
            <c:strRef>
              <c:f>Sheet1!$C$585</c:f>
              <c:strCache>
                <c:ptCount val="1"/>
                <c:pt idx="0">
                  <c:v>Cumbria</c:v>
                </c:pt>
              </c:strCache>
            </c:strRef>
          </c:tx>
          <c:spPr>
            <a:ln w="25400">
              <a:solidFill>
                <a:schemeClr val="tx1"/>
              </a:solidFill>
            </a:ln>
          </c:spPr>
          <c:marker>
            <c:symbol val="none"/>
          </c:marker>
          <c:cat>
            <c:numRef>
              <c:f>Sheet1!$D$581:$J$581</c:f>
              <c:numCache>
                <c:formatCode>General</c:formatCode>
                <c:ptCount val="7"/>
                <c:pt idx="0">
                  <c:v>2012</c:v>
                </c:pt>
                <c:pt idx="1">
                  <c:v>2013</c:v>
                </c:pt>
                <c:pt idx="2">
                  <c:v>2014</c:v>
                </c:pt>
                <c:pt idx="3">
                  <c:v>2015</c:v>
                </c:pt>
                <c:pt idx="4">
                  <c:v>2016</c:v>
                </c:pt>
                <c:pt idx="5">
                  <c:v>2017</c:v>
                </c:pt>
                <c:pt idx="6">
                  <c:v>2018</c:v>
                </c:pt>
              </c:numCache>
            </c:numRef>
          </c:cat>
          <c:val>
            <c:numRef>
              <c:f>Sheet1!$D$585:$J$585</c:f>
              <c:numCache>
                <c:formatCode>General</c:formatCode>
                <c:ptCount val="7"/>
                <c:pt idx="0">
                  <c:v>1803</c:v>
                </c:pt>
                <c:pt idx="1">
                  <c:v>1819</c:v>
                </c:pt>
                <c:pt idx="2">
                  <c:v>1886</c:v>
                </c:pt>
                <c:pt idx="3">
                  <c:v>1923</c:v>
                </c:pt>
                <c:pt idx="4">
                  <c:v>1995</c:v>
                </c:pt>
                <c:pt idx="5">
                  <c:v>1974</c:v>
                </c:pt>
                <c:pt idx="6">
                  <c:v>2054</c:v>
                </c:pt>
              </c:numCache>
            </c:numRef>
          </c:val>
          <c:smooth val="0"/>
          <c:extLst>
            <c:ext xmlns:c16="http://schemas.microsoft.com/office/drawing/2014/chart" uri="{C3380CC4-5D6E-409C-BE32-E72D297353CC}">
              <c16:uniqueId val="{00000000-5346-4467-96FA-D75CF09D925D}"/>
            </c:ext>
          </c:extLst>
        </c:ser>
        <c:dLbls>
          <c:showLegendKey val="0"/>
          <c:showVal val="0"/>
          <c:showCatName val="0"/>
          <c:showSerName val="0"/>
          <c:showPercent val="0"/>
          <c:showBubbleSize val="0"/>
        </c:dLbls>
        <c:smooth val="0"/>
        <c:axId val="162699520"/>
        <c:axId val="162701312"/>
      </c:lineChart>
      <c:catAx>
        <c:axId val="162699520"/>
        <c:scaling>
          <c:orientation val="minMax"/>
        </c:scaling>
        <c:delete val="0"/>
        <c:axPos val="b"/>
        <c:numFmt formatCode="General" sourceLinked="1"/>
        <c:majorTickMark val="out"/>
        <c:minorTickMark val="none"/>
        <c:tickLblPos val="nextTo"/>
        <c:crossAx val="162701312"/>
        <c:crosses val="autoZero"/>
        <c:auto val="1"/>
        <c:lblAlgn val="ctr"/>
        <c:lblOffset val="100"/>
        <c:noMultiLvlLbl val="0"/>
      </c:catAx>
      <c:valAx>
        <c:axId val="162701312"/>
        <c:scaling>
          <c:orientation val="minMax"/>
        </c:scaling>
        <c:delete val="0"/>
        <c:axPos val="l"/>
        <c:majorGridlines/>
        <c:title>
          <c:tx>
            <c:strRef>
              <c:f>Sheet1!$D$580</c:f>
              <c:strCache>
                <c:ptCount val="1"/>
                <c:pt idx="0">
                  <c:v>Million vehicle miles</c:v>
                </c:pt>
              </c:strCache>
            </c:strRef>
          </c:tx>
          <c:overlay val="0"/>
          <c:txPr>
            <a:bodyPr rot="-5400000" vert="horz"/>
            <a:lstStyle/>
            <a:p>
              <a:pPr>
                <a:defRPr/>
              </a:pPr>
              <a:endParaRPr lang="en-US"/>
            </a:p>
          </c:txPr>
        </c:title>
        <c:numFmt formatCode="General" sourceLinked="1"/>
        <c:majorTickMark val="out"/>
        <c:minorTickMark val="none"/>
        <c:tickLblPos val="nextTo"/>
        <c:txPr>
          <a:bodyPr/>
          <a:lstStyle/>
          <a:p>
            <a:pPr>
              <a:defRPr sz="800"/>
            </a:pPr>
            <a:endParaRPr lang="en-US"/>
          </a:p>
        </c:txPr>
        <c:crossAx val="162699520"/>
        <c:crosses val="autoZero"/>
        <c:crossBetween val="between"/>
      </c:valAx>
    </c:plotArea>
    <c:legend>
      <c:legendPos val="r"/>
      <c:overlay val="0"/>
      <c:txPr>
        <a:bodyPr/>
        <a:lstStyle/>
        <a:p>
          <a:pPr>
            <a:defRPr sz="900"/>
          </a:pPr>
          <a:endParaRPr lang="en-US"/>
        </a:p>
      </c:txPr>
    </c:legend>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Sheet1!$U$581</c:f>
          <c:strCache>
            <c:ptCount val="1"/>
            <c:pt idx="0">
              <c:v>Motor vehicle traffic (vehicle miles per head of population) excluding trunk roads</c:v>
            </c:pt>
          </c:strCache>
        </c:strRef>
      </c:tx>
      <c:overlay val="0"/>
      <c:txPr>
        <a:bodyPr/>
        <a:lstStyle/>
        <a:p>
          <a:pPr>
            <a:defRPr sz="900">
              <a:latin typeface="Segoe UI" pitchFamily="34" charset="0"/>
              <a:cs typeface="Segoe UI" pitchFamily="34" charset="0"/>
            </a:defRPr>
          </a:pPr>
          <a:endParaRPr lang="en-US"/>
        </a:p>
      </c:txPr>
    </c:title>
    <c:autoTitleDeleted val="0"/>
    <c:plotArea>
      <c:layout/>
      <c:barChart>
        <c:barDir val="col"/>
        <c:grouping val="clustered"/>
        <c:varyColors val="0"/>
        <c:ser>
          <c:idx val="3"/>
          <c:order val="3"/>
          <c:tx>
            <c:strRef>
              <c:f>Sheet1!$U$585</c:f>
              <c:strCache>
                <c:ptCount val="1"/>
                <c:pt idx="0">
                  <c:v>Cumbria</c:v>
                </c:pt>
              </c:strCache>
            </c:strRef>
          </c:tx>
          <c:spPr>
            <a:solidFill>
              <a:schemeClr val="tx1"/>
            </a:solidFill>
          </c:spPr>
          <c:invertIfNegative val="0"/>
          <c:cat>
            <c:numRef>
              <c:f>[1]Sheet1!$R$575:$V$575</c:f>
              <c:numCache>
                <c:formatCode>General</c:formatCode>
                <c:ptCount val="5"/>
                <c:pt idx="0">
                  <c:v>2012</c:v>
                </c:pt>
                <c:pt idx="1">
                  <c:v>2013</c:v>
                </c:pt>
                <c:pt idx="2">
                  <c:v>2014</c:v>
                </c:pt>
                <c:pt idx="3">
                  <c:v>2015</c:v>
                </c:pt>
                <c:pt idx="4">
                  <c:v>2016</c:v>
                </c:pt>
              </c:numCache>
            </c:numRef>
          </c:cat>
          <c:val>
            <c:numRef>
              <c:f>Sheet1!$V$585:$AB$585</c:f>
              <c:numCache>
                <c:formatCode>General</c:formatCode>
                <c:ptCount val="7"/>
                <c:pt idx="0">
                  <c:v>3611.742670846646</c:v>
                </c:pt>
                <c:pt idx="1">
                  <c:v>3648.9541603894891</c:v>
                </c:pt>
                <c:pt idx="2">
                  <c:v>3784.2913783970334</c:v>
                </c:pt>
                <c:pt idx="3">
                  <c:v>3856.9460127842817</c:v>
                </c:pt>
                <c:pt idx="4">
                  <c:v>3999.655167574525</c:v>
                </c:pt>
                <c:pt idx="5">
                  <c:v>3960.872836719338</c:v>
                </c:pt>
                <c:pt idx="6">
                  <c:v>4117.1565561809466</c:v>
                </c:pt>
              </c:numCache>
            </c:numRef>
          </c:val>
          <c:extLst>
            <c:ext xmlns:c16="http://schemas.microsoft.com/office/drawing/2014/chart" uri="{C3380CC4-5D6E-409C-BE32-E72D297353CC}">
              <c16:uniqueId val="{00000000-7069-4AC1-AB25-2DEE6C8D43C3}"/>
            </c:ext>
          </c:extLst>
        </c:ser>
        <c:dLbls>
          <c:showLegendKey val="0"/>
          <c:showVal val="0"/>
          <c:showCatName val="0"/>
          <c:showSerName val="0"/>
          <c:showPercent val="0"/>
          <c:showBubbleSize val="0"/>
        </c:dLbls>
        <c:gapWidth val="150"/>
        <c:axId val="162761344"/>
        <c:axId val="162779520"/>
      </c:barChart>
      <c:lineChart>
        <c:grouping val="standard"/>
        <c:varyColors val="0"/>
        <c:ser>
          <c:idx val="0"/>
          <c:order val="0"/>
          <c:tx>
            <c:strRef>
              <c:f>Sheet1!$U$582</c:f>
              <c:strCache>
                <c:ptCount val="1"/>
                <c:pt idx="0">
                  <c:v>Predominantly Rural average</c:v>
                </c:pt>
              </c:strCache>
            </c:strRef>
          </c:tx>
          <c:spPr>
            <a:ln w="25400">
              <a:solidFill>
                <a:schemeClr val="bg1">
                  <a:lumMod val="75000"/>
                </a:schemeClr>
              </a:solidFill>
            </a:ln>
          </c:spPr>
          <c:marker>
            <c:symbol val="none"/>
          </c:marker>
          <c:cat>
            <c:numRef>
              <c:f>Sheet1!$V$581:$AB$581</c:f>
              <c:numCache>
                <c:formatCode>General</c:formatCode>
                <c:ptCount val="7"/>
                <c:pt idx="0">
                  <c:v>2012</c:v>
                </c:pt>
                <c:pt idx="1">
                  <c:v>2013</c:v>
                </c:pt>
                <c:pt idx="2">
                  <c:v>2014</c:v>
                </c:pt>
                <c:pt idx="3">
                  <c:v>2015</c:v>
                </c:pt>
                <c:pt idx="4">
                  <c:v>2016</c:v>
                </c:pt>
                <c:pt idx="5">
                  <c:v>2017</c:v>
                </c:pt>
                <c:pt idx="6">
                  <c:v>2018</c:v>
                </c:pt>
              </c:numCache>
            </c:numRef>
          </c:cat>
          <c:val>
            <c:numRef>
              <c:f>Sheet1!$V$582:$AB$582</c:f>
              <c:numCache>
                <c:formatCode>General</c:formatCode>
                <c:ptCount val="7"/>
                <c:pt idx="0">
                  <c:v>4192.0583986813826</c:v>
                </c:pt>
                <c:pt idx="1">
                  <c:v>4243.2552991819057</c:v>
                </c:pt>
                <c:pt idx="2">
                  <c:v>4382.0115637425743</c:v>
                </c:pt>
                <c:pt idx="3">
                  <c:v>4465.3902846859137</c:v>
                </c:pt>
                <c:pt idx="4">
                  <c:v>4587.2979527712068</c:v>
                </c:pt>
                <c:pt idx="5">
                  <c:v>4695.5656193000714</c:v>
                </c:pt>
                <c:pt idx="6">
                  <c:v>4720.5452018165161</c:v>
                </c:pt>
              </c:numCache>
            </c:numRef>
          </c:val>
          <c:smooth val="0"/>
          <c:extLst>
            <c:ext xmlns:c16="http://schemas.microsoft.com/office/drawing/2014/chart" uri="{C3380CC4-5D6E-409C-BE32-E72D297353CC}">
              <c16:uniqueId val="{00000001-7069-4AC1-AB25-2DEE6C8D43C3}"/>
            </c:ext>
          </c:extLst>
        </c:ser>
        <c:ser>
          <c:idx val="1"/>
          <c:order val="1"/>
          <c:tx>
            <c:strRef>
              <c:f>Sheet1!$U$583</c:f>
              <c:strCache>
                <c:ptCount val="1"/>
                <c:pt idx="0">
                  <c:v>Predominantly Urban average</c:v>
                </c:pt>
              </c:strCache>
            </c:strRef>
          </c:tx>
          <c:spPr>
            <a:ln w="25400">
              <a:solidFill>
                <a:schemeClr val="accent6">
                  <a:lumMod val="75000"/>
                </a:schemeClr>
              </a:solidFill>
              <a:prstDash val="sysDash"/>
            </a:ln>
          </c:spPr>
          <c:marker>
            <c:symbol val="none"/>
          </c:marker>
          <c:cat>
            <c:numRef>
              <c:f>Sheet1!$V$581:$AB$581</c:f>
              <c:numCache>
                <c:formatCode>General</c:formatCode>
                <c:ptCount val="7"/>
                <c:pt idx="0">
                  <c:v>2012</c:v>
                </c:pt>
                <c:pt idx="1">
                  <c:v>2013</c:v>
                </c:pt>
                <c:pt idx="2">
                  <c:v>2014</c:v>
                </c:pt>
                <c:pt idx="3">
                  <c:v>2015</c:v>
                </c:pt>
                <c:pt idx="4">
                  <c:v>2016</c:v>
                </c:pt>
                <c:pt idx="5">
                  <c:v>2017</c:v>
                </c:pt>
                <c:pt idx="6">
                  <c:v>2018</c:v>
                </c:pt>
              </c:numCache>
            </c:numRef>
          </c:cat>
          <c:val>
            <c:numRef>
              <c:f>Sheet1!$V$583:$AB$583</c:f>
              <c:numCache>
                <c:formatCode>General</c:formatCode>
                <c:ptCount val="7"/>
                <c:pt idx="0">
                  <c:v>2921.1403165210654</c:v>
                </c:pt>
                <c:pt idx="1">
                  <c:v>2914.3678115863081</c:v>
                </c:pt>
                <c:pt idx="2">
                  <c:v>2993.0962010289204</c:v>
                </c:pt>
                <c:pt idx="3">
                  <c:v>3021.0218240391441</c:v>
                </c:pt>
                <c:pt idx="4">
                  <c:v>3049.799030513354</c:v>
                </c:pt>
                <c:pt idx="5">
                  <c:v>3092.3211278509193</c:v>
                </c:pt>
                <c:pt idx="6">
                  <c:v>3140.4762826919668</c:v>
                </c:pt>
              </c:numCache>
            </c:numRef>
          </c:val>
          <c:smooth val="0"/>
          <c:extLst>
            <c:ext xmlns:c16="http://schemas.microsoft.com/office/drawing/2014/chart" uri="{C3380CC4-5D6E-409C-BE32-E72D297353CC}">
              <c16:uniqueId val="{00000002-7069-4AC1-AB25-2DEE6C8D43C3}"/>
            </c:ext>
          </c:extLst>
        </c:ser>
        <c:ser>
          <c:idx val="2"/>
          <c:order val="2"/>
          <c:tx>
            <c:strRef>
              <c:f>Sheet1!$U$584</c:f>
              <c:strCache>
                <c:ptCount val="1"/>
                <c:pt idx="0">
                  <c:v>Shire County average</c:v>
                </c:pt>
              </c:strCache>
            </c:strRef>
          </c:tx>
          <c:spPr>
            <a:ln w="25400">
              <a:solidFill>
                <a:schemeClr val="accent1">
                  <a:lumMod val="60000"/>
                  <a:lumOff val="40000"/>
                </a:schemeClr>
              </a:solidFill>
              <a:prstDash val="sysDot"/>
            </a:ln>
          </c:spPr>
          <c:marker>
            <c:symbol val="none"/>
          </c:marker>
          <c:cat>
            <c:numRef>
              <c:f>Sheet1!$V$581:$AB$581</c:f>
              <c:numCache>
                <c:formatCode>General</c:formatCode>
                <c:ptCount val="7"/>
                <c:pt idx="0">
                  <c:v>2012</c:v>
                </c:pt>
                <c:pt idx="1">
                  <c:v>2013</c:v>
                </c:pt>
                <c:pt idx="2">
                  <c:v>2014</c:v>
                </c:pt>
                <c:pt idx="3">
                  <c:v>2015</c:v>
                </c:pt>
                <c:pt idx="4">
                  <c:v>2016</c:v>
                </c:pt>
                <c:pt idx="5">
                  <c:v>2017</c:v>
                </c:pt>
                <c:pt idx="6">
                  <c:v>2018</c:v>
                </c:pt>
              </c:numCache>
            </c:numRef>
          </c:cat>
          <c:val>
            <c:numRef>
              <c:f>Sheet1!$V$584:$AB$584</c:f>
              <c:numCache>
                <c:formatCode>General</c:formatCode>
                <c:ptCount val="7"/>
                <c:pt idx="0">
                  <c:v>4022.5654585731158</c:v>
                </c:pt>
                <c:pt idx="1">
                  <c:v>4045.3936690062128</c:v>
                </c:pt>
                <c:pt idx="2">
                  <c:v>4176.2477988627616</c:v>
                </c:pt>
                <c:pt idx="3">
                  <c:v>4248.1506531859968</c:v>
                </c:pt>
                <c:pt idx="4">
                  <c:v>4338.6184866895092</c:v>
                </c:pt>
                <c:pt idx="5">
                  <c:v>4396.932206179893</c:v>
                </c:pt>
                <c:pt idx="6">
                  <c:v>4396.3041764263253</c:v>
                </c:pt>
              </c:numCache>
            </c:numRef>
          </c:val>
          <c:smooth val="0"/>
          <c:extLst>
            <c:ext xmlns:c16="http://schemas.microsoft.com/office/drawing/2014/chart" uri="{C3380CC4-5D6E-409C-BE32-E72D297353CC}">
              <c16:uniqueId val="{00000003-7069-4AC1-AB25-2DEE6C8D43C3}"/>
            </c:ext>
          </c:extLst>
        </c:ser>
        <c:dLbls>
          <c:showLegendKey val="0"/>
          <c:showVal val="0"/>
          <c:showCatName val="0"/>
          <c:showSerName val="0"/>
          <c:showPercent val="0"/>
          <c:showBubbleSize val="0"/>
        </c:dLbls>
        <c:marker val="1"/>
        <c:smooth val="0"/>
        <c:axId val="162761344"/>
        <c:axId val="162779520"/>
      </c:lineChart>
      <c:catAx>
        <c:axId val="162761344"/>
        <c:scaling>
          <c:orientation val="minMax"/>
        </c:scaling>
        <c:delete val="0"/>
        <c:axPos val="b"/>
        <c:numFmt formatCode="General" sourceLinked="1"/>
        <c:majorTickMark val="out"/>
        <c:minorTickMark val="none"/>
        <c:tickLblPos val="nextTo"/>
        <c:crossAx val="162779520"/>
        <c:crosses val="autoZero"/>
        <c:auto val="1"/>
        <c:lblAlgn val="ctr"/>
        <c:lblOffset val="100"/>
        <c:noMultiLvlLbl val="0"/>
      </c:catAx>
      <c:valAx>
        <c:axId val="162779520"/>
        <c:scaling>
          <c:orientation val="minMax"/>
        </c:scaling>
        <c:delete val="0"/>
        <c:axPos val="l"/>
        <c:majorGridlines/>
        <c:title>
          <c:tx>
            <c:strRef>
              <c:f>Sheet1!$V$580</c:f>
              <c:strCache>
                <c:ptCount val="1"/>
                <c:pt idx="0">
                  <c:v>vehicle miles/head</c:v>
                </c:pt>
              </c:strCache>
            </c:strRef>
          </c:tx>
          <c:overlay val="0"/>
          <c:txPr>
            <a:bodyPr rot="-5400000" vert="horz"/>
            <a:lstStyle/>
            <a:p>
              <a:pPr>
                <a:defRPr/>
              </a:pPr>
              <a:endParaRPr lang="en-US"/>
            </a:p>
          </c:txPr>
        </c:title>
        <c:numFmt formatCode="General" sourceLinked="1"/>
        <c:majorTickMark val="out"/>
        <c:minorTickMark val="none"/>
        <c:tickLblPos val="nextTo"/>
        <c:txPr>
          <a:bodyPr/>
          <a:lstStyle/>
          <a:p>
            <a:pPr>
              <a:defRPr sz="800"/>
            </a:pPr>
            <a:endParaRPr lang="en-US"/>
          </a:p>
        </c:txPr>
        <c:crossAx val="162761344"/>
        <c:crosses val="autoZero"/>
        <c:crossBetween val="between"/>
      </c:valAx>
    </c:plotArea>
    <c:legend>
      <c:legendPos val="r"/>
      <c:overlay val="0"/>
      <c:txPr>
        <a:bodyPr/>
        <a:lstStyle/>
        <a:p>
          <a:pPr>
            <a:defRPr sz="900"/>
          </a:pPr>
          <a:endParaRPr lang="en-US"/>
        </a:p>
      </c:txPr>
    </c:legend>
    <c:plotVisOnly val="1"/>
    <c:dispBlanksAs val="gap"/>
    <c:showDLblsOverMax val="0"/>
  </c:chart>
  <c:printSettings>
    <c:headerFooter/>
    <c:pageMargins b="0.75000000000000155" l="0.70000000000000062" r="0.70000000000000062" t="0.750000000000001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Sheet1!$C$783</c:f>
          <c:strCache>
            <c:ptCount val="1"/>
            <c:pt idx="0">
              <c:v>Motor Vehicle Flow, Annual Average Daily Flow</c:v>
            </c:pt>
          </c:strCache>
        </c:strRef>
      </c:tx>
      <c:overlay val="0"/>
      <c:txPr>
        <a:bodyPr/>
        <a:lstStyle/>
        <a:p>
          <a:pPr>
            <a:defRPr sz="900">
              <a:latin typeface="Segoe UI" pitchFamily="34" charset="0"/>
              <a:cs typeface="Segoe UI" pitchFamily="34" charset="0"/>
            </a:defRPr>
          </a:pPr>
          <a:endParaRPr lang="en-US"/>
        </a:p>
      </c:txPr>
    </c:title>
    <c:autoTitleDeleted val="0"/>
    <c:plotArea>
      <c:layout/>
      <c:lineChart>
        <c:grouping val="standard"/>
        <c:varyColors val="0"/>
        <c:ser>
          <c:idx val="0"/>
          <c:order val="0"/>
          <c:tx>
            <c:strRef>
              <c:f>Sheet1!$C$784</c:f>
              <c:strCache>
                <c:ptCount val="1"/>
                <c:pt idx="0">
                  <c:v>Predominantly Rural average</c:v>
                </c:pt>
              </c:strCache>
            </c:strRef>
          </c:tx>
          <c:spPr>
            <a:ln w="25400">
              <a:solidFill>
                <a:schemeClr val="bg1">
                  <a:lumMod val="75000"/>
                </a:schemeClr>
              </a:solidFill>
            </a:ln>
          </c:spPr>
          <c:marker>
            <c:symbol val="none"/>
          </c:marker>
          <c:cat>
            <c:numRef>
              <c:f>Sheet1!$D$783:$J$783</c:f>
              <c:numCache>
                <c:formatCode>General</c:formatCode>
                <c:ptCount val="7"/>
                <c:pt idx="0">
                  <c:v>2012</c:v>
                </c:pt>
                <c:pt idx="1">
                  <c:v>2013</c:v>
                </c:pt>
                <c:pt idx="2">
                  <c:v>2014</c:v>
                </c:pt>
                <c:pt idx="3">
                  <c:v>2015</c:v>
                </c:pt>
                <c:pt idx="4">
                  <c:v>2016</c:v>
                </c:pt>
                <c:pt idx="5">
                  <c:v>2017</c:v>
                </c:pt>
                <c:pt idx="6">
                  <c:v>2018</c:v>
                </c:pt>
              </c:numCache>
            </c:numRef>
          </c:cat>
          <c:val>
            <c:numRef>
              <c:f>Sheet1!$D$784:$J$784</c:f>
              <c:numCache>
                <c:formatCode>General</c:formatCode>
                <c:ptCount val="7"/>
                <c:pt idx="0">
                  <c:v>2518.8000000000002</c:v>
                </c:pt>
                <c:pt idx="1">
                  <c:v>2567.1</c:v>
                </c:pt>
                <c:pt idx="2">
                  <c:v>2645.05</c:v>
                </c:pt>
                <c:pt idx="3">
                  <c:v>2725</c:v>
                </c:pt>
                <c:pt idx="4">
                  <c:v>2798.1</c:v>
                </c:pt>
                <c:pt idx="5">
                  <c:v>2885.05</c:v>
                </c:pt>
                <c:pt idx="6">
                  <c:v>2931.75</c:v>
                </c:pt>
              </c:numCache>
            </c:numRef>
          </c:val>
          <c:smooth val="0"/>
          <c:extLst>
            <c:ext xmlns:c16="http://schemas.microsoft.com/office/drawing/2014/chart" uri="{C3380CC4-5D6E-409C-BE32-E72D297353CC}">
              <c16:uniqueId val="{00000000-2FF7-4D85-A9DF-949B1EFFCF93}"/>
            </c:ext>
          </c:extLst>
        </c:ser>
        <c:ser>
          <c:idx val="1"/>
          <c:order val="1"/>
          <c:tx>
            <c:strRef>
              <c:f>Sheet1!$C$785</c:f>
              <c:strCache>
                <c:ptCount val="1"/>
                <c:pt idx="0">
                  <c:v>Predominantly Urban average</c:v>
                </c:pt>
              </c:strCache>
            </c:strRef>
          </c:tx>
          <c:spPr>
            <a:ln w="25400">
              <a:solidFill>
                <a:schemeClr val="accent6">
                  <a:lumMod val="75000"/>
                </a:schemeClr>
              </a:solidFill>
              <a:prstDash val="sysDash"/>
            </a:ln>
          </c:spPr>
          <c:marker>
            <c:symbol val="none"/>
          </c:marker>
          <c:cat>
            <c:numRef>
              <c:f>Sheet1!$D$783:$J$783</c:f>
              <c:numCache>
                <c:formatCode>General</c:formatCode>
                <c:ptCount val="7"/>
                <c:pt idx="0">
                  <c:v>2012</c:v>
                </c:pt>
                <c:pt idx="1">
                  <c:v>2013</c:v>
                </c:pt>
                <c:pt idx="2">
                  <c:v>2014</c:v>
                </c:pt>
                <c:pt idx="3">
                  <c:v>2015</c:v>
                </c:pt>
                <c:pt idx="4">
                  <c:v>2016</c:v>
                </c:pt>
                <c:pt idx="5">
                  <c:v>2017</c:v>
                </c:pt>
                <c:pt idx="6">
                  <c:v>2018</c:v>
                </c:pt>
              </c:numCache>
            </c:numRef>
          </c:cat>
          <c:val>
            <c:numRef>
              <c:f>Sheet1!$D$785:$J$785</c:f>
              <c:numCache>
                <c:formatCode>General</c:formatCode>
                <c:ptCount val="7"/>
                <c:pt idx="0">
                  <c:v>5291.636363636364</c:v>
                </c:pt>
                <c:pt idx="1">
                  <c:v>5320.318181818182</c:v>
                </c:pt>
                <c:pt idx="2">
                  <c:v>5486.2181818181816</c:v>
                </c:pt>
                <c:pt idx="3">
                  <c:v>5581.863636363636</c:v>
                </c:pt>
                <c:pt idx="4">
                  <c:v>5662.0818181818186</c:v>
                </c:pt>
                <c:pt idx="5">
                  <c:v>5779.5818181818186</c:v>
                </c:pt>
                <c:pt idx="6">
                  <c:v>5892.9909090909086</c:v>
                </c:pt>
              </c:numCache>
            </c:numRef>
          </c:val>
          <c:smooth val="0"/>
          <c:extLst>
            <c:ext xmlns:c16="http://schemas.microsoft.com/office/drawing/2014/chart" uri="{C3380CC4-5D6E-409C-BE32-E72D297353CC}">
              <c16:uniqueId val="{00000001-2FF7-4D85-A9DF-949B1EFFCF93}"/>
            </c:ext>
          </c:extLst>
        </c:ser>
        <c:ser>
          <c:idx val="2"/>
          <c:order val="2"/>
          <c:tx>
            <c:strRef>
              <c:f>Sheet1!$C$786</c:f>
              <c:strCache>
                <c:ptCount val="1"/>
                <c:pt idx="0">
                  <c:v>Shire County average</c:v>
                </c:pt>
              </c:strCache>
            </c:strRef>
          </c:tx>
          <c:spPr>
            <a:ln w="25400">
              <a:solidFill>
                <a:schemeClr val="accent1">
                  <a:lumMod val="60000"/>
                  <a:lumOff val="40000"/>
                </a:schemeClr>
              </a:solidFill>
              <a:prstDash val="sysDot"/>
            </a:ln>
          </c:spPr>
          <c:marker>
            <c:symbol val="none"/>
          </c:marker>
          <c:cat>
            <c:numRef>
              <c:f>Sheet1!$D$783:$J$783</c:f>
              <c:numCache>
                <c:formatCode>General</c:formatCode>
                <c:ptCount val="7"/>
                <c:pt idx="0">
                  <c:v>2012</c:v>
                </c:pt>
                <c:pt idx="1">
                  <c:v>2013</c:v>
                </c:pt>
                <c:pt idx="2">
                  <c:v>2014</c:v>
                </c:pt>
                <c:pt idx="3">
                  <c:v>2015</c:v>
                </c:pt>
                <c:pt idx="4">
                  <c:v>2016</c:v>
                </c:pt>
                <c:pt idx="5">
                  <c:v>2017</c:v>
                </c:pt>
                <c:pt idx="6">
                  <c:v>2018</c:v>
                </c:pt>
              </c:numCache>
            </c:numRef>
          </c:cat>
          <c:val>
            <c:numRef>
              <c:f>Sheet1!$D$786:$J$786</c:f>
              <c:numCache>
                <c:formatCode>General</c:formatCode>
                <c:ptCount val="7"/>
                <c:pt idx="0">
                  <c:v>3839.8888888888887</c:v>
                </c:pt>
                <c:pt idx="1">
                  <c:v>3884.7407407407409</c:v>
                </c:pt>
                <c:pt idx="2">
                  <c:v>4005</c:v>
                </c:pt>
                <c:pt idx="3">
                  <c:v>4105</c:v>
                </c:pt>
                <c:pt idx="4">
                  <c:v>4187.7407407407409</c:v>
                </c:pt>
                <c:pt idx="5">
                  <c:v>4270.9259259259261</c:v>
                </c:pt>
                <c:pt idx="6">
                  <c:v>4293.5555555555557</c:v>
                </c:pt>
              </c:numCache>
            </c:numRef>
          </c:val>
          <c:smooth val="0"/>
          <c:extLst>
            <c:ext xmlns:c16="http://schemas.microsoft.com/office/drawing/2014/chart" uri="{C3380CC4-5D6E-409C-BE32-E72D297353CC}">
              <c16:uniqueId val="{00000002-2FF7-4D85-A9DF-949B1EFFCF93}"/>
            </c:ext>
          </c:extLst>
        </c:ser>
        <c:ser>
          <c:idx val="3"/>
          <c:order val="3"/>
          <c:tx>
            <c:strRef>
              <c:f>Sheet1!$C$787</c:f>
              <c:strCache>
                <c:ptCount val="1"/>
                <c:pt idx="0">
                  <c:v>Cumbria</c:v>
                </c:pt>
              </c:strCache>
            </c:strRef>
          </c:tx>
          <c:spPr>
            <a:ln w="25400">
              <a:solidFill>
                <a:schemeClr val="tx1"/>
              </a:solidFill>
            </a:ln>
          </c:spPr>
          <c:marker>
            <c:symbol val="none"/>
          </c:marker>
          <c:cat>
            <c:numRef>
              <c:f>Sheet1!$D$783:$J$783</c:f>
              <c:numCache>
                <c:formatCode>General</c:formatCode>
                <c:ptCount val="7"/>
                <c:pt idx="0">
                  <c:v>2012</c:v>
                </c:pt>
                <c:pt idx="1">
                  <c:v>2013</c:v>
                </c:pt>
                <c:pt idx="2">
                  <c:v>2014</c:v>
                </c:pt>
                <c:pt idx="3">
                  <c:v>2015</c:v>
                </c:pt>
                <c:pt idx="4">
                  <c:v>2016</c:v>
                </c:pt>
                <c:pt idx="5">
                  <c:v>2017</c:v>
                </c:pt>
                <c:pt idx="6">
                  <c:v>2018</c:v>
                </c:pt>
              </c:numCache>
            </c:numRef>
          </c:cat>
          <c:val>
            <c:numRef>
              <c:f>Sheet1!$D$787:$J$787</c:f>
              <c:numCache>
                <c:formatCode>General</c:formatCode>
                <c:ptCount val="7"/>
                <c:pt idx="0">
                  <c:v>1834</c:v>
                </c:pt>
                <c:pt idx="1">
                  <c:v>1862</c:v>
                </c:pt>
                <c:pt idx="2">
                  <c:v>1920</c:v>
                </c:pt>
                <c:pt idx="3">
                  <c:v>1966</c:v>
                </c:pt>
                <c:pt idx="4">
                  <c:v>2032</c:v>
                </c:pt>
                <c:pt idx="5">
                  <c:v>2087</c:v>
                </c:pt>
                <c:pt idx="6">
                  <c:v>2165</c:v>
                </c:pt>
              </c:numCache>
            </c:numRef>
          </c:val>
          <c:smooth val="0"/>
          <c:extLst>
            <c:ext xmlns:c16="http://schemas.microsoft.com/office/drawing/2014/chart" uri="{C3380CC4-5D6E-409C-BE32-E72D297353CC}">
              <c16:uniqueId val="{00000003-2FF7-4D85-A9DF-949B1EFFCF93}"/>
            </c:ext>
          </c:extLst>
        </c:ser>
        <c:dLbls>
          <c:showLegendKey val="0"/>
          <c:showVal val="0"/>
          <c:showCatName val="0"/>
          <c:showSerName val="0"/>
          <c:showPercent val="0"/>
          <c:showBubbleSize val="0"/>
        </c:dLbls>
        <c:smooth val="0"/>
        <c:axId val="162871936"/>
        <c:axId val="162894208"/>
      </c:lineChart>
      <c:catAx>
        <c:axId val="162871936"/>
        <c:scaling>
          <c:orientation val="minMax"/>
        </c:scaling>
        <c:delete val="0"/>
        <c:axPos val="b"/>
        <c:numFmt formatCode="General" sourceLinked="1"/>
        <c:majorTickMark val="out"/>
        <c:minorTickMark val="none"/>
        <c:tickLblPos val="nextTo"/>
        <c:crossAx val="162894208"/>
        <c:crosses val="autoZero"/>
        <c:auto val="1"/>
        <c:lblAlgn val="ctr"/>
        <c:lblOffset val="100"/>
        <c:noMultiLvlLbl val="0"/>
      </c:catAx>
      <c:valAx>
        <c:axId val="162894208"/>
        <c:scaling>
          <c:orientation val="minMax"/>
        </c:scaling>
        <c:delete val="0"/>
        <c:axPos val="l"/>
        <c:majorGridlines/>
        <c:title>
          <c:tx>
            <c:strRef>
              <c:f>Sheet1!$D$782</c:f>
              <c:strCache>
                <c:ptCount val="1"/>
                <c:pt idx="0">
                  <c:v> number of vehicles</c:v>
                </c:pt>
              </c:strCache>
            </c:strRef>
          </c:tx>
          <c:overlay val="0"/>
          <c:txPr>
            <a:bodyPr rot="-5400000" vert="horz"/>
            <a:lstStyle/>
            <a:p>
              <a:pPr>
                <a:defRPr/>
              </a:pPr>
              <a:endParaRPr lang="en-US"/>
            </a:p>
          </c:txPr>
        </c:title>
        <c:numFmt formatCode="General" sourceLinked="1"/>
        <c:majorTickMark val="out"/>
        <c:minorTickMark val="none"/>
        <c:tickLblPos val="nextTo"/>
        <c:txPr>
          <a:bodyPr/>
          <a:lstStyle/>
          <a:p>
            <a:pPr>
              <a:defRPr sz="800"/>
            </a:pPr>
            <a:endParaRPr lang="en-US"/>
          </a:p>
        </c:txPr>
        <c:crossAx val="162871936"/>
        <c:crosses val="autoZero"/>
        <c:crossBetween val="between"/>
      </c:valAx>
    </c:plotArea>
    <c:legend>
      <c:legendPos val="r"/>
      <c:overlay val="0"/>
      <c:txPr>
        <a:bodyPr/>
        <a:lstStyle/>
        <a:p>
          <a:pPr>
            <a:defRPr sz="900"/>
          </a:pPr>
          <a:endParaRPr lang="en-US"/>
        </a:p>
      </c:txPr>
    </c:legend>
    <c:plotVisOnly val="1"/>
    <c:dispBlanksAs val="gap"/>
    <c:showDLblsOverMax val="0"/>
  </c:chart>
  <c:printSettings>
    <c:headerFooter/>
    <c:pageMargins b="0.75000000000000144" l="0.70000000000000062" r="0.70000000000000062" t="0.75000000000000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Sheet1!$C$178</c:f>
          <c:strCache>
            <c:ptCount val="1"/>
            <c:pt idx="0">
              <c:v>Motor vehicle traffic (vehicle miles)</c:v>
            </c:pt>
          </c:strCache>
        </c:strRef>
      </c:tx>
      <c:overlay val="0"/>
      <c:txPr>
        <a:bodyPr/>
        <a:lstStyle/>
        <a:p>
          <a:pPr>
            <a:defRPr sz="800">
              <a:latin typeface="Segoe UI" pitchFamily="34" charset="0"/>
              <a:cs typeface="Segoe UI" pitchFamily="34" charset="0"/>
            </a:defRPr>
          </a:pPr>
          <a:endParaRPr lang="en-US"/>
        </a:p>
      </c:txPr>
    </c:title>
    <c:autoTitleDeleted val="0"/>
    <c:plotArea>
      <c:layout/>
      <c:lineChart>
        <c:grouping val="standard"/>
        <c:varyColors val="0"/>
        <c:ser>
          <c:idx val="1"/>
          <c:order val="0"/>
          <c:tx>
            <c:strRef>
              <c:f>Sheet1!$C$182</c:f>
              <c:strCache>
                <c:ptCount val="1"/>
                <c:pt idx="0">
                  <c:v>Cumbria</c:v>
                </c:pt>
              </c:strCache>
            </c:strRef>
          </c:tx>
          <c:spPr>
            <a:ln w="25400">
              <a:solidFill>
                <a:schemeClr val="tx1"/>
              </a:solidFill>
            </a:ln>
          </c:spPr>
          <c:marker>
            <c:symbol val="none"/>
          </c:marker>
          <c:cat>
            <c:numRef>
              <c:f>Sheet1!$D$178:$K$178</c:f>
              <c:numCache>
                <c:formatCode>General</c:formatCode>
                <c:ptCount val="8"/>
                <c:pt idx="0">
                  <c:v>2012</c:v>
                </c:pt>
                <c:pt idx="1">
                  <c:v>2013</c:v>
                </c:pt>
                <c:pt idx="2">
                  <c:v>2014</c:v>
                </c:pt>
                <c:pt idx="3">
                  <c:v>2015</c:v>
                </c:pt>
                <c:pt idx="4">
                  <c:v>2016</c:v>
                </c:pt>
                <c:pt idx="5">
                  <c:v>2017</c:v>
                </c:pt>
                <c:pt idx="6">
                  <c:v>2018</c:v>
                </c:pt>
                <c:pt idx="7">
                  <c:v>2019</c:v>
                </c:pt>
              </c:numCache>
            </c:numRef>
          </c:cat>
          <c:val>
            <c:numRef>
              <c:f>Sheet1!$D$182:$K$182</c:f>
              <c:numCache>
                <c:formatCode>General</c:formatCode>
                <c:ptCount val="8"/>
                <c:pt idx="0">
                  <c:v>3384</c:v>
                </c:pt>
                <c:pt idx="1">
                  <c:v>3428</c:v>
                </c:pt>
                <c:pt idx="2">
                  <c:v>3528</c:v>
                </c:pt>
                <c:pt idx="3">
                  <c:v>3605</c:v>
                </c:pt>
                <c:pt idx="4">
                  <c:v>3737</c:v>
                </c:pt>
                <c:pt idx="5">
                  <c:v>3824</c:v>
                </c:pt>
                <c:pt idx="6">
                  <c:v>3962</c:v>
                </c:pt>
                <c:pt idx="7">
                  <c:v>4040</c:v>
                </c:pt>
              </c:numCache>
            </c:numRef>
          </c:val>
          <c:smooth val="0"/>
          <c:extLst>
            <c:ext xmlns:c16="http://schemas.microsoft.com/office/drawing/2014/chart" uri="{C3380CC4-5D6E-409C-BE32-E72D297353CC}">
              <c16:uniqueId val="{00000000-DCCF-4920-B1E5-2A1B006DF0E0}"/>
            </c:ext>
          </c:extLst>
        </c:ser>
        <c:dLbls>
          <c:showLegendKey val="0"/>
          <c:showVal val="0"/>
          <c:showCatName val="0"/>
          <c:showSerName val="0"/>
          <c:showPercent val="0"/>
          <c:showBubbleSize val="0"/>
        </c:dLbls>
        <c:smooth val="0"/>
        <c:axId val="163131776"/>
        <c:axId val="163133312"/>
      </c:lineChart>
      <c:catAx>
        <c:axId val="163131776"/>
        <c:scaling>
          <c:orientation val="minMax"/>
        </c:scaling>
        <c:delete val="0"/>
        <c:axPos val="b"/>
        <c:numFmt formatCode="General" sourceLinked="1"/>
        <c:majorTickMark val="out"/>
        <c:minorTickMark val="none"/>
        <c:tickLblPos val="nextTo"/>
        <c:crossAx val="163133312"/>
        <c:crosses val="autoZero"/>
        <c:auto val="1"/>
        <c:lblAlgn val="ctr"/>
        <c:lblOffset val="100"/>
        <c:noMultiLvlLbl val="0"/>
      </c:catAx>
      <c:valAx>
        <c:axId val="163133312"/>
        <c:scaling>
          <c:orientation val="minMax"/>
        </c:scaling>
        <c:delete val="0"/>
        <c:axPos val="l"/>
        <c:majorGridlines/>
        <c:title>
          <c:tx>
            <c:strRef>
              <c:f>Sheet1!$D$177</c:f>
              <c:strCache>
                <c:ptCount val="1"/>
                <c:pt idx="0">
                  <c:v>Million vehicle miles</c:v>
                </c:pt>
              </c:strCache>
            </c:strRef>
          </c:tx>
          <c:overlay val="0"/>
          <c:txPr>
            <a:bodyPr rot="-5400000" vert="horz"/>
            <a:lstStyle/>
            <a:p>
              <a:pPr>
                <a:defRPr/>
              </a:pPr>
              <a:endParaRPr lang="en-US"/>
            </a:p>
          </c:txPr>
        </c:title>
        <c:numFmt formatCode="General" sourceLinked="1"/>
        <c:majorTickMark val="out"/>
        <c:minorTickMark val="none"/>
        <c:tickLblPos val="nextTo"/>
        <c:txPr>
          <a:bodyPr/>
          <a:lstStyle/>
          <a:p>
            <a:pPr>
              <a:defRPr sz="800"/>
            </a:pPr>
            <a:endParaRPr lang="en-US"/>
          </a:p>
        </c:txPr>
        <c:crossAx val="163131776"/>
        <c:crosses val="autoZero"/>
        <c:crossBetween val="between"/>
      </c:valAx>
    </c:plotArea>
    <c:legend>
      <c:legendPos val="r"/>
      <c:overlay val="0"/>
      <c:txPr>
        <a:bodyPr/>
        <a:lstStyle/>
        <a:p>
          <a:pPr>
            <a:defRPr sz="900"/>
          </a:pPr>
          <a:endParaRPr lang="en-US"/>
        </a:p>
      </c:txPr>
    </c:legend>
    <c:plotVisOnly val="1"/>
    <c:dispBlanksAs val="gap"/>
    <c:showDLblsOverMax val="0"/>
  </c:chart>
  <c:printSettings>
    <c:headerFooter/>
    <c:pageMargins b="0.75000000000000178" l="0.70000000000000062" r="0.70000000000000062" t="0.75000000000000178"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Sheet1!$U$178</c:f>
          <c:strCache>
            <c:ptCount val="1"/>
            <c:pt idx="0">
              <c:v>Motor vehicle traffic (vehicle miles per head of population)</c:v>
            </c:pt>
          </c:strCache>
        </c:strRef>
      </c:tx>
      <c:overlay val="0"/>
      <c:txPr>
        <a:bodyPr/>
        <a:lstStyle/>
        <a:p>
          <a:pPr>
            <a:defRPr sz="800">
              <a:latin typeface="Segoe UI" pitchFamily="34" charset="0"/>
              <a:cs typeface="Segoe UI" pitchFamily="34" charset="0"/>
            </a:defRPr>
          </a:pPr>
          <a:endParaRPr lang="en-US"/>
        </a:p>
      </c:txPr>
    </c:title>
    <c:autoTitleDeleted val="0"/>
    <c:plotArea>
      <c:layout/>
      <c:barChart>
        <c:barDir val="col"/>
        <c:grouping val="clustered"/>
        <c:varyColors val="0"/>
        <c:ser>
          <c:idx val="3"/>
          <c:order val="3"/>
          <c:tx>
            <c:strRef>
              <c:f>Sheet1!$U$182</c:f>
              <c:strCache>
                <c:ptCount val="1"/>
                <c:pt idx="0">
                  <c:v>Cumbria</c:v>
                </c:pt>
              </c:strCache>
            </c:strRef>
          </c:tx>
          <c:spPr>
            <a:solidFill>
              <a:schemeClr val="tx1"/>
            </a:solidFill>
          </c:spPr>
          <c:invertIfNegative val="0"/>
          <c:val>
            <c:numRef>
              <c:f>Sheet1!$V$182:$AC$182</c:f>
              <c:numCache>
                <c:formatCode>General</c:formatCode>
                <c:ptCount val="8"/>
                <c:pt idx="0">
                  <c:v>6778.7782574293124</c:v>
                </c:pt>
                <c:pt idx="1">
                  <c:v>6876.6436843403899</c:v>
                </c:pt>
                <c:pt idx="2">
                  <c:v>7078.9925678604104</c:v>
                </c:pt>
                <c:pt idx="3">
                  <c:v>7230.5202163740696</c:v>
                </c:pt>
                <c:pt idx="4">
                  <c:v>7492.085895351378</c:v>
                </c:pt>
                <c:pt idx="5">
                  <c:v>7672.9370453975416</c:v>
                </c:pt>
                <c:pt idx="6">
                  <c:v>7941.6622568592547</c:v>
                </c:pt>
                <c:pt idx="7">
                  <c:v>8079.8060846539684</c:v>
                </c:pt>
              </c:numCache>
            </c:numRef>
          </c:val>
          <c:extLst>
            <c:ext xmlns:c16="http://schemas.microsoft.com/office/drawing/2014/chart" uri="{C3380CC4-5D6E-409C-BE32-E72D297353CC}">
              <c16:uniqueId val="{00000000-3B61-4B1D-A04D-4A72F01DA9BB}"/>
            </c:ext>
          </c:extLst>
        </c:ser>
        <c:dLbls>
          <c:showLegendKey val="0"/>
          <c:showVal val="0"/>
          <c:showCatName val="0"/>
          <c:showSerName val="0"/>
          <c:showPercent val="0"/>
          <c:showBubbleSize val="0"/>
        </c:dLbls>
        <c:gapWidth val="150"/>
        <c:axId val="162792192"/>
        <c:axId val="162793728"/>
      </c:barChart>
      <c:lineChart>
        <c:grouping val="standard"/>
        <c:varyColors val="0"/>
        <c:ser>
          <c:idx val="0"/>
          <c:order val="0"/>
          <c:tx>
            <c:strRef>
              <c:f>Sheet1!$U$179</c:f>
              <c:strCache>
                <c:ptCount val="1"/>
                <c:pt idx="0">
                  <c:v>Predominantly Rural average</c:v>
                </c:pt>
              </c:strCache>
            </c:strRef>
          </c:tx>
          <c:spPr>
            <a:ln w="25400">
              <a:solidFill>
                <a:schemeClr val="bg1">
                  <a:lumMod val="75000"/>
                </a:schemeClr>
              </a:solidFill>
            </a:ln>
          </c:spPr>
          <c:marker>
            <c:symbol val="none"/>
          </c:marker>
          <c:cat>
            <c:numRef>
              <c:f>Sheet1!$V$178:$AC$178</c:f>
              <c:numCache>
                <c:formatCode>General</c:formatCode>
                <c:ptCount val="8"/>
                <c:pt idx="0">
                  <c:v>2012</c:v>
                </c:pt>
                <c:pt idx="1">
                  <c:v>2013</c:v>
                </c:pt>
                <c:pt idx="2">
                  <c:v>2014</c:v>
                </c:pt>
                <c:pt idx="3">
                  <c:v>2015</c:v>
                </c:pt>
                <c:pt idx="4">
                  <c:v>2016</c:v>
                </c:pt>
                <c:pt idx="5">
                  <c:v>2017</c:v>
                </c:pt>
                <c:pt idx="6">
                  <c:v>2018</c:v>
                </c:pt>
                <c:pt idx="7">
                  <c:v>2019</c:v>
                </c:pt>
              </c:numCache>
            </c:numRef>
          </c:cat>
          <c:val>
            <c:numRef>
              <c:f>Sheet1!$V$179:$AC$179</c:f>
              <c:numCache>
                <c:formatCode>General</c:formatCode>
                <c:ptCount val="8"/>
                <c:pt idx="0">
                  <c:v>8601.2462410712487</c:v>
                </c:pt>
                <c:pt idx="1">
                  <c:v>8678.3404449762475</c:v>
                </c:pt>
                <c:pt idx="2">
                  <c:v>8860.8981550654571</c:v>
                </c:pt>
                <c:pt idx="3">
                  <c:v>9008.9904181585534</c:v>
                </c:pt>
                <c:pt idx="4">
                  <c:v>9251.1602001782194</c:v>
                </c:pt>
                <c:pt idx="5">
                  <c:v>9493.8661456815607</c:v>
                </c:pt>
                <c:pt idx="6">
                  <c:v>9537.0438504215326</c:v>
                </c:pt>
                <c:pt idx="7">
                  <c:v>9668.3308554931282</c:v>
                </c:pt>
              </c:numCache>
            </c:numRef>
          </c:val>
          <c:smooth val="0"/>
          <c:extLst>
            <c:ext xmlns:c16="http://schemas.microsoft.com/office/drawing/2014/chart" uri="{C3380CC4-5D6E-409C-BE32-E72D297353CC}">
              <c16:uniqueId val="{00000001-3B61-4B1D-A04D-4A72F01DA9BB}"/>
            </c:ext>
          </c:extLst>
        </c:ser>
        <c:ser>
          <c:idx val="1"/>
          <c:order val="1"/>
          <c:tx>
            <c:strRef>
              <c:f>Sheet1!$U$180</c:f>
              <c:strCache>
                <c:ptCount val="1"/>
                <c:pt idx="0">
                  <c:v>Predominantly Urban average</c:v>
                </c:pt>
              </c:strCache>
            </c:strRef>
          </c:tx>
          <c:spPr>
            <a:ln w="25400">
              <a:solidFill>
                <a:schemeClr val="accent6">
                  <a:lumMod val="75000"/>
                </a:schemeClr>
              </a:solidFill>
              <a:prstDash val="sysDash"/>
            </a:ln>
          </c:spPr>
          <c:marker>
            <c:symbol val="none"/>
          </c:marker>
          <c:cat>
            <c:numRef>
              <c:f>Sheet1!$V$178:$AC$178</c:f>
              <c:numCache>
                <c:formatCode>General</c:formatCode>
                <c:ptCount val="8"/>
                <c:pt idx="0">
                  <c:v>2012</c:v>
                </c:pt>
                <c:pt idx="1">
                  <c:v>2013</c:v>
                </c:pt>
                <c:pt idx="2">
                  <c:v>2014</c:v>
                </c:pt>
                <c:pt idx="3">
                  <c:v>2015</c:v>
                </c:pt>
                <c:pt idx="4">
                  <c:v>2016</c:v>
                </c:pt>
                <c:pt idx="5">
                  <c:v>2017</c:v>
                </c:pt>
                <c:pt idx="6">
                  <c:v>2018</c:v>
                </c:pt>
                <c:pt idx="7">
                  <c:v>2019</c:v>
                </c:pt>
              </c:numCache>
            </c:numRef>
          </c:cat>
          <c:val>
            <c:numRef>
              <c:f>Sheet1!$V$180:$AC$180</c:f>
              <c:numCache>
                <c:formatCode>General</c:formatCode>
                <c:ptCount val="8"/>
                <c:pt idx="0">
                  <c:v>3940.7123944986897</c:v>
                </c:pt>
                <c:pt idx="1">
                  <c:v>3934.1116042643475</c:v>
                </c:pt>
                <c:pt idx="2">
                  <c:v>4033.7118530641214</c:v>
                </c:pt>
                <c:pt idx="3">
                  <c:v>4078.3439279265872</c:v>
                </c:pt>
                <c:pt idx="4">
                  <c:v>4120.2631572182099</c:v>
                </c:pt>
                <c:pt idx="5">
                  <c:v>4169.4231128664196</c:v>
                </c:pt>
                <c:pt idx="6">
                  <c:v>4214.0493244347826</c:v>
                </c:pt>
                <c:pt idx="7">
                  <c:v>4299.5796194914992</c:v>
                </c:pt>
              </c:numCache>
            </c:numRef>
          </c:val>
          <c:smooth val="0"/>
          <c:extLst>
            <c:ext xmlns:c16="http://schemas.microsoft.com/office/drawing/2014/chart" uri="{C3380CC4-5D6E-409C-BE32-E72D297353CC}">
              <c16:uniqueId val="{00000002-3B61-4B1D-A04D-4A72F01DA9BB}"/>
            </c:ext>
          </c:extLst>
        </c:ser>
        <c:ser>
          <c:idx val="2"/>
          <c:order val="2"/>
          <c:tx>
            <c:strRef>
              <c:f>Sheet1!$U$181</c:f>
              <c:strCache>
                <c:ptCount val="1"/>
                <c:pt idx="0">
                  <c:v>Shire County average</c:v>
                </c:pt>
              </c:strCache>
            </c:strRef>
          </c:tx>
          <c:spPr>
            <a:ln w="25400">
              <a:solidFill>
                <a:schemeClr val="accent1">
                  <a:lumMod val="60000"/>
                  <a:lumOff val="40000"/>
                </a:schemeClr>
              </a:solidFill>
              <a:prstDash val="sysDot"/>
            </a:ln>
          </c:spPr>
          <c:marker>
            <c:symbol val="none"/>
          </c:marker>
          <c:cat>
            <c:numRef>
              <c:f>Sheet1!$V$178:$AC$178</c:f>
              <c:numCache>
                <c:formatCode>General</c:formatCode>
                <c:ptCount val="8"/>
                <c:pt idx="0">
                  <c:v>2012</c:v>
                </c:pt>
                <c:pt idx="1">
                  <c:v>2013</c:v>
                </c:pt>
                <c:pt idx="2">
                  <c:v>2014</c:v>
                </c:pt>
                <c:pt idx="3">
                  <c:v>2015</c:v>
                </c:pt>
                <c:pt idx="4">
                  <c:v>2016</c:v>
                </c:pt>
                <c:pt idx="5">
                  <c:v>2017</c:v>
                </c:pt>
                <c:pt idx="6">
                  <c:v>2018</c:v>
                </c:pt>
                <c:pt idx="7">
                  <c:v>2019</c:v>
                </c:pt>
              </c:numCache>
            </c:numRef>
          </c:cat>
          <c:val>
            <c:numRef>
              <c:f>Sheet1!$V$181:$AC$181</c:f>
              <c:numCache>
                <c:formatCode>General</c:formatCode>
                <c:ptCount val="8"/>
                <c:pt idx="0">
                  <c:v>6466.5158494371608</c:v>
                </c:pt>
                <c:pt idx="1">
                  <c:v>6492.8596213892188</c:v>
                </c:pt>
                <c:pt idx="2">
                  <c:v>6646.9420964931442</c:v>
                </c:pt>
                <c:pt idx="3">
                  <c:v>6773.5607565257615</c:v>
                </c:pt>
                <c:pt idx="4">
                  <c:v>6907.5665524539272</c:v>
                </c:pt>
                <c:pt idx="5">
                  <c:v>7006.4822489182143</c:v>
                </c:pt>
                <c:pt idx="6">
                  <c:v>7008.4303139432968</c:v>
                </c:pt>
                <c:pt idx="7">
                  <c:v>7078.8434861269079</c:v>
                </c:pt>
              </c:numCache>
            </c:numRef>
          </c:val>
          <c:smooth val="0"/>
          <c:extLst>
            <c:ext xmlns:c16="http://schemas.microsoft.com/office/drawing/2014/chart" uri="{C3380CC4-5D6E-409C-BE32-E72D297353CC}">
              <c16:uniqueId val="{00000003-3B61-4B1D-A04D-4A72F01DA9BB}"/>
            </c:ext>
          </c:extLst>
        </c:ser>
        <c:dLbls>
          <c:showLegendKey val="0"/>
          <c:showVal val="0"/>
          <c:showCatName val="0"/>
          <c:showSerName val="0"/>
          <c:showPercent val="0"/>
          <c:showBubbleSize val="0"/>
        </c:dLbls>
        <c:marker val="1"/>
        <c:smooth val="0"/>
        <c:axId val="162792192"/>
        <c:axId val="162793728"/>
      </c:lineChart>
      <c:catAx>
        <c:axId val="162792192"/>
        <c:scaling>
          <c:orientation val="minMax"/>
        </c:scaling>
        <c:delete val="0"/>
        <c:axPos val="b"/>
        <c:majorTickMark val="out"/>
        <c:minorTickMark val="none"/>
        <c:tickLblPos val="nextTo"/>
        <c:crossAx val="162793728"/>
        <c:crosses val="autoZero"/>
        <c:auto val="1"/>
        <c:lblAlgn val="ctr"/>
        <c:lblOffset val="100"/>
        <c:noMultiLvlLbl val="0"/>
      </c:catAx>
      <c:valAx>
        <c:axId val="162793728"/>
        <c:scaling>
          <c:orientation val="minMax"/>
        </c:scaling>
        <c:delete val="0"/>
        <c:axPos val="l"/>
        <c:majorGridlines/>
        <c:title>
          <c:tx>
            <c:strRef>
              <c:f>Sheet1!$V$177</c:f>
              <c:strCache>
                <c:ptCount val="1"/>
                <c:pt idx="0">
                  <c:v>vehicle miles/head</c:v>
                </c:pt>
              </c:strCache>
            </c:strRef>
          </c:tx>
          <c:overlay val="0"/>
          <c:txPr>
            <a:bodyPr rot="-5400000" vert="horz"/>
            <a:lstStyle/>
            <a:p>
              <a:pPr>
                <a:defRPr/>
              </a:pPr>
              <a:endParaRPr lang="en-US"/>
            </a:p>
          </c:txPr>
        </c:title>
        <c:numFmt formatCode="General" sourceLinked="1"/>
        <c:majorTickMark val="out"/>
        <c:minorTickMark val="none"/>
        <c:tickLblPos val="nextTo"/>
        <c:txPr>
          <a:bodyPr/>
          <a:lstStyle/>
          <a:p>
            <a:pPr>
              <a:defRPr sz="800"/>
            </a:pPr>
            <a:endParaRPr lang="en-US"/>
          </a:p>
        </c:txPr>
        <c:crossAx val="162792192"/>
        <c:crosses val="autoZero"/>
        <c:crossBetween val="between"/>
      </c:valAx>
    </c:plotArea>
    <c:legend>
      <c:legendPos val="r"/>
      <c:overlay val="0"/>
      <c:txPr>
        <a:bodyPr/>
        <a:lstStyle/>
        <a:p>
          <a:pPr>
            <a:defRPr sz="900"/>
          </a:pPr>
          <a:endParaRPr lang="en-US"/>
        </a:p>
      </c:txPr>
    </c:legend>
    <c:plotVisOnly val="1"/>
    <c:dispBlanksAs val="gap"/>
    <c:showDLblsOverMax val="0"/>
  </c:chart>
  <c:printSettings>
    <c:headerFooter/>
    <c:pageMargins b="0.75000000000000178" l="0.70000000000000062" r="0.70000000000000062" t="0.75000000000000178"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2</xdr:col>
      <xdr:colOff>47625</xdr:colOff>
      <xdr:row>183</xdr:row>
      <xdr:rowOff>28575</xdr:rowOff>
    </xdr:from>
    <xdr:to>
      <xdr:col>7</xdr:col>
      <xdr:colOff>752475</xdr:colOff>
      <xdr:row>197</xdr:row>
      <xdr:rowOff>104775</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57150</xdr:colOff>
      <xdr:row>183</xdr:row>
      <xdr:rowOff>28575</xdr:rowOff>
    </xdr:from>
    <xdr:to>
      <xdr:col>28</xdr:col>
      <xdr:colOff>57150</xdr:colOff>
      <xdr:row>197</xdr:row>
      <xdr:rowOff>104775</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66675</xdr:colOff>
      <xdr:row>384</xdr:row>
      <xdr:rowOff>171450</xdr:rowOff>
    </xdr:from>
    <xdr:to>
      <xdr:col>26</xdr:col>
      <xdr:colOff>66675</xdr:colOff>
      <xdr:row>399</xdr:row>
      <xdr:rowOff>57150</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385</xdr:row>
      <xdr:rowOff>0</xdr:rowOff>
    </xdr:from>
    <xdr:to>
      <xdr:col>7</xdr:col>
      <xdr:colOff>704850</xdr:colOff>
      <xdr:row>399</xdr:row>
      <xdr:rowOff>76200</xdr:rowOff>
    </xdr:to>
    <xdr:graphicFrame macro="">
      <xdr:nvGraphicFramePr>
        <xdr:cNvPr id="5" name="Chart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587</xdr:row>
      <xdr:rowOff>0</xdr:rowOff>
    </xdr:from>
    <xdr:to>
      <xdr:col>7</xdr:col>
      <xdr:colOff>704850</xdr:colOff>
      <xdr:row>601</xdr:row>
      <xdr:rowOff>76200</xdr:rowOff>
    </xdr:to>
    <xdr:graphicFrame macro="">
      <xdr:nvGraphicFramePr>
        <xdr:cNvPr id="6" name="Chart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752475</xdr:colOff>
      <xdr:row>587</xdr:row>
      <xdr:rowOff>19050</xdr:rowOff>
    </xdr:from>
    <xdr:to>
      <xdr:col>25</xdr:col>
      <xdr:colOff>752475</xdr:colOff>
      <xdr:row>601</xdr:row>
      <xdr:rowOff>95250</xdr:rowOff>
    </xdr:to>
    <xdr:graphicFrame macro="">
      <xdr:nvGraphicFramePr>
        <xdr:cNvPr id="7" name="Chart 6">
          <a:extLst>
            <a:ext uri="{FF2B5EF4-FFF2-40B4-BE49-F238E27FC236}">
              <a16:creationId xmlns:a16="http://schemas.microsoft.com/office/drawing/2014/main" id="{00000000-0008-0000-04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257175</xdr:colOff>
      <xdr:row>789</xdr:row>
      <xdr:rowOff>104775</xdr:rowOff>
    </xdr:from>
    <xdr:to>
      <xdr:col>6</xdr:col>
      <xdr:colOff>542925</xdr:colOff>
      <xdr:row>803</xdr:row>
      <xdr:rowOff>180975</xdr:rowOff>
    </xdr:to>
    <xdr:graphicFrame macro="">
      <xdr:nvGraphicFramePr>
        <xdr:cNvPr id="8" name="Chart 7">
          <a:extLst>
            <a:ext uri="{FF2B5EF4-FFF2-40B4-BE49-F238E27FC236}">
              <a16:creationId xmlns:a16="http://schemas.microsoft.com/office/drawing/2014/main" id="{00000000-0008-0000-04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609599</xdr:colOff>
      <xdr:row>14</xdr:row>
      <xdr:rowOff>0</xdr:rowOff>
    </xdr:from>
    <xdr:to>
      <xdr:col>15</xdr:col>
      <xdr:colOff>0</xdr:colOff>
      <xdr:row>28</xdr:row>
      <xdr:rowOff>0</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33</xdr:row>
      <xdr:rowOff>0</xdr:rowOff>
    </xdr:from>
    <xdr:to>
      <xdr:col>15</xdr:col>
      <xdr:colOff>0</xdr:colOff>
      <xdr:row>47</xdr:row>
      <xdr:rowOff>0</xdr:rowOff>
    </xdr:to>
    <xdr:graphicFrame macro="">
      <xdr:nvGraphicFramePr>
        <xdr:cNvPr id="3" name="Chart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59</xdr:row>
      <xdr:rowOff>0</xdr:rowOff>
    </xdr:from>
    <xdr:to>
      <xdr:col>15</xdr:col>
      <xdr:colOff>0</xdr:colOff>
      <xdr:row>73</xdr:row>
      <xdr:rowOff>0</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78</xdr:row>
      <xdr:rowOff>0</xdr:rowOff>
    </xdr:from>
    <xdr:to>
      <xdr:col>15</xdr:col>
      <xdr:colOff>0</xdr:colOff>
      <xdr:row>92</xdr:row>
      <xdr:rowOff>0</xdr:rowOff>
    </xdr:to>
    <xdr:graphicFrame macro="">
      <xdr:nvGraphicFramePr>
        <xdr:cNvPr id="5" name="Chart 4">
          <a:extLst>
            <a:ext uri="{FF2B5EF4-FFF2-40B4-BE49-F238E27FC236}">
              <a16:creationId xmlns:a16="http://schemas.microsoft.com/office/drawing/2014/main" id="{00000000-0008-0000-0A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104</xdr:row>
      <xdr:rowOff>0</xdr:rowOff>
    </xdr:from>
    <xdr:to>
      <xdr:col>15</xdr:col>
      <xdr:colOff>0</xdr:colOff>
      <xdr:row>118</xdr:row>
      <xdr:rowOff>0</xdr:rowOff>
    </xdr:to>
    <xdr:graphicFrame macro="">
      <xdr:nvGraphicFramePr>
        <xdr:cNvPr id="6" name="Chart 5">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123</xdr:row>
      <xdr:rowOff>0</xdr:rowOff>
    </xdr:from>
    <xdr:to>
      <xdr:col>15</xdr:col>
      <xdr:colOff>0</xdr:colOff>
      <xdr:row>137</xdr:row>
      <xdr:rowOff>0</xdr:rowOff>
    </xdr:to>
    <xdr:graphicFrame macro="">
      <xdr:nvGraphicFramePr>
        <xdr:cNvPr id="7" name="Chart 6">
          <a:extLst>
            <a:ext uri="{FF2B5EF4-FFF2-40B4-BE49-F238E27FC236}">
              <a16:creationId xmlns:a16="http://schemas.microsoft.com/office/drawing/2014/main" id="{00000000-0008-0000-0A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0</xdr:colOff>
      <xdr:row>142</xdr:row>
      <xdr:rowOff>0</xdr:rowOff>
    </xdr:from>
    <xdr:to>
      <xdr:col>15</xdr:col>
      <xdr:colOff>0</xdr:colOff>
      <xdr:row>156</xdr:row>
      <xdr:rowOff>0</xdr:rowOff>
    </xdr:to>
    <xdr:graphicFrame macro="">
      <xdr:nvGraphicFramePr>
        <xdr:cNvPr id="8" name="Chart 7">
          <a:extLst>
            <a:ext uri="{FF2B5EF4-FFF2-40B4-BE49-F238E27FC236}">
              <a16:creationId xmlns:a16="http://schemas.microsoft.com/office/drawing/2014/main" id="{00000000-0008-0000-0A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ersonal\richard_inman_sparse_gov_uk\Documents\RSN%20Shared%20Documents\Officer%20work%20areas\Daniel%20Worth\Cloud%20Folder\050219\tra89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8901"/>
      <sheetName val="TRA8902"/>
      <sheetName val="TRA8903"/>
      <sheetName val="TRA8907"/>
      <sheetName val="Sheet1"/>
      <sheetName val="Sheet2"/>
      <sheetName val="Sheet6"/>
    </sheetNames>
    <sheetDataSet>
      <sheetData sheetId="0"/>
      <sheetData sheetId="1"/>
      <sheetData sheetId="2"/>
      <sheetData sheetId="3"/>
      <sheetData sheetId="4">
        <row r="175">
          <cell r="D175" t="str">
            <v>Million vehicle miles</v>
          </cell>
        </row>
        <row r="375">
          <cell r="R375">
            <v>2012</v>
          </cell>
          <cell r="S375">
            <v>2013</v>
          </cell>
          <cell r="T375">
            <v>2014</v>
          </cell>
          <cell r="U375">
            <v>2015</v>
          </cell>
          <cell r="V375">
            <v>2016</v>
          </cell>
        </row>
        <row r="575">
          <cell r="R575">
            <v>2012</v>
          </cell>
          <cell r="S575">
            <v>2013</v>
          </cell>
          <cell r="T575">
            <v>2014</v>
          </cell>
          <cell r="U575">
            <v>2015</v>
          </cell>
          <cell r="V575">
            <v>2016</v>
          </cell>
        </row>
      </sheetData>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gov.uk/government/publications/road-traffic-statistics-guidance" TargetMode="External"/><Relationship Id="rId1" Type="http://schemas.openxmlformats.org/officeDocument/2006/relationships/hyperlink" Target="http://www.gov.uk/government/organisations/department-for-transport/series/road-traffic-statistics"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gov.uk/government/publications/road-traffic-statistics-guidance" TargetMode="External"/><Relationship Id="rId1" Type="http://schemas.openxmlformats.org/officeDocument/2006/relationships/hyperlink" Target="http://www.gov.uk/government/organisations/department-for-transport/series/road-traffic-statistics"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gov.uk/government/publications/road-traffic-statistics-guidance" TargetMode="External"/><Relationship Id="rId1" Type="http://schemas.openxmlformats.org/officeDocument/2006/relationships/hyperlink" Target="http://www.gov.uk/government/organisations/department-for-transport/series/road-traffic-statistics"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www.gov.uk/government/publications/road-traffic-statistics-guidance" TargetMode="External"/><Relationship Id="rId1" Type="http://schemas.openxmlformats.org/officeDocument/2006/relationships/hyperlink" Target="http://www.gov.uk/government/organisations/department-for-transport/series/road-traffic-statistics"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X244"/>
  <sheetViews>
    <sheetView topLeftCell="A13" workbookViewId="0">
      <selection activeCell="C14" sqref="C14"/>
    </sheetView>
  </sheetViews>
  <sheetFormatPr defaultColWidth="10.6640625" defaultRowHeight="13.2" x14ac:dyDescent="0.25"/>
  <cols>
    <col min="1" max="1" width="11.109375" style="13" customWidth="1"/>
    <col min="2" max="2" width="2.88671875" style="13" customWidth="1"/>
    <col min="3" max="3" width="26.6640625" style="18" customWidth="1"/>
    <col min="4" max="4" width="3.109375" style="18" customWidth="1"/>
    <col min="5" max="5" width="10.88671875" style="19" customWidth="1"/>
    <col min="6" max="28" width="7.88671875" style="13" customWidth="1"/>
    <col min="29" max="49" width="8.6640625" style="13" customWidth="1"/>
    <col min="50" max="50" width="10.44140625" style="13" customWidth="1"/>
    <col min="51" max="148" width="8.6640625" style="13" customWidth="1"/>
    <col min="149" max="149" width="10.6640625" style="13" customWidth="1"/>
    <col min="150" max="16384" width="10.6640625" style="13"/>
  </cols>
  <sheetData>
    <row r="1" spans="1:50" s="2" customFormat="1" ht="15.6" x14ac:dyDescent="0.3">
      <c r="A1" s="1" t="s">
        <v>0</v>
      </c>
    </row>
    <row r="2" spans="1:50" s="3" customFormat="1" x14ac:dyDescent="0.25">
      <c r="A2" s="123" t="s">
        <v>1</v>
      </c>
      <c r="B2" s="123"/>
      <c r="C2" s="123"/>
      <c r="D2" s="123"/>
      <c r="E2" s="123"/>
      <c r="F2" s="123"/>
      <c r="G2" s="123"/>
      <c r="H2" s="123"/>
      <c r="I2" s="123"/>
      <c r="J2" s="123"/>
      <c r="K2" s="123"/>
      <c r="L2" s="123"/>
    </row>
    <row r="3" spans="1:50" s="2" customFormat="1" ht="21.75" customHeight="1" x14ac:dyDescent="0.3">
      <c r="A3" s="4" t="s">
        <v>2</v>
      </c>
      <c r="B3" s="4"/>
      <c r="C3" s="5"/>
    </row>
    <row r="4" spans="1:50" s="2" customFormat="1" ht="18.75" customHeight="1" x14ac:dyDescent="0.3">
      <c r="A4" s="4" t="s">
        <v>3</v>
      </c>
      <c r="B4" s="4"/>
      <c r="C4" s="5">
        <v>1</v>
      </c>
      <c r="D4" s="6">
        <v>2</v>
      </c>
      <c r="E4" s="6">
        <v>3</v>
      </c>
      <c r="F4" s="6">
        <v>4</v>
      </c>
      <c r="G4" s="6">
        <v>5</v>
      </c>
      <c r="H4" s="5">
        <v>6</v>
      </c>
      <c r="I4" s="6">
        <v>7</v>
      </c>
      <c r="J4" s="6">
        <v>8</v>
      </c>
      <c r="K4" s="6">
        <v>9</v>
      </c>
      <c r="L4" s="6">
        <v>10</v>
      </c>
      <c r="M4" s="5">
        <v>11</v>
      </c>
      <c r="N4" s="6">
        <v>12</v>
      </c>
      <c r="O4" s="6">
        <v>13</v>
      </c>
      <c r="P4" s="6">
        <v>14</v>
      </c>
      <c r="Q4" s="6">
        <v>15</v>
      </c>
      <c r="R4" s="5">
        <v>16</v>
      </c>
      <c r="S4" s="6">
        <v>17</v>
      </c>
      <c r="T4" s="6">
        <v>18</v>
      </c>
      <c r="U4" s="6">
        <v>19</v>
      </c>
      <c r="V4" s="6">
        <v>20</v>
      </c>
      <c r="W4" s="5">
        <v>21</v>
      </c>
      <c r="X4" s="6">
        <v>22</v>
      </c>
      <c r="Y4" s="6">
        <v>23</v>
      </c>
      <c r="Z4" s="6">
        <v>24</v>
      </c>
      <c r="AA4" s="6">
        <v>25</v>
      </c>
      <c r="AB4" s="5">
        <v>26</v>
      </c>
      <c r="AC4" s="6">
        <v>27</v>
      </c>
      <c r="AD4" s="5">
        <v>28</v>
      </c>
      <c r="AE4" s="6">
        <v>29</v>
      </c>
    </row>
    <row r="5" spans="1:50" s="3" customFormat="1" ht="22.5" customHeight="1" thickBot="1" x14ac:dyDescent="0.3">
      <c r="A5" s="7"/>
      <c r="B5" s="7"/>
      <c r="C5" s="8"/>
      <c r="D5" s="7"/>
      <c r="E5" s="9"/>
      <c r="F5" s="9"/>
      <c r="G5" s="9"/>
      <c r="H5" s="9"/>
      <c r="I5" s="9"/>
      <c r="J5" s="9"/>
      <c r="K5" s="9"/>
      <c r="L5" s="9"/>
      <c r="M5" s="9"/>
      <c r="N5" s="9"/>
      <c r="O5" s="9"/>
      <c r="P5" s="9"/>
      <c r="Q5" s="9"/>
      <c r="R5" s="9"/>
      <c r="S5" s="9"/>
      <c r="T5" s="9"/>
      <c r="U5" s="9"/>
      <c r="V5" s="9"/>
      <c r="W5" s="9"/>
      <c r="X5" s="10"/>
      <c r="Y5" s="9"/>
      <c r="Z5" s="10"/>
      <c r="AA5" s="10"/>
      <c r="AB5" s="10"/>
      <c r="AC5" s="10" t="s">
        <v>4</v>
      </c>
    </row>
    <row r="6" spans="1:50" s="3" customFormat="1" ht="33" customHeight="1" thickBot="1" x14ac:dyDescent="0.3">
      <c r="A6" s="39" t="s">
        <v>5</v>
      </c>
      <c r="B6" s="40" t="s">
        <v>6</v>
      </c>
      <c r="C6" s="132"/>
      <c r="D6" s="41"/>
      <c r="E6" s="42">
        <v>1993</v>
      </c>
      <c r="F6" s="42">
        <v>1994</v>
      </c>
      <c r="G6" s="42">
        <v>1995</v>
      </c>
      <c r="H6" s="42">
        <v>1996</v>
      </c>
      <c r="I6" s="133">
        <v>1997</v>
      </c>
      <c r="J6" s="42">
        <v>1998</v>
      </c>
      <c r="K6" s="133">
        <v>1999</v>
      </c>
      <c r="L6" s="42">
        <v>2000</v>
      </c>
      <c r="M6" s="133">
        <v>2001</v>
      </c>
      <c r="N6" s="42">
        <v>2002</v>
      </c>
      <c r="O6" s="133">
        <v>2003</v>
      </c>
      <c r="P6" s="42">
        <v>2004</v>
      </c>
      <c r="Q6" s="133">
        <v>2005</v>
      </c>
      <c r="R6" s="42">
        <v>2006</v>
      </c>
      <c r="S6" s="133">
        <v>2007</v>
      </c>
      <c r="T6" s="42">
        <v>2008</v>
      </c>
      <c r="U6" s="133">
        <v>2009</v>
      </c>
      <c r="V6" s="133" t="s">
        <v>776</v>
      </c>
      <c r="W6" s="41" t="s">
        <v>777</v>
      </c>
      <c r="X6" s="42" t="s">
        <v>778</v>
      </c>
      <c r="Y6" s="42" t="s">
        <v>779</v>
      </c>
      <c r="Z6" s="42" t="s">
        <v>780</v>
      </c>
      <c r="AA6" s="134" t="s">
        <v>781</v>
      </c>
      <c r="AB6" s="134" t="s">
        <v>782</v>
      </c>
      <c r="AC6" s="42" t="s">
        <v>783</v>
      </c>
      <c r="AD6" s="42" t="s">
        <v>784</v>
      </c>
      <c r="AE6" s="42">
        <v>2019</v>
      </c>
    </row>
    <row r="7" spans="1:50" s="11" customFormat="1" ht="19.5" customHeight="1" x14ac:dyDescent="0.25">
      <c r="A7" s="135" t="s">
        <v>7</v>
      </c>
      <c r="B7" s="44" t="s">
        <v>8</v>
      </c>
      <c r="C7" s="44"/>
      <c r="D7" s="45"/>
      <c r="E7" s="46">
        <v>256214</v>
      </c>
      <c r="F7" s="46">
        <v>261933</v>
      </c>
      <c r="G7" s="46">
        <v>267017</v>
      </c>
      <c r="H7" s="46">
        <v>274101</v>
      </c>
      <c r="I7" s="46">
        <v>279819</v>
      </c>
      <c r="J7" s="46">
        <v>284893</v>
      </c>
      <c r="K7" s="46">
        <v>290155</v>
      </c>
      <c r="L7" s="46">
        <v>289663</v>
      </c>
      <c r="M7" s="46">
        <v>293678</v>
      </c>
      <c r="N7" s="46">
        <v>300563</v>
      </c>
      <c r="O7" s="46">
        <v>302399</v>
      </c>
      <c r="P7" s="46">
        <v>306925</v>
      </c>
      <c r="Q7" s="46">
        <v>306878</v>
      </c>
      <c r="R7" s="46">
        <v>311358</v>
      </c>
      <c r="S7" s="46">
        <v>314065</v>
      </c>
      <c r="T7" s="46">
        <v>311038</v>
      </c>
      <c r="U7" s="46">
        <v>308092</v>
      </c>
      <c r="V7" s="46">
        <v>305760</v>
      </c>
      <c r="W7" s="46">
        <v>308232</v>
      </c>
      <c r="X7" s="46">
        <v>309028</v>
      </c>
      <c r="Y7" s="46">
        <v>311900</v>
      </c>
      <c r="Z7" s="46">
        <v>322185</v>
      </c>
      <c r="AA7" s="46">
        <v>329568</v>
      </c>
      <c r="AB7" s="46">
        <v>338190</v>
      </c>
      <c r="AC7" s="46">
        <v>345168</v>
      </c>
      <c r="AD7" s="46">
        <v>349539</v>
      </c>
      <c r="AE7" s="46">
        <v>356519</v>
      </c>
      <c r="AF7" s="12"/>
      <c r="AG7" s="12"/>
      <c r="AH7" s="12"/>
      <c r="AI7" s="12"/>
      <c r="AJ7" s="12"/>
      <c r="AK7" s="12"/>
      <c r="AL7" s="12"/>
      <c r="AM7" s="12"/>
      <c r="AN7" s="12"/>
      <c r="AO7" s="12"/>
      <c r="AP7" s="12"/>
      <c r="AQ7" s="12"/>
      <c r="AR7" s="12"/>
      <c r="AS7" s="12"/>
      <c r="AT7" s="12"/>
      <c r="AU7" s="12"/>
      <c r="AV7" s="12"/>
      <c r="AW7" s="12"/>
    </row>
    <row r="8" spans="1:50" s="11" customFormat="1" ht="15" customHeight="1" x14ac:dyDescent="0.25">
      <c r="A8" s="136" t="s">
        <v>9</v>
      </c>
      <c r="B8" s="44" t="s">
        <v>10</v>
      </c>
      <c r="C8" s="44"/>
      <c r="D8" s="45"/>
      <c r="E8" s="46">
        <v>220777</v>
      </c>
      <c r="F8" s="46">
        <v>225655</v>
      </c>
      <c r="G8" s="46">
        <v>230011</v>
      </c>
      <c r="H8" s="46">
        <v>236086</v>
      </c>
      <c r="I8" s="46">
        <v>240967</v>
      </c>
      <c r="J8" s="46">
        <v>245477</v>
      </c>
      <c r="K8" s="46">
        <v>250113</v>
      </c>
      <c r="L8" s="46">
        <v>249810</v>
      </c>
      <c r="M8" s="46">
        <v>253300</v>
      </c>
      <c r="N8" s="46">
        <v>258720</v>
      </c>
      <c r="O8" s="46">
        <v>260032</v>
      </c>
      <c r="P8" s="46">
        <v>263715</v>
      </c>
      <c r="Q8" s="46">
        <v>263695</v>
      </c>
      <c r="R8" s="46">
        <v>266937</v>
      </c>
      <c r="S8" s="46">
        <v>269066</v>
      </c>
      <c r="T8" s="46">
        <v>266254</v>
      </c>
      <c r="U8" s="46">
        <v>263711</v>
      </c>
      <c r="V8" s="46">
        <v>262034</v>
      </c>
      <c r="W8" s="46">
        <v>264471</v>
      </c>
      <c r="X8" s="46">
        <v>265145</v>
      </c>
      <c r="Y8" s="46">
        <v>267545</v>
      </c>
      <c r="Z8" s="46">
        <v>276488</v>
      </c>
      <c r="AA8" s="46">
        <v>283026</v>
      </c>
      <c r="AB8" s="46">
        <v>290270</v>
      </c>
      <c r="AC8" s="46">
        <v>296338</v>
      </c>
      <c r="AD8" s="46">
        <v>300138</v>
      </c>
      <c r="AE8" s="46">
        <v>306524</v>
      </c>
      <c r="AF8" s="12"/>
      <c r="AG8" s="12"/>
      <c r="AH8" s="12"/>
      <c r="AI8" s="12"/>
      <c r="AJ8" s="12"/>
      <c r="AK8" s="12"/>
      <c r="AL8" s="12"/>
      <c r="AM8" s="12"/>
      <c r="AN8" s="12"/>
      <c r="AO8" s="12"/>
      <c r="AP8" s="12"/>
      <c r="AQ8" s="12"/>
      <c r="AR8" s="12"/>
      <c r="AS8" s="12"/>
      <c r="AT8" s="12"/>
      <c r="AU8" s="12"/>
      <c r="AV8" s="12"/>
      <c r="AW8" s="12"/>
    </row>
    <row r="9" spans="1:50" s="11" customFormat="1" ht="15" customHeight="1" x14ac:dyDescent="0.25">
      <c r="A9" s="136" t="s">
        <v>11</v>
      </c>
      <c r="B9" s="44" t="s">
        <v>12</v>
      </c>
      <c r="C9" s="44"/>
      <c r="D9" s="45"/>
      <c r="E9" s="46">
        <v>21709</v>
      </c>
      <c r="F9" s="46">
        <v>22223</v>
      </c>
      <c r="G9" s="46">
        <v>22677</v>
      </c>
      <c r="H9" s="46">
        <v>23327</v>
      </c>
      <c r="I9" s="46">
        <v>23828</v>
      </c>
      <c r="J9" s="46">
        <v>24197</v>
      </c>
      <c r="K9" s="46">
        <v>24564</v>
      </c>
      <c r="L9" s="46">
        <v>24432</v>
      </c>
      <c r="M9" s="46">
        <v>24749</v>
      </c>
      <c r="N9" s="46">
        <v>25653</v>
      </c>
      <c r="O9" s="46">
        <v>25966</v>
      </c>
      <c r="P9" s="46">
        <v>26392</v>
      </c>
      <c r="Q9" s="46">
        <v>26421</v>
      </c>
      <c r="R9" s="46">
        <v>27253</v>
      </c>
      <c r="S9" s="46">
        <v>27605</v>
      </c>
      <c r="T9" s="46">
        <v>27463</v>
      </c>
      <c r="U9" s="46">
        <v>27298</v>
      </c>
      <c r="V9" s="46">
        <v>26841</v>
      </c>
      <c r="W9" s="46">
        <v>26782</v>
      </c>
      <c r="X9" s="46">
        <v>26882</v>
      </c>
      <c r="Y9" s="46">
        <v>27079</v>
      </c>
      <c r="Z9" s="46">
        <v>27709</v>
      </c>
      <c r="AA9" s="46">
        <v>28094</v>
      </c>
      <c r="AB9" s="46">
        <v>28836</v>
      </c>
      <c r="AC9" s="46">
        <v>29667</v>
      </c>
      <c r="AD9" s="46">
        <v>29740</v>
      </c>
      <c r="AE9" s="46">
        <v>30042</v>
      </c>
      <c r="AF9" s="12"/>
      <c r="AG9" s="12"/>
      <c r="AH9" s="12"/>
      <c r="AI9" s="12"/>
      <c r="AJ9" s="12"/>
      <c r="AK9" s="12"/>
      <c r="AL9" s="12"/>
      <c r="AM9" s="12"/>
      <c r="AN9" s="12"/>
      <c r="AO9" s="12"/>
      <c r="AP9" s="12"/>
      <c r="AQ9" s="12"/>
      <c r="AR9" s="12"/>
      <c r="AS9" s="12"/>
      <c r="AT9" s="12"/>
      <c r="AU9" s="12"/>
      <c r="AV9" s="12"/>
      <c r="AW9" s="12"/>
    </row>
    <row r="10" spans="1:50" s="11" customFormat="1" ht="15" customHeight="1" x14ac:dyDescent="0.25">
      <c r="A10" s="136" t="s">
        <v>13</v>
      </c>
      <c r="B10" s="44" t="s">
        <v>14</v>
      </c>
      <c r="C10" s="44"/>
      <c r="D10" s="45"/>
      <c r="E10" s="46">
        <v>13728</v>
      </c>
      <c r="F10" s="46">
        <v>14054</v>
      </c>
      <c r="G10" s="46">
        <v>14329</v>
      </c>
      <c r="H10" s="46">
        <v>14688</v>
      </c>
      <c r="I10" s="46">
        <v>15024</v>
      </c>
      <c r="J10" s="46">
        <v>15219</v>
      </c>
      <c r="K10" s="46">
        <v>15478</v>
      </c>
      <c r="L10" s="46">
        <v>15421</v>
      </c>
      <c r="M10" s="46">
        <v>15630</v>
      </c>
      <c r="N10" s="46">
        <v>16190</v>
      </c>
      <c r="O10" s="46">
        <v>16401</v>
      </c>
      <c r="P10" s="46">
        <v>16818</v>
      </c>
      <c r="Q10" s="46">
        <v>16762</v>
      </c>
      <c r="R10" s="46">
        <v>17168</v>
      </c>
      <c r="S10" s="46">
        <v>17394</v>
      </c>
      <c r="T10" s="46">
        <v>17321</v>
      </c>
      <c r="U10" s="46">
        <v>17082</v>
      </c>
      <c r="V10" s="46">
        <v>16884</v>
      </c>
      <c r="W10" s="46">
        <v>16979</v>
      </c>
      <c r="X10" s="46">
        <v>17001</v>
      </c>
      <c r="Y10" s="46">
        <v>17276</v>
      </c>
      <c r="Z10" s="46">
        <v>17988</v>
      </c>
      <c r="AA10" s="46">
        <v>18448</v>
      </c>
      <c r="AB10" s="46">
        <v>19084</v>
      </c>
      <c r="AC10" s="46">
        <v>19164</v>
      </c>
      <c r="AD10" s="46">
        <v>19661</v>
      </c>
      <c r="AE10" s="46">
        <v>19954</v>
      </c>
      <c r="AF10" s="12"/>
      <c r="AG10" s="12"/>
      <c r="AH10" s="12"/>
      <c r="AI10" s="12"/>
      <c r="AJ10" s="12"/>
      <c r="AK10" s="12"/>
      <c r="AL10" s="12"/>
      <c r="AM10" s="12"/>
      <c r="AN10" s="12"/>
      <c r="AO10" s="12"/>
      <c r="AP10" s="12"/>
      <c r="AQ10" s="12"/>
      <c r="AR10" s="12"/>
      <c r="AS10" s="12"/>
      <c r="AT10" s="12"/>
      <c r="AU10" s="12"/>
      <c r="AV10" s="12"/>
      <c r="AW10" s="12"/>
    </row>
    <row r="11" spans="1:50" s="11" customFormat="1" ht="22.5" customHeight="1" x14ac:dyDescent="0.25">
      <c r="A11" s="136" t="s">
        <v>15</v>
      </c>
      <c r="B11" s="44" t="s">
        <v>16</v>
      </c>
      <c r="C11" s="44"/>
      <c r="D11" s="45"/>
      <c r="E11" s="46">
        <v>10262</v>
      </c>
      <c r="F11" s="46">
        <v>10448</v>
      </c>
      <c r="G11" s="46">
        <v>10625</v>
      </c>
      <c r="H11" s="46">
        <v>10840</v>
      </c>
      <c r="I11" s="46">
        <v>11075</v>
      </c>
      <c r="J11" s="46">
        <v>11234</v>
      </c>
      <c r="K11" s="46">
        <v>11504</v>
      </c>
      <c r="L11" s="46">
        <v>11346</v>
      </c>
      <c r="M11" s="46">
        <v>11468</v>
      </c>
      <c r="N11" s="46">
        <v>11673</v>
      </c>
      <c r="O11" s="46">
        <v>11666</v>
      </c>
      <c r="P11" s="46">
        <v>11738</v>
      </c>
      <c r="Q11" s="46">
        <v>11633</v>
      </c>
      <c r="R11" s="46">
        <v>11714</v>
      </c>
      <c r="S11" s="46">
        <v>11806</v>
      </c>
      <c r="T11" s="46">
        <v>11595</v>
      </c>
      <c r="U11" s="46">
        <v>11487</v>
      </c>
      <c r="V11" s="46">
        <v>11375</v>
      </c>
      <c r="W11" s="46">
        <v>11515</v>
      </c>
      <c r="X11" s="46">
        <v>11605</v>
      </c>
      <c r="Y11" s="46">
        <v>11695</v>
      </c>
      <c r="Z11" s="46">
        <v>12042</v>
      </c>
      <c r="AA11" s="46">
        <v>12267</v>
      </c>
      <c r="AB11" s="46">
        <v>12419</v>
      </c>
      <c r="AC11" s="46">
        <v>12731</v>
      </c>
      <c r="AD11" s="46">
        <v>13112</v>
      </c>
      <c r="AE11" s="46">
        <v>13708</v>
      </c>
      <c r="AF11" s="12"/>
      <c r="AG11" s="12"/>
      <c r="AH11" s="12"/>
      <c r="AI11" s="12"/>
      <c r="AJ11" s="12"/>
      <c r="AK11" s="12"/>
      <c r="AL11" s="12"/>
      <c r="AM11" s="12"/>
      <c r="AN11" s="12"/>
      <c r="AO11" s="12"/>
      <c r="AP11" s="12"/>
      <c r="AQ11" s="12"/>
      <c r="AR11" s="12"/>
      <c r="AS11" s="12"/>
      <c r="AT11" s="12"/>
      <c r="AU11" s="12"/>
      <c r="AV11" s="12"/>
      <c r="AW11" s="12"/>
    </row>
    <row r="12" spans="1:50" ht="15" customHeight="1" x14ac:dyDescent="0.25">
      <c r="A12" s="137" t="s">
        <v>17</v>
      </c>
      <c r="B12" s="44"/>
      <c r="C12" s="48" t="s">
        <v>18</v>
      </c>
      <c r="D12" s="49"/>
      <c r="E12" s="50">
        <v>424</v>
      </c>
      <c r="F12" s="50">
        <v>432</v>
      </c>
      <c r="G12" s="50">
        <v>440</v>
      </c>
      <c r="H12" s="50">
        <v>456</v>
      </c>
      <c r="I12" s="50">
        <v>475</v>
      </c>
      <c r="J12" s="50">
        <v>485</v>
      </c>
      <c r="K12" s="50">
        <v>496</v>
      </c>
      <c r="L12" s="50">
        <v>483</v>
      </c>
      <c r="M12" s="50">
        <v>495</v>
      </c>
      <c r="N12" s="50">
        <v>511</v>
      </c>
      <c r="O12" s="50">
        <v>509</v>
      </c>
      <c r="P12" s="50">
        <v>502</v>
      </c>
      <c r="Q12" s="50">
        <v>504</v>
      </c>
      <c r="R12" s="50">
        <v>508</v>
      </c>
      <c r="S12" s="50">
        <v>501</v>
      </c>
      <c r="T12" s="50">
        <v>493</v>
      </c>
      <c r="U12" s="50">
        <v>487</v>
      </c>
      <c r="V12" s="50">
        <v>482</v>
      </c>
      <c r="W12" s="50">
        <v>492</v>
      </c>
      <c r="X12" s="50">
        <v>497</v>
      </c>
      <c r="Y12" s="50">
        <v>499</v>
      </c>
      <c r="Z12" s="50">
        <v>516</v>
      </c>
      <c r="AA12" s="50">
        <v>527</v>
      </c>
      <c r="AB12" s="50">
        <v>523</v>
      </c>
      <c r="AC12" s="50">
        <v>527</v>
      </c>
      <c r="AD12" s="50">
        <v>546</v>
      </c>
      <c r="AE12" s="50">
        <v>566</v>
      </c>
      <c r="AF12" s="14"/>
      <c r="AG12" s="14"/>
      <c r="AH12" s="14"/>
      <c r="AI12" s="14"/>
      <c r="AJ12" s="14"/>
      <c r="AK12" s="14"/>
      <c r="AL12" s="14"/>
      <c r="AM12" s="14"/>
      <c r="AN12" s="14"/>
      <c r="AO12" s="14"/>
      <c r="AP12" s="14"/>
      <c r="AQ12" s="14"/>
      <c r="AR12" s="14"/>
      <c r="AS12" s="14"/>
      <c r="AT12" s="14"/>
      <c r="AU12" s="14"/>
      <c r="AV12" s="14"/>
      <c r="AW12" s="14"/>
      <c r="AX12" s="11"/>
    </row>
    <row r="13" spans="1:50" ht="15" customHeight="1" x14ac:dyDescent="0.25">
      <c r="A13" s="137" t="s">
        <v>19</v>
      </c>
      <c r="B13" s="44"/>
      <c r="C13" s="48" t="s">
        <v>485</v>
      </c>
      <c r="D13" s="49">
        <v>1</v>
      </c>
      <c r="E13" s="50">
        <v>1933</v>
      </c>
      <c r="F13" s="50">
        <v>1983</v>
      </c>
      <c r="G13" s="50">
        <v>2022</v>
      </c>
      <c r="H13" s="50">
        <v>2074</v>
      </c>
      <c r="I13" s="50">
        <v>2157</v>
      </c>
      <c r="J13" s="50">
        <v>2201</v>
      </c>
      <c r="K13" s="50">
        <v>2252</v>
      </c>
      <c r="L13" s="50">
        <v>2241</v>
      </c>
      <c r="M13" s="50">
        <v>2254</v>
      </c>
      <c r="N13" s="50">
        <v>2304</v>
      </c>
      <c r="O13" s="50">
        <v>2320</v>
      </c>
      <c r="P13" s="50">
        <v>2362</v>
      </c>
      <c r="Q13" s="50">
        <v>2356</v>
      </c>
      <c r="R13" s="50">
        <v>2402</v>
      </c>
      <c r="S13" s="50">
        <v>2460</v>
      </c>
      <c r="T13" s="50">
        <v>2424</v>
      </c>
      <c r="U13" s="50">
        <v>2401</v>
      </c>
      <c r="V13" s="50">
        <v>2386</v>
      </c>
      <c r="W13" s="50">
        <v>2406</v>
      </c>
      <c r="X13" s="50">
        <v>2433</v>
      </c>
      <c r="Y13" s="50">
        <v>2460</v>
      </c>
      <c r="Z13" s="50">
        <v>2541</v>
      </c>
      <c r="AA13" s="50">
        <v>2617</v>
      </c>
      <c r="AB13" s="50">
        <v>2629</v>
      </c>
      <c r="AC13" s="50">
        <v>2732</v>
      </c>
      <c r="AD13" s="50">
        <v>2819</v>
      </c>
      <c r="AE13" s="50">
        <v>2936</v>
      </c>
      <c r="AF13" s="14"/>
      <c r="AG13" s="14"/>
      <c r="AH13" s="14"/>
      <c r="AI13" s="14"/>
      <c r="AJ13" s="14"/>
      <c r="AK13" s="14"/>
      <c r="AL13" s="14"/>
      <c r="AM13" s="14"/>
      <c r="AN13" s="14"/>
      <c r="AO13" s="14"/>
      <c r="AP13" s="14"/>
      <c r="AQ13" s="14"/>
      <c r="AR13" s="14"/>
      <c r="AS13" s="14"/>
      <c r="AT13" s="14"/>
      <c r="AU13" s="14"/>
      <c r="AV13" s="14"/>
      <c r="AW13" s="14"/>
      <c r="AX13" s="11"/>
    </row>
    <row r="14" spans="1:50" ht="15" customHeight="1" x14ac:dyDescent="0.25">
      <c r="A14" s="137" t="s">
        <v>20</v>
      </c>
      <c r="B14" s="44"/>
      <c r="C14" s="48" t="s">
        <v>21</v>
      </c>
      <c r="D14" s="49"/>
      <c r="E14" s="50">
        <v>342</v>
      </c>
      <c r="F14" s="50">
        <v>347</v>
      </c>
      <c r="G14" s="50">
        <v>352</v>
      </c>
      <c r="H14" s="50">
        <v>360</v>
      </c>
      <c r="I14" s="50">
        <v>372</v>
      </c>
      <c r="J14" s="50">
        <v>375</v>
      </c>
      <c r="K14" s="50">
        <v>384</v>
      </c>
      <c r="L14" s="50">
        <v>379</v>
      </c>
      <c r="M14" s="50">
        <v>387</v>
      </c>
      <c r="N14" s="50">
        <v>396</v>
      </c>
      <c r="O14" s="50">
        <v>398</v>
      </c>
      <c r="P14" s="50">
        <v>395</v>
      </c>
      <c r="Q14" s="50">
        <v>390</v>
      </c>
      <c r="R14" s="50">
        <v>391</v>
      </c>
      <c r="S14" s="50">
        <v>386</v>
      </c>
      <c r="T14" s="50">
        <v>383</v>
      </c>
      <c r="U14" s="50">
        <v>377</v>
      </c>
      <c r="V14" s="50">
        <v>369</v>
      </c>
      <c r="W14" s="50">
        <v>373</v>
      </c>
      <c r="X14" s="50">
        <v>387</v>
      </c>
      <c r="Y14" s="50">
        <v>388</v>
      </c>
      <c r="Z14" s="50">
        <v>394</v>
      </c>
      <c r="AA14" s="50">
        <v>404</v>
      </c>
      <c r="AB14" s="50">
        <v>410</v>
      </c>
      <c r="AC14" s="50">
        <v>415</v>
      </c>
      <c r="AD14" s="50">
        <v>432</v>
      </c>
      <c r="AE14" s="50">
        <v>444</v>
      </c>
      <c r="AF14" s="14"/>
      <c r="AG14" s="14"/>
      <c r="AH14" s="14"/>
      <c r="AI14" s="14"/>
      <c r="AJ14" s="14"/>
      <c r="AK14" s="14"/>
      <c r="AL14" s="14"/>
      <c r="AM14" s="14"/>
      <c r="AN14" s="14"/>
      <c r="AO14" s="14"/>
      <c r="AP14" s="14"/>
      <c r="AQ14" s="14"/>
      <c r="AR14" s="14"/>
      <c r="AS14" s="14"/>
      <c r="AT14" s="14"/>
      <c r="AU14" s="14"/>
      <c r="AV14" s="14"/>
      <c r="AW14" s="14"/>
      <c r="AX14" s="11"/>
    </row>
    <row r="15" spans="1:50" ht="15" customHeight="1" x14ac:dyDescent="0.25">
      <c r="A15" s="137" t="s">
        <v>22</v>
      </c>
      <c r="B15" s="44"/>
      <c r="C15" s="48" t="s">
        <v>23</v>
      </c>
      <c r="D15" s="49"/>
      <c r="E15" s="50">
        <v>705</v>
      </c>
      <c r="F15" s="50">
        <v>714</v>
      </c>
      <c r="G15" s="50">
        <v>723</v>
      </c>
      <c r="H15" s="50">
        <v>729</v>
      </c>
      <c r="I15" s="50">
        <v>740</v>
      </c>
      <c r="J15" s="50">
        <v>748</v>
      </c>
      <c r="K15" s="50">
        <v>772</v>
      </c>
      <c r="L15" s="50">
        <v>756</v>
      </c>
      <c r="M15" s="50">
        <v>766</v>
      </c>
      <c r="N15" s="50">
        <v>771</v>
      </c>
      <c r="O15" s="50">
        <v>769</v>
      </c>
      <c r="P15" s="50">
        <v>772</v>
      </c>
      <c r="Q15" s="50">
        <v>761</v>
      </c>
      <c r="R15" s="50">
        <v>753</v>
      </c>
      <c r="S15" s="50">
        <v>748</v>
      </c>
      <c r="T15" s="50">
        <v>730</v>
      </c>
      <c r="U15" s="50">
        <v>728</v>
      </c>
      <c r="V15" s="50">
        <v>714</v>
      </c>
      <c r="W15" s="50">
        <v>717</v>
      </c>
      <c r="X15" s="50">
        <v>735</v>
      </c>
      <c r="Y15" s="50">
        <v>728</v>
      </c>
      <c r="Z15" s="50">
        <v>756</v>
      </c>
      <c r="AA15" s="50">
        <v>776</v>
      </c>
      <c r="AB15" s="50">
        <v>769</v>
      </c>
      <c r="AC15" s="50">
        <v>795</v>
      </c>
      <c r="AD15" s="50">
        <v>827</v>
      </c>
      <c r="AE15" s="50">
        <v>858</v>
      </c>
      <c r="AF15" s="14"/>
      <c r="AG15" s="14"/>
      <c r="AH15" s="14"/>
      <c r="AI15" s="14"/>
      <c r="AJ15" s="14"/>
      <c r="AK15" s="14"/>
      <c r="AL15" s="14"/>
      <c r="AM15" s="14"/>
      <c r="AN15" s="14"/>
      <c r="AO15" s="14"/>
      <c r="AP15" s="14"/>
      <c r="AQ15" s="14"/>
      <c r="AR15" s="14"/>
      <c r="AS15" s="14"/>
      <c r="AT15" s="14"/>
      <c r="AU15" s="14"/>
      <c r="AV15" s="14"/>
      <c r="AW15" s="14"/>
      <c r="AX15" s="11"/>
    </row>
    <row r="16" spans="1:50" ht="15" customHeight="1" x14ac:dyDescent="0.25">
      <c r="A16" s="137" t="s">
        <v>24</v>
      </c>
      <c r="B16" s="44"/>
      <c r="C16" s="48" t="s">
        <v>25</v>
      </c>
      <c r="D16" s="49">
        <v>1</v>
      </c>
      <c r="E16" s="50">
        <v>1329</v>
      </c>
      <c r="F16" s="50">
        <v>1371</v>
      </c>
      <c r="G16" s="50">
        <v>1403</v>
      </c>
      <c r="H16" s="50">
        <v>1424</v>
      </c>
      <c r="I16" s="50">
        <v>1443</v>
      </c>
      <c r="J16" s="50">
        <v>1462</v>
      </c>
      <c r="K16" s="50">
        <v>1520</v>
      </c>
      <c r="L16" s="50">
        <v>1495</v>
      </c>
      <c r="M16" s="50">
        <v>1529</v>
      </c>
      <c r="N16" s="50">
        <v>1546</v>
      </c>
      <c r="O16" s="50">
        <v>1549</v>
      </c>
      <c r="P16" s="50">
        <v>1589</v>
      </c>
      <c r="Q16" s="50">
        <v>1584</v>
      </c>
      <c r="R16" s="50">
        <v>1626</v>
      </c>
      <c r="S16" s="50">
        <v>1648</v>
      </c>
      <c r="T16" s="50">
        <v>1608</v>
      </c>
      <c r="U16" s="50">
        <v>1588</v>
      </c>
      <c r="V16" s="50">
        <v>1596</v>
      </c>
      <c r="W16" s="50">
        <v>1644</v>
      </c>
      <c r="X16" s="50">
        <v>1628</v>
      </c>
      <c r="Y16" s="50">
        <v>1659</v>
      </c>
      <c r="Z16" s="50">
        <v>1709</v>
      </c>
      <c r="AA16" s="50">
        <v>1772</v>
      </c>
      <c r="AB16" s="50">
        <v>1847</v>
      </c>
      <c r="AC16" s="50">
        <v>1931</v>
      </c>
      <c r="AD16" s="50">
        <v>1981</v>
      </c>
      <c r="AE16" s="50">
        <v>2087</v>
      </c>
      <c r="AF16" s="14"/>
      <c r="AG16" s="14"/>
      <c r="AH16" s="14"/>
      <c r="AI16" s="14"/>
      <c r="AJ16" s="14"/>
      <c r="AK16" s="14"/>
      <c r="AL16" s="14"/>
      <c r="AM16" s="14"/>
      <c r="AN16" s="14"/>
      <c r="AO16" s="14"/>
      <c r="AP16" s="14"/>
      <c r="AQ16" s="14"/>
      <c r="AR16" s="14"/>
      <c r="AS16" s="14"/>
      <c r="AT16" s="14"/>
      <c r="AU16" s="14"/>
      <c r="AV16" s="14"/>
      <c r="AW16" s="14"/>
      <c r="AX16" s="11"/>
    </row>
    <row r="17" spans="1:50" ht="15" customHeight="1" x14ac:dyDescent="0.25">
      <c r="A17" s="137" t="s">
        <v>26</v>
      </c>
      <c r="B17" s="44"/>
      <c r="C17" s="48" t="s">
        <v>27</v>
      </c>
      <c r="D17" s="49"/>
      <c r="E17" s="50">
        <v>523</v>
      </c>
      <c r="F17" s="50">
        <v>531</v>
      </c>
      <c r="G17" s="50">
        <v>539</v>
      </c>
      <c r="H17" s="50">
        <v>546</v>
      </c>
      <c r="I17" s="50">
        <v>554</v>
      </c>
      <c r="J17" s="50">
        <v>559</v>
      </c>
      <c r="K17" s="50">
        <v>574</v>
      </c>
      <c r="L17" s="50">
        <v>561</v>
      </c>
      <c r="M17" s="50">
        <v>552</v>
      </c>
      <c r="N17" s="50">
        <v>560</v>
      </c>
      <c r="O17" s="50">
        <v>564</v>
      </c>
      <c r="P17" s="50">
        <v>557</v>
      </c>
      <c r="Q17" s="50">
        <v>558</v>
      </c>
      <c r="R17" s="50">
        <v>572</v>
      </c>
      <c r="S17" s="50">
        <v>574</v>
      </c>
      <c r="T17" s="50">
        <v>569</v>
      </c>
      <c r="U17" s="50">
        <v>555</v>
      </c>
      <c r="V17" s="50">
        <v>553</v>
      </c>
      <c r="W17" s="50">
        <v>557</v>
      </c>
      <c r="X17" s="50">
        <v>553</v>
      </c>
      <c r="Y17" s="50">
        <v>556</v>
      </c>
      <c r="Z17" s="50">
        <v>576</v>
      </c>
      <c r="AA17" s="50">
        <v>577</v>
      </c>
      <c r="AB17" s="50">
        <v>591</v>
      </c>
      <c r="AC17" s="50">
        <v>604</v>
      </c>
      <c r="AD17" s="50">
        <v>635</v>
      </c>
      <c r="AE17" s="50">
        <v>659</v>
      </c>
      <c r="AF17" s="14"/>
      <c r="AG17" s="14"/>
      <c r="AH17" s="14"/>
      <c r="AI17" s="14"/>
      <c r="AJ17" s="14"/>
      <c r="AK17" s="14"/>
      <c r="AL17" s="14"/>
      <c r="AM17" s="14"/>
      <c r="AN17" s="14"/>
      <c r="AO17" s="14"/>
      <c r="AP17" s="14"/>
      <c r="AQ17" s="14"/>
      <c r="AR17" s="14"/>
      <c r="AS17" s="14"/>
      <c r="AT17" s="14"/>
      <c r="AU17" s="14"/>
      <c r="AV17" s="14"/>
      <c r="AW17" s="14"/>
      <c r="AX17" s="11"/>
    </row>
    <row r="18" spans="1:50" ht="15" customHeight="1" x14ac:dyDescent="0.25">
      <c r="A18" s="137" t="s">
        <v>28</v>
      </c>
      <c r="B18" s="44"/>
      <c r="C18" s="48" t="s">
        <v>29</v>
      </c>
      <c r="D18" s="49"/>
      <c r="E18" s="50">
        <v>800</v>
      </c>
      <c r="F18" s="50">
        <v>811</v>
      </c>
      <c r="G18" s="50">
        <v>824</v>
      </c>
      <c r="H18" s="50">
        <v>847</v>
      </c>
      <c r="I18" s="50">
        <v>860</v>
      </c>
      <c r="J18" s="50">
        <v>876</v>
      </c>
      <c r="K18" s="50">
        <v>900</v>
      </c>
      <c r="L18" s="50">
        <v>899</v>
      </c>
      <c r="M18" s="50">
        <v>905</v>
      </c>
      <c r="N18" s="50">
        <v>921</v>
      </c>
      <c r="O18" s="50">
        <v>921</v>
      </c>
      <c r="P18" s="50">
        <v>915</v>
      </c>
      <c r="Q18" s="50">
        <v>895</v>
      </c>
      <c r="R18" s="50">
        <v>898</v>
      </c>
      <c r="S18" s="50">
        <v>889</v>
      </c>
      <c r="T18" s="50">
        <v>873</v>
      </c>
      <c r="U18" s="50">
        <v>886</v>
      </c>
      <c r="V18" s="50">
        <v>873</v>
      </c>
      <c r="W18" s="50">
        <v>891</v>
      </c>
      <c r="X18" s="50">
        <v>902</v>
      </c>
      <c r="Y18" s="50">
        <v>888</v>
      </c>
      <c r="Z18" s="50">
        <v>931</v>
      </c>
      <c r="AA18" s="50">
        <v>950</v>
      </c>
      <c r="AB18" s="50">
        <v>964</v>
      </c>
      <c r="AC18" s="50">
        <v>971</v>
      </c>
      <c r="AD18" s="50">
        <v>983</v>
      </c>
      <c r="AE18" s="50">
        <v>1058</v>
      </c>
      <c r="AF18" s="14"/>
      <c r="AG18" s="14"/>
      <c r="AH18" s="14"/>
      <c r="AI18" s="14"/>
      <c r="AJ18" s="14"/>
      <c r="AK18" s="14"/>
      <c r="AL18" s="14"/>
      <c r="AM18" s="14"/>
      <c r="AN18" s="14"/>
      <c r="AO18" s="14"/>
      <c r="AP18" s="14"/>
      <c r="AQ18" s="14"/>
      <c r="AR18" s="14"/>
      <c r="AS18" s="14"/>
      <c r="AT18" s="14"/>
      <c r="AU18" s="14"/>
      <c r="AV18" s="14"/>
      <c r="AW18" s="14"/>
      <c r="AX18" s="11"/>
    </row>
    <row r="19" spans="1:50" s="11" customFormat="1" ht="15" customHeight="1" x14ac:dyDescent="0.25">
      <c r="A19" s="136" t="s">
        <v>30</v>
      </c>
      <c r="B19" s="44"/>
      <c r="C19" s="44" t="s">
        <v>31</v>
      </c>
      <c r="D19" s="45"/>
      <c r="E19" s="46">
        <v>4206</v>
      </c>
      <c r="F19" s="46">
        <v>4258</v>
      </c>
      <c r="G19" s="46">
        <v>4321</v>
      </c>
      <c r="H19" s="46">
        <v>4404</v>
      </c>
      <c r="I19" s="46">
        <v>4473</v>
      </c>
      <c r="J19" s="46">
        <v>4529</v>
      </c>
      <c r="K19" s="46">
        <v>4607</v>
      </c>
      <c r="L19" s="46">
        <v>4533</v>
      </c>
      <c r="M19" s="46">
        <v>4579</v>
      </c>
      <c r="N19" s="46">
        <v>4663</v>
      </c>
      <c r="O19" s="46">
        <v>4636</v>
      </c>
      <c r="P19" s="46">
        <v>4647</v>
      </c>
      <c r="Q19" s="46">
        <v>4584</v>
      </c>
      <c r="R19" s="46">
        <v>4566</v>
      </c>
      <c r="S19" s="46">
        <v>4600</v>
      </c>
      <c r="T19" s="46">
        <v>4514</v>
      </c>
      <c r="U19" s="46">
        <v>4465</v>
      </c>
      <c r="V19" s="46">
        <v>4401</v>
      </c>
      <c r="W19" s="46">
        <v>4435</v>
      </c>
      <c r="X19" s="46">
        <v>4470</v>
      </c>
      <c r="Y19" s="46">
        <v>4517</v>
      </c>
      <c r="Z19" s="46">
        <v>4620</v>
      </c>
      <c r="AA19" s="46">
        <v>4644</v>
      </c>
      <c r="AB19" s="46">
        <v>4686</v>
      </c>
      <c r="AC19" s="46">
        <v>4755</v>
      </c>
      <c r="AD19" s="46">
        <v>4890</v>
      </c>
      <c r="AE19" s="46">
        <v>5101</v>
      </c>
      <c r="AF19" s="12"/>
      <c r="AG19" s="12"/>
      <c r="AH19" s="12"/>
      <c r="AI19" s="12"/>
      <c r="AJ19" s="12"/>
      <c r="AK19" s="12"/>
      <c r="AL19" s="12"/>
      <c r="AM19" s="12"/>
      <c r="AN19" s="12"/>
      <c r="AO19" s="12"/>
      <c r="AP19" s="12"/>
      <c r="AQ19" s="12"/>
      <c r="AR19" s="12"/>
      <c r="AS19" s="12"/>
      <c r="AT19" s="12"/>
      <c r="AU19" s="12"/>
      <c r="AV19" s="12"/>
      <c r="AW19" s="12"/>
    </row>
    <row r="20" spans="1:50" ht="15" customHeight="1" x14ac:dyDescent="0.25">
      <c r="A20" s="137" t="s">
        <v>32</v>
      </c>
      <c r="B20" s="44"/>
      <c r="C20" s="51" t="s">
        <v>33</v>
      </c>
      <c r="D20" s="49"/>
      <c r="E20" s="50">
        <v>1044</v>
      </c>
      <c r="F20" s="50">
        <v>1060</v>
      </c>
      <c r="G20" s="50">
        <v>1076</v>
      </c>
      <c r="H20" s="50">
        <v>1107</v>
      </c>
      <c r="I20" s="50">
        <v>1128</v>
      </c>
      <c r="J20" s="50">
        <v>1143</v>
      </c>
      <c r="K20" s="50">
        <v>1151</v>
      </c>
      <c r="L20" s="50">
        <v>1123</v>
      </c>
      <c r="M20" s="50">
        <v>1127</v>
      </c>
      <c r="N20" s="50">
        <v>1148</v>
      </c>
      <c r="O20" s="50">
        <v>1141</v>
      </c>
      <c r="P20" s="50">
        <v>1129</v>
      </c>
      <c r="Q20" s="50">
        <v>1107</v>
      </c>
      <c r="R20" s="50">
        <v>1082</v>
      </c>
      <c r="S20" s="50">
        <v>1105</v>
      </c>
      <c r="T20" s="50">
        <v>1083</v>
      </c>
      <c r="U20" s="50">
        <v>1085</v>
      </c>
      <c r="V20" s="50">
        <v>1059</v>
      </c>
      <c r="W20" s="50">
        <v>1073</v>
      </c>
      <c r="X20" s="50">
        <v>1073</v>
      </c>
      <c r="Y20" s="50">
        <v>1086</v>
      </c>
      <c r="Z20" s="50">
        <v>1112</v>
      </c>
      <c r="AA20" s="50">
        <v>1072</v>
      </c>
      <c r="AB20" s="50">
        <v>1078</v>
      </c>
      <c r="AC20" s="50">
        <v>1135</v>
      </c>
      <c r="AD20" s="50">
        <v>1166</v>
      </c>
      <c r="AE20" s="50">
        <v>1260</v>
      </c>
      <c r="AF20" s="14"/>
      <c r="AG20" s="14"/>
      <c r="AH20" s="14"/>
      <c r="AI20" s="14"/>
      <c r="AJ20" s="14"/>
      <c r="AK20" s="14"/>
      <c r="AL20" s="14"/>
      <c r="AM20" s="14"/>
      <c r="AN20" s="14"/>
      <c r="AO20" s="14"/>
      <c r="AP20" s="14"/>
      <c r="AQ20" s="14"/>
      <c r="AR20" s="14"/>
      <c r="AS20" s="14"/>
      <c r="AT20" s="14"/>
      <c r="AU20" s="14"/>
      <c r="AV20" s="14"/>
      <c r="AW20" s="14"/>
      <c r="AX20" s="11"/>
    </row>
    <row r="21" spans="1:50" ht="15" customHeight="1" x14ac:dyDescent="0.25">
      <c r="A21" s="137" t="s">
        <v>34</v>
      </c>
      <c r="B21" s="44"/>
      <c r="C21" s="51" t="s">
        <v>35</v>
      </c>
      <c r="D21" s="49"/>
      <c r="E21" s="50">
        <v>1037</v>
      </c>
      <c r="F21" s="50">
        <v>1049</v>
      </c>
      <c r="G21" s="50">
        <v>1064</v>
      </c>
      <c r="H21" s="50">
        <v>1068</v>
      </c>
      <c r="I21" s="50">
        <v>1083</v>
      </c>
      <c r="J21" s="50">
        <v>1095</v>
      </c>
      <c r="K21" s="50">
        <v>1120</v>
      </c>
      <c r="L21" s="50">
        <v>1096</v>
      </c>
      <c r="M21" s="50">
        <v>1117</v>
      </c>
      <c r="N21" s="50">
        <v>1130</v>
      </c>
      <c r="O21" s="50">
        <v>1119</v>
      </c>
      <c r="P21" s="50">
        <v>1126</v>
      </c>
      <c r="Q21" s="50">
        <v>1114</v>
      </c>
      <c r="R21" s="50">
        <v>1096</v>
      </c>
      <c r="S21" s="50">
        <v>1105</v>
      </c>
      <c r="T21" s="50">
        <v>1085</v>
      </c>
      <c r="U21" s="50">
        <v>1067</v>
      </c>
      <c r="V21" s="50">
        <v>1060</v>
      </c>
      <c r="W21" s="50">
        <v>1067</v>
      </c>
      <c r="X21" s="50">
        <v>1068</v>
      </c>
      <c r="Y21" s="50">
        <v>1077</v>
      </c>
      <c r="Z21" s="50">
        <v>1097</v>
      </c>
      <c r="AA21" s="50">
        <v>1114</v>
      </c>
      <c r="AB21" s="50">
        <v>1121</v>
      </c>
      <c r="AC21" s="50">
        <v>1144</v>
      </c>
      <c r="AD21" s="50">
        <v>1175</v>
      </c>
      <c r="AE21" s="50">
        <v>1209</v>
      </c>
      <c r="AF21" s="14"/>
      <c r="AG21" s="14"/>
      <c r="AH21" s="14"/>
      <c r="AI21" s="14"/>
      <c r="AJ21" s="14"/>
      <c r="AK21" s="14"/>
      <c r="AL21" s="14"/>
      <c r="AM21" s="14"/>
      <c r="AN21" s="14"/>
      <c r="AO21" s="14"/>
      <c r="AP21" s="14"/>
      <c r="AQ21" s="14"/>
      <c r="AR21" s="14"/>
      <c r="AS21" s="14"/>
      <c r="AT21" s="14"/>
      <c r="AU21" s="14"/>
      <c r="AV21" s="14"/>
      <c r="AW21" s="14"/>
      <c r="AX21" s="11"/>
    </row>
    <row r="22" spans="1:50" ht="15" customHeight="1" x14ac:dyDescent="0.25">
      <c r="A22" s="137" t="s">
        <v>36</v>
      </c>
      <c r="B22" s="44"/>
      <c r="C22" s="51" t="s">
        <v>37</v>
      </c>
      <c r="D22" s="49"/>
      <c r="E22" s="50">
        <v>728</v>
      </c>
      <c r="F22" s="50">
        <v>733</v>
      </c>
      <c r="G22" s="50">
        <v>744</v>
      </c>
      <c r="H22" s="50">
        <v>759</v>
      </c>
      <c r="I22" s="50">
        <v>769</v>
      </c>
      <c r="J22" s="50">
        <v>778</v>
      </c>
      <c r="K22" s="50">
        <v>795</v>
      </c>
      <c r="L22" s="50">
        <v>775</v>
      </c>
      <c r="M22" s="50">
        <v>792</v>
      </c>
      <c r="N22" s="50">
        <v>806</v>
      </c>
      <c r="O22" s="50">
        <v>795</v>
      </c>
      <c r="P22" s="50">
        <v>806</v>
      </c>
      <c r="Q22" s="50">
        <v>799</v>
      </c>
      <c r="R22" s="50">
        <v>791</v>
      </c>
      <c r="S22" s="50">
        <v>801</v>
      </c>
      <c r="T22" s="50">
        <v>788</v>
      </c>
      <c r="U22" s="50">
        <v>777</v>
      </c>
      <c r="V22" s="50">
        <v>773</v>
      </c>
      <c r="W22" s="50">
        <v>785</v>
      </c>
      <c r="X22" s="50">
        <v>795</v>
      </c>
      <c r="Y22" s="50">
        <v>806</v>
      </c>
      <c r="Z22" s="50">
        <v>830</v>
      </c>
      <c r="AA22" s="50">
        <v>842</v>
      </c>
      <c r="AB22" s="50">
        <v>851</v>
      </c>
      <c r="AC22" s="50">
        <v>843</v>
      </c>
      <c r="AD22" s="50">
        <v>866</v>
      </c>
      <c r="AE22" s="50">
        <v>903</v>
      </c>
      <c r="AF22" s="14"/>
      <c r="AG22" s="14"/>
      <c r="AH22" s="14"/>
      <c r="AI22" s="14"/>
      <c r="AJ22" s="14"/>
      <c r="AK22" s="14"/>
      <c r="AL22" s="14"/>
      <c r="AM22" s="14"/>
      <c r="AN22" s="14"/>
      <c r="AO22" s="14"/>
      <c r="AP22" s="14"/>
      <c r="AQ22" s="14"/>
      <c r="AR22" s="14"/>
      <c r="AS22" s="14"/>
      <c r="AT22" s="14"/>
      <c r="AU22" s="14"/>
      <c r="AV22" s="14"/>
      <c r="AW22" s="14"/>
      <c r="AX22" s="11"/>
    </row>
    <row r="23" spans="1:50" ht="15" customHeight="1" x14ac:dyDescent="0.25">
      <c r="A23" s="137" t="s">
        <v>38</v>
      </c>
      <c r="B23" s="44"/>
      <c r="C23" s="51" t="s">
        <v>39</v>
      </c>
      <c r="D23" s="49"/>
      <c r="E23" s="50">
        <v>427</v>
      </c>
      <c r="F23" s="50">
        <v>433</v>
      </c>
      <c r="G23" s="50">
        <v>439</v>
      </c>
      <c r="H23" s="50">
        <v>446</v>
      </c>
      <c r="I23" s="50">
        <v>452</v>
      </c>
      <c r="J23" s="50">
        <v>455</v>
      </c>
      <c r="K23" s="50">
        <v>463</v>
      </c>
      <c r="L23" s="50">
        <v>462</v>
      </c>
      <c r="M23" s="50">
        <v>465</v>
      </c>
      <c r="N23" s="50">
        <v>472</v>
      </c>
      <c r="O23" s="50">
        <v>474</v>
      </c>
      <c r="P23" s="50">
        <v>474</v>
      </c>
      <c r="Q23" s="50">
        <v>465</v>
      </c>
      <c r="R23" s="50">
        <v>471</v>
      </c>
      <c r="S23" s="50">
        <v>465</v>
      </c>
      <c r="T23" s="50">
        <v>457</v>
      </c>
      <c r="U23" s="50">
        <v>454</v>
      </c>
      <c r="V23" s="50">
        <v>450</v>
      </c>
      <c r="W23" s="50">
        <v>453</v>
      </c>
      <c r="X23" s="50">
        <v>472</v>
      </c>
      <c r="Y23" s="50">
        <v>482</v>
      </c>
      <c r="Z23" s="50">
        <v>478</v>
      </c>
      <c r="AA23" s="50">
        <v>490</v>
      </c>
      <c r="AB23" s="50">
        <v>499</v>
      </c>
      <c r="AC23" s="50">
        <v>495</v>
      </c>
      <c r="AD23" s="50">
        <v>508</v>
      </c>
      <c r="AE23" s="50">
        <v>528</v>
      </c>
      <c r="AF23" s="14"/>
      <c r="AG23" s="14"/>
      <c r="AH23" s="14"/>
      <c r="AI23" s="14"/>
      <c r="AJ23" s="14"/>
      <c r="AK23" s="14"/>
      <c r="AL23" s="14"/>
      <c r="AM23" s="14"/>
      <c r="AN23" s="14"/>
      <c r="AO23" s="14"/>
      <c r="AP23" s="14"/>
      <c r="AQ23" s="14"/>
      <c r="AR23" s="14"/>
      <c r="AS23" s="14"/>
      <c r="AT23" s="14"/>
      <c r="AU23" s="14"/>
      <c r="AV23" s="14"/>
      <c r="AW23" s="14"/>
      <c r="AX23" s="11"/>
    </row>
    <row r="24" spans="1:50" ht="15" customHeight="1" x14ac:dyDescent="0.25">
      <c r="A24" s="137" t="s">
        <v>40</v>
      </c>
      <c r="B24" s="44"/>
      <c r="C24" s="51" t="s">
        <v>41</v>
      </c>
      <c r="D24" s="49"/>
      <c r="E24" s="50">
        <v>970</v>
      </c>
      <c r="F24" s="50">
        <v>983</v>
      </c>
      <c r="G24" s="50">
        <v>998</v>
      </c>
      <c r="H24" s="50">
        <v>1024</v>
      </c>
      <c r="I24" s="50">
        <v>1041</v>
      </c>
      <c r="J24" s="50">
        <v>1058</v>
      </c>
      <c r="K24" s="50">
        <v>1078</v>
      </c>
      <c r="L24" s="50">
        <v>1077</v>
      </c>
      <c r="M24" s="50">
        <v>1078</v>
      </c>
      <c r="N24" s="50">
        <v>1107</v>
      </c>
      <c r="O24" s="50">
        <v>1107</v>
      </c>
      <c r="P24" s="50">
        <v>1111</v>
      </c>
      <c r="Q24" s="50">
        <v>1099</v>
      </c>
      <c r="R24" s="50">
        <v>1127</v>
      </c>
      <c r="S24" s="50">
        <v>1124</v>
      </c>
      <c r="T24" s="50">
        <v>1100</v>
      </c>
      <c r="U24" s="50">
        <v>1081</v>
      </c>
      <c r="V24" s="50">
        <v>1060</v>
      </c>
      <c r="W24" s="50">
        <v>1057</v>
      </c>
      <c r="X24" s="50">
        <v>1062</v>
      </c>
      <c r="Y24" s="50">
        <v>1067</v>
      </c>
      <c r="Z24" s="50">
        <v>1104</v>
      </c>
      <c r="AA24" s="50">
        <v>1127</v>
      </c>
      <c r="AB24" s="50">
        <v>1137</v>
      </c>
      <c r="AC24" s="50">
        <v>1139</v>
      </c>
      <c r="AD24" s="50">
        <v>1175</v>
      </c>
      <c r="AE24" s="50">
        <v>1201</v>
      </c>
      <c r="AF24" s="14"/>
      <c r="AG24" s="14"/>
      <c r="AH24" s="14"/>
      <c r="AI24" s="14"/>
      <c r="AJ24" s="14"/>
      <c r="AK24" s="14"/>
      <c r="AL24" s="14"/>
      <c r="AM24" s="14"/>
      <c r="AN24" s="14"/>
      <c r="AO24" s="14"/>
      <c r="AP24" s="14"/>
      <c r="AQ24" s="14"/>
      <c r="AR24" s="14"/>
      <c r="AS24" s="14"/>
      <c r="AT24" s="14"/>
      <c r="AU24" s="14"/>
      <c r="AV24" s="14"/>
      <c r="AW24" s="14"/>
      <c r="AX24" s="11"/>
    </row>
    <row r="25" spans="1:50" s="11" customFormat="1" ht="22.5" customHeight="1" x14ac:dyDescent="0.25">
      <c r="A25" s="136" t="s">
        <v>42</v>
      </c>
      <c r="B25" s="44" t="s">
        <v>43</v>
      </c>
      <c r="C25" s="44"/>
      <c r="D25" s="45"/>
      <c r="E25" s="46">
        <v>28905</v>
      </c>
      <c r="F25" s="46">
        <v>29438</v>
      </c>
      <c r="G25" s="46">
        <v>30067</v>
      </c>
      <c r="H25" s="46">
        <v>30821</v>
      </c>
      <c r="I25" s="46">
        <v>31490</v>
      </c>
      <c r="J25" s="46">
        <v>32101</v>
      </c>
      <c r="K25" s="46">
        <v>32606</v>
      </c>
      <c r="L25" s="46">
        <v>32575</v>
      </c>
      <c r="M25" s="46">
        <v>33065</v>
      </c>
      <c r="N25" s="46">
        <v>33710</v>
      </c>
      <c r="O25" s="46">
        <v>33884</v>
      </c>
      <c r="P25" s="46">
        <v>34549</v>
      </c>
      <c r="Q25" s="46">
        <v>34329</v>
      </c>
      <c r="R25" s="46">
        <v>34659</v>
      </c>
      <c r="S25" s="46">
        <v>34813</v>
      </c>
      <c r="T25" s="46">
        <v>34531</v>
      </c>
      <c r="U25" s="46">
        <v>34428</v>
      </c>
      <c r="V25" s="46">
        <v>34219</v>
      </c>
      <c r="W25" s="46">
        <v>34738</v>
      </c>
      <c r="X25" s="46">
        <v>34750</v>
      </c>
      <c r="Y25" s="46">
        <v>35012</v>
      </c>
      <c r="Z25" s="46">
        <v>36128</v>
      </c>
      <c r="AA25" s="46">
        <v>36916</v>
      </c>
      <c r="AB25" s="46">
        <v>37628</v>
      </c>
      <c r="AC25" s="46">
        <v>38124</v>
      </c>
      <c r="AD25" s="46">
        <v>39009</v>
      </c>
      <c r="AE25" s="46">
        <v>40479</v>
      </c>
      <c r="AF25" s="12"/>
      <c r="AG25" s="12"/>
      <c r="AH25" s="12"/>
      <c r="AI25" s="12"/>
      <c r="AJ25" s="12"/>
      <c r="AK25" s="12"/>
      <c r="AL25" s="12"/>
      <c r="AM25" s="12"/>
      <c r="AN25" s="12"/>
      <c r="AO25" s="12"/>
      <c r="AP25" s="12"/>
      <c r="AQ25" s="12"/>
      <c r="AR25" s="12"/>
      <c r="AS25" s="12"/>
      <c r="AT25" s="12"/>
      <c r="AU25" s="12"/>
      <c r="AV25" s="12"/>
      <c r="AW25" s="12"/>
    </row>
    <row r="26" spans="1:50" ht="15" customHeight="1" x14ac:dyDescent="0.25">
      <c r="A26" s="137" t="s">
        <v>44</v>
      </c>
      <c r="B26" s="44"/>
      <c r="C26" s="48" t="s">
        <v>45</v>
      </c>
      <c r="D26" s="49"/>
      <c r="E26" s="50">
        <v>382</v>
      </c>
      <c r="F26" s="50">
        <v>388</v>
      </c>
      <c r="G26" s="50">
        <v>396</v>
      </c>
      <c r="H26" s="50">
        <v>404</v>
      </c>
      <c r="I26" s="50">
        <v>413</v>
      </c>
      <c r="J26" s="50">
        <v>416</v>
      </c>
      <c r="K26" s="50">
        <v>417</v>
      </c>
      <c r="L26" s="50">
        <v>421</v>
      </c>
      <c r="M26" s="50">
        <v>417</v>
      </c>
      <c r="N26" s="50">
        <v>427</v>
      </c>
      <c r="O26" s="50">
        <v>428</v>
      </c>
      <c r="P26" s="50">
        <v>439</v>
      </c>
      <c r="Q26" s="50">
        <v>444</v>
      </c>
      <c r="R26" s="50">
        <v>439</v>
      </c>
      <c r="S26" s="50">
        <v>454</v>
      </c>
      <c r="T26" s="50">
        <v>444</v>
      </c>
      <c r="U26" s="50">
        <v>435</v>
      </c>
      <c r="V26" s="50">
        <v>438</v>
      </c>
      <c r="W26" s="50">
        <v>444</v>
      </c>
      <c r="X26" s="50">
        <v>445</v>
      </c>
      <c r="Y26" s="50">
        <v>456</v>
      </c>
      <c r="Z26" s="50">
        <v>474</v>
      </c>
      <c r="AA26" s="50">
        <v>482</v>
      </c>
      <c r="AB26" s="50">
        <v>487</v>
      </c>
      <c r="AC26" s="50">
        <v>475</v>
      </c>
      <c r="AD26" s="50">
        <v>503</v>
      </c>
      <c r="AE26" s="50">
        <v>521</v>
      </c>
      <c r="AF26" s="14"/>
      <c r="AG26" s="14"/>
      <c r="AH26" s="14"/>
      <c r="AI26" s="14"/>
      <c r="AJ26" s="14"/>
      <c r="AK26" s="14"/>
      <c r="AL26" s="14"/>
      <c r="AM26" s="14"/>
      <c r="AN26" s="14"/>
      <c r="AO26" s="14"/>
      <c r="AP26" s="14"/>
      <c r="AQ26" s="14"/>
      <c r="AR26" s="14"/>
      <c r="AS26" s="14"/>
      <c r="AT26" s="14"/>
      <c r="AU26" s="14"/>
      <c r="AV26" s="14"/>
      <c r="AW26" s="14"/>
      <c r="AX26" s="11"/>
    </row>
    <row r="27" spans="1:50" ht="15" customHeight="1" x14ac:dyDescent="0.25">
      <c r="A27" s="137" t="s">
        <v>46</v>
      </c>
      <c r="B27" s="44"/>
      <c r="C27" s="48" t="s">
        <v>47</v>
      </c>
      <c r="D27" s="49"/>
      <c r="E27" s="50">
        <v>335</v>
      </c>
      <c r="F27" s="50">
        <v>338</v>
      </c>
      <c r="G27" s="50">
        <v>343</v>
      </c>
      <c r="H27" s="50">
        <v>346</v>
      </c>
      <c r="I27" s="50">
        <v>348</v>
      </c>
      <c r="J27" s="50">
        <v>351</v>
      </c>
      <c r="K27" s="50">
        <v>356</v>
      </c>
      <c r="L27" s="50">
        <v>353</v>
      </c>
      <c r="M27" s="50">
        <v>357</v>
      </c>
      <c r="N27" s="50">
        <v>361</v>
      </c>
      <c r="O27" s="50">
        <v>355</v>
      </c>
      <c r="P27" s="50">
        <v>357</v>
      </c>
      <c r="Q27" s="50">
        <v>355</v>
      </c>
      <c r="R27" s="50">
        <v>342</v>
      </c>
      <c r="S27" s="50">
        <v>346</v>
      </c>
      <c r="T27" s="50">
        <v>345</v>
      </c>
      <c r="U27" s="50">
        <v>343</v>
      </c>
      <c r="V27" s="50">
        <v>342</v>
      </c>
      <c r="W27" s="50">
        <v>351</v>
      </c>
      <c r="X27" s="50">
        <v>354</v>
      </c>
      <c r="Y27" s="50">
        <v>357</v>
      </c>
      <c r="Z27" s="50">
        <v>370</v>
      </c>
      <c r="AA27" s="50">
        <v>379</v>
      </c>
      <c r="AB27" s="50">
        <v>387</v>
      </c>
      <c r="AC27" s="50">
        <v>391</v>
      </c>
      <c r="AD27" s="50">
        <v>399</v>
      </c>
      <c r="AE27" s="50">
        <v>417</v>
      </c>
      <c r="AF27" s="14"/>
      <c r="AG27" s="14"/>
      <c r="AH27" s="14"/>
      <c r="AI27" s="14"/>
      <c r="AJ27" s="14"/>
      <c r="AK27" s="14"/>
      <c r="AL27" s="14"/>
      <c r="AM27" s="14"/>
      <c r="AN27" s="14"/>
      <c r="AO27" s="14"/>
      <c r="AP27" s="14"/>
      <c r="AQ27" s="14"/>
      <c r="AR27" s="14"/>
      <c r="AS27" s="14"/>
      <c r="AT27" s="14"/>
      <c r="AU27" s="14"/>
      <c r="AV27" s="14"/>
      <c r="AW27" s="14"/>
      <c r="AX27" s="11"/>
    </row>
    <row r="28" spans="1:50" ht="15" customHeight="1" x14ac:dyDescent="0.25">
      <c r="A28" s="138" t="s">
        <v>48</v>
      </c>
      <c r="B28" s="53"/>
      <c r="C28" s="54" t="s">
        <v>49</v>
      </c>
      <c r="D28" s="55">
        <v>1</v>
      </c>
      <c r="E28" s="139">
        <v>4270</v>
      </c>
      <c r="F28" s="139">
        <v>4360</v>
      </c>
      <c r="G28" s="139">
        <v>4463</v>
      </c>
      <c r="H28" s="139">
        <v>4644</v>
      </c>
      <c r="I28" s="139">
        <v>4772</v>
      </c>
      <c r="J28" s="139">
        <v>4862</v>
      </c>
      <c r="K28" s="139">
        <v>4939</v>
      </c>
      <c r="L28" s="139">
        <v>4956</v>
      </c>
      <c r="M28" s="139">
        <v>5046</v>
      </c>
      <c r="N28" s="139">
        <v>4982</v>
      </c>
      <c r="O28" s="139">
        <v>5100</v>
      </c>
      <c r="P28" s="139">
        <v>5207</v>
      </c>
      <c r="Q28" s="139">
        <v>5170</v>
      </c>
      <c r="R28" s="139">
        <v>5299</v>
      </c>
      <c r="S28" s="139">
        <v>5299</v>
      </c>
      <c r="T28" s="139">
        <v>5233</v>
      </c>
      <c r="U28" s="50" t="s">
        <v>50</v>
      </c>
      <c r="V28" s="50" t="s">
        <v>50</v>
      </c>
      <c r="W28" s="50" t="s">
        <v>50</v>
      </c>
      <c r="X28" s="50" t="s">
        <v>50</v>
      </c>
      <c r="Y28" s="50" t="s">
        <v>50</v>
      </c>
      <c r="Z28" s="50" t="s">
        <v>50</v>
      </c>
      <c r="AA28" s="50" t="s">
        <v>50</v>
      </c>
      <c r="AB28" s="50" t="s">
        <v>50</v>
      </c>
      <c r="AC28" s="50" t="s">
        <v>50</v>
      </c>
      <c r="AD28" s="50" t="s">
        <v>50</v>
      </c>
      <c r="AE28" s="50" t="s">
        <v>50</v>
      </c>
      <c r="AF28" s="16"/>
      <c r="AG28" s="16"/>
      <c r="AH28" s="16"/>
      <c r="AI28" s="16"/>
      <c r="AJ28" s="16"/>
      <c r="AK28" s="16"/>
      <c r="AL28" s="16"/>
      <c r="AM28" s="16"/>
      <c r="AN28" s="16"/>
      <c r="AO28" s="16"/>
      <c r="AP28" s="16"/>
      <c r="AQ28" s="16"/>
      <c r="AR28" s="16"/>
      <c r="AS28" s="14"/>
      <c r="AT28" s="14"/>
      <c r="AU28" s="14"/>
      <c r="AV28" s="14"/>
      <c r="AW28" s="14"/>
      <c r="AX28" s="11"/>
    </row>
    <row r="29" spans="1:50" ht="15" customHeight="1" x14ac:dyDescent="0.25">
      <c r="A29" s="137" t="s">
        <v>51</v>
      </c>
      <c r="B29" s="44"/>
      <c r="C29" s="48" t="s">
        <v>52</v>
      </c>
      <c r="D29" s="49">
        <v>1</v>
      </c>
      <c r="E29" s="50" t="s">
        <v>50</v>
      </c>
      <c r="F29" s="50" t="s">
        <v>50</v>
      </c>
      <c r="G29" s="50" t="s">
        <v>50</v>
      </c>
      <c r="H29" s="50" t="s">
        <v>50</v>
      </c>
      <c r="I29" s="50" t="s">
        <v>50</v>
      </c>
      <c r="J29" s="50" t="s">
        <v>50</v>
      </c>
      <c r="K29" s="50" t="s">
        <v>50</v>
      </c>
      <c r="L29" s="50" t="s">
        <v>50</v>
      </c>
      <c r="M29" s="50" t="s">
        <v>50</v>
      </c>
      <c r="N29" s="50" t="s">
        <v>50</v>
      </c>
      <c r="O29" s="50" t="s">
        <v>50</v>
      </c>
      <c r="P29" s="50" t="s">
        <v>50</v>
      </c>
      <c r="Q29" s="50" t="s">
        <v>50</v>
      </c>
      <c r="R29" s="50" t="s">
        <v>50</v>
      </c>
      <c r="S29" s="50" t="s">
        <v>50</v>
      </c>
      <c r="T29" s="50" t="s">
        <v>50</v>
      </c>
      <c r="U29" s="50">
        <v>2823</v>
      </c>
      <c r="V29" s="50">
        <v>2755</v>
      </c>
      <c r="W29" s="50">
        <v>2778</v>
      </c>
      <c r="X29" s="50">
        <v>2771</v>
      </c>
      <c r="Y29" s="50">
        <v>2791</v>
      </c>
      <c r="Z29" s="50">
        <v>2916</v>
      </c>
      <c r="AA29" s="50">
        <v>2934</v>
      </c>
      <c r="AB29" s="50">
        <v>2958</v>
      </c>
      <c r="AC29" s="50">
        <v>2983</v>
      </c>
      <c r="AD29" s="50">
        <v>3033</v>
      </c>
      <c r="AE29" s="50">
        <v>3147</v>
      </c>
      <c r="AF29" s="14"/>
      <c r="AG29" s="14"/>
      <c r="AH29" s="14"/>
      <c r="AI29" s="14"/>
      <c r="AJ29" s="14"/>
      <c r="AK29" s="14"/>
      <c r="AL29" s="14"/>
      <c r="AM29" s="14"/>
      <c r="AN29" s="14"/>
      <c r="AO29" s="14"/>
      <c r="AP29" s="14"/>
      <c r="AQ29" s="14"/>
      <c r="AR29" s="14"/>
      <c r="AS29" s="14"/>
      <c r="AT29" s="14"/>
      <c r="AU29" s="14"/>
      <c r="AV29" s="14"/>
      <c r="AW29" s="14"/>
      <c r="AX29" s="11"/>
    </row>
    <row r="30" spans="1:50" ht="15" customHeight="1" x14ac:dyDescent="0.25">
      <c r="A30" s="137" t="s">
        <v>53</v>
      </c>
      <c r="B30" s="44"/>
      <c r="C30" s="48" t="s">
        <v>54</v>
      </c>
      <c r="D30" s="49">
        <v>1</v>
      </c>
      <c r="E30" s="50" t="s">
        <v>50</v>
      </c>
      <c r="F30" s="50" t="s">
        <v>50</v>
      </c>
      <c r="G30" s="50" t="s">
        <v>50</v>
      </c>
      <c r="H30" s="50" t="s">
        <v>50</v>
      </c>
      <c r="I30" s="50" t="s">
        <v>50</v>
      </c>
      <c r="J30" s="50" t="s">
        <v>50</v>
      </c>
      <c r="K30" s="50" t="s">
        <v>50</v>
      </c>
      <c r="L30" s="50" t="s">
        <v>50</v>
      </c>
      <c r="M30" s="50" t="s">
        <v>50</v>
      </c>
      <c r="N30" s="50" t="s">
        <v>50</v>
      </c>
      <c r="O30" s="50" t="s">
        <v>50</v>
      </c>
      <c r="P30" s="50" t="s">
        <v>50</v>
      </c>
      <c r="Q30" s="50" t="s">
        <v>50</v>
      </c>
      <c r="R30" s="50" t="s">
        <v>50</v>
      </c>
      <c r="S30" s="50" t="s">
        <v>50</v>
      </c>
      <c r="T30" s="50" t="s">
        <v>50</v>
      </c>
      <c r="U30" s="50">
        <v>2411</v>
      </c>
      <c r="V30" s="50">
        <v>2381</v>
      </c>
      <c r="W30" s="50">
        <v>2413</v>
      </c>
      <c r="X30" s="50">
        <v>2366</v>
      </c>
      <c r="Y30" s="50">
        <v>2400</v>
      </c>
      <c r="Z30" s="50">
        <v>2500</v>
      </c>
      <c r="AA30" s="50">
        <v>2537</v>
      </c>
      <c r="AB30" s="50">
        <v>2576</v>
      </c>
      <c r="AC30" s="50">
        <v>2566</v>
      </c>
      <c r="AD30" s="50">
        <v>2645</v>
      </c>
      <c r="AE30" s="50">
        <v>2714</v>
      </c>
      <c r="AF30" s="14"/>
      <c r="AG30" s="14"/>
      <c r="AH30" s="14"/>
      <c r="AI30" s="14"/>
      <c r="AJ30" s="14"/>
      <c r="AK30" s="14"/>
      <c r="AL30" s="14"/>
      <c r="AM30" s="14"/>
      <c r="AN30" s="14"/>
      <c r="AO30" s="14"/>
      <c r="AP30" s="14"/>
      <c r="AQ30" s="14"/>
      <c r="AR30" s="14"/>
      <c r="AS30" s="14"/>
      <c r="AT30" s="14"/>
      <c r="AU30" s="14"/>
      <c r="AV30" s="14"/>
      <c r="AW30" s="14"/>
      <c r="AX30" s="11"/>
    </row>
    <row r="31" spans="1:50" ht="15" customHeight="1" x14ac:dyDescent="0.25">
      <c r="A31" s="137" t="s">
        <v>55</v>
      </c>
      <c r="B31" s="44"/>
      <c r="C31" s="48" t="s">
        <v>56</v>
      </c>
      <c r="D31" s="49"/>
      <c r="E31" s="50">
        <v>2837</v>
      </c>
      <c r="F31" s="50">
        <v>2915</v>
      </c>
      <c r="G31" s="50">
        <v>2990</v>
      </c>
      <c r="H31" s="50">
        <v>3074</v>
      </c>
      <c r="I31" s="50">
        <v>3179</v>
      </c>
      <c r="J31" s="50">
        <v>3225</v>
      </c>
      <c r="K31" s="50">
        <v>3241</v>
      </c>
      <c r="L31" s="50">
        <v>3252</v>
      </c>
      <c r="M31" s="50">
        <v>3241</v>
      </c>
      <c r="N31" s="50">
        <v>3331</v>
      </c>
      <c r="O31" s="50">
        <v>3355</v>
      </c>
      <c r="P31" s="50">
        <v>3427</v>
      </c>
      <c r="Q31" s="50">
        <v>3410</v>
      </c>
      <c r="R31" s="50">
        <v>3457</v>
      </c>
      <c r="S31" s="50">
        <v>3467</v>
      </c>
      <c r="T31" s="50">
        <v>3422</v>
      </c>
      <c r="U31" s="50">
        <v>3423</v>
      </c>
      <c r="V31" s="50">
        <v>3375</v>
      </c>
      <c r="W31" s="50">
        <v>3360</v>
      </c>
      <c r="X31" s="50">
        <v>3384</v>
      </c>
      <c r="Y31" s="50">
        <v>3428</v>
      </c>
      <c r="Z31" s="50">
        <v>3528</v>
      </c>
      <c r="AA31" s="50">
        <v>3605</v>
      </c>
      <c r="AB31" s="50">
        <v>3737</v>
      </c>
      <c r="AC31" s="50">
        <v>3824</v>
      </c>
      <c r="AD31" s="50">
        <v>3962</v>
      </c>
      <c r="AE31" s="50">
        <v>4040</v>
      </c>
      <c r="AF31" s="14"/>
      <c r="AG31" s="14"/>
      <c r="AH31" s="14"/>
      <c r="AI31" s="14"/>
      <c r="AJ31" s="14"/>
      <c r="AK31" s="14"/>
      <c r="AL31" s="14"/>
      <c r="AM31" s="14"/>
      <c r="AN31" s="14"/>
      <c r="AO31" s="14"/>
      <c r="AP31" s="14"/>
      <c r="AQ31" s="14"/>
      <c r="AR31" s="14"/>
      <c r="AS31" s="14"/>
      <c r="AT31" s="14"/>
      <c r="AU31" s="14"/>
      <c r="AV31" s="14"/>
      <c r="AW31" s="14"/>
      <c r="AX31" s="11"/>
    </row>
    <row r="32" spans="1:50" ht="15" customHeight="1" x14ac:dyDescent="0.25">
      <c r="A32" s="137" t="s">
        <v>57</v>
      </c>
      <c r="B32" s="44"/>
      <c r="C32" s="48" t="s">
        <v>58</v>
      </c>
      <c r="D32" s="49"/>
      <c r="E32" s="50">
        <v>497</v>
      </c>
      <c r="F32" s="50">
        <v>507</v>
      </c>
      <c r="G32" s="50">
        <v>517</v>
      </c>
      <c r="H32" s="50">
        <v>535</v>
      </c>
      <c r="I32" s="50">
        <v>553</v>
      </c>
      <c r="J32" s="50">
        <v>570</v>
      </c>
      <c r="K32" s="50">
        <v>571</v>
      </c>
      <c r="L32" s="50">
        <v>586</v>
      </c>
      <c r="M32" s="50">
        <v>584</v>
      </c>
      <c r="N32" s="50">
        <v>593</v>
      </c>
      <c r="O32" s="50">
        <v>614</v>
      </c>
      <c r="P32" s="50">
        <v>611</v>
      </c>
      <c r="Q32" s="50">
        <v>608</v>
      </c>
      <c r="R32" s="50">
        <v>620</v>
      </c>
      <c r="S32" s="50">
        <v>625</v>
      </c>
      <c r="T32" s="50">
        <v>614</v>
      </c>
      <c r="U32" s="50">
        <v>613</v>
      </c>
      <c r="V32" s="50">
        <v>602</v>
      </c>
      <c r="W32" s="50">
        <v>617</v>
      </c>
      <c r="X32" s="50">
        <v>629</v>
      </c>
      <c r="Y32" s="50">
        <v>636</v>
      </c>
      <c r="Z32" s="50">
        <v>656</v>
      </c>
      <c r="AA32" s="50">
        <v>669</v>
      </c>
      <c r="AB32" s="50">
        <v>681</v>
      </c>
      <c r="AC32" s="50">
        <v>676</v>
      </c>
      <c r="AD32" s="50">
        <v>742</v>
      </c>
      <c r="AE32" s="50">
        <v>763</v>
      </c>
      <c r="AF32" s="14"/>
      <c r="AG32" s="14"/>
      <c r="AH32" s="14"/>
      <c r="AI32" s="14"/>
      <c r="AJ32" s="14"/>
      <c r="AK32" s="14"/>
      <c r="AL32" s="14"/>
      <c r="AM32" s="14"/>
      <c r="AN32" s="14"/>
      <c r="AO32" s="14"/>
      <c r="AP32" s="14"/>
      <c r="AQ32" s="14"/>
      <c r="AR32" s="14"/>
      <c r="AS32" s="14"/>
      <c r="AT32" s="14"/>
      <c r="AU32" s="14"/>
      <c r="AV32" s="14"/>
      <c r="AW32" s="14"/>
      <c r="AX32" s="11"/>
    </row>
    <row r="33" spans="1:50" ht="15" customHeight="1" x14ac:dyDescent="0.25">
      <c r="A33" s="137" t="s">
        <v>59</v>
      </c>
      <c r="B33" s="44"/>
      <c r="C33" s="48" t="s">
        <v>60</v>
      </c>
      <c r="D33" s="49"/>
      <c r="E33" s="50">
        <v>5705</v>
      </c>
      <c r="F33" s="50">
        <v>5814</v>
      </c>
      <c r="G33" s="50">
        <v>5935</v>
      </c>
      <c r="H33" s="50">
        <v>6078</v>
      </c>
      <c r="I33" s="50">
        <v>6185</v>
      </c>
      <c r="J33" s="50">
        <v>6326</v>
      </c>
      <c r="K33" s="50">
        <v>6484</v>
      </c>
      <c r="L33" s="50">
        <v>6379</v>
      </c>
      <c r="M33" s="50">
        <v>6449</v>
      </c>
      <c r="N33" s="50">
        <v>6630</v>
      </c>
      <c r="O33" s="50">
        <v>6606</v>
      </c>
      <c r="P33" s="50">
        <v>6826</v>
      </c>
      <c r="Q33" s="50">
        <v>6808</v>
      </c>
      <c r="R33" s="50">
        <v>6903</v>
      </c>
      <c r="S33" s="50">
        <v>6855</v>
      </c>
      <c r="T33" s="50">
        <v>6867</v>
      </c>
      <c r="U33" s="50">
        <v>6836</v>
      </c>
      <c r="V33" s="50">
        <v>6812</v>
      </c>
      <c r="W33" s="50">
        <v>6895</v>
      </c>
      <c r="X33" s="50">
        <v>6806</v>
      </c>
      <c r="Y33" s="50">
        <v>6944</v>
      </c>
      <c r="Z33" s="50">
        <v>7151</v>
      </c>
      <c r="AA33" s="50">
        <v>7362</v>
      </c>
      <c r="AB33" s="50">
        <v>7452</v>
      </c>
      <c r="AC33" s="50">
        <v>7529</v>
      </c>
      <c r="AD33" s="50">
        <v>7668</v>
      </c>
      <c r="AE33" s="50">
        <v>7982</v>
      </c>
      <c r="AF33" s="14"/>
      <c r="AG33" s="14"/>
      <c r="AH33" s="14"/>
      <c r="AI33" s="14"/>
      <c r="AJ33" s="14"/>
      <c r="AK33" s="14"/>
      <c r="AL33" s="14"/>
      <c r="AM33" s="14"/>
      <c r="AN33" s="14"/>
      <c r="AO33" s="14"/>
      <c r="AP33" s="14"/>
      <c r="AQ33" s="14"/>
      <c r="AR33" s="14"/>
      <c r="AS33" s="14"/>
      <c r="AT33" s="14"/>
      <c r="AU33" s="14"/>
      <c r="AV33" s="14"/>
      <c r="AW33" s="14"/>
      <c r="AX33" s="11"/>
    </row>
    <row r="34" spans="1:50" ht="15" customHeight="1" x14ac:dyDescent="0.25">
      <c r="A34" s="137" t="s">
        <v>61</v>
      </c>
      <c r="B34" s="44"/>
      <c r="C34" s="48" t="s">
        <v>62</v>
      </c>
      <c r="D34" s="49"/>
      <c r="E34" s="50">
        <v>1280</v>
      </c>
      <c r="F34" s="50">
        <v>1306</v>
      </c>
      <c r="G34" s="50">
        <v>1343</v>
      </c>
      <c r="H34" s="50">
        <v>1380</v>
      </c>
      <c r="I34" s="50">
        <v>1418</v>
      </c>
      <c r="J34" s="50">
        <v>1454</v>
      </c>
      <c r="K34" s="50">
        <v>1471</v>
      </c>
      <c r="L34" s="50">
        <v>1497</v>
      </c>
      <c r="M34" s="50">
        <v>1512</v>
      </c>
      <c r="N34" s="50">
        <v>1502</v>
      </c>
      <c r="O34" s="50">
        <v>1522</v>
      </c>
      <c r="P34" s="50">
        <v>1507</v>
      </c>
      <c r="Q34" s="50">
        <v>1523</v>
      </c>
      <c r="R34" s="50">
        <v>1580</v>
      </c>
      <c r="S34" s="50">
        <v>1625</v>
      </c>
      <c r="T34" s="50">
        <v>1634</v>
      </c>
      <c r="U34" s="50">
        <v>1613</v>
      </c>
      <c r="V34" s="50">
        <v>1581</v>
      </c>
      <c r="W34" s="50">
        <v>1595</v>
      </c>
      <c r="X34" s="50">
        <v>1584</v>
      </c>
      <c r="Y34" s="50">
        <v>1589</v>
      </c>
      <c r="Z34" s="50">
        <v>1638</v>
      </c>
      <c r="AA34" s="50">
        <v>1687</v>
      </c>
      <c r="AB34" s="50">
        <v>1787</v>
      </c>
      <c r="AC34" s="50">
        <v>1801</v>
      </c>
      <c r="AD34" s="50">
        <v>1825</v>
      </c>
      <c r="AE34" s="50">
        <v>1873</v>
      </c>
      <c r="AF34" s="14"/>
      <c r="AG34" s="14"/>
      <c r="AH34" s="14"/>
      <c r="AI34" s="14"/>
      <c r="AJ34" s="14"/>
      <c r="AK34" s="14"/>
      <c r="AL34" s="14"/>
      <c r="AM34" s="14"/>
      <c r="AN34" s="14"/>
      <c r="AO34" s="14"/>
      <c r="AP34" s="14"/>
      <c r="AQ34" s="14"/>
      <c r="AR34" s="14"/>
      <c r="AS34" s="14"/>
      <c r="AT34" s="14"/>
      <c r="AU34" s="14"/>
      <c r="AV34" s="14"/>
      <c r="AW34" s="14"/>
      <c r="AX34" s="11"/>
    </row>
    <row r="35" spans="1:50" s="11" customFormat="1" ht="15" customHeight="1" x14ac:dyDescent="0.25">
      <c r="A35" s="136" t="s">
        <v>63</v>
      </c>
      <c r="B35" s="44"/>
      <c r="C35" s="44" t="s">
        <v>64</v>
      </c>
      <c r="D35" s="45"/>
      <c r="E35" s="46">
        <v>9448</v>
      </c>
      <c r="F35" s="46">
        <v>9604</v>
      </c>
      <c r="G35" s="46">
        <v>9800</v>
      </c>
      <c r="H35" s="46">
        <v>10031</v>
      </c>
      <c r="I35" s="46">
        <v>10214</v>
      </c>
      <c r="J35" s="46">
        <v>10433</v>
      </c>
      <c r="K35" s="46">
        <v>10620</v>
      </c>
      <c r="L35" s="46">
        <v>10568</v>
      </c>
      <c r="M35" s="46">
        <v>10876</v>
      </c>
      <c r="N35" s="46">
        <v>11165</v>
      </c>
      <c r="O35" s="46">
        <v>11188</v>
      </c>
      <c r="P35" s="46">
        <v>11421</v>
      </c>
      <c r="Q35" s="46">
        <v>11188</v>
      </c>
      <c r="R35" s="46">
        <v>11186</v>
      </c>
      <c r="S35" s="46">
        <v>11280</v>
      </c>
      <c r="T35" s="46">
        <v>11110</v>
      </c>
      <c r="U35" s="46">
        <v>11129</v>
      </c>
      <c r="V35" s="46">
        <v>11158</v>
      </c>
      <c r="W35" s="46">
        <v>11391</v>
      </c>
      <c r="X35" s="46">
        <v>11485</v>
      </c>
      <c r="Y35" s="46">
        <v>11403</v>
      </c>
      <c r="Z35" s="46">
        <v>11712</v>
      </c>
      <c r="AA35" s="46">
        <v>11927</v>
      </c>
      <c r="AB35" s="46">
        <v>12080</v>
      </c>
      <c r="AC35" s="46">
        <v>12225</v>
      </c>
      <c r="AD35" s="46">
        <v>12466</v>
      </c>
      <c r="AE35" s="46">
        <v>13049</v>
      </c>
      <c r="AF35" s="12"/>
      <c r="AG35" s="12"/>
      <c r="AH35" s="12"/>
      <c r="AI35" s="12"/>
      <c r="AJ35" s="12"/>
      <c r="AK35" s="12"/>
      <c r="AL35" s="12"/>
      <c r="AM35" s="12"/>
      <c r="AN35" s="12"/>
      <c r="AO35" s="12"/>
      <c r="AP35" s="12"/>
      <c r="AQ35" s="12"/>
      <c r="AR35" s="12"/>
      <c r="AS35" s="12"/>
      <c r="AT35" s="12"/>
      <c r="AU35" s="12"/>
      <c r="AV35" s="12"/>
      <c r="AW35" s="12"/>
    </row>
    <row r="36" spans="1:50" ht="15" customHeight="1" x14ac:dyDescent="0.25">
      <c r="A36" s="137" t="s">
        <v>65</v>
      </c>
      <c r="B36" s="44"/>
      <c r="C36" s="51" t="s">
        <v>66</v>
      </c>
      <c r="D36" s="49"/>
      <c r="E36" s="50">
        <v>1094</v>
      </c>
      <c r="F36" s="50">
        <v>1112</v>
      </c>
      <c r="G36" s="50">
        <v>1134</v>
      </c>
      <c r="H36" s="50">
        <v>1171</v>
      </c>
      <c r="I36" s="50">
        <v>1193</v>
      </c>
      <c r="J36" s="50">
        <v>1228</v>
      </c>
      <c r="K36" s="50">
        <v>1252</v>
      </c>
      <c r="L36" s="50">
        <v>1243</v>
      </c>
      <c r="M36" s="50">
        <v>1261</v>
      </c>
      <c r="N36" s="50">
        <v>1290</v>
      </c>
      <c r="O36" s="50">
        <v>1293</v>
      </c>
      <c r="P36" s="50">
        <v>1324</v>
      </c>
      <c r="Q36" s="50">
        <v>1305</v>
      </c>
      <c r="R36" s="50">
        <v>1296</v>
      </c>
      <c r="S36" s="50">
        <v>1311</v>
      </c>
      <c r="T36" s="50">
        <v>1285</v>
      </c>
      <c r="U36" s="50">
        <v>1295</v>
      </c>
      <c r="V36" s="50">
        <v>1237</v>
      </c>
      <c r="W36" s="50">
        <v>1297</v>
      </c>
      <c r="X36" s="50">
        <v>1302</v>
      </c>
      <c r="Y36" s="50">
        <v>1316</v>
      </c>
      <c r="Z36" s="50">
        <v>1370</v>
      </c>
      <c r="AA36" s="50">
        <v>1394</v>
      </c>
      <c r="AB36" s="50">
        <v>1393</v>
      </c>
      <c r="AC36" s="50">
        <v>1425</v>
      </c>
      <c r="AD36" s="50">
        <v>1452</v>
      </c>
      <c r="AE36" s="50">
        <v>1511</v>
      </c>
      <c r="AF36" s="14"/>
      <c r="AG36" s="14"/>
      <c r="AH36" s="14"/>
      <c r="AI36" s="14"/>
      <c r="AJ36" s="14"/>
      <c r="AK36" s="14"/>
      <c r="AL36" s="14"/>
      <c r="AM36" s="14"/>
      <c r="AN36" s="14"/>
      <c r="AO36" s="14"/>
      <c r="AP36" s="14"/>
      <c r="AQ36" s="14"/>
      <c r="AR36" s="14"/>
      <c r="AS36" s="14"/>
      <c r="AT36" s="14"/>
      <c r="AU36" s="14"/>
      <c r="AV36" s="14"/>
      <c r="AW36" s="14"/>
      <c r="AX36" s="11"/>
    </row>
    <row r="37" spans="1:50" ht="15" customHeight="1" x14ac:dyDescent="0.25">
      <c r="A37" s="137" t="s">
        <v>67</v>
      </c>
      <c r="B37" s="44"/>
      <c r="C37" s="51" t="s">
        <v>68</v>
      </c>
      <c r="D37" s="49"/>
      <c r="E37" s="50">
        <v>799</v>
      </c>
      <c r="F37" s="50">
        <v>812</v>
      </c>
      <c r="G37" s="50">
        <v>830</v>
      </c>
      <c r="H37" s="50">
        <v>858</v>
      </c>
      <c r="I37" s="50">
        <v>878</v>
      </c>
      <c r="J37" s="50">
        <v>900</v>
      </c>
      <c r="K37" s="50">
        <v>930</v>
      </c>
      <c r="L37" s="50">
        <v>914</v>
      </c>
      <c r="M37" s="50">
        <v>923</v>
      </c>
      <c r="N37" s="50">
        <v>994</v>
      </c>
      <c r="O37" s="50">
        <v>987</v>
      </c>
      <c r="P37" s="50">
        <v>1019</v>
      </c>
      <c r="Q37" s="50">
        <v>997</v>
      </c>
      <c r="R37" s="50">
        <v>1030</v>
      </c>
      <c r="S37" s="50">
        <v>1041</v>
      </c>
      <c r="T37" s="50">
        <v>1009</v>
      </c>
      <c r="U37" s="50">
        <v>1023</v>
      </c>
      <c r="V37" s="50">
        <v>1014</v>
      </c>
      <c r="W37" s="50">
        <v>1028</v>
      </c>
      <c r="X37" s="50">
        <v>1022</v>
      </c>
      <c r="Y37" s="50">
        <v>1043</v>
      </c>
      <c r="Z37" s="50">
        <v>1068</v>
      </c>
      <c r="AA37" s="50">
        <v>1076</v>
      </c>
      <c r="AB37" s="50">
        <v>1104</v>
      </c>
      <c r="AC37" s="50">
        <v>1093</v>
      </c>
      <c r="AD37" s="50">
        <v>1118</v>
      </c>
      <c r="AE37" s="50">
        <v>1178</v>
      </c>
      <c r="AF37" s="14"/>
      <c r="AG37" s="14"/>
      <c r="AH37" s="14"/>
      <c r="AI37" s="14"/>
      <c r="AJ37" s="14"/>
      <c r="AK37" s="14"/>
      <c r="AL37" s="14"/>
      <c r="AM37" s="14"/>
      <c r="AN37" s="14"/>
      <c r="AO37" s="14"/>
      <c r="AP37" s="14"/>
      <c r="AQ37" s="14"/>
      <c r="AR37" s="14"/>
      <c r="AS37" s="14"/>
      <c r="AT37" s="14"/>
      <c r="AU37" s="14"/>
      <c r="AV37" s="14"/>
      <c r="AW37" s="14"/>
      <c r="AX37" s="11"/>
    </row>
    <row r="38" spans="1:50" ht="15" customHeight="1" x14ac:dyDescent="0.25">
      <c r="A38" s="137" t="s">
        <v>69</v>
      </c>
      <c r="B38" s="44"/>
      <c r="C38" s="51" t="s">
        <v>70</v>
      </c>
      <c r="D38" s="49"/>
      <c r="E38" s="50">
        <v>1534</v>
      </c>
      <c r="F38" s="50">
        <v>1559</v>
      </c>
      <c r="G38" s="50">
        <v>1585</v>
      </c>
      <c r="H38" s="50">
        <v>1589</v>
      </c>
      <c r="I38" s="50">
        <v>1609</v>
      </c>
      <c r="J38" s="50">
        <v>1651</v>
      </c>
      <c r="K38" s="50">
        <v>1676</v>
      </c>
      <c r="L38" s="50">
        <v>1673</v>
      </c>
      <c r="M38" s="50">
        <v>1678</v>
      </c>
      <c r="N38" s="50">
        <v>1706</v>
      </c>
      <c r="O38" s="50">
        <v>1717</v>
      </c>
      <c r="P38" s="50">
        <v>1736</v>
      </c>
      <c r="Q38" s="50">
        <v>1690</v>
      </c>
      <c r="R38" s="50">
        <v>1682</v>
      </c>
      <c r="S38" s="50">
        <v>1701</v>
      </c>
      <c r="T38" s="50">
        <v>1668</v>
      </c>
      <c r="U38" s="50">
        <v>1656</v>
      </c>
      <c r="V38" s="50">
        <v>1630</v>
      </c>
      <c r="W38" s="50">
        <v>1671</v>
      </c>
      <c r="X38" s="50">
        <v>1691</v>
      </c>
      <c r="Y38" s="50">
        <v>1702</v>
      </c>
      <c r="Z38" s="50">
        <v>1763</v>
      </c>
      <c r="AA38" s="50">
        <v>1802</v>
      </c>
      <c r="AB38" s="50">
        <v>1827</v>
      </c>
      <c r="AC38" s="50">
        <v>1886</v>
      </c>
      <c r="AD38" s="50">
        <v>1912</v>
      </c>
      <c r="AE38" s="50">
        <v>1997</v>
      </c>
      <c r="AF38" s="14"/>
      <c r="AG38" s="14"/>
      <c r="AH38" s="14"/>
      <c r="AI38" s="14"/>
      <c r="AJ38" s="14"/>
      <c r="AK38" s="14"/>
      <c r="AL38" s="14"/>
      <c r="AM38" s="14"/>
      <c r="AN38" s="14"/>
      <c r="AO38" s="14"/>
      <c r="AP38" s="14"/>
      <c r="AQ38" s="14"/>
      <c r="AR38" s="14"/>
      <c r="AS38" s="14"/>
      <c r="AT38" s="14"/>
      <c r="AU38" s="14"/>
      <c r="AV38" s="14"/>
      <c r="AW38" s="14"/>
      <c r="AX38" s="11"/>
    </row>
    <row r="39" spans="1:50" ht="15" customHeight="1" x14ac:dyDescent="0.25">
      <c r="A39" s="137" t="s">
        <v>71</v>
      </c>
      <c r="B39" s="44"/>
      <c r="C39" s="51" t="s">
        <v>72</v>
      </c>
      <c r="D39" s="49"/>
      <c r="E39" s="50">
        <v>502</v>
      </c>
      <c r="F39" s="50">
        <v>509</v>
      </c>
      <c r="G39" s="50">
        <v>517</v>
      </c>
      <c r="H39" s="50">
        <v>523</v>
      </c>
      <c r="I39" s="50">
        <v>527</v>
      </c>
      <c r="J39" s="50">
        <v>531</v>
      </c>
      <c r="K39" s="50">
        <v>543</v>
      </c>
      <c r="L39" s="50">
        <v>540</v>
      </c>
      <c r="M39" s="50">
        <v>646</v>
      </c>
      <c r="N39" s="50">
        <v>668</v>
      </c>
      <c r="O39" s="50">
        <v>666</v>
      </c>
      <c r="P39" s="50">
        <v>685</v>
      </c>
      <c r="Q39" s="50">
        <v>679</v>
      </c>
      <c r="R39" s="50">
        <v>676</v>
      </c>
      <c r="S39" s="50">
        <v>681</v>
      </c>
      <c r="T39" s="50">
        <v>675</v>
      </c>
      <c r="U39" s="50">
        <v>679</v>
      </c>
      <c r="V39" s="50">
        <v>671</v>
      </c>
      <c r="W39" s="50">
        <v>670</v>
      </c>
      <c r="X39" s="50">
        <v>677</v>
      </c>
      <c r="Y39" s="50">
        <v>685</v>
      </c>
      <c r="Z39" s="50">
        <v>719</v>
      </c>
      <c r="AA39" s="50">
        <v>738</v>
      </c>
      <c r="AB39" s="50">
        <v>747</v>
      </c>
      <c r="AC39" s="50">
        <v>767</v>
      </c>
      <c r="AD39" s="50">
        <v>778</v>
      </c>
      <c r="AE39" s="50">
        <v>815</v>
      </c>
      <c r="AF39" s="14"/>
      <c r="AG39" s="14"/>
      <c r="AH39" s="14"/>
      <c r="AI39" s="14"/>
      <c r="AJ39" s="14"/>
      <c r="AK39" s="14"/>
      <c r="AL39" s="14"/>
      <c r="AM39" s="14"/>
      <c r="AN39" s="14"/>
      <c r="AO39" s="14"/>
      <c r="AP39" s="14"/>
      <c r="AQ39" s="14"/>
      <c r="AR39" s="14"/>
      <c r="AS39" s="14"/>
      <c r="AT39" s="14"/>
      <c r="AU39" s="14"/>
      <c r="AV39" s="14"/>
      <c r="AW39" s="14"/>
      <c r="AX39" s="11"/>
    </row>
    <row r="40" spans="1:50" ht="15" customHeight="1" x14ac:dyDescent="0.25">
      <c r="A40" s="137" t="s">
        <v>73</v>
      </c>
      <c r="B40" s="44"/>
      <c r="C40" s="51" t="s">
        <v>74</v>
      </c>
      <c r="D40" s="49"/>
      <c r="E40" s="50">
        <v>859</v>
      </c>
      <c r="F40" s="50">
        <v>874</v>
      </c>
      <c r="G40" s="50">
        <v>898</v>
      </c>
      <c r="H40" s="50">
        <v>935</v>
      </c>
      <c r="I40" s="50">
        <v>954</v>
      </c>
      <c r="J40" s="50">
        <v>985</v>
      </c>
      <c r="K40" s="50">
        <v>1003</v>
      </c>
      <c r="L40" s="50">
        <v>1008</v>
      </c>
      <c r="M40" s="50">
        <v>1032</v>
      </c>
      <c r="N40" s="50">
        <v>1049</v>
      </c>
      <c r="O40" s="50">
        <v>1052</v>
      </c>
      <c r="P40" s="50">
        <v>1072</v>
      </c>
      <c r="Q40" s="50">
        <v>1064</v>
      </c>
      <c r="R40" s="50">
        <v>1059</v>
      </c>
      <c r="S40" s="50">
        <v>1067</v>
      </c>
      <c r="T40" s="50">
        <v>1027</v>
      </c>
      <c r="U40" s="50">
        <v>1038</v>
      </c>
      <c r="V40" s="50">
        <v>1034</v>
      </c>
      <c r="W40" s="50">
        <v>1095</v>
      </c>
      <c r="X40" s="50">
        <v>1093</v>
      </c>
      <c r="Y40" s="50">
        <v>1078</v>
      </c>
      <c r="Z40" s="50">
        <v>1069</v>
      </c>
      <c r="AA40" s="50">
        <v>1091</v>
      </c>
      <c r="AB40" s="50">
        <v>1116</v>
      </c>
      <c r="AC40" s="50">
        <v>1117</v>
      </c>
      <c r="AD40" s="50">
        <v>1149</v>
      </c>
      <c r="AE40" s="50">
        <v>1214</v>
      </c>
      <c r="AF40" s="14"/>
      <c r="AG40" s="14"/>
      <c r="AH40" s="14"/>
      <c r="AI40" s="14"/>
      <c r="AJ40" s="14"/>
      <c r="AK40" s="14"/>
      <c r="AL40" s="14"/>
      <c r="AM40" s="14"/>
      <c r="AN40" s="14"/>
      <c r="AO40" s="14"/>
      <c r="AP40" s="14"/>
      <c r="AQ40" s="14"/>
      <c r="AR40" s="14"/>
      <c r="AS40" s="14"/>
      <c r="AT40" s="14"/>
      <c r="AU40" s="14"/>
      <c r="AV40" s="14"/>
      <c r="AW40" s="14"/>
      <c r="AX40" s="11"/>
    </row>
    <row r="41" spans="1:50" ht="15" customHeight="1" x14ac:dyDescent="0.25">
      <c r="A41" s="137" t="s">
        <v>75</v>
      </c>
      <c r="B41" s="44"/>
      <c r="C41" s="51" t="s">
        <v>76</v>
      </c>
      <c r="D41" s="49"/>
      <c r="E41" s="50">
        <v>1265</v>
      </c>
      <c r="F41" s="50">
        <v>1289</v>
      </c>
      <c r="G41" s="50">
        <v>1323</v>
      </c>
      <c r="H41" s="50">
        <v>1364</v>
      </c>
      <c r="I41" s="50">
        <v>1399</v>
      </c>
      <c r="J41" s="50">
        <v>1397</v>
      </c>
      <c r="K41" s="50">
        <v>1427</v>
      </c>
      <c r="L41" s="50">
        <v>1433</v>
      </c>
      <c r="M41" s="50">
        <v>1409</v>
      </c>
      <c r="N41" s="50">
        <v>1439</v>
      </c>
      <c r="O41" s="50">
        <v>1444</v>
      </c>
      <c r="P41" s="50">
        <v>1478</v>
      </c>
      <c r="Q41" s="50">
        <v>1429</v>
      </c>
      <c r="R41" s="50">
        <v>1438</v>
      </c>
      <c r="S41" s="50">
        <v>1461</v>
      </c>
      <c r="T41" s="50">
        <v>1451</v>
      </c>
      <c r="U41" s="50">
        <v>1468</v>
      </c>
      <c r="V41" s="50">
        <v>1625</v>
      </c>
      <c r="W41" s="50">
        <v>1620</v>
      </c>
      <c r="X41" s="50">
        <v>1631</v>
      </c>
      <c r="Y41" s="50">
        <v>1490</v>
      </c>
      <c r="Z41" s="50">
        <v>1502</v>
      </c>
      <c r="AA41" s="50">
        <v>1536</v>
      </c>
      <c r="AB41" s="50">
        <v>1547</v>
      </c>
      <c r="AC41" s="50">
        <v>1514</v>
      </c>
      <c r="AD41" s="50">
        <v>1543</v>
      </c>
      <c r="AE41" s="50">
        <v>1598</v>
      </c>
      <c r="AF41" s="14"/>
      <c r="AG41" s="14"/>
      <c r="AH41" s="14"/>
      <c r="AI41" s="14"/>
      <c r="AJ41" s="14"/>
      <c r="AK41" s="14"/>
      <c r="AL41" s="14"/>
      <c r="AM41" s="14"/>
      <c r="AN41" s="14"/>
      <c r="AO41" s="14"/>
      <c r="AP41" s="14"/>
      <c r="AQ41" s="14"/>
      <c r="AR41" s="14"/>
      <c r="AS41" s="14"/>
      <c r="AT41" s="14"/>
      <c r="AU41" s="14"/>
      <c r="AV41" s="14"/>
      <c r="AW41" s="14"/>
      <c r="AX41" s="11"/>
    </row>
    <row r="42" spans="1:50" ht="15" customHeight="1" x14ac:dyDescent="0.25">
      <c r="A42" s="137" t="s">
        <v>77</v>
      </c>
      <c r="B42" s="44"/>
      <c r="C42" s="51" t="s">
        <v>78</v>
      </c>
      <c r="D42" s="49"/>
      <c r="E42" s="50">
        <v>983</v>
      </c>
      <c r="F42" s="50">
        <v>999</v>
      </c>
      <c r="G42" s="50">
        <v>1018</v>
      </c>
      <c r="H42" s="50">
        <v>1035</v>
      </c>
      <c r="I42" s="50">
        <v>1050</v>
      </c>
      <c r="J42" s="50">
        <v>1073</v>
      </c>
      <c r="K42" s="50">
        <v>1094</v>
      </c>
      <c r="L42" s="50">
        <v>1080</v>
      </c>
      <c r="M42" s="50">
        <v>1148</v>
      </c>
      <c r="N42" s="50">
        <v>1156</v>
      </c>
      <c r="O42" s="50">
        <v>1168</v>
      </c>
      <c r="P42" s="50">
        <v>1190</v>
      </c>
      <c r="Q42" s="50">
        <v>1146</v>
      </c>
      <c r="R42" s="50">
        <v>1153</v>
      </c>
      <c r="S42" s="50">
        <v>1156</v>
      </c>
      <c r="T42" s="50">
        <v>1155</v>
      </c>
      <c r="U42" s="50">
        <v>1144</v>
      </c>
      <c r="V42" s="50">
        <v>1129</v>
      </c>
      <c r="W42" s="50">
        <v>1150</v>
      </c>
      <c r="X42" s="50">
        <v>1164</v>
      </c>
      <c r="Y42" s="50">
        <v>1177</v>
      </c>
      <c r="Z42" s="50">
        <v>1214</v>
      </c>
      <c r="AA42" s="50">
        <v>1239</v>
      </c>
      <c r="AB42" s="50">
        <v>1258</v>
      </c>
      <c r="AC42" s="50">
        <v>1284</v>
      </c>
      <c r="AD42" s="50">
        <v>1312</v>
      </c>
      <c r="AE42" s="50">
        <v>1413</v>
      </c>
      <c r="AF42" s="14"/>
      <c r="AG42" s="14"/>
      <c r="AH42" s="14"/>
      <c r="AI42" s="14"/>
      <c r="AJ42" s="14"/>
      <c r="AK42" s="14"/>
      <c r="AL42" s="14"/>
      <c r="AM42" s="14"/>
      <c r="AN42" s="14"/>
      <c r="AO42" s="14"/>
      <c r="AP42" s="14"/>
      <c r="AQ42" s="14"/>
      <c r="AR42" s="14"/>
      <c r="AS42" s="14"/>
      <c r="AT42" s="14"/>
      <c r="AU42" s="14"/>
      <c r="AV42" s="14"/>
      <c r="AW42" s="14"/>
      <c r="AX42" s="11"/>
    </row>
    <row r="43" spans="1:50" ht="15" customHeight="1" x14ac:dyDescent="0.25">
      <c r="A43" s="137" t="s">
        <v>79</v>
      </c>
      <c r="B43" s="44"/>
      <c r="C43" s="51" t="s">
        <v>80</v>
      </c>
      <c r="D43" s="49"/>
      <c r="E43" s="50">
        <v>517</v>
      </c>
      <c r="F43" s="50">
        <v>523</v>
      </c>
      <c r="G43" s="50">
        <v>532</v>
      </c>
      <c r="H43" s="50">
        <v>544</v>
      </c>
      <c r="I43" s="50">
        <v>551</v>
      </c>
      <c r="J43" s="50">
        <v>561</v>
      </c>
      <c r="K43" s="50">
        <v>567</v>
      </c>
      <c r="L43" s="50">
        <v>559</v>
      </c>
      <c r="M43" s="50">
        <v>675</v>
      </c>
      <c r="N43" s="50">
        <v>707</v>
      </c>
      <c r="O43" s="50">
        <v>708</v>
      </c>
      <c r="P43" s="50">
        <v>737</v>
      </c>
      <c r="Q43" s="50">
        <v>721</v>
      </c>
      <c r="R43" s="50">
        <v>710</v>
      </c>
      <c r="S43" s="50">
        <v>723</v>
      </c>
      <c r="T43" s="50">
        <v>711</v>
      </c>
      <c r="U43" s="50">
        <v>718</v>
      </c>
      <c r="V43" s="50">
        <v>714</v>
      </c>
      <c r="W43" s="50">
        <v>728</v>
      </c>
      <c r="X43" s="50">
        <v>736</v>
      </c>
      <c r="Y43" s="50">
        <v>734</v>
      </c>
      <c r="Z43" s="50">
        <v>760</v>
      </c>
      <c r="AA43" s="50">
        <v>774</v>
      </c>
      <c r="AB43" s="50">
        <v>789</v>
      </c>
      <c r="AC43" s="50">
        <v>802</v>
      </c>
      <c r="AD43" s="50">
        <v>823</v>
      </c>
      <c r="AE43" s="50">
        <v>848</v>
      </c>
      <c r="AF43" s="14"/>
      <c r="AG43" s="14"/>
      <c r="AH43" s="14"/>
      <c r="AI43" s="14"/>
      <c r="AJ43" s="14"/>
      <c r="AK43" s="14"/>
      <c r="AL43" s="14"/>
      <c r="AM43" s="14"/>
      <c r="AN43" s="14"/>
      <c r="AO43" s="14"/>
      <c r="AP43" s="14"/>
      <c r="AQ43" s="14"/>
      <c r="AR43" s="14"/>
      <c r="AS43" s="14"/>
      <c r="AT43" s="14"/>
      <c r="AU43" s="14"/>
      <c r="AV43" s="14"/>
      <c r="AW43" s="14"/>
      <c r="AX43" s="11"/>
    </row>
    <row r="44" spans="1:50" ht="15" customHeight="1" x14ac:dyDescent="0.25">
      <c r="A44" s="137" t="s">
        <v>81</v>
      </c>
      <c r="B44" s="44"/>
      <c r="C44" s="51" t="s">
        <v>82</v>
      </c>
      <c r="D44" s="49"/>
      <c r="E44" s="50">
        <v>889</v>
      </c>
      <c r="F44" s="50">
        <v>904</v>
      </c>
      <c r="G44" s="50">
        <v>919</v>
      </c>
      <c r="H44" s="50">
        <v>937</v>
      </c>
      <c r="I44" s="50">
        <v>953</v>
      </c>
      <c r="J44" s="50">
        <v>972</v>
      </c>
      <c r="K44" s="50">
        <v>973</v>
      </c>
      <c r="L44" s="50">
        <v>958</v>
      </c>
      <c r="M44" s="50">
        <v>943</v>
      </c>
      <c r="N44" s="50">
        <v>957</v>
      </c>
      <c r="O44" s="50">
        <v>961</v>
      </c>
      <c r="P44" s="50">
        <v>968</v>
      </c>
      <c r="Q44" s="50">
        <v>929</v>
      </c>
      <c r="R44" s="50">
        <v>917</v>
      </c>
      <c r="S44" s="50">
        <v>918</v>
      </c>
      <c r="T44" s="50">
        <v>907</v>
      </c>
      <c r="U44" s="50">
        <v>900</v>
      </c>
      <c r="V44" s="50">
        <v>902</v>
      </c>
      <c r="W44" s="50">
        <v>921</v>
      </c>
      <c r="X44" s="50">
        <v>949</v>
      </c>
      <c r="Y44" s="50">
        <v>955</v>
      </c>
      <c r="Z44" s="50">
        <v>992</v>
      </c>
      <c r="AA44" s="50">
        <v>995</v>
      </c>
      <c r="AB44" s="50">
        <v>994</v>
      </c>
      <c r="AC44" s="50">
        <v>1013</v>
      </c>
      <c r="AD44" s="50">
        <v>1034</v>
      </c>
      <c r="AE44" s="50">
        <v>1085</v>
      </c>
      <c r="AF44" s="14"/>
      <c r="AG44" s="14"/>
      <c r="AH44" s="14"/>
      <c r="AI44" s="14"/>
      <c r="AJ44" s="14"/>
      <c r="AK44" s="14"/>
      <c r="AL44" s="14"/>
      <c r="AM44" s="14"/>
      <c r="AN44" s="14"/>
      <c r="AO44" s="14"/>
      <c r="AP44" s="14"/>
      <c r="AQ44" s="14"/>
      <c r="AR44" s="14"/>
      <c r="AS44" s="14"/>
      <c r="AT44" s="14"/>
      <c r="AU44" s="14"/>
      <c r="AV44" s="14"/>
      <c r="AW44" s="14"/>
      <c r="AX44" s="11"/>
    </row>
    <row r="45" spans="1:50" ht="15" customHeight="1" x14ac:dyDescent="0.25">
      <c r="A45" s="137" t="s">
        <v>83</v>
      </c>
      <c r="B45" s="44"/>
      <c r="C45" s="51" t="s">
        <v>84</v>
      </c>
      <c r="D45" s="49"/>
      <c r="E45" s="50">
        <v>1007</v>
      </c>
      <c r="F45" s="50">
        <v>1022</v>
      </c>
      <c r="G45" s="50">
        <v>1044</v>
      </c>
      <c r="H45" s="50">
        <v>1075</v>
      </c>
      <c r="I45" s="50">
        <v>1100</v>
      </c>
      <c r="J45" s="50">
        <v>1135</v>
      </c>
      <c r="K45" s="50">
        <v>1154</v>
      </c>
      <c r="L45" s="50">
        <v>1160</v>
      </c>
      <c r="M45" s="50">
        <v>1161</v>
      </c>
      <c r="N45" s="50">
        <v>1199</v>
      </c>
      <c r="O45" s="50">
        <v>1192</v>
      </c>
      <c r="P45" s="50">
        <v>1213</v>
      </c>
      <c r="Q45" s="50">
        <v>1227</v>
      </c>
      <c r="R45" s="50">
        <v>1226</v>
      </c>
      <c r="S45" s="50">
        <v>1220</v>
      </c>
      <c r="T45" s="50">
        <v>1222</v>
      </c>
      <c r="U45" s="50">
        <v>1208</v>
      </c>
      <c r="V45" s="50">
        <v>1202</v>
      </c>
      <c r="W45" s="50">
        <v>1211</v>
      </c>
      <c r="X45" s="50">
        <v>1219</v>
      </c>
      <c r="Y45" s="50">
        <v>1220</v>
      </c>
      <c r="Z45" s="50">
        <v>1256</v>
      </c>
      <c r="AA45" s="50">
        <v>1284</v>
      </c>
      <c r="AB45" s="50">
        <v>1306</v>
      </c>
      <c r="AC45" s="50">
        <v>1324</v>
      </c>
      <c r="AD45" s="50">
        <v>1345</v>
      </c>
      <c r="AE45" s="50">
        <v>1391</v>
      </c>
      <c r="AF45" s="14"/>
      <c r="AG45" s="14"/>
      <c r="AH45" s="14"/>
      <c r="AI45" s="14"/>
      <c r="AJ45" s="14"/>
      <c r="AK45" s="14"/>
      <c r="AL45" s="14"/>
      <c r="AM45" s="14"/>
      <c r="AN45" s="14"/>
      <c r="AO45" s="14"/>
      <c r="AP45" s="14"/>
      <c r="AQ45" s="14"/>
      <c r="AR45" s="14"/>
      <c r="AS45" s="14"/>
      <c r="AT45" s="14"/>
      <c r="AU45" s="14"/>
      <c r="AV45" s="14"/>
      <c r="AW45" s="14"/>
      <c r="AX45" s="11"/>
    </row>
    <row r="46" spans="1:50" s="11" customFormat="1" ht="15" customHeight="1" x14ac:dyDescent="0.25">
      <c r="A46" s="136" t="s">
        <v>85</v>
      </c>
      <c r="B46" s="44"/>
      <c r="C46" s="44" t="s">
        <v>86</v>
      </c>
      <c r="D46" s="45"/>
      <c r="E46" s="46">
        <v>4150</v>
      </c>
      <c r="F46" s="46">
        <v>4207</v>
      </c>
      <c r="G46" s="46">
        <v>4280</v>
      </c>
      <c r="H46" s="46">
        <v>4329</v>
      </c>
      <c r="I46" s="46">
        <v>4409</v>
      </c>
      <c r="J46" s="46">
        <v>4464</v>
      </c>
      <c r="K46" s="46">
        <v>4508</v>
      </c>
      <c r="L46" s="46">
        <v>4563</v>
      </c>
      <c r="M46" s="46">
        <v>4582</v>
      </c>
      <c r="N46" s="46">
        <v>4718</v>
      </c>
      <c r="O46" s="46">
        <v>4715</v>
      </c>
      <c r="P46" s="46">
        <v>4754</v>
      </c>
      <c r="Q46" s="46">
        <v>4823</v>
      </c>
      <c r="R46" s="46">
        <v>4834</v>
      </c>
      <c r="S46" s="46">
        <v>4863</v>
      </c>
      <c r="T46" s="46">
        <v>4862</v>
      </c>
      <c r="U46" s="46">
        <v>4802</v>
      </c>
      <c r="V46" s="46">
        <v>4777</v>
      </c>
      <c r="W46" s="46">
        <v>4896</v>
      </c>
      <c r="X46" s="46">
        <v>4926</v>
      </c>
      <c r="Y46" s="46">
        <v>5009</v>
      </c>
      <c r="Z46" s="46">
        <v>5183</v>
      </c>
      <c r="AA46" s="46">
        <v>5335</v>
      </c>
      <c r="AB46" s="46">
        <v>5483</v>
      </c>
      <c r="AC46" s="46">
        <v>5654</v>
      </c>
      <c r="AD46" s="46">
        <v>5766</v>
      </c>
      <c r="AE46" s="46">
        <v>5974</v>
      </c>
      <c r="AF46" s="12"/>
      <c r="AG46" s="12"/>
      <c r="AH46" s="12"/>
      <c r="AI46" s="12"/>
      <c r="AJ46" s="12"/>
      <c r="AK46" s="12"/>
      <c r="AL46" s="12"/>
      <c r="AM46" s="12"/>
      <c r="AN46" s="12"/>
      <c r="AO46" s="12"/>
      <c r="AP46" s="12"/>
      <c r="AQ46" s="12"/>
      <c r="AR46" s="12"/>
      <c r="AS46" s="12"/>
      <c r="AT46" s="12"/>
      <c r="AU46" s="12"/>
      <c r="AV46" s="12"/>
      <c r="AW46" s="12"/>
    </row>
    <row r="47" spans="1:50" ht="15" customHeight="1" x14ac:dyDescent="0.25">
      <c r="A47" s="137" t="s">
        <v>87</v>
      </c>
      <c r="B47" s="44"/>
      <c r="C47" s="51" t="s">
        <v>88</v>
      </c>
      <c r="D47" s="49"/>
      <c r="E47" s="50">
        <v>692</v>
      </c>
      <c r="F47" s="50">
        <v>703</v>
      </c>
      <c r="G47" s="50">
        <v>717</v>
      </c>
      <c r="H47" s="50">
        <v>701</v>
      </c>
      <c r="I47" s="50">
        <v>729</v>
      </c>
      <c r="J47" s="50">
        <v>751</v>
      </c>
      <c r="K47" s="50">
        <v>764</v>
      </c>
      <c r="L47" s="50">
        <v>780</v>
      </c>
      <c r="M47" s="50">
        <v>791</v>
      </c>
      <c r="N47" s="50">
        <v>816</v>
      </c>
      <c r="O47" s="50">
        <v>812</v>
      </c>
      <c r="P47" s="50">
        <v>825</v>
      </c>
      <c r="Q47" s="50">
        <v>849</v>
      </c>
      <c r="R47" s="50">
        <v>851</v>
      </c>
      <c r="S47" s="50">
        <v>860</v>
      </c>
      <c r="T47" s="50">
        <v>857</v>
      </c>
      <c r="U47" s="50">
        <v>865</v>
      </c>
      <c r="V47" s="50">
        <v>865</v>
      </c>
      <c r="W47" s="50">
        <v>882</v>
      </c>
      <c r="X47" s="50">
        <v>892</v>
      </c>
      <c r="Y47" s="50">
        <v>913</v>
      </c>
      <c r="Z47" s="50">
        <v>946</v>
      </c>
      <c r="AA47" s="50">
        <v>968</v>
      </c>
      <c r="AB47" s="50">
        <v>1000</v>
      </c>
      <c r="AC47" s="50">
        <v>1063</v>
      </c>
      <c r="AD47" s="50">
        <v>1100</v>
      </c>
      <c r="AE47" s="50">
        <v>1149</v>
      </c>
      <c r="AF47" s="14"/>
      <c r="AG47" s="14"/>
      <c r="AH47" s="14"/>
      <c r="AI47" s="14"/>
      <c r="AJ47" s="14"/>
      <c r="AK47" s="14"/>
      <c r="AL47" s="14"/>
      <c r="AM47" s="14"/>
      <c r="AN47" s="14"/>
      <c r="AO47" s="14"/>
      <c r="AP47" s="14"/>
      <c r="AQ47" s="14"/>
      <c r="AR47" s="14"/>
      <c r="AS47" s="14"/>
      <c r="AT47" s="14"/>
      <c r="AU47" s="14"/>
      <c r="AV47" s="14"/>
      <c r="AW47" s="14"/>
      <c r="AX47" s="11"/>
    </row>
    <row r="48" spans="1:50" ht="15" customHeight="1" x14ac:dyDescent="0.25">
      <c r="A48" s="137" t="s">
        <v>89</v>
      </c>
      <c r="B48" s="44"/>
      <c r="C48" s="51" t="s">
        <v>90</v>
      </c>
      <c r="D48" s="49"/>
      <c r="E48" s="50">
        <v>1258</v>
      </c>
      <c r="F48" s="50">
        <v>1275</v>
      </c>
      <c r="G48" s="50">
        <v>1293</v>
      </c>
      <c r="H48" s="50">
        <v>1302</v>
      </c>
      <c r="I48" s="50">
        <v>1312</v>
      </c>
      <c r="J48" s="50">
        <v>1323</v>
      </c>
      <c r="K48" s="50">
        <v>1339</v>
      </c>
      <c r="L48" s="50">
        <v>1339</v>
      </c>
      <c r="M48" s="50">
        <v>1341</v>
      </c>
      <c r="N48" s="50">
        <v>1381</v>
      </c>
      <c r="O48" s="50">
        <v>1385</v>
      </c>
      <c r="P48" s="50">
        <v>1390</v>
      </c>
      <c r="Q48" s="50">
        <v>1413</v>
      </c>
      <c r="R48" s="50">
        <v>1394</v>
      </c>
      <c r="S48" s="50">
        <v>1405</v>
      </c>
      <c r="T48" s="50">
        <v>1393</v>
      </c>
      <c r="U48" s="50">
        <v>1378</v>
      </c>
      <c r="V48" s="50">
        <v>1378</v>
      </c>
      <c r="W48" s="50">
        <v>1404</v>
      </c>
      <c r="X48" s="50">
        <v>1417</v>
      </c>
      <c r="Y48" s="50">
        <v>1446</v>
      </c>
      <c r="Z48" s="50">
        <v>1484</v>
      </c>
      <c r="AA48" s="50">
        <v>1545</v>
      </c>
      <c r="AB48" s="50">
        <v>1578</v>
      </c>
      <c r="AC48" s="50">
        <v>1650</v>
      </c>
      <c r="AD48" s="50">
        <v>1683</v>
      </c>
      <c r="AE48" s="50">
        <v>1745</v>
      </c>
      <c r="AF48" s="14"/>
      <c r="AG48" s="14"/>
      <c r="AH48" s="14"/>
      <c r="AI48" s="14"/>
      <c r="AJ48" s="14"/>
      <c r="AK48" s="14"/>
      <c r="AL48" s="14"/>
      <c r="AM48" s="14"/>
      <c r="AN48" s="14"/>
      <c r="AO48" s="14"/>
      <c r="AP48" s="14"/>
      <c r="AQ48" s="14"/>
      <c r="AR48" s="14"/>
      <c r="AS48" s="14"/>
      <c r="AT48" s="14"/>
      <c r="AU48" s="14"/>
      <c r="AV48" s="14"/>
      <c r="AW48" s="14"/>
      <c r="AX48" s="11"/>
    </row>
    <row r="49" spans="1:50" ht="15" customHeight="1" x14ac:dyDescent="0.25">
      <c r="A49" s="137" t="s">
        <v>91</v>
      </c>
      <c r="B49" s="44"/>
      <c r="C49" s="51" t="s">
        <v>92</v>
      </c>
      <c r="D49" s="49"/>
      <c r="E49" s="50">
        <v>668</v>
      </c>
      <c r="F49" s="50">
        <v>681</v>
      </c>
      <c r="G49" s="50">
        <v>698</v>
      </c>
      <c r="H49" s="50">
        <v>726</v>
      </c>
      <c r="I49" s="50">
        <v>738</v>
      </c>
      <c r="J49" s="50">
        <v>744</v>
      </c>
      <c r="K49" s="50">
        <v>763</v>
      </c>
      <c r="L49" s="50">
        <v>769</v>
      </c>
      <c r="M49" s="50">
        <v>761</v>
      </c>
      <c r="N49" s="50">
        <v>775</v>
      </c>
      <c r="O49" s="50">
        <v>791</v>
      </c>
      <c r="P49" s="50">
        <v>788</v>
      </c>
      <c r="Q49" s="50">
        <v>766</v>
      </c>
      <c r="R49" s="50">
        <v>810</v>
      </c>
      <c r="S49" s="50">
        <v>804</v>
      </c>
      <c r="T49" s="50">
        <v>841</v>
      </c>
      <c r="U49" s="50">
        <v>808</v>
      </c>
      <c r="V49" s="50">
        <v>799</v>
      </c>
      <c r="W49" s="50">
        <v>825</v>
      </c>
      <c r="X49" s="50">
        <v>810</v>
      </c>
      <c r="Y49" s="50">
        <v>819</v>
      </c>
      <c r="Z49" s="50">
        <v>860</v>
      </c>
      <c r="AA49" s="50">
        <v>878</v>
      </c>
      <c r="AB49" s="50">
        <v>911</v>
      </c>
      <c r="AC49" s="50">
        <v>917</v>
      </c>
      <c r="AD49" s="50">
        <v>921</v>
      </c>
      <c r="AE49" s="50">
        <v>931</v>
      </c>
      <c r="AF49" s="14"/>
      <c r="AG49" s="14"/>
      <c r="AH49" s="14"/>
      <c r="AI49" s="14"/>
      <c r="AJ49" s="14"/>
      <c r="AK49" s="14"/>
      <c r="AL49" s="14"/>
      <c r="AM49" s="14"/>
      <c r="AN49" s="14"/>
      <c r="AO49" s="14"/>
      <c r="AP49" s="14"/>
      <c r="AQ49" s="14"/>
      <c r="AR49" s="14"/>
      <c r="AS49" s="14"/>
      <c r="AT49" s="14"/>
      <c r="AU49" s="14"/>
      <c r="AV49" s="14"/>
      <c r="AW49" s="14"/>
      <c r="AX49" s="11"/>
    </row>
    <row r="50" spans="1:50" ht="15" customHeight="1" x14ac:dyDescent="0.25">
      <c r="A50" s="137" t="s">
        <v>93</v>
      </c>
      <c r="B50" s="44"/>
      <c r="C50" s="51" t="s">
        <v>94</v>
      </c>
      <c r="D50" s="49"/>
      <c r="E50" s="50">
        <v>654</v>
      </c>
      <c r="F50" s="50">
        <v>662</v>
      </c>
      <c r="G50" s="50">
        <v>673</v>
      </c>
      <c r="H50" s="50">
        <v>680</v>
      </c>
      <c r="I50" s="50">
        <v>690</v>
      </c>
      <c r="J50" s="50">
        <v>679</v>
      </c>
      <c r="K50" s="50">
        <v>666</v>
      </c>
      <c r="L50" s="50">
        <v>696</v>
      </c>
      <c r="M50" s="50">
        <v>699</v>
      </c>
      <c r="N50" s="50">
        <v>712</v>
      </c>
      <c r="O50" s="50">
        <v>697</v>
      </c>
      <c r="P50" s="50">
        <v>713</v>
      </c>
      <c r="Q50" s="50">
        <v>713</v>
      </c>
      <c r="R50" s="50">
        <v>717</v>
      </c>
      <c r="S50" s="50">
        <v>714</v>
      </c>
      <c r="T50" s="50">
        <v>711</v>
      </c>
      <c r="U50" s="50">
        <v>710</v>
      </c>
      <c r="V50" s="50">
        <v>699</v>
      </c>
      <c r="W50" s="50">
        <v>717</v>
      </c>
      <c r="X50" s="50">
        <v>738</v>
      </c>
      <c r="Y50" s="50">
        <v>749</v>
      </c>
      <c r="Z50" s="50">
        <v>765</v>
      </c>
      <c r="AA50" s="50">
        <v>781</v>
      </c>
      <c r="AB50" s="50">
        <v>801</v>
      </c>
      <c r="AC50" s="50">
        <v>824</v>
      </c>
      <c r="AD50" s="50">
        <v>831</v>
      </c>
      <c r="AE50" s="50">
        <v>862</v>
      </c>
      <c r="AF50" s="14"/>
      <c r="AG50" s="14"/>
      <c r="AH50" s="14"/>
      <c r="AI50" s="14"/>
      <c r="AJ50" s="14"/>
      <c r="AK50" s="14"/>
      <c r="AL50" s="14"/>
      <c r="AM50" s="14"/>
      <c r="AN50" s="14"/>
      <c r="AO50" s="14"/>
      <c r="AP50" s="14"/>
      <c r="AQ50" s="14"/>
      <c r="AR50" s="14"/>
      <c r="AS50" s="14"/>
      <c r="AT50" s="14"/>
      <c r="AU50" s="14"/>
      <c r="AV50" s="14"/>
      <c r="AW50" s="14"/>
      <c r="AX50" s="11"/>
    </row>
    <row r="51" spans="1:50" ht="15" customHeight="1" x14ac:dyDescent="0.25">
      <c r="A51" s="137" t="s">
        <v>95</v>
      </c>
      <c r="B51" s="44"/>
      <c r="C51" s="51" t="s">
        <v>96</v>
      </c>
      <c r="D51" s="49"/>
      <c r="E51" s="50">
        <v>877</v>
      </c>
      <c r="F51" s="50">
        <v>886</v>
      </c>
      <c r="G51" s="50">
        <v>900</v>
      </c>
      <c r="H51" s="50">
        <v>921</v>
      </c>
      <c r="I51" s="50">
        <v>940</v>
      </c>
      <c r="J51" s="50">
        <v>966</v>
      </c>
      <c r="K51" s="50">
        <v>977</v>
      </c>
      <c r="L51" s="50">
        <v>978</v>
      </c>
      <c r="M51" s="50">
        <v>990</v>
      </c>
      <c r="N51" s="50">
        <v>1034</v>
      </c>
      <c r="O51" s="50">
        <v>1030</v>
      </c>
      <c r="P51" s="50">
        <v>1038</v>
      </c>
      <c r="Q51" s="50">
        <v>1082</v>
      </c>
      <c r="R51" s="50">
        <v>1062</v>
      </c>
      <c r="S51" s="50">
        <v>1080</v>
      </c>
      <c r="T51" s="50">
        <v>1060</v>
      </c>
      <c r="U51" s="50">
        <v>1040</v>
      </c>
      <c r="V51" s="50">
        <v>1035</v>
      </c>
      <c r="W51" s="50">
        <v>1068</v>
      </c>
      <c r="X51" s="50">
        <v>1069</v>
      </c>
      <c r="Y51" s="50">
        <v>1083</v>
      </c>
      <c r="Z51" s="50">
        <v>1128</v>
      </c>
      <c r="AA51" s="50">
        <v>1163</v>
      </c>
      <c r="AB51" s="50">
        <v>1192</v>
      </c>
      <c r="AC51" s="50">
        <v>1199</v>
      </c>
      <c r="AD51" s="50">
        <v>1231</v>
      </c>
      <c r="AE51" s="50">
        <v>1287</v>
      </c>
      <c r="AF51" s="14"/>
      <c r="AG51" s="14"/>
      <c r="AH51" s="14"/>
      <c r="AI51" s="14"/>
      <c r="AJ51" s="14"/>
      <c r="AK51" s="14"/>
      <c r="AL51" s="14"/>
      <c r="AM51" s="14"/>
      <c r="AN51" s="14"/>
      <c r="AO51" s="14"/>
      <c r="AP51" s="14"/>
      <c r="AQ51" s="14"/>
      <c r="AR51" s="14"/>
      <c r="AS51" s="14"/>
      <c r="AT51" s="14"/>
      <c r="AU51" s="14"/>
      <c r="AV51" s="14"/>
      <c r="AW51" s="14"/>
      <c r="AX51" s="11"/>
    </row>
    <row r="52" spans="1:50" s="11" customFormat="1" ht="22.5" customHeight="1" x14ac:dyDescent="0.25">
      <c r="A52" s="136" t="s">
        <v>97</v>
      </c>
      <c r="B52" s="44" t="s">
        <v>98</v>
      </c>
      <c r="C52" s="44"/>
      <c r="D52" s="45"/>
      <c r="E52" s="46">
        <v>21112</v>
      </c>
      <c r="F52" s="46">
        <v>21576</v>
      </c>
      <c r="G52" s="46">
        <v>22042</v>
      </c>
      <c r="H52" s="46">
        <v>22681</v>
      </c>
      <c r="I52" s="46">
        <v>23102</v>
      </c>
      <c r="J52" s="46">
        <v>23609</v>
      </c>
      <c r="K52" s="46">
        <v>23927</v>
      </c>
      <c r="L52" s="46">
        <v>23902</v>
      </c>
      <c r="M52" s="46">
        <v>24285</v>
      </c>
      <c r="N52" s="46">
        <v>24969</v>
      </c>
      <c r="O52" s="46">
        <v>25116</v>
      </c>
      <c r="P52" s="46">
        <v>25721</v>
      </c>
      <c r="Q52" s="46">
        <v>25829</v>
      </c>
      <c r="R52" s="46">
        <v>26323</v>
      </c>
      <c r="S52" s="46">
        <v>26605</v>
      </c>
      <c r="T52" s="46">
        <v>26208</v>
      </c>
      <c r="U52" s="46">
        <v>25826</v>
      </c>
      <c r="V52" s="46">
        <v>25700</v>
      </c>
      <c r="W52" s="46">
        <v>26048</v>
      </c>
      <c r="X52" s="46">
        <v>26047</v>
      </c>
      <c r="Y52" s="46">
        <v>26484</v>
      </c>
      <c r="Z52" s="46">
        <v>27584</v>
      </c>
      <c r="AA52" s="46">
        <v>28370</v>
      </c>
      <c r="AB52" s="46">
        <v>29429</v>
      </c>
      <c r="AC52" s="46">
        <v>30000</v>
      </c>
      <c r="AD52" s="46">
        <v>30822</v>
      </c>
      <c r="AE52" s="46">
        <v>31677</v>
      </c>
      <c r="AF52" s="12"/>
      <c r="AG52" s="12"/>
      <c r="AH52" s="12"/>
      <c r="AI52" s="12"/>
      <c r="AJ52" s="12"/>
      <c r="AK52" s="12"/>
      <c r="AL52" s="12"/>
      <c r="AM52" s="12"/>
      <c r="AN52" s="12"/>
      <c r="AO52" s="12"/>
      <c r="AP52" s="12"/>
      <c r="AQ52" s="12"/>
      <c r="AR52" s="12"/>
      <c r="AS52" s="12"/>
      <c r="AT52" s="12"/>
      <c r="AU52" s="12"/>
      <c r="AV52" s="12"/>
      <c r="AW52" s="12"/>
    </row>
    <row r="53" spans="1:50" ht="15" customHeight="1" x14ac:dyDescent="0.25">
      <c r="A53" s="137" t="s">
        <v>99</v>
      </c>
      <c r="B53" s="44"/>
      <c r="C53" s="48" t="s">
        <v>100</v>
      </c>
      <c r="D53" s="49"/>
      <c r="E53" s="50">
        <v>1624</v>
      </c>
      <c r="F53" s="50">
        <v>1677</v>
      </c>
      <c r="G53" s="50">
        <v>1713</v>
      </c>
      <c r="H53" s="50">
        <v>1770</v>
      </c>
      <c r="I53" s="50">
        <v>1786</v>
      </c>
      <c r="J53" s="50">
        <v>1813</v>
      </c>
      <c r="K53" s="50">
        <v>1869</v>
      </c>
      <c r="L53" s="50">
        <v>1843</v>
      </c>
      <c r="M53" s="50">
        <v>1868</v>
      </c>
      <c r="N53" s="50">
        <v>1940</v>
      </c>
      <c r="O53" s="50">
        <v>1963</v>
      </c>
      <c r="P53" s="50">
        <v>2025</v>
      </c>
      <c r="Q53" s="50">
        <v>2027</v>
      </c>
      <c r="R53" s="50">
        <v>2057</v>
      </c>
      <c r="S53" s="50">
        <v>2062</v>
      </c>
      <c r="T53" s="50">
        <v>2070</v>
      </c>
      <c r="U53" s="50">
        <v>2042</v>
      </c>
      <c r="V53" s="50">
        <v>2017</v>
      </c>
      <c r="W53" s="50">
        <v>2020</v>
      </c>
      <c r="X53" s="50">
        <v>2012</v>
      </c>
      <c r="Y53" s="50">
        <v>2053</v>
      </c>
      <c r="Z53" s="50">
        <v>2138</v>
      </c>
      <c r="AA53" s="50">
        <v>2190</v>
      </c>
      <c r="AB53" s="50">
        <v>2265</v>
      </c>
      <c r="AC53" s="50">
        <v>2303</v>
      </c>
      <c r="AD53" s="50">
        <v>2368</v>
      </c>
      <c r="AE53" s="50">
        <v>2435</v>
      </c>
      <c r="AF53" s="14"/>
      <c r="AG53" s="14"/>
      <c r="AH53" s="14"/>
      <c r="AI53" s="14"/>
      <c r="AJ53" s="14"/>
      <c r="AK53" s="14"/>
      <c r="AL53" s="14"/>
      <c r="AM53" s="14"/>
      <c r="AN53" s="14"/>
      <c r="AO53" s="14"/>
      <c r="AP53" s="14"/>
      <c r="AQ53" s="14"/>
      <c r="AR53" s="14"/>
      <c r="AS53" s="14"/>
      <c r="AT53" s="14"/>
      <c r="AU53" s="14"/>
      <c r="AV53" s="14"/>
      <c r="AW53" s="14"/>
      <c r="AX53" s="11"/>
    </row>
    <row r="54" spans="1:50" ht="15" customHeight="1" x14ac:dyDescent="0.25">
      <c r="A54" s="137" t="s">
        <v>101</v>
      </c>
      <c r="B54" s="44"/>
      <c r="C54" s="48" t="s">
        <v>102</v>
      </c>
      <c r="D54" s="49"/>
      <c r="E54" s="50">
        <v>681</v>
      </c>
      <c r="F54" s="50">
        <v>688</v>
      </c>
      <c r="G54" s="50">
        <v>696</v>
      </c>
      <c r="H54" s="50">
        <v>695</v>
      </c>
      <c r="I54" s="50">
        <v>693</v>
      </c>
      <c r="J54" s="50">
        <v>697</v>
      </c>
      <c r="K54" s="50">
        <v>719</v>
      </c>
      <c r="L54" s="50">
        <v>717</v>
      </c>
      <c r="M54" s="50">
        <v>724</v>
      </c>
      <c r="N54" s="50">
        <v>744</v>
      </c>
      <c r="O54" s="50">
        <v>745</v>
      </c>
      <c r="P54" s="50">
        <v>756</v>
      </c>
      <c r="Q54" s="50">
        <v>759</v>
      </c>
      <c r="R54" s="50">
        <v>752</v>
      </c>
      <c r="S54" s="50">
        <v>762</v>
      </c>
      <c r="T54" s="50">
        <v>752</v>
      </c>
      <c r="U54" s="50">
        <v>751</v>
      </c>
      <c r="V54" s="50">
        <v>751</v>
      </c>
      <c r="W54" s="50">
        <v>770</v>
      </c>
      <c r="X54" s="50">
        <v>791</v>
      </c>
      <c r="Y54" s="50">
        <v>808</v>
      </c>
      <c r="Z54" s="50">
        <v>854</v>
      </c>
      <c r="AA54" s="50">
        <v>872</v>
      </c>
      <c r="AB54" s="50">
        <v>904</v>
      </c>
      <c r="AC54" s="50">
        <v>951</v>
      </c>
      <c r="AD54" s="50">
        <v>988</v>
      </c>
      <c r="AE54" s="50">
        <v>1043</v>
      </c>
      <c r="AF54" s="14"/>
      <c r="AG54" s="14"/>
      <c r="AH54" s="14"/>
      <c r="AI54" s="14"/>
      <c r="AJ54" s="14"/>
      <c r="AK54" s="14"/>
      <c r="AL54" s="14"/>
      <c r="AM54" s="14"/>
      <c r="AN54" s="14"/>
      <c r="AO54" s="14"/>
      <c r="AP54" s="14"/>
      <c r="AQ54" s="14"/>
      <c r="AR54" s="14"/>
      <c r="AS54" s="14"/>
      <c r="AT54" s="14"/>
      <c r="AU54" s="14"/>
      <c r="AV54" s="14"/>
      <c r="AW54" s="14"/>
      <c r="AX54" s="11"/>
    </row>
    <row r="55" spans="1:50" ht="15" customHeight="1" x14ac:dyDescent="0.25">
      <c r="A55" s="137" t="s">
        <v>103</v>
      </c>
      <c r="B55" s="44"/>
      <c r="C55" s="48" t="s">
        <v>104</v>
      </c>
      <c r="D55" s="49"/>
      <c r="E55" s="50">
        <v>520</v>
      </c>
      <c r="F55" s="50">
        <v>528</v>
      </c>
      <c r="G55" s="50">
        <v>536</v>
      </c>
      <c r="H55" s="50">
        <v>544</v>
      </c>
      <c r="I55" s="50">
        <v>552</v>
      </c>
      <c r="J55" s="50">
        <v>561</v>
      </c>
      <c r="K55" s="50">
        <v>564</v>
      </c>
      <c r="L55" s="50">
        <v>564</v>
      </c>
      <c r="M55" s="50">
        <v>570</v>
      </c>
      <c r="N55" s="50">
        <v>594</v>
      </c>
      <c r="O55" s="50">
        <v>597</v>
      </c>
      <c r="P55" s="50">
        <v>605</v>
      </c>
      <c r="Q55" s="50">
        <v>605</v>
      </c>
      <c r="R55" s="50">
        <v>614</v>
      </c>
      <c r="S55" s="50">
        <v>612</v>
      </c>
      <c r="T55" s="50">
        <v>609</v>
      </c>
      <c r="U55" s="50">
        <v>603</v>
      </c>
      <c r="V55" s="50">
        <v>604</v>
      </c>
      <c r="W55" s="50">
        <v>618</v>
      </c>
      <c r="X55" s="50">
        <v>627</v>
      </c>
      <c r="Y55" s="50">
        <v>633</v>
      </c>
      <c r="Z55" s="50">
        <v>662</v>
      </c>
      <c r="AA55" s="50">
        <v>687</v>
      </c>
      <c r="AB55" s="50">
        <v>712</v>
      </c>
      <c r="AC55" s="50">
        <v>716</v>
      </c>
      <c r="AD55" s="50">
        <v>746</v>
      </c>
      <c r="AE55" s="50">
        <v>767</v>
      </c>
      <c r="AF55" s="14"/>
      <c r="AG55" s="14"/>
      <c r="AH55" s="14"/>
      <c r="AI55" s="14"/>
      <c r="AJ55" s="14"/>
      <c r="AK55" s="14"/>
      <c r="AL55" s="14"/>
      <c r="AM55" s="14"/>
      <c r="AN55" s="14"/>
      <c r="AO55" s="14"/>
      <c r="AP55" s="14"/>
      <c r="AQ55" s="14"/>
      <c r="AR55" s="14"/>
      <c r="AS55" s="14"/>
      <c r="AT55" s="14"/>
      <c r="AU55" s="14"/>
      <c r="AV55" s="14"/>
      <c r="AW55" s="14"/>
      <c r="AX55" s="11"/>
    </row>
    <row r="56" spans="1:50" ht="15" customHeight="1" x14ac:dyDescent="0.25">
      <c r="A56" s="137" t="s">
        <v>105</v>
      </c>
      <c r="B56" s="44"/>
      <c r="C56" s="48" t="s">
        <v>106</v>
      </c>
      <c r="D56" s="49"/>
      <c r="E56" s="50">
        <v>785</v>
      </c>
      <c r="F56" s="50">
        <v>808</v>
      </c>
      <c r="G56" s="50">
        <v>827</v>
      </c>
      <c r="H56" s="50">
        <v>851</v>
      </c>
      <c r="I56" s="50">
        <v>874</v>
      </c>
      <c r="J56" s="50">
        <v>880</v>
      </c>
      <c r="K56" s="50">
        <v>892</v>
      </c>
      <c r="L56" s="50">
        <v>901</v>
      </c>
      <c r="M56" s="50">
        <v>917</v>
      </c>
      <c r="N56" s="50">
        <v>961</v>
      </c>
      <c r="O56" s="50">
        <v>978</v>
      </c>
      <c r="P56" s="50">
        <v>1002</v>
      </c>
      <c r="Q56" s="50">
        <v>1006</v>
      </c>
      <c r="R56" s="50">
        <v>1017</v>
      </c>
      <c r="S56" s="50">
        <v>1045</v>
      </c>
      <c r="T56" s="50">
        <v>1030</v>
      </c>
      <c r="U56" s="50">
        <v>1011</v>
      </c>
      <c r="V56" s="50">
        <v>997</v>
      </c>
      <c r="W56" s="50">
        <v>1007</v>
      </c>
      <c r="X56" s="50">
        <v>1025</v>
      </c>
      <c r="Y56" s="50">
        <v>1043</v>
      </c>
      <c r="Z56" s="50">
        <v>1084</v>
      </c>
      <c r="AA56" s="50">
        <v>1109</v>
      </c>
      <c r="AB56" s="50">
        <v>1145</v>
      </c>
      <c r="AC56" s="50">
        <v>1157</v>
      </c>
      <c r="AD56" s="50">
        <v>1210</v>
      </c>
      <c r="AE56" s="50">
        <v>1218</v>
      </c>
      <c r="AF56" s="14"/>
      <c r="AG56" s="14"/>
      <c r="AH56" s="14"/>
      <c r="AI56" s="14"/>
      <c r="AJ56" s="14"/>
      <c r="AK56" s="14"/>
      <c r="AL56" s="14"/>
      <c r="AM56" s="14"/>
      <c r="AN56" s="14"/>
      <c r="AO56" s="14"/>
      <c r="AP56" s="14"/>
      <c r="AQ56" s="14"/>
      <c r="AR56" s="14"/>
      <c r="AS56" s="14"/>
      <c r="AT56" s="14"/>
      <c r="AU56" s="14"/>
      <c r="AV56" s="14"/>
      <c r="AW56" s="14"/>
      <c r="AX56" s="11"/>
    </row>
    <row r="57" spans="1:50" ht="15" customHeight="1" x14ac:dyDescent="0.25">
      <c r="A57" s="137" t="s">
        <v>107</v>
      </c>
      <c r="B57" s="44"/>
      <c r="C57" s="48" t="s">
        <v>108</v>
      </c>
      <c r="D57" s="49"/>
      <c r="E57" s="50">
        <v>3884</v>
      </c>
      <c r="F57" s="50">
        <v>4005</v>
      </c>
      <c r="G57" s="50">
        <v>4099</v>
      </c>
      <c r="H57" s="50">
        <v>4221</v>
      </c>
      <c r="I57" s="50">
        <v>4301</v>
      </c>
      <c r="J57" s="50">
        <v>4391</v>
      </c>
      <c r="K57" s="50">
        <v>4427</v>
      </c>
      <c r="L57" s="50">
        <v>4371</v>
      </c>
      <c r="M57" s="50">
        <v>4479</v>
      </c>
      <c r="N57" s="50">
        <v>4641</v>
      </c>
      <c r="O57" s="50">
        <v>4659</v>
      </c>
      <c r="P57" s="50">
        <v>4759</v>
      </c>
      <c r="Q57" s="50">
        <v>4896</v>
      </c>
      <c r="R57" s="50">
        <v>5114</v>
      </c>
      <c r="S57" s="50">
        <v>5155</v>
      </c>
      <c r="T57" s="50">
        <v>4964</v>
      </c>
      <c r="U57" s="50">
        <v>4897</v>
      </c>
      <c r="V57" s="50">
        <v>4874</v>
      </c>
      <c r="W57" s="50">
        <v>4895</v>
      </c>
      <c r="X57" s="50">
        <v>4804</v>
      </c>
      <c r="Y57" s="50">
        <v>4940</v>
      </c>
      <c r="Z57" s="50">
        <v>5088</v>
      </c>
      <c r="AA57" s="50">
        <v>5203</v>
      </c>
      <c r="AB57" s="50">
        <v>5415</v>
      </c>
      <c r="AC57" s="50">
        <v>5487</v>
      </c>
      <c r="AD57" s="50">
        <v>5658</v>
      </c>
      <c r="AE57" s="50">
        <v>5717</v>
      </c>
      <c r="AF57" s="14"/>
      <c r="AG57" s="14"/>
      <c r="AH57" s="14"/>
      <c r="AI57" s="14"/>
      <c r="AJ57" s="14"/>
      <c r="AK57" s="14"/>
      <c r="AL57" s="14"/>
      <c r="AM57" s="14"/>
      <c r="AN57" s="14"/>
      <c r="AO57" s="14"/>
      <c r="AP57" s="14"/>
      <c r="AQ57" s="14"/>
      <c r="AR57" s="14"/>
      <c r="AS57" s="14"/>
      <c r="AT57" s="14"/>
      <c r="AU57" s="14"/>
      <c r="AV57" s="14"/>
      <c r="AW57" s="14"/>
      <c r="AX57" s="11"/>
    </row>
    <row r="58" spans="1:50" ht="15" customHeight="1" x14ac:dyDescent="0.25">
      <c r="A58" s="137" t="s">
        <v>109</v>
      </c>
      <c r="B58" s="44"/>
      <c r="C58" s="48" t="s">
        <v>110</v>
      </c>
      <c r="D58" s="49"/>
      <c r="E58" s="50">
        <v>629</v>
      </c>
      <c r="F58" s="50">
        <v>645</v>
      </c>
      <c r="G58" s="50">
        <v>659</v>
      </c>
      <c r="H58" s="50">
        <v>675</v>
      </c>
      <c r="I58" s="50">
        <v>683</v>
      </c>
      <c r="J58" s="50">
        <v>691</v>
      </c>
      <c r="K58" s="50">
        <v>713</v>
      </c>
      <c r="L58" s="50">
        <v>727</v>
      </c>
      <c r="M58" s="50">
        <v>736</v>
      </c>
      <c r="N58" s="50">
        <v>744</v>
      </c>
      <c r="O58" s="50">
        <v>764</v>
      </c>
      <c r="P58" s="50">
        <v>780</v>
      </c>
      <c r="Q58" s="50">
        <v>774</v>
      </c>
      <c r="R58" s="50">
        <v>791</v>
      </c>
      <c r="S58" s="50">
        <v>795</v>
      </c>
      <c r="T58" s="50">
        <v>779</v>
      </c>
      <c r="U58" s="50">
        <v>770</v>
      </c>
      <c r="V58" s="50">
        <v>770</v>
      </c>
      <c r="W58" s="50">
        <v>775</v>
      </c>
      <c r="X58" s="50">
        <v>789</v>
      </c>
      <c r="Y58" s="50">
        <v>799</v>
      </c>
      <c r="Z58" s="50">
        <v>831</v>
      </c>
      <c r="AA58" s="50">
        <v>852</v>
      </c>
      <c r="AB58" s="50">
        <v>887</v>
      </c>
      <c r="AC58" s="50">
        <v>931</v>
      </c>
      <c r="AD58" s="50">
        <v>957</v>
      </c>
      <c r="AE58" s="50">
        <v>983</v>
      </c>
      <c r="AF58" s="14"/>
      <c r="AG58" s="14"/>
      <c r="AH58" s="14"/>
      <c r="AI58" s="14"/>
      <c r="AJ58" s="14"/>
      <c r="AK58" s="14"/>
      <c r="AL58" s="14"/>
      <c r="AM58" s="14"/>
      <c r="AN58" s="14"/>
      <c r="AO58" s="14"/>
      <c r="AP58" s="14"/>
      <c r="AQ58" s="14"/>
      <c r="AR58" s="14"/>
      <c r="AS58" s="14"/>
      <c r="AT58" s="14"/>
      <c r="AU58" s="14"/>
      <c r="AV58" s="14"/>
      <c r="AW58" s="14"/>
      <c r="AX58" s="11"/>
    </row>
    <row r="59" spans="1:50" s="11" customFormat="1" ht="15" customHeight="1" x14ac:dyDescent="0.25">
      <c r="A59" s="136" t="s">
        <v>111</v>
      </c>
      <c r="B59" s="44"/>
      <c r="C59" s="44" t="s">
        <v>112</v>
      </c>
      <c r="D59" s="45"/>
      <c r="E59" s="46">
        <v>4928</v>
      </c>
      <c r="F59" s="46">
        <v>5018</v>
      </c>
      <c r="G59" s="46">
        <v>5132</v>
      </c>
      <c r="H59" s="46">
        <v>5307</v>
      </c>
      <c r="I59" s="46">
        <v>5403</v>
      </c>
      <c r="J59" s="46">
        <v>5541</v>
      </c>
      <c r="K59" s="46">
        <v>5626</v>
      </c>
      <c r="L59" s="46">
        <v>5666</v>
      </c>
      <c r="M59" s="46">
        <v>5788</v>
      </c>
      <c r="N59" s="46">
        <v>5962</v>
      </c>
      <c r="O59" s="46">
        <v>5993</v>
      </c>
      <c r="P59" s="46">
        <v>6194</v>
      </c>
      <c r="Q59" s="46">
        <v>6188</v>
      </c>
      <c r="R59" s="46">
        <v>6209</v>
      </c>
      <c r="S59" s="46">
        <v>6282</v>
      </c>
      <c r="T59" s="46">
        <v>6212</v>
      </c>
      <c r="U59" s="46">
        <v>6137</v>
      </c>
      <c r="V59" s="46">
        <v>6108</v>
      </c>
      <c r="W59" s="46">
        <v>6205</v>
      </c>
      <c r="X59" s="46">
        <v>6257</v>
      </c>
      <c r="Y59" s="46">
        <v>6347</v>
      </c>
      <c r="Z59" s="46">
        <v>6548</v>
      </c>
      <c r="AA59" s="46">
        <v>6757</v>
      </c>
      <c r="AB59" s="46">
        <v>6961</v>
      </c>
      <c r="AC59" s="46">
        <v>7103</v>
      </c>
      <c r="AD59" s="46">
        <v>7375</v>
      </c>
      <c r="AE59" s="46">
        <v>7598</v>
      </c>
      <c r="AF59" s="12"/>
      <c r="AG59" s="12"/>
      <c r="AH59" s="12"/>
      <c r="AI59" s="12"/>
      <c r="AJ59" s="12"/>
      <c r="AK59" s="12"/>
      <c r="AL59" s="12"/>
      <c r="AM59" s="12"/>
      <c r="AN59" s="12"/>
      <c r="AO59" s="12"/>
      <c r="AP59" s="12"/>
      <c r="AQ59" s="12"/>
      <c r="AR59" s="12"/>
      <c r="AS59" s="12"/>
      <c r="AT59" s="12"/>
      <c r="AU59" s="12"/>
      <c r="AV59" s="12"/>
      <c r="AW59" s="12"/>
    </row>
    <row r="60" spans="1:50" ht="15" customHeight="1" x14ac:dyDescent="0.25">
      <c r="A60" s="137" t="s">
        <v>113</v>
      </c>
      <c r="B60" s="44"/>
      <c r="C60" s="51" t="s">
        <v>114</v>
      </c>
      <c r="D60" s="49"/>
      <c r="E60" s="50">
        <v>915</v>
      </c>
      <c r="F60" s="50">
        <v>931</v>
      </c>
      <c r="G60" s="50">
        <v>952</v>
      </c>
      <c r="H60" s="50">
        <v>983</v>
      </c>
      <c r="I60" s="50">
        <v>968</v>
      </c>
      <c r="J60" s="50">
        <v>991</v>
      </c>
      <c r="K60" s="50">
        <v>1074</v>
      </c>
      <c r="L60" s="50">
        <v>1081</v>
      </c>
      <c r="M60" s="50">
        <v>1094</v>
      </c>
      <c r="N60" s="50">
        <v>1130</v>
      </c>
      <c r="O60" s="50">
        <v>1131</v>
      </c>
      <c r="P60" s="50">
        <v>1182</v>
      </c>
      <c r="Q60" s="50">
        <v>1179</v>
      </c>
      <c r="R60" s="50">
        <v>1178</v>
      </c>
      <c r="S60" s="50">
        <v>1206</v>
      </c>
      <c r="T60" s="50">
        <v>1176</v>
      </c>
      <c r="U60" s="50">
        <v>1161</v>
      </c>
      <c r="V60" s="50">
        <v>1170</v>
      </c>
      <c r="W60" s="50">
        <v>1174</v>
      </c>
      <c r="X60" s="50">
        <v>1174</v>
      </c>
      <c r="Y60" s="50">
        <v>1190</v>
      </c>
      <c r="Z60" s="50">
        <v>1223</v>
      </c>
      <c r="AA60" s="50">
        <v>1260</v>
      </c>
      <c r="AB60" s="50">
        <v>1285</v>
      </c>
      <c r="AC60" s="50">
        <v>1316</v>
      </c>
      <c r="AD60" s="50">
        <v>1372</v>
      </c>
      <c r="AE60" s="50">
        <v>1418</v>
      </c>
      <c r="AF60" s="14"/>
      <c r="AG60" s="14"/>
      <c r="AH60" s="14"/>
      <c r="AI60" s="14"/>
      <c r="AJ60" s="14"/>
      <c r="AK60" s="14"/>
      <c r="AL60" s="14"/>
      <c r="AM60" s="14"/>
      <c r="AN60" s="14"/>
      <c r="AO60" s="14"/>
      <c r="AP60" s="14"/>
      <c r="AQ60" s="14"/>
      <c r="AR60" s="14"/>
      <c r="AS60" s="14"/>
      <c r="AT60" s="14"/>
      <c r="AU60" s="14"/>
      <c r="AV60" s="14"/>
      <c r="AW60" s="14"/>
      <c r="AX60" s="11"/>
    </row>
    <row r="61" spans="1:50" ht="15" customHeight="1" x14ac:dyDescent="0.25">
      <c r="A61" s="137" t="s">
        <v>115</v>
      </c>
      <c r="B61" s="44"/>
      <c r="C61" s="51" t="s">
        <v>116</v>
      </c>
      <c r="D61" s="49"/>
      <c r="E61" s="50">
        <v>1415</v>
      </c>
      <c r="F61" s="50">
        <v>1443</v>
      </c>
      <c r="G61" s="50">
        <v>1479</v>
      </c>
      <c r="H61" s="50">
        <v>1544</v>
      </c>
      <c r="I61" s="50">
        <v>1591</v>
      </c>
      <c r="J61" s="50">
        <v>1634</v>
      </c>
      <c r="K61" s="50">
        <v>1635</v>
      </c>
      <c r="L61" s="50">
        <v>1655</v>
      </c>
      <c r="M61" s="50">
        <v>1702</v>
      </c>
      <c r="N61" s="50">
        <v>1786</v>
      </c>
      <c r="O61" s="50">
        <v>1797</v>
      </c>
      <c r="P61" s="50">
        <v>1880</v>
      </c>
      <c r="Q61" s="50">
        <v>1896</v>
      </c>
      <c r="R61" s="50">
        <v>1904</v>
      </c>
      <c r="S61" s="50">
        <v>1926</v>
      </c>
      <c r="T61" s="50">
        <v>1893</v>
      </c>
      <c r="U61" s="50">
        <v>1868</v>
      </c>
      <c r="V61" s="50">
        <v>1850</v>
      </c>
      <c r="W61" s="50">
        <v>1873</v>
      </c>
      <c r="X61" s="50">
        <v>1925</v>
      </c>
      <c r="Y61" s="50">
        <v>1952</v>
      </c>
      <c r="Z61" s="50">
        <v>2039</v>
      </c>
      <c r="AA61" s="50">
        <v>2110</v>
      </c>
      <c r="AB61" s="50">
        <v>2186</v>
      </c>
      <c r="AC61" s="50">
        <v>2236</v>
      </c>
      <c r="AD61" s="50">
        <v>2326</v>
      </c>
      <c r="AE61" s="50">
        <v>2365</v>
      </c>
      <c r="AF61" s="14"/>
      <c r="AG61" s="14"/>
      <c r="AH61" s="14"/>
      <c r="AI61" s="14"/>
      <c r="AJ61" s="14"/>
      <c r="AK61" s="14"/>
      <c r="AL61" s="14"/>
      <c r="AM61" s="14"/>
      <c r="AN61" s="14"/>
      <c r="AO61" s="14"/>
      <c r="AP61" s="14"/>
      <c r="AQ61" s="14"/>
      <c r="AR61" s="14"/>
      <c r="AS61" s="14"/>
      <c r="AT61" s="14"/>
      <c r="AU61" s="14"/>
      <c r="AV61" s="14"/>
      <c r="AW61" s="14"/>
      <c r="AX61" s="11"/>
    </row>
    <row r="62" spans="1:50" ht="15" customHeight="1" x14ac:dyDescent="0.25">
      <c r="A62" s="137" t="s">
        <v>117</v>
      </c>
      <c r="B62" s="44"/>
      <c r="C62" s="51" t="s">
        <v>118</v>
      </c>
      <c r="D62" s="49"/>
      <c r="E62" s="50">
        <v>1176</v>
      </c>
      <c r="F62" s="50">
        <v>1198</v>
      </c>
      <c r="G62" s="50">
        <v>1229</v>
      </c>
      <c r="H62" s="50">
        <v>1282</v>
      </c>
      <c r="I62" s="50">
        <v>1318</v>
      </c>
      <c r="J62" s="50">
        <v>1359</v>
      </c>
      <c r="K62" s="50">
        <v>1323</v>
      </c>
      <c r="L62" s="50">
        <v>1333</v>
      </c>
      <c r="M62" s="50">
        <v>1363</v>
      </c>
      <c r="N62" s="50">
        <v>1387</v>
      </c>
      <c r="O62" s="50">
        <v>1392</v>
      </c>
      <c r="P62" s="50">
        <v>1437</v>
      </c>
      <c r="Q62" s="50">
        <v>1441</v>
      </c>
      <c r="R62" s="50">
        <v>1450</v>
      </c>
      <c r="S62" s="50">
        <v>1455</v>
      </c>
      <c r="T62" s="50">
        <v>1474</v>
      </c>
      <c r="U62" s="50">
        <v>1449</v>
      </c>
      <c r="V62" s="50">
        <v>1431</v>
      </c>
      <c r="W62" s="50">
        <v>1462</v>
      </c>
      <c r="X62" s="50">
        <v>1458</v>
      </c>
      <c r="Y62" s="50">
        <v>1483</v>
      </c>
      <c r="Z62" s="50">
        <v>1504</v>
      </c>
      <c r="AA62" s="50">
        <v>1564</v>
      </c>
      <c r="AB62" s="50">
        <v>1605</v>
      </c>
      <c r="AC62" s="50">
        <v>1634</v>
      </c>
      <c r="AD62" s="50">
        <v>1694</v>
      </c>
      <c r="AE62" s="50">
        <v>1774</v>
      </c>
      <c r="AF62" s="14"/>
      <c r="AG62" s="14"/>
      <c r="AH62" s="14"/>
      <c r="AI62" s="14"/>
      <c r="AJ62" s="14"/>
      <c r="AK62" s="14"/>
      <c r="AL62" s="14"/>
      <c r="AM62" s="14"/>
      <c r="AN62" s="14"/>
      <c r="AO62" s="14"/>
      <c r="AP62" s="14"/>
      <c r="AQ62" s="14"/>
      <c r="AR62" s="14"/>
      <c r="AS62" s="14"/>
      <c r="AT62" s="14"/>
      <c r="AU62" s="14"/>
      <c r="AV62" s="14"/>
      <c r="AW62" s="14"/>
      <c r="AX62" s="11"/>
    </row>
    <row r="63" spans="1:50" ht="15" customHeight="1" x14ac:dyDescent="0.25">
      <c r="A63" s="137" t="s">
        <v>119</v>
      </c>
      <c r="B63" s="44"/>
      <c r="C63" s="51" t="s">
        <v>120</v>
      </c>
      <c r="D63" s="49"/>
      <c r="E63" s="50">
        <v>1423</v>
      </c>
      <c r="F63" s="50">
        <v>1446</v>
      </c>
      <c r="G63" s="50">
        <v>1472</v>
      </c>
      <c r="H63" s="50">
        <v>1498</v>
      </c>
      <c r="I63" s="50">
        <v>1526</v>
      </c>
      <c r="J63" s="50">
        <v>1557</v>
      </c>
      <c r="K63" s="50">
        <v>1593</v>
      </c>
      <c r="L63" s="50">
        <v>1596</v>
      </c>
      <c r="M63" s="50">
        <v>1629</v>
      </c>
      <c r="N63" s="50">
        <v>1659</v>
      </c>
      <c r="O63" s="50">
        <v>1672</v>
      </c>
      <c r="P63" s="50">
        <v>1695</v>
      </c>
      <c r="Q63" s="50">
        <v>1673</v>
      </c>
      <c r="R63" s="50">
        <v>1676</v>
      </c>
      <c r="S63" s="50">
        <v>1695</v>
      </c>
      <c r="T63" s="50">
        <v>1669</v>
      </c>
      <c r="U63" s="50">
        <v>1658</v>
      </c>
      <c r="V63" s="50">
        <v>1657</v>
      </c>
      <c r="W63" s="50">
        <v>1696</v>
      </c>
      <c r="X63" s="50">
        <v>1700</v>
      </c>
      <c r="Y63" s="50">
        <v>1722</v>
      </c>
      <c r="Z63" s="50">
        <v>1782</v>
      </c>
      <c r="AA63" s="50">
        <v>1823</v>
      </c>
      <c r="AB63" s="50">
        <v>1885</v>
      </c>
      <c r="AC63" s="50">
        <v>1917</v>
      </c>
      <c r="AD63" s="50">
        <v>1984</v>
      </c>
      <c r="AE63" s="50">
        <v>2041</v>
      </c>
      <c r="AF63" s="14"/>
      <c r="AG63" s="14"/>
      <c r="AH63" s="14"/>
      <c r="AI63" s="14"/>
      <c r="AJ63" s="14"/>
      <c r="AK63" s="14"/>
      <c r="AL63" s="14"/>
      <c r="AM63" s="14"/>
      <c r="AN63" s="14"/>
      <c r="AO63" s="14"/>
      <c r="AP63" s="14"/>
      <c r="AQ63" s="14"/>
      <c r="AR63" s="14"/>
      <c r="AS63" s="14"/>
      <c r="AT63" s="14"/>
      <c r="AU63" s="14"/>
      <c r="AV63" s="14"/>
      <c r="AW63" s="14"/>
      <c r="AX63" s="11"/>
    </row>
    <row r="64" spans="1:50" s="11" customFormat="1" ht="15" customHeight="1" x14ac:dyDescent="0.25">
      <c r="A64" s="136" t="s">
        <v>121</v>
      </c>
      <c r="B64" s="44"/>
      <c r="C64" s="44" t="s">
        <v>122</v>
      </c>
      <c r="D64" s="45"/>
      <c r="E64" s="46">
        <v>8060</v>
      </c>
      <c r="F64" s="46">
        <v>8207</v>
      </c>
      <c r="G64" s="46">
        <v>8380</v>
      </c>
      <c r="H64" s="46">
        <v>8618</v>
      </c>
      <c r="I64" s="46">
        <v>8811</v>
      </c>
      <c r="J64" s="46">
        <v>9036</v>
      </c>
      <c r="K64" s="46">
        <v>9118</v>
      </c>
      <c r="L64" s="46">
        <v>9113</v>
      </c>
      <c r="M64" s="46">
        <v>9203</v>
      </c>
      <c r="N64" s="46">
        <v>9383</v>
      </c>
      <c r="O64" s="46">
        <v>9417</v>
      </c>
      <c r="P64" s="46">
        <v>9599</v>
      </c>
      <c r="Q64" s="46">
        <v>9574</v>
      </c>
      <c r="R64" s="46">
        <v>9769</v>
      </c>
      <c r="S64" s="46">
        <v>9892</v>
      </c>
      <c r="T64" s="46">
        <v>9791</v>
      </c>
      <c r="U64" s="46">
        <v>9614</v>
      </c>
      <c r="V64" s="46">
        <v>9580</v>
      </c>
      <c r="W64" s="46">
        <v>9759</v>
      </c>
      <c r="X64" s="46">
        <v>9741</v>
      </c>
      <c r="Y64" s="46">
        <v>9862</v>
      </c>
      <c r="Z64" s="46">
        <v>10379</v>
      </c>
      <c r="AA64" s="46">
        <v>10700</v>
      </c>
      <c r="AB64" s="46">
        <v>11142</v>
      </c>
      <c r="AC64" s="46">
        <v>11352</v>
      </c>
      <c r="AD64" s="46">
        <v>11520</v>
      </c>
      <c r="AE64" s="46">
        <v>11917</v>
      </c>
      <c r="AF64" s="12"/>
      <c r="AG64" s="12"/>
      <c r="AH64" s="12"/>
      <c r="AI64" s="12"/>
      <c r="AJ64" s="12"/>
      <c r="AK64" s="12"/>
      <c r="AL64" s="12"/>
      <c r="AM64" s="12"/>
      <c r="AN64" s="12"/>
      <c r="AO64" s="12"/>
      <c r="AP64" s="12"/>
      <c r="AQ64" s="12"/>
      <c r="AR64" s="12"/>
      <c r="AS64" s="12"/>
      <c r="AT64" s="12"/>
      <c r="AU64" s="12"/>
      <c r="AV64" s="12"/>
      <c r="AW64" s="12"/>
    </row>
    <row r="65" spans="1:50" ht="15" customHeight="1" x14ac:dyDescent="0.25">
      <c r="A65" s="137" t="s">
        <v>123</v>
      </c>
      <c r="B65" s="44"/>
      <c r="C65" s="51" t="s">
        <v>124</v>
      </c>
      <c r="D65" s="49"/>
      <c r="E65" s="50">
        <v>1328</v>
      </c>
      <c r="F65" s="50">
        <v>1348</v>
      </c>
      <c r="G65" s="50">
        <v>1367</v>
      </c>
      <c r="H65" s="50">
        <v>1392</v>
      </c>
      <c r="I65" s="50">
        <v>1414</v>
      </c>
      <c r="J65" s="50">
        <v>1440</v>
      </c>
      <c r="K65" s="50">
        <v>1446</v>
      </c>
      <c r="L65" s="50">
        <v>1438</v>
      </c>
      <c r="M65" s="50">
        <v>1453</v>
      </c>
      <c r="N65" s="50">
        <v>1491</v>
      </c>
      <c r="O65" s="50">
        <v>1493</v>
      </c>
      <c r="P65" s="50">
        <v>1494</v>
      </c>
      <c r="Q65" s="50">
        <v>1502</v>
      </c>
      <c r="R65" s="50">
        <v>1529</v>
      </c>
      <c r="S65" s="50">
        <v>1547</v>
      </c>
      <c r="T65" s="50">
        <v>1534</v>
      </c>
      <c r="U65" s="50">
        <v>1516</v>
      </c>
      <c r="V65" s="50">
        <v>1520</v>
      </c>
      <c r="W65" s="50">
        <v>1544</v>
      </c>
      <c r="X65" s="50">
        <v>1562</v>
      </c>
      <c r="Y65" s="50">
        <v>1580</v>
      </c>
      <c r="Z65" s="50">
        <v>1657</v>
      </c>
      <c r="AA65" s="50">
        <v>1709</v>
      </c>
      <c r="AB65" s="50">
        <v>1749</v>
      </c>
      <c r="AC65" s="50">
        <v>1808</v>
      </c>
      <c r="AD65" s="50">
        <v>1847</v>
      </c>
      <c r="AE65" s="50">
        <v>1895</v>
      </c>
      <c r="AF65" s="14"/>
      <c r="AG65" s="14"/>
      <c r="AH65" s="14"/>
      <c r="AI65" s="14"/>
      <c r="AJ65" s="14"/>
      <c r="AK65" s="14"/>
      <c r="AL65" s="14"/>
      <c r="AM65" s="14"/>
      <c r="AN65" s="14"/>
      <c r="AO65" s="14"/>
      <c r="AP65" s="14"/>
      <c r="AQ65" s="14"/>
      <c r="AR65" s="14"/>
      <c r="AS65" s="14"/>
      <c r="AT65" s="14"/>
      <c r="AU65" s="14"/>
      <c r="AV65" s="14"/>
      <c r="AW65" s="14"/>
      <c r="AX65" s="11"/>
    </row>
    <row r="66" spans="1:50" ht="15" customHeight="1" x14ac:dyDescent="0.25">
      <c r="A66" s="137" t="s">
        <v>125</v>
      </c>
      <c r="B66" s="44"/>
      <c r="C66" s="51" t="s">
        <v>126</v>
      </c>
      <c r="D66" s="49"/>
      <c r="E66" s="50">
        <v>799</v>
      </c>
      <c r="F66" s="50">
        <v>813</v>
      </c>
      <c r="G66" s="50">
        <v>831</v>
      </c>
      <c r="H66" s="50">
        <v>859</v>
      </c>
      <c r="I66" s="50">
        <v>875</v>
      </c>
      <c r="J66" s="50">
        <v>893</v>
      </c>
      <c r="K66" s="50">
        <v>901</v>
      </c>
      <c r="L66" s="50">
        <v>901</v>
      </c>
      <c r="M66" s="50">
        <v>908</v>
      </c>
      <c r="N66" s="50">
        <v>926</v>
      </c>
      <c r="O66" s="50">
        <v>919</v>
      </c>
      <c r="P66" s="50">
        <v>938</v>
      </c>
      <c r="Q66" s="50">
        <v>938</v>
      </c>
      <c r="R66" s="50">
        <v>941</v>
      </c>
      <c r="S66" s="50">
        <v>962</v>
      </c>
      <c r="T66" s="50">
        <v>952</v>
      </c>
      <c r="U66" s="50">
        <v>947</v>
      </c>
      <c r="V66" s="50">
        <v>933</v>
      </c>
      <c r="W66" s="50">
        <v>940</v>
      </c>
      <c r="X66" s="50">
        <v>928</v>
      </c>
      <c r="Y66" s="50">
        <v>938</v>
      </c>
      <c r="Z66" s="50">
        <v>991</v>
      </c>
      <c r="AA66" s="50">
        <v>1006</v>
      </c>
      <c r="AB66" s="50">
        <v>1035</v>
      </c>
      <c r="AC66" s="50">
        <v>1042</v>
      </c>
      <c r="AD66" s="50">
        <v>1060</v>
      </c>
      <c r="AE66" s="50">
        <v>1095</v>
      </c>
      <c r="AF66" s="14"/>
      <c r="AG66" s="14"/>
      <c r="AH66" s="14"/>
      <c r="AI66" s="14"/>
      <c r="AJ66" s="14"/>
      <c r="AK66" s="14"/>
      <c r="AL66" s="14"/>
      <c r="AM66" s="14"/>
      <c r="AN66" s="14"/>
      <c r="AO66" s="14"/>
      <c r="AP66" s="14"/>
      <c r="AQ66" s="14"/>
      <c r="AR66" s="14"/>
      <c r="AS66" s="14"/>
      <c r="AT66" s="14"/>
      <c r="AU66" s="14"/>
      <c r="AV66" s="14"/>
      <c r="AW66" s="14"/>
      <c r="AX66" s="11"/>
    </row>
    <row r="67" spans="1:50" ht="15" customHeight="1" x14ac:dyDescent="0.25">
      <c r="A67" s="137" t="s">
        <v>127</v>
      </c>
      <c r="B67" s="44"/>
      <c r="C67" s="51" t="s">
        <v>128</v>
      </c>
      <c r="D67" s="49"/>
      <c r="E67" s="50">
        <v>1358</v>
      </c>
      <c r="F67" s="50">
        <v>1381</v>
      </c>
      <c r="G67" s="50">
        <v>1413</v>
      </c>
      <c r="H67" s="50">
        <v>1455</v>
      </c>
      <c r="I67" s="50">
        <v>1485</v>
      </c>
      <c r="J67" s="50">
        <v>1524</v>
      </c>
      <c r="K67" s="50">
        <v>1554</v>
      </c>
      <c r="L67" s="50">
        <v>1561</v>
      </c>
      <c r="M67" s="50">
        <v>1576</v>
      </c>
      <c r="N67" s="50">
        <v>1597</v>
      </c>
      <c r="O67" s="50">
        <v>1564</v>
      </c>
      <c r="P67" s="50">
        <v>1617</v>
      </c>
      <c r="Q67" s="50">
        <v>1627</v>
      </c>
      <c r="R67" s="50">
        <v>1650</v>
      </c>
      <c r="S67" s="50">
        <v>1677</v>
      </c>
      <c r="T67" s="50">
        <v>1655</v>
      </c>
      <c r="U67" s="50">
        <v>1628</v>
      </c>
      <c r="V67" s="50">
        <v>1629</v>
      </c>
      <c r="W67" s="50">
        <v>1647</v>
      </c>
      <c r="X67" s="50">
        <v>1635</v>
      </c>
      <c r="Y67" s="50">
        <v>1653</v>
      </c>
      <c r="Z67" s="50">
        <v>1771</v>
      </c>
      <c r="AA67" s="50">
        <v>1792</v>
      </c>
      <c r="AB67" s="50">
        <v>1863</v>
      </c>
      <c r="AC67" s="50">
        <v>1883</v>
      </c>
      <c r="AD67" s="50">
        <v>1900</v>
      </c>
      <c r="AE67" s="50">
        <v>1959</v>
      </c>
      <c r="AF67" s="14"/>
      <c r="AG67" s="14"/>
      <c r="AH67" s="14"/>
      <c r="AI67" s="14"/>
      <c r="AJ67" s="14"/>
      <c r="AK67" s="14"/>
      <c r="AL67" s="14"/>
      <c r="AM67" s="14"/>
      <c r="AN67" s="14"/>
      <c r="AO67" s="14"/>
      <c r="AP67" s="14"/>
      <c r="AQ67" s="14"/>
      <c r="AR67" s="14"/>
      <c r="AS67" s="14"/>
      <c r="AT67" s="14"/>
      <c r="AU67" s="14"/>
      <c r="AV67" s="14"/>
      <c r="AW67" s="14"/>
      <c r="AX67" s="11"/>
    </row>
    <row r="68" spans="1:50" ht="15" customHeight="1" x14ac:dyDescent="0.25">
      <c r="A68" s="137" t="s">
        <v>129</v>
      </c>
      <c r="B68" s="44"/>
      <c r="C68" s="51" t="s">
        <v>130</v>
      </c>
      <c r="D68" s="49"/>
      <c r="E68" s="50">
        <v>3247</v>
      </c>
      <c r="F68" s="50">
        <v>3311</v>
      </c>
      <c r="G68" s="50">
        <v>3383</v>
      </c>
      <c r="H68" s="50">
        <v>3463</v>
      </c>
      <c r="I68" s="50">
        <v>3549</v>
      </c>
      <c r="J68" s="50">
        <v>3660</v>
      </c>
      <c r="K68" s="50">
        <v>3649</v>
      </c>
      <c r="L68" s="50">
        <v>3662</v>
      </c>
      <c r="M68" s="50">
        <v>3694</v>
      </c>
      <c r="N68" s="50">
        <v>3793</v>
      </c>
      <c r="O68" s="50">
        <v>3841</v>
      </c>
      <c r="P68" s="50">
        <v>3925</v>
      </c>
      <c r="Q68" s="50">
        <v>3879</v>
      </c>
      <c r="R68" s="50">
        <v>3913</v>
      </c>
      <c r="S68" s="50">
        <v>3959</v>
      </c>
      <c r="T68" s="50">
        <v>3930</v>
      </c>
      <c r="U68" s="50">
        <v>3828</v>
      </c>
      <c r="V68" s="50">
        <v>3823</v>
      </c>
      <c r="W68" s="50">
        <v>3886</v>
      </c>
      <c r="X68" s="50">
        <v>3895</v>
      </c>
      <c r="Y68" s="50">
        <v>3937</v>
      </c>
      <c r="Z68" s="50">
        <v>4124</v>
      </c>
      <c r="AA68" s="50">
        <v>4296</v>
      </c>
      <c r="AB68" s="50">
        <v>4516</v>
      </c>
      <c r="AC68" s="50">
        <v>4613</v>
      </c>
      <c r="AD68" s="50">
        <v>4673</v>
      </c>
      <c r="AE68" s="50">
        <v>4851</v>
      </c>
      <c r="AF68" s="14"/>
      <c r="AG68" s="14"/>
      <c r="AH68" s="14"/>
      <c r="AI68" s="14"/>
      <c r="AJ68" s="14"/>
      <c r="AK68" s="14"/>
      <c r="AL68" s="14"/>
      <c r="AM68" s="14"/>
      <c r="AN68" s="14"/>
      <c r="AO68" s="14"/>
      <c r="AP68" s="14"/>
      <c r="AQ68" s="14"/>
      <c r="AR68" s="14"/>
      <c r="AS68" s="14"/>
      <c r="AT68" s="14"/>
      <c r="AU68" s="14"/>
      <c r="AV68" s="14"/>
      <c r="AW68" s="14"/>
      <c r="AX68" s="11"/>
    </row>
    <row r="69" spans="1:50" ht="15" customHeight="1" x14ac:dyDescent="0.25">
      <c r="A69" s="137" t="s">
        <v>131</v>
      </c>
      <c r="B69" s="44"/>
      <c r="C69" s="51" t="s">
        <v>132</v>
      </c>
      <c r="D69" s="49"/>
      <c r="E69" s="50">
        <v>1329</v>
      </c>
      <c r="F69" s="50">
        <v>1354</v>
      </c>
      <c r="G69" s="50">
        <v>1386</v>
      </c>
      <c r="H69" s="50">
        <v>1449</v>
      </c>
      <c r="I69" s="50">
        <v>1487</v>
      </c>
      <c r="J69" s="50">
        <v>1518</v>
      </c>
      <c r="K69" s="50">
        <v>1567</v>
      </c>
      <c r="L69" s="50">
        <v>1551</v>
      </c>
      <c r="M69" s="50">
        <v>1572</v>
      </c>
      <c r="N69" s="50">
        <v>1577</v>
      </c>
      <c r="O69" s="50">
        <v>1601</v>
      </c>
      <c r="P69" s="50">
        <v>1625</v>
      </c>
      <c r="Q69" s="50">
        <v>1628</v>
      </c>
      <c r="R69" s="50">
        <v>1736</v>
      </c>
      <c r="S69" s="50">
        <v>1748</v>
      </c>
      <c r="T69" s="50">
        <v>1719</v>
      </c>
      <c r="U69" s="50">
        <v>1695</v>
      </c>
      <c r="V69" s="50">
        <v>1675</v>
      </c>
      <c r="W69" s="50">
        <v>1741</v>
      </c>
      <c r="X69" s="50">
        <v>1722</v>
      </c>
      <c r="Y69" s="50">
        <v>1754</v>
      </c>
      <c r="Z69" s="50">
        <v>1836</v>
      </c>
      <c r="AA69" s="50">
        <v>1898</v>
      </c>
      <c r="AB69" s="50">
        <v>1978</v>
      </c>
      <c r="AC69" s="50">
        <v>2006</v>
      </c>
      <c r="AD69" s="50">
        <v>2040</v>
      </c>
      <c r="AE69" s="50">
        <v>2117</v>
      </c>
      <c r="AF69" s="14"/>
      <c r="AG69" s="14"/>
      <c r="AH69" s="14"/>
      <c r="AI69" s="14"/>
      <c r="AJ69" s="14"/>
      <c r="AK69" s="14"/>
      <c r="AL69" s="14"/>
      <c r="AM69" s="14"/>
      <c r="AN69" s="14"/>
      <c r="AO69" s="14"/>
      <c r="AP69" s="14"/>
      <c r="AQ69" s="14"/>
      <c r="AR69" s="14"/>
      <c r="AS69" s="14"/>
      <c r="AT69" s="14"/>
      <c r="AU69" s="14"/>
      <c r="AV69" s="14"/>
      <c r="AW69" s="14"/>
      <c r="AX69" s="11"/>
    </row>
    <row r="70" spans="1:50" s="11" customFormat="1" ht="22.5" customHeight="1" x14ac:dyDescent="0.25">
      <c r="A70" s="136" t="s">
        <v>133</v>
      </c>
      <c r="B70" s="44" t="s">
        <v>134</v>
      </c>
      <c r="C70" s="44"/>
      <c r="D70" s="45"/>
      <c r="E70" s="46">
        <v>20292</v>
      </c>
      <c r="F70" s="46">
        <v>20767</v>
      </c>
      <c r="G70" s="46">
        <v>21199</v>
      </c>
      <c r="H70" s="46">
        <v>21869</v>
      </c>
      <c r="I70" s="46">
        <v>22356</v>
      </c>
      <c r="J70" s="46">
        <v>22806</v>
      </c>
      <c r="K70" s="46">
        <v>23392</v>
      </c>
      <c r="L70" s="46">
        <v>23287</v>
      </c>
      <c r="M70" s="46">
        <v>23713</v>
      </c>
      <c r="N70" s="46">
        <v>24432</v>
      </c>
      <c r="O70" s="46">
        <v>24933</v>
      </c>
      <c r="P70" s="46">
        <v>25405</v>
      </c>
      <c r="Q70" s="46">
        <v>25424</v>
      </c>
      <c r="R70" s="46">
        <v>25841</v>
      </c>
      <c r="S70" s="46">
        <v>26129</v>
      </c>
      <c r="T70" s="46">
        <v>25832</v>
      </c>
      <c r="U70" s="46">
        <v>25581</v>
      </c>
      <c r="V70" s="46">
        <v>25527</v>
      </c>
      <c r="W70" s="46">
        <v>25616</v>
      </c>
      <c r="X70" s="46">
        <v>25795</v>
      </c>
      <c r="Y70" s="46">
        <v>26083</v>
      </c>
      <c r="Z70" s="46">
        <v>26840</v>
      </c>
      <c r="AA70" s="46">
        <v>27470</v>
      </c>
      <c r="AB70" s="46">
        <v>28215</v>
      </c>
      <c r="AC70" s="46">
        <v>28786</v>
      </c>
      <c r="AD70" s="46">
        <v>29168</v>
      </c>
      <c r="AE70" s="46">
        <v>29870</v>
      </c>
      <c r="AF70" s="12"/>
      <c r="AG70" s="12"/>
      <c r="AH70" s="12"/>
      <c r="AI70" s="12"/>
      <c r="AJ70" s="12"/>
      <c r="AK70" s="12"/>
      <c r="AL70" s="12"/>
      <c r="AM70" s="12"/>
      <c r="AN70" s="12"/>
      <c r="AO70" s="12"/>
      <c r="AP70" s="12"/>
      <c r="AQ70" s="12"/>
      <c r="AR70" s="12"/>
      <c r="AS70" s="12"/>
      <c r="AT70" s="12"/>
      <c r="AU70" s="12"/>
      <c r="AV70" s="12"/>
      <c r="AW70" s="12"/>
    </row>
    <row r="71" spans="1:50" ht="15" customHeight="1" x14ac:dyDescent="0.25">
      <c r="A71" s="137" t="s">
        <v>135</v>
      </c>
      <c r="B71" s="44"/>
      <c r="C71" s="48" t="s">
        <v>136</v>
      </c>
      <c r="D71" s="49"/>
      <c r="E71" s="50">
        <v>956</v>
      </c>
      <c r="F71" s="50">
        <v>966</v>
      </c>
      <c r="G71" s="50">
        <v>977</v>
      </c>
      <c r="H71" s="50">
        <v>986</v>
      </c>
      <c r="I71" s="50">
        <v>986</v>
      </c>
      <c r="J71" s="50">
        <v>988</v>
      </c>
      <c r="K71" s="50">
        <v>1000</v>
      </c>
      <c r="L71" s="50">
        <v>984</v>
      </c>
      <c r="M71" s="50">
        <v>993</v>
      </c>
      <c r="N71" s="50">
        <v>1021</v>
      </c>
      <c r="O71" s="50">
        <v>1026</v>
      </c>
      <c r="P71" s="50">
        <v>1045</v>
      </c>
      <c r="Q71" s="50">
        <v>1041</v>
      </c>
      <c r="R71" s="50">
        <v>1036</v>
      </c>
      <c r="S71" s="50">
        <v>1049</v>
      </c>
      <c r="T71" s="50">
        <v>1076</v>
      </c>
      <c r="U71" s="50">
        <v>1066</v>
      </c>
      <c r="V71" s="50">
        <v>1042</v>
      </c>
      <c r="W71" s="50">
        <v>1053</v>
      </c>
      <c r="X71" s="50">
        <v>1057</v>
      </c>
      <c r="Y71" s="50">
        <v>1041</v>
      </c>
      <c r="Z71" s="50">
        <v>1074</v>
      </c>
      <c r="AA71" s="50">
        <v>1086</v>
      </c>
      <c r="AB71" s="50">
        <v>1085</v>
      </c>
      <c r="AC71" s="50">
        <v>1112</v>
      </c>
      <c r="AD71" s="50">
        <v>1107</v>
      </c>
      <c r="AE71" s="50">
        <v>1137</v>
      </c>
      <c r="AF71" s="14"/>
      <c r="AG71" s="14"/>
      <c r="AH71" s="14"/>
      <c r="AI71" s="14"/>
      <c r="AJ71" s="14"/>
      <c r="AK71" s="14"/>
      <c r="AL71" s="14"/>
      <c r="AM71" s="14"/>
      <c r="AN71" s="14"/>
      <c r="AO71" s="14"/>
      <c r="AP71" s="14"/>
      <c r="AQ71" s="14"/>
      <c r="AR71" s="14"/>
      <c r="AS71" s="14"/>
      <c r="AT71" s="14"/>
      <c r="AU71" s="14"/>
      <c r="AV71" s="14"/>
      <c r="AW71" s="14"/>
      <c r="AX71" s="11"/>
    </row>
    <row r="72" spans="1:50" ht="15" customHeight="1" x14ac:dyDescent="0.25">
      <c r="A72" s="137" t="s">
        <v>137</v>
      </c>
      <c r="B72" s="44"/>
      <c r="C72" s="48" t="s">
        <v>138</v>
      </c>
      <c r="D72" s="49"/>
      <c r="E72" s="50">
        <v>3778</v>
      </c>
      <c r="F72" s="50">
        <v>3877</v>
      </c>
      <c r="G72" s="50">
        <v>3963</v>
      </c>
      <c r="H72" s="50">
        <v>4120</v>
      </c>
      <c r="I72" s="50">
        <v>4215</v>
      </c>
      <c r="J72" s="50">
        <v>4316</v>
      </c>
      <c r="K72" s="50">
        <v>4346</v>
      </c>
      <c r="L72" s="50">
        <v>4247</v>
      </c>
      <c r="M72" s="50">
        <v>4375</v>
      </c>
      <c r="N72" s="50">
        <v>4432</v>
      </c>
      <c r="O72" s="50">
        <v>4549</v>
      </c>
      <c r="P72" s="50">
        <v>4635</v>
      </c>
      <c r="Q72" s="50">
        <v>4681</v>
      </c>
      <c r="R72" s="50">
        <v>4737</v>
      </c>
      <c r="S72" s="50">
        <v>4786</v>
      </c>
      <c r="T72" s="50">
        <v>4801</v>
      </c>
      <c r="U72" s="50">
        <v>4750</v>
      </c>
      <c r="V72" s="50">
        <v>4726</v>
      </c>
      <c r="W72" s="50">
        <v>4759</v>
      </c>
      <c r="X72" s="50">
        <v>4823</v>
      </c>
      <c r="Y72" s="50">
        <v>4828</v>
      </c>
      <c r="Z72" s="50">
        <v>4913</v>
      </c>
      <c r="AA72" s="50">
        <v>5031</v>
      </c>
      <c r="AB72" s="50">
        <v>5233</v>
      </c>
      <c r="AC72" s="50">
        <v>5294</v>
      </c>
      <c r="AD72" s="50">
        <v>5359</v>
      </c>
      <c r="AE72" s="50">
        <v>5496</v>
      </c>
      <c r="AF72" s="14"/>
      <c r="AG72" s="14"/>
      <c r="AH72" s="14"/>
      <c r="AI72" s="14"/>
      <c r="AJ72" s="14"/>
      <c r="AK72" s="14"/>
      <c r="AL72" s="14"/>
      <c r="AM72" s="14"/>
      <c r="AN72" s="14"/>
      <c r="AO72" s="14"/>
      <c r="AP72" s="14"/>
      <c r="AQ72" s="14"/>
      <c r="AR72" s="14"/>
      <c r="AS72" s="14"/>
      <c r="AT72" s="14"/>
      <c r="AU72" s="14"/>
      <c r="AV72" s="14"/>
      <c r="AW72" s="14"/>
      <c r="AX72" s="11"/>
    </row>
    <row r="73" spans="1:50" ht="15" customHeight="1" x14ac:dyDescent="0.25">
      <c r="A73" s="137" t="s">
        <v>139</v>
      </c>
      <c r="B73" s="44"/>
      <c r="C73" s="48" t="s">
        <v>140</v>
      </c>
      <c r="D73" s="49"/>
      <c r="E73" s="50">
        <v>784</v>
      </c>
      <c r="F73" s="50">
        <v>797</v>
      </c>
      <c r="G73" s="50">
        <v>809</v>
      </c>
      <c r="H73" s="50">
        <v>818</v>
      </c>
      <c r="I73" s="50">
        <v>809</v>
      </c>
      <c r="J73" s="50">
        <v>817</v>
      </c>
      <c r="K73" s="50">
        <v>832</v>
      </c>
      <c r="L73" s="50">
        <v>853</v>
      </c>
      <c r="M73" s="50">
        <v>857</v>
      </c>
      <c r="N73" s="50">
        <v>871</v>
      </c>
      <c r="O73" s="50">
        <v>883</v>
      </c>
      <c r="P73" s="50">
        <v>889</v>
      </c>
      <c r="Q73" s="50">
        <v>872</v>
      </c>
      <c r="R73" s="50">
        <v>889</v>
      </c>
      <c r="S73" s="50">
        <v>897</v>
      </c>
      <c r="T73" s="50">
        <v>891</v>
      </c>
      <c r="U73" s="50">
        <v>883</v>
      </c>
      <c r="V73" s="50">
        <v>864</v>
      </c>
      <c r="W73" s="50">
        <v>875</v>
      </c>
      <c r="X73" s="50">
        <v>878</v>
      </c>
      <c r="Y73" s="50">
        <v>872</v>
      </c>
      <c r="Z73" s="50">
        <v>899</v>
      </c>
      <c r="AA73" s="50">
        <v>901</v>
      </c>
      <c r="AB73" s="50">
        <v>912</v>
      </c>
      <c r="AC73" s="50">
        <v>925</v>
      </c>
      <c r="AD73" s="50">
        <v>920</v>
      </c>
      <c r="AE73" s="50">
        <v>949</v>
      </c>
      <c r="AF73" s="14"/>
      <c r="AG73" s="14"/>
      <c r="AH73" s="14"/>
      <c r="AI73" s="14"/>
      <c r="AJ73" s="14"/>
      <c r="AK73" s="14"/>
      <c r="AL73" s="14"/>
      <c r="AM73" s="14"/>
      <c r="AN73" s="14"/>
      <c r="AO73" s="14"/>
      <c r="AP73" s="14"/>
      <c r="AQ73" s="14"/>
      <c r="AR73" s="14"/>
      <c r="AS73" s="14"/>
      <c r="AT73" s="14"/>
      <c r="AU73" s="14"/>
      <c r="AV73" s="14"/>
      <c r="AW73" s="14"/>
      <c r="AX73" s="11"/>
    </row>
    <row r="74" spans="1:50" ht="15" customHeight="1" x14ac:dyDescent="0.25">
      <c r="A74" s="137" t="s">
        <v>141</v>
      </c>
      <c r="B74" s="44"/>
      <c r="C74" s="48" t="s">
        <v>142</v>
      </c>
      <c r="D74" s="49"/>
      <c r="E74" s="50">
        <v>3459</v>
      </c>
      <c r="F74" s="50">
        <v>3538</v>
      </c>
      <c r="G74" s="50">
        <v>3624</v>
      </c>
      <c r="H74" s="50">
        <v>3787</v>
      </c>
      <c r="I74" s="50">
        <v>3976</v>
      </c>
      <c r="J74" s="50">
        <v>4100</v>
      </c>
      <c r="K74" s="50">
        <v>4233</v>
      </c>
      <c r="L74" s="50">
        <v>4201</v>
      </c>
      <c r="M74" s="50">
        <v>4296</v>
      </c>
      <c r="N74" s="50">
        <v>4438</v>
      </c>
      <c r="O74" s="50">
        <v>4458</v>
      </c>
      <c r="P74" s="50">
        <v>4552</v>
      </c>
      <c r="Q74" s="50">
        <v>4573</v>
      </c>
      <c r="R74" s="50">
        <v>4602</v>
      </c>
      <c r="S74" s="50">
        <v>4621</v>
      </c>
      <c r="T74" s="50">
        <v>4560</v>
      </c>
      <c r="U74" s="50">
        <v>4524</v>
      </c>
      <c r="V74" s="50">
        <v>4523</v>
      </c>
      <c r="W74" s="50">
        <v>4534</v>
      </c>
      <c r="X74" s="50">
        <v>4508</v>
      </c>
      <c r="Y74" s="50">
        <v>4646</v>
      </c>
      <c r="Z74" s="50">
        <v>4807</v>
      </c>
      <c r="AA74" s="50">
        <v>4849</v>
      </c>
      <c r="AB74" s="50">
        <v>5013</v>
      </c>
      <c r="AC74" s="50">
        <v>5094</v>
      </c>
      <c r="AD74" s="50">
        <v>5132</v>
      </c>
      <c r="AE74" s="50">
        <v>5270</v>
      </c>
      <c r="AF74" s="14"/>
      <c r="AG74" s="14"/>
      <c r="AH74" s="14"/>
      <c r="AI74" s="14"/>
      <c r="AJ74" s="14"/>
      <c r="AK74" s="14"/>
      <c r="AL74" s="14"/>
      <c r="AM74" s="14"/>
      <c r="AN74" s="14"/>
      <c r="AO74" s="14"/>
      <c r="AP74" s="14"/>
      <c r="AQ74" s="14"/>
      <c r="AR74" s="14"/>
      <c r="AS74" s="14"/>
      <c r="AT74" s="14"/>
      <c r="AU74" s="14"/>
      <c r="AV74" s="14"/>
      <c r="AW74" s="14"/>
      <c r="AX74" s="11"/>
    </row>
    <row r="75" spans="1:50" ht="15" customHeight="1" x14ac:dyDescent="0.25">
      <c r="A75" s="137" t="s">
        <v>143</v>
      </c>
      <c r="B75" s="44"/>
      <c r="C75" s="48" t="s">
        <v>144</v>
      </c>
      <c r="D75" s="49"/>
      <c r="E75" s="50">
        <v>2788</v>
      </c>
      <c r="F75" s="50">
        <v>2875</v>
      </c>
      <c r="G75" s="50">
        <v>2936</v>
      </c>
      <c r="H75" s="50">
        <v>3013</v>
      </c>
      <c r="I75" s="50">
        <v>3070</v>
      </c>
      <c r="J75" s="50">
        <v>3119</v>
      </c>
      <c r="K75" s="50">
        <v>3205</v>
      </c>
      <c r="L75" s="50">
        <v>3231</v>
      </c>
      <c r="M75" s="50">
        <v>3271</v>
      </c>
      <c r="N75" s="50">
        <v>3395</v>
      </c>
      <c r="O75" s="50">
        <v>3447</v>
      </c>
      <c r="P75" s="50">
        <v>3512</v>
      </c>
      <c r="Q75" s="50">
        <v>3579</v>
      </c>
      <c r="R75" s="50">
        <v>3654</v>
      </c>
      <c r="S75" s="50">
        <v>3726</v>
      </c>
      <c r="T75" s="50">
        <v>3672</v>
      </c>
      <c r="U75" s="50">
        <v>3629</v>
      </c>
      <c r="V75" s="50">
        <v>3654</v>
      </c>
      <c r="W75" s="50">
        <v>3682</v>
      </c>
      <c r="X75" s="50">
        <v>3686</v>
      </c>
      <c r="Y75" s="50">
        <v>3752</v>
      </c>
      <c r="Z75" s="50">
        <v>3871</v>
      </c>
      <c r="AA75" s="50">
        <v>3994</v>
      </c>
      <c r="AB75" s="50">
        <v>4142</v>
      </c>
      <c r="AC75" s="50">
        <v>4297</v>
      </c>
      <c r="AD75" s="50">
        <v>4401</v>
      </c>
      <c r="AE75" s="50">
        <v>4475</v>
      </c>
      <c r="AF75" s="14"/>
      <c r="AG75" s="14"/>
      <c r="AH75" s="14"/>
      <c r="AI75" s="14"/>
      <c r="AJ75" s="14"/>
      <c r="AK75" s="14"/>
      <c r="AL75" s="14"/>
      <c r="AM75" s="14"/>
      <c r="AN75" s="14"/>
      <c r="AO75" s="14"/>
      <c r="AP75" s="14"/>
      <c r="AQ75" s="14"/>
      <c r="AR75" s="14"/>
      <c r="AS75" s="14"/>
      <c r="AT75" s="14"/>
      <c r="AU75" s="14"/>
      <c r="AV75" s="14"/>
      <c r="AW75" s="14"/>
      <c r="AX75" s="11"/>
    </row>
    <row r="76" spans="1:50" ht="15" customHeight="1" x14ac:dyDescent="0.25">
      <c r="A76" s="137" t="s">
        <v>145</v>
      </c>
      <c r="B76" s="44"/>
      <c r="C76" s="48" t="s">
        <v>146</v>
      </c>
      <c r="D76" s="49"/>
      <c r="E76" s="50">
        <v>3990</v>
      </c>
      <c r="F76" s="50">
        <v>4075</v>
      </c>
      <c r="G76" s="50">
        <v>4164</v>
      </c>
      <c r="H76" s="50">
        <v>4299</v>
      </c>
      <c r="I76" s="50">
        <v>4373</v>
      </c>
      <c r="J76" s="50">
        <v>4482</v>
      </c>
      <c r="K76" s="50">
        <v>4658</v>
      </c>
      <c r="L76" s="50">
        <v>4683</v>
      </c>
      <c r="M76" s="50">
        <v>4789</v>
      </c>
      <c r="N76" s="50">
        <v>4997</v>
      </c>
      <c r="O76" s="50">
        <v>5186</v>
      </c>
      <c r="P76" s="50">
        <v>5275</v>
      </c>
      <c r="Q76" s="50">
        <v>5180</v>
      </c>
      <c r="R76" s="50">
        <v>5266</v>
      </c>
      <c r="S76" s="50">
        <v>5306</v>
      </c>
      <c r="T76" s="50">
        <v>5205</v>
      </c>
      <c r="U76" s="50">
        <v>5158</v>
      </c>
      <c r="V76" s="50">
        <v>5140</v>
      </c>
      <c r="W76" s="50">
        <v>5081</v>
      </c>
      <c r="X76" s="50">
        <v>5162</v>
      </c>
      <c r="Y76" s="50">
        <v>5218</v>
      </c>
      <c r="Z76" s="50">
        <v>5359</v>
      </c>
      <c r="AA76" s="50">
        <v>5501</v>
      </c>
      <c r="AB76" s="50">
        <v>5619</v>
      </c>
      <c r="AC76" s="50">
        <v>5757</v>
      </c>
      <c r="AD76" s="50">
        <v>5888</v>
      </c>
      <c r="AE76" s="50">
        <v>6031</v>
      </c>
      <c r="AF76" s="14"/>
      <c r="AG76" s="14"/>
      <c r="AH76" s="14"/>
      <c r="AI76" s="14"/>
      <c r="AJ76" s="14"/>
      <c r="AK76" s="14"/>
      <c r="AL76" s="14"/>
      <c r="AM76" s="14"/>
      <c r="AN76" s="14"/>
      <c r="AO76" s="14"/>
      <c r="AP76" s="14"/>
      <c r="AQ76" s="14"/>
      <c r="AR76" s="14"/>
      <c r="AS76" s="14"/>
      <c r="AT76" s="14"/>
      <c r="AU76" s="14"/>
      <c r="AV76" s="14"/>
      <c r="AW76" s="14"/>
      <c r="AX76" s="11"/>
    </row>
    <row r="77" spans="1:50" ht="15" customHeight="1" x14ac:dyDescent="0.25">
      <c r="A77" s="137" t="s">
        <v>147</v>
      </c>
      <c r="B77" s="44"/>
      <c r="C77" s="48" t="s">
        <v>148</v>
      </c>
      <c r="D77" s="49"/>
      <c r="E77" s="50">
        <v>877</v>
      </c>
      <c r="F77" s="50">
        <v>890</v>
      </c>
      <c r="G77" s="50">
        <v>902</v>
      </c>
      <c r="H77" s="50">
        <v>910</v>
      </c>
      <c r="I77" s="50">
        <v>916</v>
      </c>
      <c r="J77" s="50">
        <v>929</v>
      </c>
      <c r="K77" s="50">
        <v>940</v>
      </c>
      <c r="L77" s="50">
        <v>935</v>
      </c>
      <c r="M77" s="50">
        <v>936</v>
      </c>
      <c r="N77" s="50">
        <v>952</v>
      </c>
      <c r="O77" s="50">
        <v>957</v>
      </c>
      <c r="P77" s="50">
        <v>963</v>
      </c>
      <c r="Q77" s="50">
        <v>965</v>
      </c>
      <c r="R77" s="50">
        <v>968</v>
      </c>
      <c r="S77" s="50">
        <v>965</v>
      </c>
      <c r="T77" s="50">
        <v>956</v>
      </c>
      <c r="U77" s="50">
        <v>958</v>
      </c>
      <c r="V77" s="50">
        <v>942</v>
      </c>
      <c r="W77" s="50">
        <v>946</v>
      </c>
      <c r="X77" s="50">
        <v>946</v>
      </c>
      <c r="Y77" s="50">
        <v>936</v>
      </c>
      <c r="Z77" s="50">
        <v>951</v>
      </c>
      <c r="AA77" s="50">
        <v>957</v>
      </c>
      <c r="AB77" s="50">
        <v>964</v>
      </c>
      <c r="AC77" s="50">
        <v>988</v>
      </c>
      <c r="AD77" s="50">
        <v>1012</v>
      </c>
      <c r="AE77" s="50">
        <v>1050</v>
      </c>
      <c r="AF77" s="14"/>
      <c r="AG77" s="14"/>
      <c r="AH77" s="14"/>
      <c r="AI77" s="14"/>
      <c r="AJ77" s="14"/>
      <c r="AK77" s="14"/>
      <c r="AL77" s="14"/>
      <c r="AM77" s="14"/>
      <c r="AN77" s="14"/>
      <c r="AO77" s="14"/>
      <c r="AP77" s="14"/>
      <c r="AQ77" s="14"/>
      <c r="AR77" s="14"/>
      <c r="AS77" s="14"/>
      <c r="AT77" s="14"/>
      <c r="AU77" s="14"/>
      <c r="AV77" s="14"/>
      <c r="AW77" s="14"/>
      <c r="AX77" s="11"/>
    </row>
    <row r="78" spans="1:50" ht="15" customHeight="1" x14ac:dyDescent="0.25">
      <c r="A78" s="137" t="s">
        <v>149</v>
      </c>
      <c r="B78" s="44"/>
      <c r="C78" s="48" t="s">
        <v>150</v>
      </c>
      <c r="D78" s="49"/>
      <c r="E78" s="50">
        <v>3369</v>
      </c>
      <c r="F78" s="50">
        <v>3446</v>
      </c>
      <c r="G78" s="50">
        <v>3514</v>
      </c>
      <c r="H78" s="50">
        <v>3612</v>
      </c>
      <c r="I78" s="50">
        <v>3682</v>
      </c>
      <c r="J78" s="50">
        <v>3721</v>
      </c>
      <c r="K78" s="50">
        <v>3843</v>
      </c>
      <c r="L78" s="50">
        <v>3809</v>
      </c>
      <c r="M78" s="50">
        <v>3866</v>
      </c>
      <c r="N78" s="50">
        <v>3977</v>
      </c>
      <c r="O78" s="50">
        <v>4075</v>
      </c>
      <c r="P78" s="50">
        <v>4185</v>
      </c>
      <c r="Q78" s="50">
        <v>4186</v>
      </c>
      <c r="R78" s="50">
        <v>4329</v>
      </c>
      <c r="S78" s="50">
        <v>4416</v>
      </c>
      <c r="T78" s="50">
        <v>4298</v>
      </c>
      <c r="U78" s="50">
        <v>4245</v>
      </c>
      <c r="V78" s="50">
        <v>4262</v>
      </c>
      <c r="W78" s="50">
        <v>4305</v>
      </c>
      <c r="X78" s="50">
        <v>4362</v>
      </c>
      <c r="Y78" s="50">
        <v>4414</v>
      </c>
      <c r="Z78" s="50">
        <v>4579</v>
      </c>
      <c r="AA78" s="50">
        <v>4728</v>
      </c>
      <c r="AB78" s="50">
        <v>4803</v>
      </c>
      <c r="AC78" s="50">
        <v>4874</v>
      </c>
      <c r="AD78" s="50">
        <v>4896</v>
      </c>
      <c r="AE78" s="50">
        <v>5006</v>
      </c>
      <c r="AF78" s="14"/>
      <c r="AG78" s="14"/>
      <c r="AH78" s="14"/>
      <c r="AI78" s="14"/>
      <c r="AJ78" s="14"/>
      <c r="AK78" s="14"/>
      <c r="AL78" s="14"/>
      <c r="AM78" s="14"/>
      <c r="AN78" s="14"/>
      <c r="AO78" s="14"/>
      <c r="AP78" s="14"/>
      <c r="AQ78" s="14"/>
      <c r="AR78" s="14"/>
      <c r="AS78" s="14"/>
      <c r="AT78" s="14"/>
      <c r="AU78" s="14"/>
      <c r="AV78" s="14"/>
      <c r="AW78" s="14"/>
      <c r="AX78" s="11"/>
    </row>
    <row r="79" spans="1:50" ht="15" customHeight="1" x14ac:dyDescent="0.25">
      <c r="A79" s="137" t="s">
        <v>151</v>
      </c>
      <c r="B79" s="44"/>
      <c r="C79" s="48" t="s">
        <v>152</v>
      </c>
      <c r="D79" s="49"/>
      <c r="E79" s="50">
        <v>293</v>
      </c>
      <c r="F79" s="50">
        <v>302</v>
      </c>
      <c r="G79" s="50">
        <v>310</v>
      </c>
      <c r="H79" s="50">
        <v>325</v>
      </c>
      <c r="I79" s="50">
        <v>329</v>
      </c>
      <c r="J79" s="50">
        <v>334</v>
      </c>
      <c r="K79" s="50">
        <v>335</v>
      </c>
      <c r="L79" s="50">
        <v>344</v>
      </c>
      <c r="M79" s="50">
        <v>329</v>
      </c>
      <c r="N79" s="50">
        <v>351</v>
      </c>
      <c r="O79" s="50">
        <v>352</v>
      </c>
      <c r="P79" s="50">
        <v>348</v>
      </c>
      <c r="Q79" s="50">
        <v>348</v>
      </c>
      <c r="R79" s="50">
        <v>360</v>
      </c>
      <c r="S79" s="50">
        <v>362</v>
      </c>
      <c r="T79" s="50">
        <v>371</v>
      </c>
      <c r="U79" s="50">
        <v>368</v>
      </c>
      <c r="V79" s="50">
        <v>374</v>
      </c>
      <c r="W79" s="50">
        <v>382</v>
      </c>
      <c r="X79" s="50">
        <v>372</v>
      </c>
      <c r="Y79" s="50">
        <v>376</v>
      </c>
      <c r="Z79" s="50">
        <v>388</v>
      </c>
      <c r="AA79" s="50">
        <v>422</v>
      </c>
      <c r="AB79" s="50">
        <v>443</v>
      </c>
      <c r="AC79" s="50">
        <v>443</v>
      </c>
      <c r="AD79" s="50">
        <v>452</v>
      </c>
      <c r="AE79" s="50">
        <v>456</v>
      </c>
      <c r="AF79" s="14"/>
      <c r="AG79" s="14"/>
      <c r="AH79" s="14"/>
      <c r="AI79" s="14"/>
      <c r="AJ79" s="14"/>
      <c r="AK79" s="14"/>
      <c r="AL79" s="14"/>
      <c r="AM79" s="14"/>
      <c r="AN79" s="14"/>
      <c r="AO79" s="14"/>
      <c r="AP79" s="14"/>
      <c r="AQ79" s="14"/>
      <c r="AR79" s="14"/>
      <c r="AS79" s="14"/>
      <c r="AT79" s="14"/>
      <c r="AU79" s="14"/>
      <c r="AV79" s="14"/>
      <c r="AW79" s="14"/>
      <c r="AX79" s="11"/>
    </row>
    <row r="80" spans="1:50" s="11" customFormat="1" ht="22.5" customHeight="1" x14ac:dyDescent="0.25">
      <c r="A80" s="136" t="s">
        <v>153</v>
      </c>
      <c r="B80" s="44" t="s">
        <v>154</v>
      </c>
      <c r="C80" s="44"/>
      <c r="D80" s="45"/>
      <c r="E80" s="46">
        <v>25192</v>
      </c>
      <c r="F80" s="46">
        <v>25729</v>
      </c>
      <c r="G80" s="46">
        <v>26265</v>
      </c>
      <c r="H80" s="46">
        <v>26958</v>
      </c>
      <c r="I80" s="46">
        <v>27533</v>
      </c>
      <c r="J80" s="46">
        <v>28055</v>
      </c>
      <c r="K80" s="46">
        <v>28421</v>
      </c>
      <c r="L80" s="46">
        <v>28358</v>
      </c>
      <c r="M80" s="46">
        <v>28591</v>
      </c>
      <c r="N80" s="46">
        <v>29296</v>
      </c>
      <c r="O80" s="46">
        <v>29269</v>
      </c>
      <c r="P80" s="46">
        <v>29772</v>
      </c>
      <c r="Q80" s="46">
        <v>29916</v>
      </c>
      <c r="R80" s="46">
        <v>30258</v>
      </c>
      <c r="S80" s="46">
        <v>30575</v>
      </c>
      <c r="T80" s="46">
        <v>30300</v>
      </c>
      <c r="U80" s="46">
        <v>29937</v>
      </c>
      <c r="V80" s="46">
        <v>29685</v>
      </c>
      <c r="W80" s="46">
        <v>30175</v>
      </c>
      <c r="X80" s="46">
        <v>30358</v>
      </c>
      <c r="Y80" s="46">
        <v>30529</v>
      </c>
      <c r="Z80" s="46">
        <v>31623</v>
      </c>
      <c r="AA80" s="46">
        <v>32297</v>
      </c>
      <c r="AB80" s="46">
        <v>33016</v>
      </c>
      <c r="AC80" s="46">
        <v>33468</v>
      </c>
      <c r="AD80" s="46">
        <v>33830</v>
      </c>
      <c r="AE80" s="46">
        <v>34259</v>
      </c>
      <c r="AF80" s="12"/>
      <c r="AG80" s="12"/>
      <c r="AH80" s="12"/>
      <c r="AI80" s="12"/>
      <c r="AJ80" s="12"/>
      <c r="AK80" s="12"/>
      <c r="AL80" s="12"/>
      <c r="AM80" s="12"/>
      <c r="AN80" s="12"/>
      <c r="AO80" s="12"/>
      <c r="AP80" s="12"/>
      <c r="AQ80" s="12"/>
      <c r="AR80" s="12"/>
      <c r="AS80" s="12"/>
      <c r="AT80" s="12"/>
      <c r="AU80" s="12"/>
      <c r="AV80" s="12"/>
      <c r="AW80" s="12"/>
    </row>
    <row r="81" spans="1:50" ht="15" customHeight="1" x14ac:dyDescent="0.25">
      <c r="A81" s="137" t="s">
        <v>155</v>
      </c>
      <c r="B81" s="44"/>
      <c r="C81" s="48" t="s">
        <v>156</v>
      </c>
      <c r="D81" s="49"/>
      <c r="E81" s="50">
        <v>919</v>
      </c>
      <c r="F81" s="50">
        <v>947</v>
      </c>
      <c r="G81" s="50">
        <v>965</v>
      </c>
      <c r="H81" s="50">
        <v>990</v>
      </c>
      <c r="I81" s="50">
        <v>1008</v>
      </c>
      <c r="J81" s="50">
        <v>1021</v>
      </c>
      <c r="K81" s="50">
        <v>1040</v>
      </c>
      <c r="L81" s="50">
        <v>1024</v>
      </c>
      <c r="M81" s="50">
        <v>1035</v>
      </c>
      <c r="N81" s="50">
        <v>1078</v>
      </c>
      <c r="O81" s="50">
        <v>1089</v>
      </c>
      <c r="P81" s="50">
        <v>1111</v>
      </c>
      <c r="Q81" s="50">
        <v>1117</v>
      </c>
      <c r="R81" s="50">
        <v>1124</v>
      </c>
      <c r="S81" s="50">
        <v>1136</v>
      </c>
      <c r="T81" s="50">
        <v>1125</v>
      </c>
      <c r="U81" s="50">
        <v>1114</v>
      </c>
      <c r="V81" s="50">
        <v>1109</v>
      </c>
      <c r="W81" s="50">
        <v>1111</v>
      </c>
      <c r="X81" s="50">
        <v>1107</v>
      </c>
      <c r="Y81" s="50">
        <v>1115</v>
      </c>
      <c r="Z81" s="50">
        <v>1166</v>
      </c>
      <c r="AA81" s="50">
        <v>1188</v>
      </c>
      <c r="AB81" s="50">
        <v>1223</v>
      </c>
      <c r="AC81" s="50">
        <v>1249</v>
      </c>
      <c r="AD81" s="50">
        <v>1251</v>
      </c>
      <c r="AE81" s="50">
        <v>1243</v>
      </c>
      <c r="AF81" s="14"/>
      <c r="AG81" s="14"/>
      <c r="AH81" s="14"/>
      <c r="AI81" s="14"/>
      <c r="AJ81" s="14"/>
      <c r="AK81" s="14"/>
      <c r="AL81" s="14"/>
      <c r="AM81" s="14"/>
      <c r="AN81" s="14"/>
      <c r="AO81" s="14"/>
      <c r="AP81" s="14"/>
      <c r="AQ81" s="14"/>
      <c r="AR81" s="14"/>
      <c r="AS81" s="14"/>
      <c r="AT81" s="14"/>
      <c r="AU81" s="14"/>
      <c r="AV81" s="14"/>
      <c r="AW81" s="14"/>
      <c r="AX81" s="11"/>
    </row>
    <row r="82" spans="1:50" ht="15" customHeight="1" x14ac:dyDescent="0.25">
      <c r="A82" s="137" t="s">
        <v>157</v>
      </c>
      <c r="B82" s="44"/>
      <c r="C82" s="48" t="s">
        <v>158</v>
      </c>
      <c r="D82" s="49"/>
      <c r="E82" s="50">
        <v>1516</v>
      </c>
      <c r="F82" s="50">
        <v>1563</v>
      </c>
      <c r="G82" s="50">
        <v>1596</v>
      </c>
      <c r="H82" s="50">
        <v>1629</v>
      </c>
      <c r="I82" s="50">
        <v>1669</v>
      </c>
      <c r="J82" s="50">
        <v>1695</v>
      </c>
      <c r="K82" s="50">
        <v>1723</v>
      </c>
      <c r="L82" s="50">
        <v>1705</v>
      </c>
      <c r="M82" s="50">
        <v>1748</v>
      </c>
      <c r="N82" s="50">
        <v>1793</v>
      </c>
      <c r="O82" s="50">
        <v>1808</v>
      </c>
      <c r="P82" s="50">
        <v>1828</v>
      </c>
      <c r="Q82" s="50">
        <v>1833</v>
      </c>
      <c r="R82" s="50">
        <v>1869</v>
      </c>
      <c r="S82" s="50">
        <v>1856</v>
      </c>
      <c r="T82" s="50">
        <v>1864</v>
      </c>
      <c r="U82" s="50">
        <v>1845</v>
      </c>
      <c r="V82" s="50">
        <v>1830</v>
      </c>
      <c r="W82" s="50">
        <v>1838</v>
      </c>
      <c r="X82" s="50">
        <v>1838</v>
      </c>
      <c r="Y82" s="50">
        <v>1871</v>
      </c>
      <c r="Z82" s="50">
        <v>1926</v>
      </c>
      <c r="AA82" s="50">
        <v>1969</v>
      </c>
      <c r="AB82" s="50">
        <v>2059</v>
      </c>
      <c r="AC82" s="50">
        <v>2103</v>
      </c>
      <c r="AD82" s="50">
        <v>2146</v>
      </c>
      <c r="AE82" s="50">
        <v>2164</v>
      </c>
      <c r="AF82" s="14"/>
      <c r="AG82" s="14"/>
      <c r="AH82" s="14"/>
      <c r="AI82" s="14"/>
      <c r="AJ82" s="14"/>
      <c r="AK82" s="14"/>
      <c r="AL82" s="14"/>
      <c r="AM82" s="14"/>
      <c r="AN82" s="14"/>
      <c r="AO82" s="14"/>
      <c r="AP82" s="14"/>
      <c r="AQ82" s="14"/>
      <c r="AR82" s="14"/>
      <c r="AS82" s="14"/>
      <c r="AT82" s="14"/>
      <c r="AU82" s="14"/>
      <c r="AV82" s="14"/>
      <c r="AW82" s="14"/>
      <c r="AX82" s="11"/>
    </row>
    <row r="83" spans="1:50" ht="15" customHeight="1" x14ac:dyDescent="0.25">
      <c r="A83" s="137" t="s">
        <v>159</v>
      </c>
      <c r="B83" s="44"/>
      <c r="C83" s="48" t="s">
        <v>160</v>
      </c>
      <c r="D83" s="49"/>
      <c r="E83" s="50">
        <v>4517</v>
      </c>
      <c r="F83" s="50">
        <v>4654</v>
      </c>
      <c r="G83" s="50">
        <v>4781</v>
      </c>
      <c r="H83" s="50">
        <v>4903</v>
      </c>
      <c r="I83" s="50">
        <v>4987</v>
      </c>
      <c r="J83" s="50">
        <v>5056</v>
      </c>
      <c r="K83" s="50">
        <v>5143</v>
      </c>
      <c r="L83" s="50">
        <v>5129</v>
      </c>
      <c r="M83" s="50">
        <v>5187</v>
      </c>
      <c r="N83" s="50">
        <v>5286</v>
      </c>
      <c r="O83" s="50">
        <v>5346</v>
      </c>
      <c r="P83" s="50">
        <v>5510</v>
      </c>
      <c r="Q83" s="50">
        <v>5662</v>
      </c>
      <c r="R83" s="50">
        <v>5737</v>
      </c>
      <c r="S83" s="50">
        <v>5823</v>
      </c>
      <c r="T83" s="50">
        <v>5807</v>
      </c>
      <c r="U83" s="50">
        <v>5686</v>
      </c>
      <c r="V83" s="50">
        <v>5587</v>
      </c>
      <c r="W83" s="50">
        <v>5699</v>
      </c>
      <c r="X83" s="50">
        <v>5736</v>
      </c>
      <c r="Y83" s="50">
        <v>5727</v>
      </c>
      <c r="Z83" s="50">
        <v>5927</v>
      </c>
      <c r="AA83" s="50">
        <v>6036</v>
      </c>
      <c r="AB83" s="50">
        <v>6227</v>
      </c>
      <c r="AC83" s="50">
        <v>6191</v>
      </c>
      <c r="AD83" s="50">
        <v>6189</v>
      </c>
      <c r="AE83" s="50">
        <v>6295</v>
      </c>
      <c r="AF83" s="14"/>
      <c r="AG83" s="14"/>
      <c r="AH83" s="14"/>
      <c r="AI83" s="14"/>
      <c r="AJ83" s="14"/>
      <c r="AK83" s="14"/>
      <c r="AL83" s="14"/>
      <c r="AM83" s="14"/>
      <c r="AN83" s="14"/>
      <c r="AO83" s="14"/>
      <c r="AP83" s="14"/>
      <c r="AQ83" s="14"/>
      <c r="AR83" s="14"/>
      <c r="AS83" s="14"/>
      <c r="AT83" s="14"/>
      <c r="AU83" s="14"/>
      <c r="AV83" s="14"/>
      <c r="AW83" s="14"/>
      <c r="AX83" s="11"/>
    </row>
    <row r="84" spans="1:50" ht="15" customHeight="1" x14ac:dyDescent="0.25">
      <c r="A84" s="137" t="s">
        <v>161</v>
      </c>
      <c r="B84" s="44"/>
      <c r="C84" s="48" t="s">
        <v>162</v>
      </c>
      <c r="D84" s="49"/>
      <c r="E84" s="50">
        <v>734</v>
      </c>
      <c r="F84" s="50">
        <v>743</v>
      </c>
      <c r="G84" s="50">
        <v>754</v>
      </c>
      <c r="H84" s="50">
        <v>761</v>
      </c>
      <c r="I84" s="50">
        <v>760</v>
      </c>
      <c r="J84" s="50">
        <v>769</v>
      </c>
      <c r="K84" s="50">
        <v>764</v>
      </c>
      <c r="L84" s="50">
        <v>769</v>
      </c>
      <c r="M84" s="50">
        <v>831</v>
      </c>
      <c r="N84" s="50">
        <v>849</v>
      </c>
      <c r="O84" s="50">
        <v>853</v>
      </c>
      <c r="P84" s="50">
        <v>855</v>
      </c>
      <c r="Q84" s="50">
        <v>845</v>
      </c>
      <c r="R84" s="50">
        <v>844</v>
      </c>
      <c r="S84" s="50">
        <v>844</v>
      </c>
      <c r="T84" s="50">
        <v>859</v>
      </c>
      <c r="U84" s="50">
        <v>869</v>
      </c>
      <c r="V84" s="50">
        <v>855</v>
      </c>
      <c r="W84" s="50">
        <v>875</v>
      </c>
      <c r="X84" s="50">
        <v>878</v>
      </c>
      <c r="Y84" s="50">
        <v>886</v>
      </c>
      <c r="Z84" s="50">
        <v>911</v>
      </c>
      <c r="AA84" s="50">
        <v>929</v>
      </c>
      <c r="AB84" s="50">
        <v>929</v>
      </c>
      <c r="AC84" s="50">
        <v>928</v>
      </c>
      <c r="AD84" s="50">
        <v>935</v>
      </c>
      <c r="AE84" s="50">
        <v>950</v>
      </c>
      <c r="AF84" s="14"/>
      <c r="AG84" s="14"/>
      <c r="AH84" s="14"/>
      <c r="AI84" s="14"/>
      <c r="AJ84" s="14"/>
      <c r="AK84" s="14"/>
      <c r="AL84" s="14"/>
      <c r="AM84" s="14"/>
      <c r="AN84" s="14"/>
      <c r="AO84" s="14"/>
      <c r="AP84" s="14"/>
      <c r="AQ84" s="14"/>
      <c r="AR84" s="14"/>
      <c r="AS84" s="14"/>
      <c r="AT84" s="14"/>
      <c r="AU84" s="14"/>
      <c r="AV84" s="14"/>
      <c r="AW84" s="14"/>
      <c r="AX84" s="11"/>
    </row>
    <row r="85" spans="1:50" ht="15" customHeight="1" x14ac:dyDescent="0.25">
      <c r="A85" s="137" t="s">
        <v>163</v>
      </c>
      <c r="B85" s="44"/>
      <c r="C85" s="48" t="s">
        <v>164</v>
      </c>
      <c r="D85" s="49"/>
      <c r="E85" s="50">
        <v>693</v>
      </c>
      <c r="F85" s="50">
        <v>706</v>
      </c>
      <c r="G85" s="50">
        <v>716</v>
      </c>
      <c r="H85" s="50">
        <v>732</v>
      </c>
      <c r="I85" s="50">
        <v>753</v>
      </c>
      <c r="J85" s="50">
        <v>769</v>
      </c>
      <c r="K85" s="50">
        <v>782</v>
      </c>
      <c r="L85" s="50">
        <v>784</v>
      </c>
      <c r="M85" s="50">
        <v>791</v>
      </c>
      <c r="N85" s="50">
        <v>816</v>
      </c>
      <c r="O85" s="50">
        <v>809</v>
      </c>
      <c r="P85" s="50">
        <v>817</v>
      </c>
      <c r="Q85" s="50">
        <v>825</v>
      </c>
      <c r="R85" s="50">
        <v>810</v>
      </c>
      <c r="S85" s="50">
        <v>817</v>
      </c>
      <c r="T85" s="50">
        <v>827</v>
      </c>
      <c r="U85" s="50">
        <v>810</v>
      </c>
      <c r="V85" s="50">
        <v>799</v>
      </c>
      <c r="W85" s="50">
        <v>832</v>
      </c>
      <c r="X85" s="50">
        <v>833</v>
      </c>
      <c r="Y85" s="50">
        <v>842</v>
      </c>
      <c r="Z85" s="50">
        <v>867</v>
      </c>
      <c r="AA85" s="50">
        <v>887</v>
      </c>
      <c r="AB85" s="50">
        <v>912</v>
      </c>
      <c r="AC85" s="50">
        <v>967</v>
      </c>
      <c r="AD85" s="50">
        <v>1011</v>
      </c>
      <c r="AE85" s="50">
        <v>1020</v>
      </c>
      <c r="AF85" s="14"/>
      <c r="AG85" s="14"/>
      <c r="AH85" s="14"/>
      <c r="AI85" s="14"/>
      <c r="AJ85" s="14"/>
      <c r="AK85" s="14"/>
      <c r="AL85" s="14"/>
      <c r="AM85" s="14"/>
      <c r="AN85" s="14"/>
      <c r="AO85" s="14"/>
      <c r="AP85" s="14"/>
      <c r="AQ85" s="14"/>
      <c r="AR85" s="14"/>
      <c r="AS85" s="14"/>
      <c r="AT85" s="14"/>
      <c r="AU85" s="14"/>
      <c r="AV85" s="14"/>
      <c r="AW85" s="14"/>
      <c r="AX85" s="11"/>
    </row>
    <row r="86" spans="1:50" ht="15" customHeight="1" x14ac:dyDescent="0.25">
      <c r="A86" s="137" t="s">
        <v>165</v>
      </c>
      <c r="B86" s="44"/>
      <c r="C86" s="48" t="s">
        <v>166</v>
      </c>
      <c r="D86" s="49"/>
      <c r="E86" s="50">
        <v>4262</v>
      </c>
      <c r="F86" s="50">
        <v>4359</v>
      </c>
      <c r="G86" s="50">
        <v>4467</v>
      </c>
      <c r="H86" s="50">
        <v>4688</v>
      </c>
      <c r="I86" s="50">
        <v>4867</v>
      </c>
      <c r="J86" s="50">
        <v>5005</v>
      </c>
      <c r="K86" s="50">
        <v>4986</v>
      </c>
      <c r="L86" s="50">
        <v>5020</v>
      </c>
      <c r="M86" s="50">
        <v>5092</v>
      </c>
      <c r="N86" s="50">
        <v>5139</v>
      </c>
      <c r="O86" s="50">
        <v>5117</v>
      </c>
      <c r="P86" s="50">
        <v>5319</v>
      </c>
      <c r="Q86" s="50">
        <v>5321</v>
      </c>
      <c r="R86" s="50">
        <v>5470</v>
      </c>
      <c r="S86" s="50">
        <v>5531</v>
      </c>
      <c r="T86" s="50">
        <v>5577</v>
      </c>
      <c r="U86" s="50">
        <v>5470</v>
      </c>
      <c r="V86" s="50">
        <v>5467</v>
      </c>
      <c r="W86" s="50">
        <v>5478</v>
      </c>
      <c r="X86" s="50">
        <v>5587</v>
      </c>
      <c r="Y86" s="50">
        <v>5627</v>
      </c>
      <c r="Z86" s="50">
        <v>5742</v>
      </c>
      <c r="AA86" s="50">
        <v>5949</v>
      </c>
      <c r="AB86" s="50">
        <v>6090</v>
      </c>
      <c r="AC86" s="50">
        <v>6180</v>
      </c>
      <c r="AD86" s="50">
        <v>6265</v>
      </c>
      <c r="AE86" s="50">
        <v>6273</v>
      </c>
      <c r="AF86" s="14"/>
      <c r="AG86" s="14"/>
      <c r="AH86" s="14"/>
      <c r="AI86" s="14"/>
      <c r="AJ86" s="14"/>
      <c r="AK86" s="14"/>
      <c r="AL86" s="14"/>
      <c r="AM86" s="14"/>
      <c r="AN86" s="14"/>
      <c r="AO86" s="14"/>
      <c r="AP86" s="14"/>
      <c r="AQ86" s="14"/>
      <c r="AR86" s="14"/>
      <c r="AS86" s="14"/>
      <c r="AT86" s="14"/>
      <c r="AU86" s="14"/>
      <c r="AV86" s="14"/>
      <c r="AW86" s="14"/>
      <c r="AX86" s="11"/>
    </row>
    <row r="87" spans="1:50" ht="15" customHeight="1" x14ac:dyDescent="0.25">
      <c r="A87" s="137" t="s">
        <v>167</v>
      </c>
      <c r="B87" s="44"/>
      <c r="C87" s="48" t="s">
        <v>168</v>
      </c>
      <c r="D87" s="49"/>
      <c r="E87" s="50">
        <v>3335</v>
      </c>
      <c r="F87" s="50">
        <v>3407</v>
      </c>
      <c r="G87" s="50">
        <v>3481</v>
      </c>
      <c r="H87" s="50">
        <v>3645</v>
      </c>
      <c r="I87" s="50">
        <v>3762</v>
      </c>
      <c r="J87" s="50">
        <v>3848</v>
      </c>
      <c r="K87" s="50">
        <v>3959</v>
      </c>
      <c r="L87" s="50">
        <v>3973</v>
      </c>
      <c r="M87" s="50">
        <v>3928</v>
      </c>
      <c r="N87" s="50">
        <v>4088</v>
      </c>
      <c r="O87" s="50">
        <v>3989</v>
      </c>
      <c r="P87" s="50">
        <v>4044</v>
      </c>
      <c r="Q87" s="50">
        <v>4045</v>
      </c>
      <c r="R87" s="50">
        <v>4183</v>
      </c>
      <c r="S87" s="50">
        <v>4233</v>
      </c>
      <c r="T87" s="50">
        <v>4149</v>
      </c>
      <c r="U87" s="50">
        <v>4113</v>
      </c>
      <c r="V87" s="50">
        <v>4070</v>
      </c>
      <c r="W87" s="50">
        <v>4105</v>
      </c>
      <c r="X87" s="50">
        <v>3985</v>
      </c>
      <c r="Y87" s="50">
        <v>4079</v>
      </c>
      <c r="Z87" s="50">
        <v>4218</v>
      </c>
      <c r="AA87" s="50">
        <v>4312</v>
      </c>
      <c r="AB87" s="50">
        <v>4419</v>
      </c>
      <c r="AC87" s="50">
        <v>4466</v>
      </c>
      <c r="AD87" s="50">
        <v>4468</v>
      </c>
      <c r="AE87" s="50">
        <v>4547</v>
      </c>
      <c r="AF87" s="14"/>
      <c r="AG87" s="14"/>
      <c r="AH87" s="14"/>
      <c r="AI87" s="14"/>
      <c r="AJ87" s="14"/>
      <c r="AK87" s="14"/>
      <c r="AL87" s="14"/>
      <c r="AM87" s="14"/>
      <c r="AN87" s="14"/>
      <c r="AO87" s="14"/>
      <c r="AP87" s="14"/>
      <c r="AQ87" s="14"/>
      <c r="AR87" s="14"/>
      <c r="AS87" s="14"/>
      <c r="AT87" s="14"/>
      <c r="AU87" s="14"/>
      <c r="AV87" s="14"/>
      <c r="AW87" s="14"/>
      <c r="AX87" s="11"/>
    </row>
    <row r="88" spans="1:50" s="11" customFormat="1" ht="15" customHeight="1" x14ac:dyDescent="0.25">
      <c r="A88" s="136" t="s">
        <v>169</v>
      </c>
      <c r="B88" s="44"/>
      <c r="C88" s="44" t="s">
        <v>170</v>
      </c>
      <c r="D88" s="45"/>
      <c r="E88" s="46">
        <v>9217</v>
      </c>
      <c r="F88" s="46">
        <v>9350</v>
      </c>
      <c r="G88" s="46">
        <v>9504</v>
      </c>
      <c r="H88" s="46">
        <v>9611</v>
      </c>
      <c r="I88" s="46">
        <v>9727</v>
      </c>
      <c r="J88" s="46">
        <v>9893</v>
      </c>
      <c r="K88" s="46">
        <v>10024</v>
      </c>
      <c r="L88" s="46">
        <v>9954</v>
      </c>
      <c r="M88" s="46">
        <v>9980</v>
      </c>
      <c r="N88" s="46">
        <v>10248</v>
      </c>
      <c r="O88" s="46">
        <v>10257</v>
      </c>
      <c r="P88" s="46">
        <v>10287</v>
      </c>
      <c r="Q88" s="46">
        <v>10269</v>
      </c>
      <c r="R88" s="46">
        <v>10221</v>
      </c>
      <c r="S88" s="46">
        <v>10334</v>
      </c>
      <c r="T88" s="46">
        <v>10093</v>
      </c>
      <c r="U88" s="46">
        <v>10031</v>
      </c>
      <c r="V88" s="46">
        <v>9967</v>
      </c>
      <c r="W88" s="46">
        <v>10236</v>
      </c>
      <c r="X88" s="46">
        <v>10395</v>
      </c>
      <c r="Y88" s="46">
        <v>10382</v>
      </c>
      <c r="Z88" s="46">
        <v>10866</v>
      </c>
      <c r="AA88" s="46">
        <v>11027</v>
      </c>
      <c r="AB88" s="46">
        <v>11156</v>
      </c>
      <c r="AC88" s="46">
        <v>11385</v>
      </c>
      <c r="AD88" s="46">
        <v>11565</v>
      </c>
      <c r="AE88" s="46">
        <v>11768</v>
      </c>
      <c r="AF88" s="12"/>
      <c r="AG88" s="12"/>
      <c r="AH88" s="12"/>
      <c r="AI88" s="12"/>
      <c r="AJ88" s="12"/>
      <c r="AK88" s="12"/>
      <c r="AL88" s="12"/>
      <c r="AM88" s="12"/>
      <c r="AN88" s="12"/>
      <c r="AO88" s="12"/>
      <c r="AP88" s="12"/>
      <c r="AQ88" s="12"/>
      <c r="AR88" s="12"/>
      <c r="AS88" s="12"/>
      <c r="AT88" s="12"/>
      <c r="AU88" s="12"/>
      <c r="AV88" s="12"/>
      <c r="AW88" s="12"/>
    </row>
    <row r="89" spans="1:50" ht="15" customHeight="1" x14ac:dyDescent="0.25">
      <c r="A89" s="137" t="s">
        <v>171</v>
      </c>
      <c r="B89" s="44"/>
      <c r="C89" s="51" t="s">
        <v>172</v>
      </c>
      <c r="D89" s="49"/>
      <c r="E89" s="50">
        <v>3485</v>
      </c>
      <c r="F89" s="50">
        <v>3532</v>
      </c>
      <c r="G89" s="50">
        <v>3588</v>
      </c>
      <c r="H89" s="50">
        <v>3575</v>
      </c>
      <c r="I89" s="50">
        <v>3630</v>
      </c>
      <c r="J89" s="50">
        <v>3674</v>
      </c>
      <c r="K89" s="50">
        <v>3697</v>
      </c>
      <c r="L89" s="50">
        <v>3667</v>
      </c>
      <c r="M89" s="50">
        <v>3659</v>
      </c>
      <c r="N89" s="50">
        <v>3726</v>
      </c>
      <c r="O89" s="50">
        <v>3734</v>
      </c>
      <c r="P89" s="50">
        <v>3713</v>
      </c>
      <c r="Q89" s="50">
        <v>3694</v>
      </c>
      <c r="R89" s="50">
        <v>3683</v>
      </c>
      <c r="S89" s="50">
        <v>3740</v>
      </c>
      <c r="T89" s="50">
        <v>3615</v>
      </c>
      <c r="U89" s="50">
        <v>3598</v>
      </c>
      <c r="V89" s="50">
        <v>3585</v>
      </c>
      <c r="W89" s="50">
        <v>3692</v>
      </c>
      <c r="X89" s="50">
        <v>3770</v>
      </c>
      <c r="Y89" s="50">
        <v>3740</v>
      </c>
      <c r="Z89" s="50">
        <v>3900</v>
      </c>
      <c r="AA89" s="50">
        <v>3947</v>
      </c>
      <c r="AB89" s="50">
        <v>3956</v>
      </c>
      <c r="AC89" s="50">
        <v>4031</v>
      </c>
      <c r="AD89" s="50">
        <v>4116</v>
      </c>
      <c r="AE89" s="50">
        <v>4208</v>
      </c>
      <c r="AF89" s="14"/>
      <c r="AG89" s="14"/>
      <c r="AH89" s="14"/>
      <c r="AI89" s="14"/>
      <c r="AJ89" s="14"/>
      <c r="AK89" s="14"/>
      <c r="AL89" s="14"/>
      <c r="AM89" s="14"/>
      <c r="AN89" s="14"/>
      <c r="AO89" s="14"/>
      <c r="AP89" s="14"/>
      <c r="AQ89" s="14"/>
      <c r="AR89" s="14"/>
      <c r="AS89" s="14"/>
      <c r="AT89" s="14"/>
      <c r="AU89" s="14"/>
      <c r="AV89" s="14"/>
      <c r="AW89" s="14"/>
      <c r="AX89" s="11"/>
    </row>
    <row r="90" spans="1:50" ht="15" customHeight="1" x14ac:dyDescent="0.25">
      <c r="A90" s="137" t="s">
        <v>173</v>
      </c>
      <c r="B90" s="44"/>
      <c r="C90" s="51" t="s">
        <v>174</v>
      </c>
      <c r="D90" s="49"/>
      <c r="E90" s="50">
        <v>996</v>
      </c>
      <c r="F90" s="50">
        <v>1010</v>
      </c>
      <c r="G90" s="50">
        <v>1022</v>
      </c>
      <c r="H90" s="50">
        <v>1036</v>
      </c>
      <c r="I90" s="50">
        <v>1045</v>
      </c>
      <c r="J90" s="50">
        <v>1066</v>
      </c>
      <c r="K90" s="50">
        <v>1087</v>
      </c>
      <c r="L90" s="50">
        <v>1082</v>
      </c>
      <c r="M90" s="50">
        <v>1091</v>
      </c>
      <c r="N90" s="50">
        <v>1125</v>
      </c>
      <c r="O90" s="50">
        <v>1121</v>
      </c>
      <c r="P90" s="50">
        <v>1134</v>
      </c>
      <c r="Q90" s="50">
        <v>1135</v>
      </c>
      <c r="R90" s="50">
        <v>1131</v>
      </c>
      <c r="S90" s="50">
        <v>1137</v>
      </c>
      <c r="T90" s="50">
        <v>1112</v>
      </c>
      <c r="U90" s="50">
        <v>1120</v>
      </c>
      <c r="V90" s="50">
        <v>1126</v>
      </c>
      <c r="W90" s="50">
        <v>1150</v>
      </c>
      <c r="X90" s="50">
        <v>1163</v>
      </c>
      <c r="Y90" s="50">
        <v>1157</v>
      </c>
      <c r="Z90" s="50">
        <v>1230</v>
      </c>
      <c r="AA90" s="50">
        <v>1258</v>
      </c>
      <c r="AB90" s="50">
        <v>1296</v>
      </c>
      <c r="AC90" s="50">
        <v>1320</v>
      </c>
      <c r="AD90" s="50">
        <v>1322</v>
      </c>
      <c r="AE90" s="50">
        <v>1354</v>
      </c>
      <c r="AF90" s="14"/>
      <c r="AG90" s="14"/>
      <c r="AH90" s="14"/>
      <c r="AI90" s="14"/>
      <c r="AJ90" s="14"/>
      <c r="AK90" s="14"/>
      <c r="AL90" s="14"/>
      <c r="AM90" s="14"/>
      <c r="AN90" s="14"/>
      <c r="AO90" s="14"/>
      <c r="AP90" s="14"/>
      <c r="AQ90" s="14"/>
      <c r="AR90" s="14"/>
      <c r="AS90" s="14"/>
      <c r="AT90" s="14"/>
      <c r="AU90" s="14"/>
      <c r="AV90" s="14"/>
      <c r="AW90" s="14"/>
      <c r="AX90" s="11"/>
    </row>
    <row r="91" spans="1:50" ht="15" customHeight="1" x14ac:dyDescent="0.25">
      <c r="A91" s="137" t="s">
        <v>175</v>
      </c>
      <c r="B91" s="44"/>
      <c r="C91" s="51" t="s">
        <v>176</v>
      </c>
      <c r="D91" s="49"/>
      <c r="E91" s="50">
        <v>968</v>
      </c>
      <c r="F91" s="50">
        <v>980</v>
      </c>
      <c r="G91" s="50">
        <v>995</v>
      </c>
      <c r="H91" s="50">
        <v>1015</v>
      </c>
      <c r="I91" s="50">
        <v>1027</v>
      </c>
      <c r="J91" s="50">
        <v>1045</v>
      </c>
      <c r="K91" s="50">
        <v>1064</v>
      </c>
      <c r="L91" s="50">
        <v>1046</v>
      </c>
      <c r="M91" s="50">
        <v>1060</v>
      </c>
      <c r="N91" s="50">
        <v>1087</v>
      </c>
      <c r="O91" s="50">
        <v>1101</v>
      </c>
      <c r="P91" s="50">
        <v>1095</v>
      </c>
      <c r="Q91" s="50">
        <v>1091</v>
      </c>
      <c r="R91" s="50">
        <v>1085</v>
      </c>
      <c r="S91" s="50">
        <v>1098</v>
      </c>
      <c r="T91" s="50">
        <v>1080</v>
      </c>
      <c r="U91" s="50">
        <v>1067</v>
      </c>
      <c r="V91" s="50">
        <v>1031</v>
      </c>
      <c r="W91" s="50">
        <v>1054</v>
      </c>
      <c r="X91" s="50">
        <v>1065</v>
      </c>
      <c r="Y91" s="50">
        <v>1077</v>
      </c>
      <c r="Z91" s="50">
        <v>1123</v>
      </c>
      <c r="AA91" s="50">
        <v>1145</v>
      </c>
      <c r="AB91" s="50">
        <v>1147</v>
      </c>
      <c r="AC91" s="50">
        <v>1160</v>
      </c>
      <c r="AD91" s="50">
        <v>1165</v>
      </c>
      <c r="AE91" s="50">
        <v>1180</v>
      </c>
      <c r="AF91" s="14"/>
      <c r="AG91" s="14"/>
      <c r="AH91" s="14"/>
      <c r="AI91" s="14"/>
      <c r="AJ91" s="14"/>
      <c r="AK91" s="14"/>
      <c r="AL91" s="14"/>
      <c r="AM91" s="14"/>
      <c r="AN91" s="14"/>
      <c r="AO91" s="14"/>
      <c r="AP91" s="14"/>
      <c r="AQ91" s="14"/>
      <c r="AR91" s="14"/>
      <c r="AS91" s="14"/>
      <c r="AT91" s="14"/>
      <c r="AU91" s="14"/>
      <c r="AV91" s="14"/>
      <c r="AW91" s="14"/>
      <c r="AX91" s="11"/>
    </row>
    <row r="92" spans="1:50" ht="15" customHeight="1" x14ac:dyDescent="0.25">
      <c r="A92" s="137" t="s">
        <v>177</v>
      </c>
      <c r="B92" s="44"/>
      <c r="C92" s="51" t="s">
        <v>178</v>
      </c>
      <c r="D92" s="49"/>
      <c r="E92" s="50">
        <v>1092</v>
      </c>
      <c r="F92" s="50">
        <v>1110</v>
      </c>
      <c r="G92" s="50">
        <v>1132</v>
      </c>
      <c r="H92" s="50">
        <v>1161</v>
      </c>
      <c r="I92" s="50">
        <v>1160</v>
      </c>
      <c r="J92" s="50">
        <v>1177</v>
      </c>
      <c r="K92" s="50">
        <v>1191</v>
      </c>
      <c r="L92" s="50">
        <v>1200</v>
      </c>
      <c r="M92" s="50">
        <v>1197</v>
      </c>
      <c r="N92" s="50">
        <v>1230</v>
      </c>
      <c r="O92" s="50">
        <v>1236</v>
      </c>
      <c r="P92" s="50">
        <v>1254</v>
      </c>
      <c r="Q92" s="50">
        <v>1252</v>
      </c>
      <c r="R92" s="50">
        <v>1254</v>
      </c>
      <c r="S92" s="50">
        <v>1257</v>
      </c>
      <c r="T92" s="50">
        <v>1236</v>
      </c>
      <c r="U92" s="50">
        <v>1233</v>
      </c>
      <c r="V92" s="50">
        <v>1217</v>
      </c>
      <c r="W92" s="50">
        <v>1240</v>
      </c>
      <c r="X92" s="50">
        <v>1271</v>
      </c>
      <c r="Y92" s="50">
        <v>1273</v>
      </c>
      <c r="Z92" s="50">
        <v>1340</v>
      </c>
      <c r="AA92" s="50">
        <v>1346</v>
      </c>
      <c r="AB92" s="50">
        <v>1368</v>
      </c>
      <c r="AC92" s="50">
        <v>1425</v>
      </c>
      <c r="AD92" s="50">
        <v>1453</v>
      </c>
      <c r="AE92" s="50">
        <v>1474</v>
      </c>
      <c r="AF92" s="14"/>
      <c r="AG92" s="14"/>
      <c r="AH92" s="14"/>
      <c r="AI92" s="14"/>
      <c r="AJ92" s="14"/>
      <c r="AK92" s="14"/>
      <c r="AL92" s="14"/>
      <c r="AM92" s="14"/>
      <c r="AN92" s="14"/>
      <c r="AO92" s="14"/>
      <c r="AP92" s="14"/>
      <c r="AQ92" s="14"/>
      <c r="AR92" s="14"/>
      <c r="AS92" s="14"/>
      <c r="AT92" s="14"/>
      <c r="AU92" s="14"/>
      <c r="AV92" s="14"/>
      <c r="AW92" s="14"/>
      <c r="AX92" s="11"/>
    </row>
    <row r="93" spans="1:50" ht="15" customHeight="1" x14ac:dyDescent="0.25">
      <c r="A93" s="137" t="s">
        <v>179</v>
      </c>
      <c r="B93" s="44"/>
      <c r="C93" s="51" t="s">
        <v>180</v>
      </c>
      <c r="D93" s="49"/>
      <c r="E93" s="50">
        <v>1160</v>
      </c>
      <c r="F93" s="50">
        <v>1181</v>
      </c>
      <c r="G93" s="50">
        <v>1205</v>
      </c>
      <c r="H93" s="50">
        <v>1240</v>
      </c>
      <c r="I93" s="50">
        <v>1270</v>
      </c>
      <c r="J93" s="50">
        <v>1306</v>
      </c>
      <c r="K93" s="50">
        <v>1325</v>
      </c>
      <c r="L93" s="50">
        <v>1310</v>
      </c>
      <c r="M93" s="50">
        <v>1311</v>
      </c>
      <c r="N93" s="50">
        <v>1397</v>
      </c>
      <c r="O93" s="50">
        <v>1368</v>
      </c>
      <c r="P93" s="50">
        <v>1398</v>
      </c>
      <c r="Q93" s="50">
        <v>1378</v>
      </c>
      <c r="R93" s="50">
        <v>1361</v>
      </c>
      <c r="S93" s="50">
        <v>1410</v>
      </c>
      <c r="T93" s="50">
        <v>1397</v>
      </c>
      <c r="U93" s="50">
        <v>1377</v>
      </c>
      <c r="V93" s="50">
        <v>1376</v>
      </c>
      <c r="W93" s="50">
        <v>1428</v>
      </c>
      <c r="X93" s="50">
        <v>1437</v>
      </c>
      <c r="Y93" s="50">
        <v>1431</v>
      </c>
      <c r="Z93" s="50">
        <v>1495</v>
      </c>
      <c r="AA93" s="50">
        <v>1550</v>
      </c>
      <c r="AB93" s="50">
        <v>1590</v>
      </c>
      <c r="AC93" s="50">
        <v>1601</v>
      </c>
      <c r="AD93" s="50">
        <v>1632</v>
      </c>
      <c r="AE93" s="50">
        <v>1634</v>
      </c>
      <c r="AF93" s="14"/>
      <c r="AG93" s="14"/>
      <c r="AH93" s="14"/>
      <c r="AI93" s="14"/>
      <c r="AJ93" s="14"/>
      <c r="AK93" s="14"/>
      <c r="AL93" s="14"/>
      <c r="AM93" s="14"/>
      <c r="AN93" s="14"/>
      <c r="AO93" s="14"/>
      <c r="AP93" s="14"/>
      <c r="AQ93" s="14"/>
      <c r="AR93" s="14"/>
      <c r="AS93" s="14"/>
      <c r="AT93" s="14"/>
      <c r="AU93" s="14"/>
      <c r="AV93" s="14"/>
      <c r="AW93" s="14"/>
      <c r="AX93" s="11"/>
    </row>
    <row r="94" spans="1:50" ht="15" customHeight="1" x14ac:dyDescent="0.25">
      <c r="A94" s="137" t="s">
        <v>181</v>
      </c>
      <c r="B94" s="44"/>
      <c r="C94" s="51" t="s">
        <v>182</v>
      </c>
      <c r="D94" s="49"/>
      <c r="E94" s="50">
        <v>821</v>
      </c>
      <c r="F94" s="50">
        <v>832</v>
      </c>
      <c r="G94" s="50">
        <v>849</v>
      </c>
      <c r="H94" s="50">
        <v>863</v>
      </c>
      <c r="I94" s="50">
        <v>875</v>
      </c>
      <c r="J94" s="50">
        <v>894</v>
      </c>
      <c r="K94" s="50">
        <v>912</v>
      </c>
      <c r="L94" s="50">
        <v>914</v>
      </c>
      <c r="M94" s="50">
        <v>928</v>
      </c>
      <c r="N94" s="50">
        <v>932</v>
      </c>
      <c r="O94" s="50">
        <v>939</v>
      </c>
      <c r="P94" s="50">
        <v>937</v>
      </c>
      <c r="Q94" s="50">
        <v>963</v>
      </c>
      <c r="R94" s="50">
        <v>956</v>
      </c>
      <c r="S94" s="50">
        <v>937</v>
      </c>
      <c r="T94" s="50">
        <v>907</v>
      </c>
      <c r="U94" s="50">
        <v>897</v>
      </c>
      <c r="V94" s="50">
        <v>899</v>
      </c>
      <c r="W94" s="50">
        <v>927</v>
      </c>
      <c r="X94" s="50">
        <v>936</v>
      </c>
      <c r="Y94" s="50">
        <v>948</v>
      </c>
      <c r="Z94" s="50">
        <v>995</v>
      </c>
      <c r="AA94" s="50">
        <v>982</v>
      </c>
      <c r="AB94" s="50">
        <v>994</v>
      </c>
      <c r="AC94" s="50">
        <v>1034</v>
      </c>
      <c r="AD94" s="50">
        <v>1039</v>
      </c>
      <c r="AE94" s="50">
        <v>1066</v>
      </c>
      <c r="AF94" s="14"/>
      <c r="AG94" s="14"/>
      <c r="AH94" s="14"/>
      <c r="AI94" s="14"/>
      <c r="AJ94" s="14"/>
      <c r="AK94" s="14"/>
      <c r="AL94" s="14"/>
      <c r="AM94" s="14"/>
      <c r="AN94" s="14"/>
      <c r="AO94" s="14"/>
      <c r="AP94" s="14"/>
      <c r="AQ94" s="14"/>
      <c r="AR94" s="14"/>
      <c r="AS94" s="14"/>
      <c r="AT94" s="14"/>
      <c r="AU94" s="14"/>
      <c r="AV94" s="14"/>
      <c r="AW94" s="14"/>
      <c r="AX94" s="11"/>
    </row>
    <row r="95" spans="1:50" ht="15" customHeight="1" x14ac:dyDescent="0.25">
      <c r="A95" s="137" t="s">
        <v>183</v>
      </c>
      <c r="B95" s="44"/>
      <c r="C95" s="51" t="s">
        <v>184</v>
      </c>
      <c r="D95" s="49"/>
      <c r="E95" s="50">
        <v>695</v>
      </c>
      <c r="F95" s="50">
        <v>704</v>
      </c>
      <c r="G95" s="50">
        <v>714</v>
      </c>
      <c r="H95" s="50">
        <v>720</v>
      </c>
      <c r="I95" s="50">
        <v>719</v>
      </c>
      <c r="J95" s="50">
        <v>731</v>
      </c>
      <c r="K95" s="50">
        <v>749</v>
      </c>
      <c r="L95" s="50">
        <v>734</v>
      </c>
      <c r="M95" s="50">
        <v>732</v>
      </c>
      <c r="N95" s="50">
        <v>752</v>
      </c>
      <c r="O95" s="50">
        <v>759</v>
      </c>
      <c r="P95" s="50">
        <v>757</v>
      </c>
      <c r="Q95" s="50">
        <v>756</v>
      </c>
      <c r="R95" s="50">
        <v>751</v>
      </c>
      <c r="S95" s="50">
        <v>756</v>
      </c>
      <c r="T95" s="50">
        <v>746</v>
      </c>
      <c r="U95" s="50">
        <v>739</v>
      </c>
      <c r="V95" s="50">
        <v>733</v>
      </c>
      <c r="W95" s="50">
        <v>743</v>
      </c>
      <c r="X95" s="50">
        <v>753</v>
      </c>
      <c r="Y95" s="50">
        <v>757</v>
      </c>
      <c r="Z95" s="50">
        <v>784</v>
      </c>
      <c r="AA95" s="50">
        <v>799</v>
      </c>
      <c r="AB95" s="50">
        <v>805</v>
      </c>
      <c r="AC95" s="50">
        <v>814</v>
      </c>
      <c r="AD95" s="50">
        <v>838</v>
      </c>
      <c r="AE95" s="50">
        <v>851</v>
      </c>
      <c r="AF95" s="14"/>
      <c r="AG95" s="14"/>
      <c r="AH95" s="14"/>
      <c r="AI95" s="14"/>
      <c r="AJ95" s="14"/>
      <c r="AK95" s="14"/>
      <c r="AL95" s="14"/>
      <c r="AM95" s="14"/>
      <c r="AN95" s="14"/>
      <c r="AO95" s="14"/>
      <c r="AP95" s="14"/>
      <c r="AQ95" s="14"/>
      <c r="AR95" s="14"/>
      <c r="AS95" s="14"/>
      <c r="AT95" s="14"/>
      <c r="AU95" s="14"/>
      <c r="AV95" s="14"/>
      <c r="AW95" s="14"/>
      <c r="AX95" s="11"/>
    </row>
    <row r="96" spans="1:50" s="11" customFormat="1" ht="22.5" customHeight="1" x14ac:dyDescent="0.25">
      <c r="A96" s="136" t="s">
        <v>185</v>
      </c>
      <c r="B96" s="44" t="s">
        <v>186</v>
      </c>
      <c r="C96" s="44"/>
      <c r="D96" s="45"/>
      <c r="E96" s="46">
        <v>28238</v>
      </c>
      <c r="F96" s="46">
        <v>28960</v>
      </c>
      <c r="G96" s="46">
        <v>29561</v>
      </c>
      <c r="H96" s="46">
        <v>30364</v>
      </c>
      <c r="I96" s="46">
        <v>31072</v>
      </c>
      <c r="J96" s="46">
        <v>31535</v>
      </c>
      <c r="K96" s="46">
        <v>32157</v>
      </c>
      <c r="L96" s="46">
        <v>32047</v>
      </c>
      <c r="M96" s="46">
        <v>32572</v>
      </c>
      <c r="N96" s="46">
        <v>33242</v>
      </c>
      <c r="O96" s="46">
        <v>33428</v>
      </c>
      <c r="P96" s="46">
        <v>34054</v>
      </c>
      <c r="Q96" s="46">
        <v>33980</v>
      </c>
      <c r="R96" s="46">
        <v>34451</v>
      </c>
      <c r="S96" s="46">
        <v>34971</v>
      </c>
      <c r="T96" s="46">
        <v>34701</v>
      </c>
      <c r="U96" s="46">
        <v>34468</v>
      </c>
      <c r="V96" s="46">
        <v>33814</v>
      </c>
      <c r="W96" s="46">
        <v>34220</v>
      </c>
      <c r="X96" s="46">
        <v>34377</v>
      </c>
      <c r="Y96" s="46">
        <v>34836</v>
      </c>
      <c r="Z96" s="46">
        <v>36069</v>
      </c>
      <c r="AA96" s="46">
        <v>37052</v>
      </c>
      <c r="AB96" s="46">
        <v>38167</v>
      </c>
      <c r="AC96" s="46">
        <v>39767</v>
      </c>
      <c r="AD96" s="46">
        <v>39873</v>
      </c>
      <c r="AE96" s="46">
        <v>40179</v>
      </c>
      <c r="AF96" s="12"/>
      <c r="AG96" s="12"/>
      <c r="AH96" s="12"/>
      <c r="AI96" s="12"/>
      <c r="AJ96" s="12"/>
      <c r="AK96" s="12"/>
      <c r="AL96" s="12"/>
      <c r="AM96" s="12"/>
      <c r="AN96" s="12"/>
      <c r="AO96" s="12"/>
      <c r="AP96" s="12"/>
      <c r="AQ96" s="12"/>
      <c r="AR96" s="12"/>
      <c r="AS96" s="12"/>
      <c r="AT96" s="12"/>
      <c r="AU96" s="12"/>
      <c r="AV96" s="12"/>
      <c r="AW96" s="12"/>
    </row>
    <row r="97" spans="1:50" s="15" customFormat="1" ht="15" customHeight="1" x14ac:dyDescent="0.25">
      <c r="A97" s="138" t="s">
        <v>187</v>
      </c>
      <c r="B97" s="53"/>
      <c r="C97" s="54" t="s">
        <v>188</v>
      </c>
      <c r="D97" s="55">
        <v>1</v>
      </c>
      <c r="E97" s="139">
        <v>2066</v>
      </c>
      <c r="F97" s="139">
        <v>2110</v>
      </c>
      <c r="G97" s="139">
        <v>2154</v>
      </c>
      <c r="H97" s="139">
        <v>2225</v>
      </c>
      <c r="I97" s="139">
        <v>2269</v>
      </c>
      <c r="J97" s="139">
        <v>2330</v>
      </c>
      <c r="K97" s="139">
        <v>2367</v>
      </c>
      <c r="L97" s="139">
        <v>2351</v>
      </c>
      <c r="M97" s="139">
        <v>2370</v>
      </c>
      <c r="N97" s="139">
        <v>2443</v>
      </c>
      <c r="O97" s="139">
        <v>2500</v>
      </c>
      <c r="P97" s="139">
        <v>2571</v>
      </c>
      <c r="Q97" s="139">
        <v>2573</v>
      </c>
      <c r="R97" s="139">
        <v>2543</v>
      </c>
      <c r="S97" s="139">
        <v>2542</v>
      </c>
      <c r="T97" s="139">
        <v>2581</v>
      </c>
      <c r="U97" s="50" t="s">
        <v>50</v>
      </c>
      <c r="V97" s="50" t="s">
        <v>50</v>
      </c>
      <c r="W97" s="50" t="s">
        <v>50</v>
      </c>
      <c r="X97" s="50" t="s">
        <v>50</v>
      </c>
      <c r="Y97" s="50" t="s">
        <v>50</v>
      </c>
      <c r="Z97" s="50" t="s">
        <v>50</v>
      </c>
      <c r="AA97" s="50" t="s">
        <v>50</v>
      </c>
      <c r="AB97" s="50" t="s">
        <v>50</v>
      </c>
      <c r="AC97" s="50" t="s">
        <v>50</v>
      </c>
      <c r="AD97" s="50" t="s">
        <v>50</v>
      </c>
      <c r="AE97" s="50" t="s">
        <v>50</v>
      </c>
      <c r="AF97" s="16"/>
      <c r="AG97" s="16"/>
      <c r="AH97" s="16"/>
      <c r="AI97" s="16"/>
      <c r="AJ97" s="16"/>
      <c r="AK97" s="16"/>
      <c r="AL97" s="16"/>
      <c r="AM97" s="16"/>
      <c r="AN97" s="16"/>
      <c r="AO97" s="16"/>
      <c r="AP97" s="16"/>
      <c r="AQ97" s="16"/>
      <c r="AR97" s="16"/>
      <c r="AS97" s="16"/>
      <c r="AT97" s="16"/>
      <c r="AU97" s="16"/>
      <c r="AV97" s="16"/>
      <c r="AW97" s="16"/>
      <c r="AX97" s="11"/>
    </row>
    <row r="98" spans="1:50" ht="15" customHeight="1" x14ac:dyDescent="0.25">
      <c r="A98" s="137" t="s">
        <v>189</v>
      </c>
      <c r="B98" s="44"/>
      <c r="C98" s="48" t="s">
        <v>190</v>
      </c>
      <c r="D98" s="49">
        <v>1</v>
      </c>
      <c r="E98" s="50" t="s">
        <v>50</v>
      </c>
      <c r="F98" s="50" t="s">
        <v>50</v>
      </c>
      <c r="G98" s="50" t="s">
        <v>50</v>
      </c>
      <c r="H98" s="50" t="s">
        <v>50</v>
      </c>
      <c r="I98" s="50" t="s">
        <v>50</v>
      </c>
      <c r="J98" s="50" t="s">
        <v>50</v>
      </c>
      <c r="K98" s="50" t="s">
        <v>50</v>
      </c>
      <c r="L98" s="50" t="s">
        <v>50</v>
      </c>
      <c r="M98" s="50" t="s">
        <v>50</v>
      </c>
      <c r="N98" s="50" t="s">
        <v>50</v>
      </c>
      <c r="O98" s="50" t="s">
        <v>50</v>
      </c>
      <c r="P98" s="50" t="s">
        <v>50</v>
      </c>
      <c r="Q98" s="50" t="s">
        <v>50</v>
      </c>
      <c r="R98" s="50" t="s">
        <v>50</v>
      </c>
      <c r="S98" s="50" t="s">
        <v>50</v>
      </c>
      <c r="T98" s="50" t="s">
        <v>50</v>
      </c>
      <c r="U98" s="50">
        <v>785</v>
      </c>
      <c r="V98" s="50">
        <v>723</v>
      </c>
      <c r="W98" s="50">
        <v>718</v>
      </c>
      <c r="X98" s="50">
        <v>745</v>
      </c>
      <c r="Y98" s="50">
        <v>760</v>
      </c>
      <c r="Z98" s="50">
        <v>801</v>
      </c>
      <c r="AA98" s="50">
        <v>828</v>
      </c>
      <c r="AB98" s="50">
        <v>855</v>
      </c>
      <c r="AC98" s="50">
        <v>909</v>
      </c>
      <c r="AD98" s="50">
        <v>899</v>
      </c>
      <c r="AE98" s="50">
        <v>917</v>
      </c>
      <c r="AF98" s="14"/>
      <c r="AG98" s="14"/>
      <c r="AH98" s="14"/>
      <c r="AI98" s="14"/>
      <c r="AJ98" s="14"/>
      <c r="AK98" s="14"/>
      <c r="AL98" s="14"/>
      <c r="AM98" s="14"/>
      <c r="AN98" s="14"/>
      <c r="AO98" s="14"/>
      <c r="AP98" s="14"/>
      <c r="AQ98" s="14"/>
      <c r="AR98" s="14"/>
      <c r="AS98" s="14"/>
      <c r="AT98" s="14"/>
      <c r="AU98" s="14"/>
      <c r="AV98" s="14"/>
      <c r="AW98" s="14"/>
      <c r="AX98" s="11"/>
    </row>
    <row r="99" spans="1:50" ht="15" customHeight="1" x14ac:dyDescent="0.25">
      <c r="A99" s="137" t="s">
        <v>191</v>
      </c>
      <c r="B99" s="44"/>
      <c r="C99" s="48" t="s">
        <v>192</v>
      </c>
      <c r="D99" s="49">
        <v>1</v>
      </c>
      <c r="E99" s="50" t="s">
        <v>50</v>
      </c>
      <c r="F99" s="50" t="s">
        <v>50</v>
      </c>
      <c r="G99" s="50" t="s">
        <v>50</v>
      </c>
      <c r="H99" s="50" t="s">
        <v>50</v>
      </c>
      <c r="I99" s="50" t="s">
        <v>50</v>
      </c>
      <c r="J99" s="50" t="s">
        <v>50</v>
      </c>
      <c r="K99" s="50" t="s">
        <v>50</v>
      </c>
      <c r="L99" s="50" t="s">
        <v>50</v>
      </c>
      <c r="M99" s="50" t="s">
        <v>50</v>
      </c>
      <c r="N99" s="50" t="s">
        <v>50</v>
      </c>
      <c r="O99" s="50" t="s">
        <v>50</v>
      </c>
      <c r="P99" s="50" t="s">
        <v>50</v>
      </c>
      <c r="Q99" s="50" t="s">
        <v>50</v>
      </c>
      <c r="R99" s="50" t="s">
        <v>50</v>
      </c>
      <c r="S99" s="50" t="s">
        <v>50</v>
      </c>
      <c r="T99" s="50" t="s">
        <v>50</v>
      </c>
      <c r="U99" s="50">
        <v>1823</v>
      </c>
      <c r="V99" s="50">
        <v>1775</v>
      </c>
      <c r="W99" s="50">
        <v>1778</v>
      </c>
      <c r="X99" s="50">
        <v>1822</v>
      </c>
      <c r="Y99" s="50">
        <v>1907</v>
      </c>
      <c r="Z99" s="50">
        <v>1953</v>
      </c>
      <c r="AA99" s="50">
        <v>2027</v>
      </c>
      <c r="AB99" s="50">
        <v>2068</v>
      </c>
      <c r="AC99" s="50">
        <v>2125</v>
      </c>
      <c r="AD99" s="50">
        <v>2221</v>
      </c>
      <c r="AE99" s="50">
        <v>2271</v>
      </c>
      <c r="AF99" s="14"/>
      <c r="AG99" s="14"/>
      <c r="AH99" s="14"/>
      <c r="AI99" s="14"/>
      <c r="AJ99" s="14"/>
      <c r="AK99" s="14"/>
      <c r="AL99" s="14"/>
      <c r="AM99" s="14"/>
      <c r="AN99" s="14"/>
      <c r="AO99" s="14"/>
      <c r="AP99" s="14"/>
      <c r="AQ99" s="14"/>
      <c r="AR99" s="14"/>
      <c r="AS99" s="14"/>
      <c r="AT99" s="14"/>
      <c r="AU99" s="14"/>
      <c r="AV99" s="14"/>
      <c r="AW99" s="14"/>
      <c r="AX99" s="11"/>
    </row>
    <row r="100" spans="1:50" ht="15" customHeight="1" x14ac:dyDescent="0.25">
      <c r="A100" s="137" t="s">
        <v>193</v>
      </c>
      <c r="B100" s="44"/>
      <c r="C100" s="48" t="s">
        <v>194</v>
      </c>
      <c r="D100" s="49"/>
      <c r="E100" s="50">
        <v>3524</v>
      </c>
      <c r="F100" s="50">
        <v>3617</v>
      </c>
      <c r="G100" s="50">
        <v>3690</v>
      </c>
      <c r="H100" s="50">
        <v>3829</v>
      </c>
      <c r="I100" s="50">
        <v>3962</v>
      </c>
      <c r="J100" s="50">
        <v>4024</v>
      </c>
      <c r="K100" s="50">
        <v>4116</v>
      </c>
      <c r="L100" s="50">
        <v>4121</v>
      </c>
      <c r="M100" s="50">
        <v>4191</v>
      </c>
      <c r="N100" s="50">
        <v>4238</v>
      </c>
      <c r="O100" s="50">
        <v>4300</v>
      </c>
      <c r="P100" s="50">
        <v>4384</v>
      </c>
      <c r="Q100" s="50">
        <v>4380</v>
      </c>
      <c r="R100" s="50">
        <v>4410</v>
      </c>
      <c r="S100" s="50">
        <v>4539</v>
      </c>
      <c r="T100" s="50">
        <v>4559</v>
      </c>
      <c r="U100" s="50">
        <v>4472</v>
      </c>
      <c r="V100" s="50">
        <v>4422</v>
      </c>
      <c r="W100" s="50">
        <v>4462</v>
      </c>
      <c r="X100" s="50">
        <v>4428</v>
      </c>
      <c r="Y100" s="50">
        <v>4505</v>
      </c>
      <c r="Z100" s="50">
        <v>4650</v>
      </c>
      <c r="AA100" s="50">
        <v>4811</v>
      </c>
      <c r="AB100" s="50">
        <v>4975</v>
      </c>
      <c r="AC100" s="50">
        <v>5163</v>
      </c>
      <c r="AD100" s="50">
        <v>5143</v>
      </c>
      <c r="AE100" s="50">
        <v>5163</v>
      </c>
      <c r="AF100" s="14"/>
      <c r="AG100" s="14"/>
      <c r="AH100" s="14"/>
      <c r="AI100" s="14"/>
      <c r="AJ100" s="14"/>
      <c r="AK100" s="14"/>
      <c r="AL100" s="14"/>
      <c r="AM100" s="14"/>
      <c r="AN100" s="14"/>
      <c r="AO100" s="14"/>
      <c r="AP100" s="14"/>
      <c r="AQ100" s="14"/>
      <c r="AR100" s="14"/>
      <c r="AS100" s="14"/>
      <c r="AT100" s="14"/>
      <c r="AU100" s="14"/>
      <c r="AV100" s="14"/>
      <c r="AW100" s="14"/>
      <c r="AX100" s="11"/>
    </row>
    <row r="101" spans="1:50" ht="15" customHeight="1" x14ac:dyDescent="0.25">
      <c r="A101" s="137" t="s">
        <v>195</v>
      </c>
      <c r="B101" s="44"/>
      <c r="C101" s="48" t="s">
        <v>196</v>
      </c>
      <c r="D101" s="49"/>
      <c r="E101" s="50">
        <v>7012</v>
      </c>
      <c r="F101" s="50">
        <v>7189</v>
      </c>
      <c r="G101" s="50">
        <v>7333</v>
      </c>
      <c r="H101" s="50">
        <v>7533</v>
      </c>
      <c r="I101" s="50">
        <v>7694</v>
      </c>
      <c r="J101" s="50">
        <v>7797</v>
      </c>
      <c r="K101" s="50">
        <v>7967</v>
      </c>
      <c r="L101" s="50">
        <v>7926</v>
      </c>
      <c r="M101" s="50">
        <v>8054</v>
      </c>
      <c r="N101" s="50">
        <v>8132</v>
      </c>
      <c r="O101" s="50">
        <v>8179</v>
      </c>
      <c r="P101" s="50">
        <v>8348</v>
      </c>
      <c r="Q101" s="50">
        <v>8311</v>
      </c>
      <c r="R101" s="50">
        <v>8452</v>
      </c>
      <c r="S101" s="50">
        <v>8746</v>
      </c>
      <c r="T101" s="50">
        <v>8643</v>
      </c>
      <c r="U101" s="50">
        <v>8667</v>
      </c>
      <c r="V101" s="50">
        <v>8410</v>
      </c>
      <c r="W101" s="50">
        <v>8550</v>
      </c>
      <c r="X101" s="50">
        <v>8590</v>
      </c>
      <c r="Y101" s="50">
        <v>8659</v>
      </c>
      <c r="Z101" s="50">
        <v>9034</v>
      </c>
      <c r="AA101" s="50">
        <v>9256</v>
      </c>
      <c r="AB101" s="50">
        <v>9522</v>
      </c>
      <c r="AC101" s="50">
        <v>10004</v>
      </c>
      <c r="AD101" s="50">
        <v>9954</v>
      </c>
      <c r="AE101" s="50">
        <v>10041</v>
      </c>
      <c r="AF101" s="14"/>
      <c r="AG101" s="14"/>
      <c r="AH101" s="14"/>
      <c r="AI101" s="14"/>
      <c r="AJ101" s="14"/>
      <c r="AK101" s="14"/>
      <c r="AL101" s="14"/>
      <c r="AM101" s="14"/>
      <c r="AN101" s="14"/>
      <c r="AO101" s="14"/>
      <c r="AP101" s="14"/>
      <c r="AQ101" s="14"/>
      <c r="AR101" s="14"/>
      <c r="AS101" s="14"/>
      <c r="AT101" s="14"/>
      <c r="AU101" s="14"/>
      <c r="AV101" s="14"/>
      <c r="AW101" s="14"/>
      <c r="AX101" s="11"/>
    </row>
    <row r="102" spans="1:50" ht="15" customHeight="1" x14ac:dyDescent="0.25">
      <c r="A102" s="137" t="s">
        <v>197</v>
      </c>
      <c r="B102" s="44"/>
      <c r="C102" s="48" t="s">
        <v>198</v>
      </c>
      <c r="D102" s="49"/>
      <c r="E102" s="50">
        <v>5977</v>
      </c>
      <c r="F102" s="50">
        <v>6144</v>
      </c>
      <c r="G102" s="50">
        <v>6304</v>
      </c>
      <c r="H102" s="50">
        <v>6494</v>
      </c>
      <c r="I102" s="50">
        <v>6640</v>
      </c>
      <c r="J102" s="50">
        <v>6732</v>
      </c>
      <c r="K102" s="50">
        <v>6803</v>
      </c>
      <c r="L102" s="50">
        <v>6689</v>
      </c>
      <c r="M102" s="50">
        <v>6837</v>
      </c>
      <c r="N102" s="50">
        <v>6991</v>
      </c>
      <c r="O102" s="50">
        <v>6960</v>
      </c>
      <c r="P102" s="50">
        <v>7094</v>
      </c>
      <c r="Q102" s="50">
        <v>7019</v>
      </c>
      <c r="R102" s="50">
        <v>7229</v>
      </c>
      <c r="S102" s="50">
        <v>7287</v>
      </c>
      <c r="T102" s="50">
        <v>7090</v>
      </c>
      <c r="U102" s="50">
        <v>7060</v>
      </c>
      <c r="V102" s="50">
        <v>6889</v>
      </c>
      <c r="W102" s="50">
        <v>7116</v>
      </c>
      <c r="X102" s="50">
        <v>7234</v>
      </c>
      <c r="Y102" s="50">
        <v>7309</v>
      </c>
      <c r="Z102" s="50">
        <v>7577</v>
      </c>
      <c r="AA102" s="50">
        <v>7769</v>
      </c>
      <c r="AB102" s="50">
        <v>7918</v>
      </c>
      <c r="AC102" s="50">
        <v>8096</v>
      </c>
      <c r="AD102" s="50">
        <v>8111</v>
      </c>
      <c r="AE102" s="50">
        <v>8088</v>
      </c>
      <c r="AF102" s="14"/>
      <c r="AG102" s="14"/>
      <c r="AH102" s="14"/>
      <c r="AI102" s="14"/>
      <c r="AJ102" s="14"/>
      <c r="AK102" s="14"/>
      <c r="AL102" s="14"/>
      <c r="AM102" s="14"/>
      <c r="AN102" s="14"/>
      <c r="AO102" s="14"/>
      <c r="AP102" s="14"/>
      <c r="AQ102" s="14"/>
      <c r="AR102" s="14"/>
      <c r="AS102" s="14"/>
      <c r="AT102" s="14"/>
      <c r="AU102" s="14"/>
      <c r="AV102" s="14"/>
      <c r="AW102" s="14"/>
      <c r="AX102" s="11"/>
    </row>
    <row r="103" spans="1:50" ht="15" customHeight="1" x14ac:dyDescent="0.25">
      <c r="A103" s="137" t="s">
        <v>199</v>
      </c>
      <c r="B103" s="44"/>
      <c r="C103" s="48" t="s">
        <v>200</v>
      </c>
      <c r="D103" s="49"/>
      <c r="E103" s="50">
        <v>440</v>
      </c>
      <c r="F103" s="50">
        <v>446</v>
      </c>
      <c r="G103" s="50">
        <v>453</v>
      </c>
      <c r="H103" s="50">
        <v>461</v>
      </c>
      <c r="I103" s="50">
        <v>468</v>
      </c>
      <c r="J103" s="50">
        <v>480</v>
      </c>
      <c r="K103" s="50">
        <v>487</v>
      </c>
      <c r="L103" s="50">
        <v>478</v>
      </c>
      <c r="M103" s="50">
        <v>483</v>
      </c>
      <c r="N103" s="50">
        <v>507</v>
      </c>
      <c r="O103" s="50">
        <v>510</v>
      </c>
      <c r="P103" s="50">
        <v>513</v>
      </c>
      <c r="Q103" s="50">
        <v>505</v>
      </c>
      <c r="R103" s="50">
        <v>491</v>
      </c>
      <c r="S103" s="50">
        <v>527</v>
      </c>
      <c r="T103" s="50">
        <v>517</v>
      </c>
      <c r="U103" s="50">
        <v>516</v>
      </c>
      <c r="V103" s="50">
        <v>502</v>
      </c>
      <c r="W103" s="50">
        <v>515</v>
      </c>
      <c r="X103" s="50">
        <v>504</v>
      </c>
      <c r="Y103" s="50">
        <v>515</v>
      </c>
      <c r="Z103" s="50">
        <v>533</v>
      </c>
      <c r="AA103" s="50">
        <v>549</v>
      </c>
      <c r="AB103" s="50">
        <v>562</v>
      </c>
      <c r="AC103" s="50">
        <v>583</v>
      </c>
      <c r="AD103" s="50">
        <v>590</v>
      </c>
      <c r="AE103" s="50">
        <v>586</v>
      </c>
      <c r="AF103" s="14"/>
      <c r="AG103" s="14"/>
      <c r="AH103" s="14"/>
      <c r="AI103" s="14"/>
      <c r="AJ103" s="14"/>
      <c r="AK103" s="14"/>
      <c r="AL103" s="14"/>
      <c r="AM103" s="14"/>
      <c r="AN103" s="14"/>
      <c r="AO103" s="14"/>
      <c r="AP103" s="14"/>
      <c r="AQ103" s="14"/>
      <c r="AR103" s="14"/>
      <c r="AS103" s="14"/>
      <c r="AT103" s="14"/>
      <c r="AU103" s="14"/>
      <c r="AV103" s="14"/>
      <c r="AW103" s="14"/>
      <c r="AX103" s="11"/>
    </row>
    <row r="104" spans="1:50" ht="15" customHeight="1" x14ac:dyDescent="0.25">
      <c r="A104" s="137" t="s">
        <v>201</v>
      </c>
      <c r="B104" s="44"/>
      <c r="C104" s="48" t="s">
        <v>202</v>
      </c>
      <c r="D104" s="49"/>
      <c r="E104" s="50">
        <v>4136</v>
      </c>
      <c r="F104" s="50">
        <v>4253</v>
      </c>
      <c r="G104" s="50">
        <v>4325</v>
      </c>
      <c r="H104" s="50">
        <v>4403</v>
      </c>
      <c r="I104" s="50">
        <v>4462</v>
      </c>
      <c r="J104" s="50">
        <v>4529</v>
      </c>
      <c r="K104" s="50">
        <v>4605</v>
      </c>
      <c r="L104" s="50">
        <v>4641</v>
      </c>
      <c r="M104" s="50">
        <v>4719</v>
      </c>
      <c r="N104" s="50">
        <v>4858</v>
      </c>
      <c r="O104" s="50">
        <v>4886</v>
      </c>
      <c r="P104" s="50">
        <v>4954</v>
      </c>
      <c r="Q104" s="50">
        <v>5031</v>
      </c>
      <c r="R104" s="50">
        <v>5084</v>
      </c>
      <c r="S104" s="50">
        <v>5075</v>
      </c>
      <c r="T104" s="50">
        <v>5112</v>
      </c>
      <c r="U104" s="50">
        <v>5047</v>
      </c>
      <c r="V104" s="50">
        <v>4976</v>
      </c>
      <c r="W104" s="50">
        <v>4954</v>
      </c>
      <c r="X104" s="50">
        <v>4931</v>
      </c>
      <c r="Y104" s="50">
        <v>4970</v>
      </c>
      <c r="Z104" s="50">
        <v>5099</v>
      </c>
      <c r="AA104" s="50">
        <v>5190</v>
      </c>
      <c r="AB104" s="50">
        <v>5378</v>
      </c>
      <c r="AC104" s="50">
        <v>5637</v>
      </c>
      <c r="AD104" s="50">
        <v>5729</v>
      </c>
      <c r="AE104" s="50">
        <v>5818</v>
      </c>
      <c r="AF104" s="14"/>
      <c r="AG104" s="14"/>
      <c r="AH104" s="14"/>
      <c r="AI104" s="14"/>
      <c r="AJ104" s="14"/>
      <c r="AK104" s="14"/>
      <c r="AL104" s="14"/>
      <c r="AM104" s="14"/>
      <c r="AN104" s="14"/>
      <c r="AO104" s="14"/>
      <c r="AP104" s="14"/>
      <c r="AQ104" s="14"/>
      <c r="AR104" s="14"/>
      <c r="AS104" s="14"/>
      <c r="AT104" s="14"/>
      <c r="AU104" s="14"/>
      <c r="AV104" s="14"/>
      <c r="AW104" s="14"/>
      <c r="AX104" s="11"/>
    </row>
    <row r="105" spans="1:50" ht="15" customHeight="1" x14ac:dyDescent="0.25">
      <c r="A105" s="137" t="s">
        <v>203</v>
      </c>
      <c r="B105" s="44"/>
      <c r="C105" s="48" t="s">
        <v>204</v>
      </c>
      <c r="D105" s="49"/>
      <c r="E105" s="50">
        <v>901</v>
      </c>
      <c r="F105" s="50">
        <v>917</v>
      </c>
      <c r="G105" s="50">
        <v>932</v>
      </c>
      <c r="H105" s="50">
        <v>948</v>
      </c>
      <c r="I105" s="50">
        <v>975</v>
      </c>
      <c r="J105" s="50">
        <v>985</v>
      </c>
      <c r="K105" s="50">
        <v>1032</v>
      </c>
      <c r="L105" s="50">
        <v>1016</v>
      </c>
      <c r="M105" s="50">
        <v>1028</v>
      </c>
      <c r="N105" s="50">
        <v>1056</v>
      </c>
      <c r="O105" s="50">
        <v>1070</v>
      </c>
      <c r="P105" s="50">
        <v>1096</v>
      </c>
      <c r="Q105" s="50">
        <v>1086</v>
      </c>
      <c r="R105" s="50">
        <v>1101</v>
      </c>
      <c r="S105" s="50">
        <v>1104</v>
      </c>
      <c r="T105" s="50">
        <v>1093</v>
      </c>
      <c r="U105" s="50">
        <v>1087</v>
      </c>
      <c r="V105" s="50">
        <v>1089</v>
      </c>
      <c r="W105" s="50">
        <v>1085</v>
      </c>
      <c r="X105" s="50">
        <v>1070</v>
      </c>
      <c r="Y105" s="50">
        <v>1099</v>
      </c>
      <c r="Z105" s="50">
        <v>1143</v>
      </c>
      <c r="AA105" s="50">
        <v>1180</v>
      </c>
      <c r="AB105" s="50">
        <v>1222</v>
      </c>
      <c r="AC105" s="50">
        <v>1293</v>
      </c>
      <c r="AD105" s="50">
        <v>1297</v>
      </c>
      <c r="AE105" s="50">
        <v>1321</v>
      </c>
      <c r="AF105" s="14"/>
      <c r="AG105" s="14"/>
      <c r="AH105" s="14"/>
      <c r="AI105" s="14"/>
      <c r="AJ105" s="14"/>
      <c r="AK105" s="14"/>
      <c r="AL105" s="14"/>
      <c r="AM105" s="14"/>
      <c r="AN105" s="14"/>
      <c r="AO105" s="14"/>
      <c r="AP105" s="14"/>
      <c r="AQ105" s="14"/>
      <c r="AR105" s="14"/>
      <c r="AS105" s="14"/>
      <c r="AT105" s="14"/>
      <c r="AU105" s="14"/>
      <c r="AV105" s="14"/>
      <c r="AW105" s="14"/>
      <c r="AX105" s="11"/>
    </row>
    <row r="106" spans="1:50" ht="15" customHeight="1" x14ac:dyDescent="0.25">
      <c r="A106" s="137" t="s">
        <v>205</v>
      </c>
      <c r="B106" s="44"/>
      <c r="C106" s="48" t="s">
        <v>206</v>
      </c>
      <c r="D106" s="49"/>
      <c r="E106" s="50">
        <v>369</v>
      </c>
      <c r="F106" s="50">
        <v>373</v>
      </c>
      <c r="G106" s="50">
        <v>379</v>
      </c>
      <c r="H106" s="50">
        <v>380</v>
      </c>
      <c r="I106" s="50">
        <v>381</v>
      </c>
      <c r="J106" s="50">
        <v>386</v>
      </c>
      <c r="K106" s="50">
        <v>399</v>
      </c>
      <c r="L106" s="50">
        <v>402</v>
      </c>
      <c r="M106" s="50">
        <v>404</v>
      </c>
      <c r="N106" s="50">
        <v>417</v>
      </c>
      <c r="O106" s="50">
        <v>415</v>
      </c>
      <c r="P106" s="50">
        <v>413</v>
      </c>
      <c r="Q106" s="50">
        <v>413</v>
      </c>
      <c r="R106" s="50">
        <v>412</v>
      </c>
      <c r="S106" s="50">
        <v>415</v>
      </c>
      <c r="T106" s="50">
        <v>410</v>
      </c>
      <c r="U106" s="50">
        <v>412</v>
      </c>
      <c r="V106" s="50">
        <v>411</v>
      </c>
      <c r="W106" s="50">
        <v>414</v>
      </c>
      <c r="X106" s="50">
        <v>418</v>
      </c>
      <c r="Y106" s="50">
        <v>424</v>
      </c>
      <c r="Z106" s="50">
        <v>436</v>
      </c>
      <c r="AA106" s="50">
        <v>438</v>
      </c>
      <c r="AB106" s="50">
        <v>450</v>
      </c>
      <c r="AC106" s="50">
        <v>472</v>
      </c>
      <c r="AD106" s="50">
        <v>451</v>
      </c>
      <c r="AE106" s="50">
        <v>447</v>
      </c>
      <c r="AF106" s="14"/>
      <c r="AG106" s="14"/>
      <c r="AH106" s="14"/>
      <c r="AI106" s="14"/>
      <c r="AJ106" s="14"/>
      <c r="AK106" s="14"/>
      <c r="AL106" s="14"/>
      <c r="AM106" s="14"/>
      <c r="AN106" s="14"/>
      <c r="AO106" s="14"/>
      <c r="AP106" s="14"/>
      <c r="AQ106" s="14"/>
      <c r="AR106" s="14"/>
      <c r="AS106" s="14"/>
      <c r="AT106" s="14"/>
      <c r="AU106" s="14"/>
      <c r="AV106" s="14"/>
      <c r="AW106" s="14"/>
      <c r="AX106" s="11"/>
    </row>
    <row r="107" spans="1:50" ht="15" customHeight="1" x14ac:dyDescent="0.25">
      <c r="A107" s="137" t="s">
        <v>207</v>
      </c>
      <c r="B107" s="44"/>
      <c r="C107" s="48" t="s">
        <v>208</v>
      </c>
      <c r="D107" s="49"/>
      <c r="E107" s="50">
        <v>3038</v>
      </c>
      <c r="F107" s="50">
        <v>3118</v>
      </c>
      <c r="G107" s="50">
        <v>3182</v>
      </c>
      <c r="H107" s="50">
        <v>3261</v>
      </c>
      <c r="I107" s="50">
        <v>3369</v>
      </c>
      <c r="J107" s="50">
        <v>3403</v>
      </c>
      <c r="K107" s="50">
        <v>3472</v>
      </c>
      <c r="L107" s="50">
        <v>3473</v>
      </c>
      <c r="M107" s="50">
        <v>3524</v>
      </c>
      <c r="N107" s="50">
        <v>3599</v>
      </c>
      <c r="O107" s="50">
        <v>3643</v>
      </c>
      <c r="P107" s="50">
        <v>3690</v>
      </c>
      <c r="Q107" s="50">
        <v>3673</v>
      </c>
      <c r="R107" s="50">
        <v>3735</v>
      </c>
      <c r="S107" s="50">
        <v>3711</v>
      </c>
      <c r="T107" s="50">
        <v>3660</v>
      </c>
      <c r="U107" s="50">
        <v>3582</v>
      </c>
      <c r="V107" s="50">
        <v>3615</v>
      </c>
      <c r="W107" s="50">
        <v>3620</v>
      </c>
      <c r="X107" s="50">
        <v>3628</v>
      </c>
      <c r="Y107" s="50">
        <v>3674</v>
      </c>
      <c r="Z107" s="50">
        <v>3798</v>
      </c>
      <c r="AA107" s="50">
        <v>3939</v>
      </c>
      <c r="AB107" s="50">
        <v>4119</v>
      </c>
      <c r="AC107" s="50">
        <v>4317</v>
      </c>
      <c r="AD107" s="50">
        <v>4310</v>
      </c>
      <c r="AE107" s="50">
        <v>4358</v>
      </c>
      <c r="AF107" s="14"/>
      <c r="AG107" s="14"/>
      <c r="AH107" s="14"/>
      <c r="AI107" s="14"/>
      <c r="AJ107" s="14"/>
      <c r="AK107" s="14"/>
      <c r="AL107" s="14"/>
      <c r="AM107" s="14"/>
      <c r="AN107" s="14"/>
      <c r="AO107" s="14"/>
      <c r="AP107" s="14"/>
      <c r="AQ107" s="14"/>
      <c r="AR107" s="14"/>
      <c r="AS107" s="14"/>
      <c r="AT107" s="14"/>
      <c r="AU107" s="14"/>
      <c r="AV107" s="14"/>
      <c r="AW107" s="14"/>
      <c r="AX107" s="11"/>
    </row>
    <row r="108" spans="1:50" ht="15" customHeight="1" x14ac:dyDescent="0.25">
      <c r="A108" s="137" t="s">
        <v>209</v>
      </c>
      <c r="B108" s="44"/>
      <c r="C108" s="48" t="s">
        <v>210</v>
      </c>
      <c r="D108" s="49"/>
      <c r="E108" s="50">
        <v>776</v>
      </c>
      <c r="F108" s="50">
        <v>792</v>
      </c>
      <c r="G108" s="50">
        <v>811</v>
      </c>
      <c r="H108" s="50">
        <v>830</v>
      </c>
      <c r="I108" s="50">
        <v>852</v>
      </c>
      <c r="J108" s="50">
        <v>868</v>
      </c>
      <c r="K108" s="50">
        <v>908</v>
      </c>
      <c r="L108" s="50">
        <v>950</v>
      </c>
      <c r="M108" s="50">
        <v>962</v>
      </c>
      <c r="N108" s="50">
        <v>1001</v>
      </c>
      <c r="O108" s="50">
        <v>965</v>
      </c>
      <c r="P108" s="50">
        <v>991</v>
      </c>
      <c r="Q108" s="50">
        <v>988</v>
      </c>
      <c r="R108" s="50">
        <v>996</v>
      </c>
      <c r="S108" s="50">
        <v>1025</v>
      </c>
      <c r="T108" s="50">
        <v>1037</v>
      </c>
      <c r="U108" s="50">
        <v>1016</v>
      </c>
      <c r="V108" s="50">
        <v>1002</v>
      </c>
      <c r="W108" s="50">
        <v>1010</v>
      </c>
      <c r="X108" s="50">
        <v>1008</v>
      </c>
      <c r="Y108" s="50">
        <v>1013</v>
      </c>
      <c r="Z108" s="50">
        <v>1044</v>
      </c>
      <c r="AA108" s="50">
        <v>1065</v>
      </c>
      <c r="AB108" s="50">
        <v>1098</v>
      </c>
      <c r="AC108" s="50">
        <v>1167</v>
      </c>
      <c r="AD108" s="50">
        <v>1167</v>
      </c>
      <c r="AE108" s="50">
        <v>1168</v>
      </c>
      <c r="AF108" s="14"/>
      <c r="AG108" s="14"/>
      <c r="AH108" s="14"/>
      <c r="AI108" s="14"/>
      <c r="AJ108" s="14"/>
      <c r="AK108" s="14"/>
      <c r="AL108" s="14"/>
      <c r="AM108" s="14"/>
      <c r="AN108" s="14"/>
      <c r="AO108" s="14"/>
      <c r="AP108" s="14"/>
      <c r="AQ108" s="14"/>
      <c r="AR108" s="14"/>
      <c r="AS108" s="14"/>
      <c r="AT108" s="14"/>
      <c r="AU108" s="14"/>
      <c r="AV108" s="14"/>
      <c r="AW108" s="14"/>
      <c r="AX108" s="11"/>
    </row>
    <row r="109" spans="1:50" s="11" customFormat="1" ht="22.5" customHeight="1" x14ac:dyDescent="0.25">
      <c r="A109" s="136" t="s">
        <v>211</v>
      </c>
      <c r="B109" s="44" t="s">
        <v>212</v>
      </c>
      <c r="C109" s="44"/>
      <c r="D109" s="45"/>
      <c r="E109" s="46">
        <v>19084</v>
      </c>
      <c r="F109" s="46">
        <v>19349</v>
      </c>
      <c r="G109" s="46">
        <v>19362</v>
      </c>
      <c r="H109" s="46">
        <v>19549</v>
      </c>
      <c r="I109" s="46">
        <v>19694</v>
      </c>
      <c r="J109" s="46">
        <v>19820</v>
      </c>
      <c r="K109" s="46">
        <v>20315</v>
      </c>
      <c r="L109" s="46">
        <v>20148</v>
      </c>
      <c r="M109" s="46">
        <v>20044</v>
      </c>
      <c r="N109" s="46">
        <v>19970</v>
      </c>
      <c r="O109" s="46">
        <v>19850</v>
      </c>
      <c r="P109" s="46">
        <v>19632</v>
      </c>
      <c r="Q109" s="46">
        <v>19496</v>
      </c>
      <c r="R109" s="46">
        <v>19568</v>
      </c>
      <c r="S109" s="46">
        <v>19360</v>
      </c>
      <c r="T109" s="46">
        <v>18811</v>
      </c>
      <c r="U109" s="46">
        <v>18686</v>
      </c>
      <c r="V109" s="46">
        <v>19250</v>
      </c>
      <c r="W109" s="46">
        <v>19118</v>
      </c>
      <c r="X109" s="46">
        <v>19252</v>
      </c>
      <c r="Y109" s="46">
        <v>19411</v>
      </c>
      <c r="Z109" s="46">
        <v>20046</v>
      </c>
      <c r="AA109" s="46">
        <v>20264</v>
      </c>
      <c r="AB109" s="46">
        <v>20803</v>
      </c>
      <c r="AC109" s="46">
        <v>21332</v>
      </c>
      <c r="AD109" s="46">
        <v>22024</v>
      </c>
      <c r="AE109" s="46">
        <v>22611</v>
      </c>
      <c r="AF109" s="12"/>
      <c r="AG109" s="12"/>
      <c r="AH109" s="12"/>
      <c r="AI109" s="12"/>
      <c r="AJ109" s="12"/>
      <c r="AK109" s="12"/>
      <c r="AL109" s="12"/>
      <c r="AM109" s="12"/>
      <c r="AN109" s="12"/>
      <c r="AO109" s="12"/>
      <c r="AP109" s="12"/>
      <c r="AQ109" s="12"/>
      <c r="AR109" s="12"/>
      <c r="AS109" s="12"/>
      <c r="AT109" s="12"/>
      <c r="AU109" s="12"/>
      <c r="AV109" s="12"/>
      <c r="AW109" s="12"/>
    </row>
    <row r="110" spans="1:50" ht="15" customHeight="1" x14ac:dyDescent="0.25">
      <c r="A110" s="137" t="s">
        <v>213</v>
      </c>
      <c r="B110" s="48"/>
      <c r="C110" s="48" t="s">
        <v>214</v>
      </c>
      <c r="D110" s="49"/>
      <c r="E110" s="50">
        <v>343</v>
      </c>
      <c r="F110" s="50">
        <v>347</v>
      </c>
      <c r="G110" s="50">
        <v>343</v>
      </c>
      <c r="H110" s="50">
        <v>342</v>
      </c>
      <c r="I110" s="50">
        <v>340</v>
      </c>
      <c r="J110" s="50">
        <v>338</v>
      </c>
      <c r="K110" s="50">
        <v>357</v>
      </c>
      <c r="L110" s="50">
        <v>349</v>
      </c>
      <c r="M110" s="50">
        <v>348</v>
      </c>
      <c r="N110" s="50">
        <v>347</v>
      </c>
      <c r="O110" s="50">
        <v>346</v>
      </c>
      <c r="P110" s="50">
        <v>343</v>
      </c>
      <c r="Q110" s="50">
        <v>370</v>
      </c>
      <c r="R110" s="50">
        <v>388</v>
      </c>
      <c r="S110" s="50">
        <v>380</v>
      </c>
      <c r="T110" s="50">
        <v>353</v>
      </c>
      <c r="U110" s="50">
        <v>372</v>
      </c>
      <c r="V110" s="50">
        <v>416</v>
      </c>
      <c r="W110" s="50">
        <v>420</v>
      </c>
      <c r="X110" s="50">
        <v>411</v>
      </c>
      <c r="Y110" s="50">
        <v>431</v>
      </c>
      <c r="Z110" s="50">
        <v>452</v>
      </c>
      <c r="AA110" s="50">
        <v>459</v>
      </c>
      <c r="AB110" s="50">
        <v>478</v>
      </c>
      <c r="AC110" s="50">
        <v>482</v>
      </c>
      <c r="AD110" s="50">
        <v>496</v>
      </c>
      <c r="AE110" s="50">
        <v>503</v>
      </c>
      <c r="AF110" s="14"/>
      <c r="AG110" s="14"/>
      <c r="AH110" s="14"/>
      <c r="AI110" s="14"/>
      <c r="AJ110" s="14"/>
      <c r="AK110" s="14"/>
      <c r="AL110" s="14"/>
      <c r="AM110" s="14"/>
      <c r="AN110" s="14"/>
      <c r="AO110" s="14"/>
      <c r="AP110" s="14"/>
      <c r="AQ110" s="14"/>
      <c r="AR110" s="14"/>
      <c r="AS110" s="14"/>
      <c r="AT110" s="14"/>
      <c r="AU110" s="14"/>
      <c r="AV110" s="14"/>
      <c r="AW110" s="14"/>
      <c r="AX110" s="11"/>
    </row>
    <row r="111" spans="1:50" ht="15" customHeight="1" x14ac:dyDescent="0.25">
      <c r="A111" s="137" t="s">
        <v>215</v>
      </c>
      <c r="B111" s="48"/>
      <c r="C111" s="48" t="s">
        <v>216</v>
      </c>
      <c r="D111" s="49"/>
      <c r="E111" s="50">
        <v>962</v>
      </c>
      <c r="F111" s="50">
        <v>981</v>
      </c>
      <c r="G111" s="50">
        <v>980</v>
      </c>
      <c r="H111" s="50">
        <v>998</v>
      </c>
      <c r="I111" s="50">
        <v>1014</v>
      </c>
      <c r="J111" s="50">
        <v>1013</v>
      </c>
      <c r="K111" s="50">
        <v>1036</v>
      </c>
      <c r="L111" s="50">
        <v>1016</v>
      </c>
      <c r="M111" s="50">
        <v>1022</v>
      </c>
      <c r="N111" s="50">
        <v>1019</v>
      </c>
      <c r="O111" s="50">
        <v>1027</v>
      </c>
      <c r="P111" s="50">
        <v>1008</v>
      </c>
      <c r="Q111" s="50">
        <v>1015</v>
      </c>
      <c r="R111" s="50">
        <v>1032</v>
      </c>
      <c r="S111" s="50">
        <v>1020</v>
      </c>
      <c r="T111" s="50">
        <v>1049</v>
      </c>
      <c r="U111" s="50">
        <v>1018</v>
      </c>
      <c r="V111" s="50">
        <v>1138</v>
      </c>
      <c r="W111" s="50">
        <v>1096</v>
      </c>
      <c r="X111" s="50">
        <v>1134</v>
      </c>
      <c r="Y111" s="50">
        <v>1154</v>
      </c>
      <c r="Z111" s="50">
        <v>1181</v>
      </c>
      <c r="AA111" s="50">
        <v>1187</v>
      </c>
      <c r="AB111" s="50">
        <v>1187</v>
      </c>
      <c r="AC111" s="50">
        <v>1237</v>
      </c>
      <c r="AD111" s="50">
        <v>1264</v>
      </c>
      <c r="AE111" s="50">
        <v>1298</v>
      </c>
      <c r="AF111" s="14"/>
      <c r="AG111" s="14"/>
      <c r="AH111" s="14"/>
      <c r="AI111" s="14"/>
      <c r="AJ111" s="14"/>
      <c r="AK111" s="14"/>
      <c r="AL111" s="14"/>
      <c r="AM111" s="14"/>
      <c r="AN111" s="14"/>
      <c r="AO111" s="14"/>
      <c r="AP111" s="14"/>
      <c r="AQ111" s="14"/>
      <c r="AR111" s="14"/>
      <c r="AS111" s="14"/>
      <c r="AT111" s="14"/>
      <c r="AU111" s="14"/>
      <c r="AV111" s="14"/>
      <c r="AW111" s="14"/>
      <c r="AX111" s="11"/>
    </row>
    <row r="112" spans="1:50" ht="15" customHeight="1" x14ac:dyDescent="0.25">
      <c r="A112" s="137" t="s">
        <v>217</v>
      </c>
      <c r="B112" s="48"/>
      <c r="C112" s="48" t="s">
        <v>218</v>
      </c>
      <c r="D112" s="49"/>
      <c r="E112" s="50">
        <v>540</v>
      </c>
      <c r="F112" s="50">
        <v>548</v>
      </c>
      <c r="G112" s="50">
        <v>545</v>
      </c>
      <c r="H112" s="50">
        <v>561</v>
      </c>
      <c r="I112" s="50">
        <v>568</v>
      </c>
      <c r="J112" s="50">
        <v>573</v>
      </c>
      <c r="K112" s="50">
        <v>581</v>
      </c>
      <c r="L112" s="50">
        <v>599</v>
      </c>
      <c r="M112" s="50">
        <v>610</v>
      </c>
      <c r="N112" s="50">
        <v>603</v>
      </c>
      <c r="O112" s="50">
        <v>611</v>
      </c>
      <c r="P112" s="50">
        <v>624</v>
      </c>
      <c r="Q112" s="50">
        <v>620</v>
      </c>
      <c r="R112" s="50">
        <v>608</v>
      </c>
      <c r="S112" s="50">
        <v>602</v>
      </c>
      <c r="T112" s="50">
        <v>591</v>
      </c>
      <c r="U112" s="50">
        <v>590</v>
      </c>
      <c r="V112" s="50">
        <v>658</v>
      </c>
      <c r="W112" s="50">
        <v>651</v>
      </c>
      <c r="X112" s="50">
        <v>660</v>
      </c>
      <c r="Y112" s="50">
        <v>659</v>
      </c>
      <c r="Z112" s="50">
        <v>688</v>
      </c>
      <c r="AA112" s="50">
        <v>703</v>
      </c>
      <c r="AB112" s="50">
        <v>732</v>
      </c>
      <c r="AC112" s="50">
        <v>751</v>
      </c>
      <c r="AD112" s="50">
        <v>764</v>
      </c>
      <c r="AE112" s="50">
        <v>792</v>
      </c>
      <c r="AF112" s="14"/>
      <c r="AG112" s="14"/>
      <c r="AH112" s="14"/>
      <c r="AI112" s="14"/>
      <c r="AJ112" s="14"/>
      <c r="AK112" s="14"/>
      <c r="AL112" s="14"/>
      <c r="AM112" s="14"/>
      <c r="AN112" s="14"/>
      <c r="AO112" s="14"/>
      <c r="AP112" s="14"/>
      <c r="AQ112" s="14"/>
      <c r="AR112" s="14"/>
      <c r="AS112" s="14"/>
      <c r="AT112" s="14"/>
      <c r="AU112" s="14"/>
      <c r="AV112" s="14"/>
      <c r="AW112" s="14"/>
      <c r="AX112" s="11"/>
    </row>
    <row r="113" spans="1:50" ht="15" customHeight="1" x14ac:dyDescent="0.25">
      <c r="A113" s="137" t="s">
        <v>219</v>
      </c>
      <c r="B113" s="48"/>
      <c r="C113" s="48" t="s">
        <v>220</v>
      </c>
      <c r="D113" s="49"/>
      <c r="E113" s="50">
        <v>565</v>
      </c>
      <c r="F113" s="50">
        <v>572</v>
      </c>
      <c r="G113" s="50">
        <v>567</v>
      </c>
      <c r="H113" s="50">
        <v>582</v>
      </c>
      <c r="I113" s="50">
        <v>580</v>
      </c>
      <c r="J113" s="50">
        <v>595</v>
      </c>
      <c r="K113" s="50">
        <v>608</v>
      </c>
      <c r="L113" s="50">
        <v>609</v>
      </c>
      <c r="M113" s="50">
        <v>600</v>
      </c>
      <c r="N113" s="50">
        <v>611</v>
      </c>
      <c r="O113" s="50">
        <v>612</v>
      </c>
      <c r="P113" s="50">
        <v>607</v>
      </c>
      <c r="Q113" s="50">
        <v>605</v>
      </c>
      <c r="R113" s="50">
        <v>599</v>
      </c>
      <c r="S113" s="50">
        <v>585</v>
      </c>
      <c r="T113" s="50">
        <v>542</v>
      </c>
      <c r="U113" s="50">
        <v>533</v>
      </c>
      <c r="V113" s="50">
        <v>570</v>
      </c>
      <c r="W113" s="50">
        <v>559</v>
      </c>
      <c r="X113" s="50">
        <v>566</v>
      </c>
      <c r="Y113" s="50">
        <v>558</v>
      </c>
      <c r="Z113" s="50">
        <v>586</v>
      </c>
      <c r="AA113" s="50">
        <v>582</v>
      </c>
      <c r="AB113" s="50">
        <v>613</v>
      </c>
      <c r="AC113" s="50">
        <v>626</v>
      </c>
      <c r="AD113" s="50">
        <v>656</v>
      </c>
      <c r="AE113" s="50">
        <v>682</v>
      </c>
      <c r="AF113" s="14"/>
      <c r="AG113" s="14"/>
      <c r="AH113" s="14"/>
      <c r="AI113" s="14"/>
      <c r="AJ113" s="14"/>
      <c r="AK113" s="14"/>
      <c r="AL113" s="14"/>
      <c r="AM113" s="14"/>
      <c r="AN113" s="14"/>
      <c r="AO113" s="14"/>
      <c r="AP113" s="14"/>
      <c r="AQ113" s="14"/>
      <c r="AR113" s="14"/>
      <c r="AS113" s="14"/>
      <c r="AT113" s="14"/>
      <c r="AU113" s="14"/>
      <c r="AV113" s="14"/>
      <c r="AW113" s="14"/>
      <c r="AX113" s="11"/>
    </row>
    <row r="114" spans="1:50" ht="15" customHeight="1" x14ac:dyDescent="0.25">
      <c r="A114" s="137" t="s">
        <v>221</v>
      </c>
      <c r="B114" s="48"/>
      <c r="C114" s="48" t="s">
        <v>222</v>
      </c>
      <c r="D114" s="49"/>
      <c r="E114" s="50">
        <v>785</v>
      </c>
      <c r="F114" s="50">
        <v>786</v>
      </c>
      <c r="G114" s="50">
        <v>785</v>
      </c>
      <c r="H114" s="50">
        <v>798</v>
      </c>
      <c r="I114" s="50">
        <v>806</v>
      </c>
      <c r="J114" s="50">
        <v>815</v>
      </c>
      <c r="K114" s="50">
        <v>824</v>
      </c>
      <c r="L114" s="50">
        <v>824</v>
      </c>
      <c r="M114" s="50">
        <v>836</v>
      </c>
      <c r="N114" s="50">
        <v>830</v>
      </c>
      <c r="O114" s="50">
        <v>833</v>
      </c>
      <c r="P114" s="50">
        <v>828</v>
      </c>
      <c r="Q114" s="50">
        <v>817</v>
      </c>
      <c r="R114" s="50">
        <v>813</v>
      </c>
      <c r="S114" s="50">
        <v>797</v>
      </c>
      <c r="T114" s="50">
        <v>779</v>
      </c>
      <c r="U114" s="50">
        <v>768</v>
      </c>
      <c r="V114" s="50">
        <v>778</v>
      </c>
      <c r="W114" s="50">
        <v>788</v>
      </c>
      <c r="X114" s="50">
        <v>798</v>
      </c>
      <c r="Y114" s="50">
        <v>814</v>
      </c>
      <c r="Z114" s="50">
        <v>843</v>
      </c>
      <c r="AA114" s="50">
        <v>861</v>
      </c>
      <c r="AB114" s="50">
        <v>881</v>
      </c>
      <c r="AC114" s="50">
        <v>899</v>
      </c>
      <c r="AD114" s="50">
        <v>923</v>
      </c>
      <c r="AE114" s="50">
        <v>966</v>
      </c>
      <c r="AF114" s="14"/>
      <c r="AG114" s="14"/>
      <c r="AH114" s="14"/>
      <c r="AI114" s="14"/>
      <c r="AJ114" s="14"/>
      <c r="AK114" s="14"/>
      <c r="AL114" s="14"/>
      <c r="AM114" s="14"/>
      <c r="AN114" s="14"/>
      <c r="AO114" s="14"/>
      <c r="AP114" s="14"/>
      <c r="AQ114" s="14"/>
      <c r="AR114" s="14"/>
      <c r="AS114" s="14"/>
      <c r="AT114" s="14"/>
      <c r="AU114" s="14"/>
      <c r="AV114" s="14"/>
      <c r="AW114" s="14"/>
      <c r="AX114" s="11"/>
    </row>
    <row r="115" spans="1:50" ht="15" customHeight="1" x14ac:dyDescent="0.25">
      <c r="A115" s="137" t="s">
        <v>223</v>
      </c>
      <c r="B115" s="48"/>
      <c r="C115" s="48" t="s">
        <v>224</v>
      </c>
      <c r="D115" s="49"/>
      <c r="E115" s="50">
        <v>385</v>
      </c>
      <c r="F115" s="50">
        <v>387</v>
      </c>
      <c r="G115" s="50">
        <v>390</v>
      </c>
      <c r="H115" s="50">
        <v>387</v>
      </c>
      <c r="I115" s="50">
        <v>388</v>
      </c>
      <c r="J115" s="50">
        <v>390</v>
      </c>
      <c r="K115" s="50">
        <v>394</v>
      </c>
      <c r="L115" s="50">
        <v>380</v>
      </c>
      <c r="M115" s="50">
        <v>376</v>
      </c>
      <c r="N115" s="50">
        <v>370</v>
      </c>
      <c r="O115" s="50">
        <v>369</v>
      </c>
      <c r="P115" s="50">
        <v>357</v>
      </c>
      <c r="Q115" s="50">
        <v>317</v>
      </c>
      <c r="R115" s="50">
        <v>318</v>
      </c>
      <c r="S115" s="50">
        <v>318</v>
      </c>
      <c r="T115" s="50">
        <v>307</v>
      </c>
      <c r="U115" s="50">
        <v>310</v>
      </c>
      <c r="V115" s="50">
        <v>299</v>
      </c>
      <c r="W115" s="50">
        <v>293</v>
      </c>
      <c r="X115" s="50">
        <v>282</v>
      </c>
      <c r="Y115" s="50">
        <v>283</v>
      </c>
      <c r="Z115" s="50">
        <v>289</v>
      </c>
      <c r="AA115" s="50">
        <v>291</v>
      </c>
      <c r="AB115" s="50">
        <v>292</v>
      </c>
      <c r="AC115" s="50">
        <v>296</v>
      </c>
      <c r="AD115" s="50">
        <v>298</v>
      </c>
      <c r="AE115" s="50">
        <v>297</v>
      </c>
      <c r="AF115" s="14"/>
      <c r="AG115" s="14"/>
      <c r="AH115" s="14"/>
      <c r="AI115" s="14"/>
      <c r="AJ115" s="14"/>
      <c r="AK115" s="14"/>
      <c r="AL115" s="14"/>
      <c r="AM115" s="14"/>
      <c r="AN115" s="14"/>
      <c r="AO115" s="14"/>
      <c r="AP115" s="14"/>
      <c r="AQ115" s="14"/>
      <c r="AR115" s="14"/>
      <c r="AS115" s="14"/>
      <c r="AT115" s="14"/>
      <c r="AU115" s="14"/>
      <c r="AV115" s="14"/>
      <c r="AW115" s="14"/>
      <c r="AX115" s="11"/>
    </row>
    <row r="116" spans="1:50" ht="15" customHeight="1" x14ac:dyDescent="0.25">
      <c r="A116" s="137" t="s">
        <v>225</v>
      </c>
      <c r="B116" s="48"/>
      <c r="C116" s="48" t="s">
        <v>226</v>
      </c>
      <c r="D116" s="49"/>
      <c r="E116" s="50">
        <v>124</v>
      </c>
      <c r="F116" s="50">
        <v>126</v>
      </c>
      <c r="G116" s="50">
        <v>127</v>
      </c>
      <c r="H116" s="50">
        <v>130</v>
      </c>
      <c r="I116" s="50">
        <v>132</v>
      </c>
      <c r="J116" s="50">
        <v>135</v>
      </c>
      <c r="K116" s="50">
        <v>134</v>
      </c>
      <c r="L116" s="50">
        <v>131</v>
      </c>
      <c r="M116" s="50">
        <v>126</v>
      </c>
      <c r="N116" s="50">
        <v>121</v>
      </c>
      <c r="O116" s="50">
        <v>120</v>
      </c>
      <c r="P116" s="50">
        <v>123</v>
      </c>
      <c r="Q116" s="50">
        <v>120</v>
      </c>
      <c r="R116" s="50">
        <v>122</v>
      </c>
      <c r="S116" s="50">
        <v>120</v>
      </c>
      <c r="T116" s="50">
        <v>110</v>
      </c>
      <c r="U116" s="50">
        <v>105</v>
      </c>
      <c r="V116" s="50">
        <v>104</v>
      </c>
      <c r="W116" s="50">
        <v>103</v>
      </c>
      <c r="X116" s="50">
        <v>101</v>
      </c>
      <c r="Y116" s="50">
        <v>101</v>
      </c>
      <c r="Z116" s="50">
        <v>105</v>
      </c>
      <c r="AA116" s="50">
        <v>106</v>
      </c>
      <c r="AB116" s="50">
        <v>104</v>
      </c>
      <c r="AC116" s="50">
        <v>104</v>
      </c>
      <c r="AD116" s="50">
        <v>104</v>
      </c>
      <c r="AE116" s="50">
        <v>105</v>
      </c>
      <c r="AF116" s="14"/>
      <c r="AG116" s="14"/>
      <c r="AH116" s="14"/>
      <c r="AI116" s="14"/>
      <c r="AJ116" s="14"/>
      <c r="AK116" s="14"/>
      <c r="AL116" s="14"/>
      <c r="AM116" s="14"/>
      <c r="AN116" s="14"/>
      <c r="AO116" s="14"/>
      <c r="AP116" s="14"/>
      <c r="AQ116" s="14"/>
      <c r="AR116" s="14"/>
      <c r="AS116" s="14"/>
      <c r="AT116" s="14"/>
      <c r="AU116" s="14"/>
      <c r="AV116" s="14"/>
      <c r="AW116" s="14"/>
      <c r="AX116" s="11"/>
    </row>
    <row r="117" spans="1:50" ht="15" customHeight="1" x14ac:dyDescent="0.25">
      <c r="A117" s="137" t="s">
        <v>227</v>
      </c>
      <c r="B117" s="48"/>
      <c r="C117" s="48" t="s">
        <v>228</v>
      </c>
      <c r="D117" s="49"/>
      <c r="E117" s="50">
        <v>821</v>
      </c>
      <c r="F117" s="50">
        <v>832</v>
      </c>
      <c r="G117" s="50">
        <v>827</v>
      </c>
      <c r="H117" s="50">
        <v>832</v>
      </c>
      <c r="I117" s="50">
        <v>834</v>
      </c>
      <c r="J117" s="50">
        <v>841</v>
      </c>
      <c r="K117" s="50">
        <v>855</v>
      </c>
      <c r="L117" s="50">
        <v>838</v>
      </c>
      <c r="M117" s="50">
        <v>839</v>
      </c>
      <c r="N117" s="50">
        <v>832</v>
      </c>
      <c r="O117" s="50">
        <v>828</v>
      </c>
      <c r="P117" s="50">
        <v>814</v>
      </c>
      <c r="Q117" s="50">
        <v>798</v>
      </c>
      <c r="R117" s="50">
        <v>795</v>
      </c>
      <c r="S117" s="50">
        <v>794</v>
      </c>
      <c r="T117" s="50">
        <v>753</v>
      </c>
      <c r="U117" s="50">
        <v>737</v>
      </c>
      <c r="V117" s="50">
        <v>736</v>
      </c>
      <c r="W117" s="50">
        <v>748</v>
      </c>
      <c r="X117" s="50">
        <v>759</v>
      </c>
      <c r="Y117" s="50">
        <v>776</v>
      </c>
      <c r="Z117" s="50">
        <v>802</v>
      </c>
      <c r="AA117" s="50">
        <v>817</v>
      </c>
      <c r="AB117" s="50">
        <v>844</v>
      </c>
      <c r="AC117" s="50">
        <v>864</v>
      </c>
      <c r="AD117" s="50">
        <v>903</v>
      </c>
      <c r="AE117" s="50">
        <v>936</v>
      </c>
      <c r="AF117" s="14"/>
      <c r="AG117" s="14"/>
      <c r="AH117" s="14"/>
      <c r="AI117" s="14"/>
      <c r="AJ117" s="14"/>
      <c r="AK117" s="14"/>
      <c r="AL117" s="14"/>
      <c r="AM117" s="14"/>
      <c r="AN117" s="14"/>
      <c r="AO117" s="14"/>
      <c r="AP117" s="14"/>
      <c r="AQ117" s="14"/>
      <c r="AR117" s="14"/>
      <c r="AS117" s="14"/>
      <c r="AT117" s="14"/>
      <c r="AU117" s="14"/>
      <c r="AV117" s="14"/>
      <c r="AW117" s="14"/>
      <c r="AX117" s="11"/>
    </row>
    <row r="118" spans="1:50" ht="15" customHeight="1" x14ac:dyDescent="0.25">
      <c r="A118" s="137" t="s">
        <v>229</v>
      </c>
      <c r="B118" s="48"/>
      <c r="C118" s="48" t="s">
        <v>230</v>
      </c>
      <c r="D118" s="49"/>
      <c r="E118" s="50">
        <v>786</v>
      </c>
      <c r="F118" s="50">
        <v>795</v>
      </c>
      <c r="G118" s="50">
        <v>786</v>
      </c>
      <c r="H118" s="50">
        <v>799</v>
      </c>
      <c r="I118" s="50">
        <v>798</v>
      </c>
      <c r="J118" s="50">
        <v>800</v>
      </c>
      <c r="K118" s="50">
        <v>858</v>
      </c>
      <c r="L118" s="50">
        <v>858</v>
      </c>
      <c r="M118" s="50">
        <v>855</v>
      </c>
      <c r="N118" s="50">
        <v>852</v>
      </c>
      <c r="O118" s="50">
        <v>854</v>
      </c>
      <c r="P118" s="50">
        <v>835</v>
      </c>
      <c r="Q118" s="50">
        <v>823</v>
      </c>
      <c r="R118" s="50">
        <v>821</v>
      </c>
      <c r="S118" s="50">
        <v>780</v>
      </c>
      <c r="T118" s="50">
        <v>773</v>
      </c>
      <c r="U118" s="50">
        <v>770</v>
      </c>
      <c r="V118" s="50">
        <v>766</v>
      </c>
      <c r="W118" s="50">
        <v>773</v>
      </c>
      <c r="X118" s="50">
        <v>754</v>
      </c>
      <c r="Y118" s="50">
        <v>807</v>
      </c>
      <c r="Z118" s="50">
        <v>798</v>
      </c>
      <c r="AA118" s="50">
        <v>813</v>
      </c>
      <c r="AB118" s="50">
        <v>819</v>
      </c>
      <c r="AC118" s="50">
        <v>854</v>
      </c>
      <c r="AD118" s="50">
        <v>877</v>
      </c>
      <c r="AE118" s="50">
        <v>885</v>
      </c>
      <c r="AF118" s="14"/>
      <c r="AG118" s="14"/>
      <c r="AH118" s="14"/>
      <c r="AI118" s="14"/>
      <c r="AJ118" s="14"/>
      <c r="AK118" s="14"/>
      <c r="AL118" s="14"/>
      <c r="AM118" s="14"/>
      <c r="AN118" s="14"/>
      <c r="AO118" s="14"/>
      <c r="AP118" s="14"/>
      <c r="AQ118" s="14"/>
      <c r="AR118" s="14"/>
      <c r="AS118" s="14"/>
      <c r="AT118" s="14"/>
      <c r="AU118" s="14"/>
      <c r="AV118" s="14"/>
      <c r="AW118" s="14"/>
      <c r="AX118" s="11"/>
    </row>
    <row r="119" spans="1:50" ht="15" customHeight="1" x14ac:dyDescent="0.25">
      <c r="A119" s="137" t="s">
        <v>231</v>
      </c>
      <c r="B119" s="48"/>
      <c r="C119" s="48" t="s">
        <v>232</v>
      </c>
      <c r="D119" s="49"/>
      <c r="E119" s="50">
        <v>892</v>
      </c>
      <c r="F119" s="50">
        <v>915</v>
      </c>
      <c r="G119" s="50">
        <v>921</v>
      </c>
      <c r="H119" s="50">
        <v>942</v>
      </c>
      <c r="I119" s="50">
        <v>960</v>
      </c>
      <c r="J119" s="50">
        <v>961</v>
      </c>
      <c r="K119" s="50">
        <v>967</v>
      </c>
      <c r="L119" s="50">
        <v>981</v>
      </c>
      <c r="M119" s="50">
        <v>946</v>
      </c>
      <c r="N119" s="50">
        <v>954</v>
      </c>
      <c r="O119" s="50">
        <v>985</v>
      </c>
      <c r="P119" s="50">
        <v>968</v>
      </c>
      <c r="Q119" s="50">
        <v>956</v>
      </c>
      <c r="R119" s="50">
        <v>995</v>
      </c>
      <c r="S119" s="50">
        <v>992</v>
      </c>
      <c r="T119" s="50">
        <v>958</v>
      </c>
      <c r="U119" s="50">
        <v>965</v>
      </c>
      <c r="V119" s="50">
        <v>1078</v>
      </c>
      <c r="W119" s="50">
        <v>1024</v>
      </c>
      <c r="X119" s="50">
        <v>1089</v>
      </c>
      <c r="Y119" s="50">
        <v>1067</v>
      </c>
      <c r="Z119" s="50">
        <v>1124</v>
      </c>
      <c r="AA119" s="50">
        <v>1176</v>
      </c>
      <c r="AB119" s="50">
        <v>1194</v>
      </c>
      <c r="AC119" s="50">
        <v>1217</v>
      </c>
      <c r="AD119" s="50">
        <v>1252</v>
      </c>
      <c r="AE119" s="50">
        <v>1271</v>
      </c>
      <c r="AF119" s="14"/>
      <c r="AG119" s="14"/>
      <c r="AH119" s="14"/>
      <c r="AI119" s="14"/>
      <c r="AJ119" s="14"/>
      <c r="AK119" s="14"/>
      <c r="AL119" s="14"/>
      <c r="AM119" s="14"/>
      <c r="AN119" s="14"/>
      <c r="AO119" s="14"/>
      <c r="AP119" s="14"/>
      <c r="AQ119" s="14"/>
      <c r="AR119" s="14"/>
      <c r="AS119" s="14"/>
      <c r="AT119" s="14"/>
      <c r="AU119" s="14"/>
      <c r="AV119" s="14"/>
      <c r="AW119" s="14"/>
      <c r="AX119" s="11"/>
    </row>
    <row r="120" spans="1:50" ht="15" customHeight="1" x14ac:dyDescent="0.25">
      <c r="A120" s="137" t="s">
        <v>233</v>
      </c>
      <c r="B120" s="48"/>
      <c r="C120" s="48" t="s">
        <v>234</v>
      </c>
      <c r="D120" s="49"/>
      <c r="E120" s="50">
        <v>672</v>
      </c>
      <c r="F120" s="50">
        <v>682</v>
      </c>
      <c r="G120" s="50">
        <v>679</v>
      </c>
      <c r="H120" s="50">
        <v>677</v>
      </c>
      <c r="I120" s="50">
        <v>685</v>
      </c>
      <c r="J120" s="50">
        <v>692</v>
      </c>
      <c r="K120" s="50">
        <v>710</v>
      </c>
      <c r="L120" s="50">
        <v>699</v>
      </c>
      <c r="M120" s="50">
        <v>701</v>
      </c>
      <c r="N120" s="50">
        <v>709</v>
      </c>
      <c r="O120" s="50">
        <v>715</v>
      </c>
      <c r="P120" s="50">
        <v>728</v>
      </c>
      <c r="Q120" s="50">
        <v>720</v>
      </c>
      <c r="R120" s="50">
        <v>711</v>
      </c>
      <c r="S120" s="50">
        <v>704</v>
      </c>
      <c r="T120" s="50">
        <v>677</v>
      </c>
      <c r="U120" s="50">
        <v>672</v>
      </c>
      <c r="V120" s="50">
        <v>673</v>
      </c>
      <c r="W120" s="50">
        <v>691</v>
      </c>
      <c r="X120" s="50">
        <v>680</v>
      </c>
      <c r="Y120" s="50">
        <v>681</v>
      </c>
      <c r="Z120" s="50">
        <v>700</v>
      </c>
      <c r="AA120" s="50">
        <v>714</v>
      </c>
      <c r="AB120" s="50">
        <v>721</v>
      </c>
      <c r="AC120" s="50">
        <v>753</v>
      </c>
      <c r="AD120" s="50">
        <v>781</v>
      </c>
      <c r="AE120" s="50">
        <v>801</v>
      </c>
      <c r="AF120" s="14"/>
      <c r="AG120" s="14"/>
      <c r="AH120" s="14"/>
      <c r="AI120" s="14"/>
      <c r="AJ120" s="14"/>
      <c r="AK120" s="14"/>
      <c r="AL120" s="14"/>
      <c r="AM120" s="14"/>
      <c r="AN120" s="14"/>
      <c r="AO120" s="14"/>
      <c r="AP120" s="14"/>
      <c r="AQ120" s="14"/>
      <c r="AR120" s="14"/>
      <c r="AS120" s="14"/>
      <c r="AT120" s="14"/>
      <c r="AU120" s="14"/>
      <c r="AV120" s="14"/>
      <c r="AW120" s="14"/>
      <c r="AX120" s="11"/>
    </row>
    <row r="121" spans="1:50" ht="15" customHeight="1" x14ac:dyDescent="0.25">
      <c r="A121" s="137" t="s">
        <v>235</v>
      </c>
      <c r="B121" s="48"/>
      <c r="C121" s="48" t="s">
        <v>236</v>
      </c>
      <c r="D121" s="49"/>
      <c r="E121" s="50">
        <v>328</v>
      </c>
      <c r="F121" s="50">
        <v>331</v>
      </c>
      <c r="G121" s="50">
        <v>334</v>
      </c>
      <c r="H121" s="50">
        <v>336</v>
      </c>
      <c r="I121" s="50">
        <v>331</v>
      </c>
      <c r="J121" s="50">
        <v>326</v>
      </c>
      <c r="K121" s="50">
        <v>336</v>
      </c>
      <c r="L121" s="50">
        <v>346</v>
      </c>
      <c r="M121" s="50">
        <v>345</v>
      </c>
      <c r="N121" s="50">
        <v>349</v>
      </c>
      <c r="O121" s="50">
        <v>343</v>
      </c>
      <c r="P121" s="50">
        <v>331</v>
      </c>
      <c r="Q121" s="50">
        <v>325</v>
      </c>
      <c r="R121" s="50">
        <v>337</v>
      </c>
      <c r="S121" s="50">
        <v>335</v>
      </c>
      <c r="T121" s="50">
        <v>327</v>
      </c>
      <c r="U121" s="50">
        <v>319</v>
      </c>
      <c r="V121" s="50">
        <v>319</v>
      </c>
      <c r="W121" s="50">
        <v>309</v>
      </c>
      <c r="X121" s="50">
        <v>305</v>
      </c>
      <c r="Y121" s="50">
        <v>301</v>
      </c>
      <c r="Z121" s="50">
        <v>310</v>
      </c>
      <c r="AA121" s="50">
        <v>315</v>
      </c>
      <c r="AB121" s="50">
        <v>324</v>
      </c>
      <c r="AC121" s="50">
        <v>327</v>
      </c>
      <c r="AD121" s="50">
        <v>330</v>
      </c>
      <c r="AE121" s="50">
        <v>341</v>
      </c>
      <c r="AF121" s="14"/>
      <c r="AG121" s="14"/>
      <c r="AH121" s="14"/>
      <c r="AI121" s="14"/>
      <c r="AJ121" s="14"/>
      <c r="AK121" s="14"/>
      <c r="AL121" s="14"/>
      <c r="AM121" s="14"/>
      <c r="AN121" s="14"/>
      <c r="AO121" s="14"/>
      <c r="AP121" s="14"/>
      <c r="AQ121" s="14"/>
      <c r="AR121" s="14"/>
      <c r="AS121" s="14"/>
      <c r="AT121" s="14"/>
      <c r="AU121" s="14"/>
      <c r="AV121" s="14"/>
      <c r="AW121" s="14"/>
      <c r="AX121" s="11"/>
    </row>
    <row r="122" spans="1:50" ht="15" customHeight="1" x14ac:dyDescent="0.25">
      <c r="A122" s="137" t="s">
        <v>237</v>
      </c>
      <c r="B122" s="48"/>
      <c r="C122" s="48" t="s">
        <v>238</v>
      </c>
      <c r="D122" s="49"/>
      <c r="E122" s="50">
        <v>359</v>
      </c>
      <c r="F122" s="50">
        <v>360</v>
      </c>
      <c r="G122" s="50">
        <v>365</v>
      </c>
      <c r="H122" s="50">
        <v>370</v>
      </c>
      <c r="I122" s="50">
        <v>361</v>
      </c>
      <c r="J122" s="50">
        <v>362</v>
      </c>
      <c r="K122" s="50">
        <v>364</v>
      </c>
      <c r="L122" s="50">
        <v>366</v>
      </c>
      <c r="M122" s="50">
        <v>373</v>
      </c>
      <c r="N122" s="50">
        <v>374</v>
      </c>
      <c r="O122" s="50">
        <v>372</v>
      </c>
      <c r="P122" s="50">
        <v>373</v>
      </c>
      <c r="Q122" s="50">
        <v>360</v>
      </c>
      <c r="R122" s="50">
        <v>369</v>
      </c>
      <c r="S122" s="50">
        <v>367</v>
      </c>
      <c r="T122" s="50">
        <v>349</v>
      </c>
      <c r="U122" s="50">
        <v>352</v>
      </c>
      <c r="V122" s="50">
        <v>348</v>
      </c>
      <c r="W122" s="50">
        <v>336</v>
      </c>
      <c r="X122" s="50">
        <v>320</v>
      </c>
      <c r="Y122" s="50">
        <v>332</v>
      </c>
      <c r="Z122" s="50">
        <v>332</v>
      </c>
      <c r="AA122" s="50">
        <v>336</v>
      </c>
      <c r="AB122" s="50">
        <v>348</v>
      </c>
      <c r="AC122" s="50">
        <v>351</v>
      </c>
      <c r="AD122" s="50">
        <v>364</v>
      </c>
      <c r="AE122" s="50">
        <v>367</v>
      </c>
      <c r="AF122" s="14"/>
      <c r="AG122" s="14"/>
      <c r="AH122" s="14"/>
      <c r="AI122" s="14"/>
      <c r="AJ122" s="14"/>
      <c r="AK122" s="14"/>
      <c r="AL122" s="14"/>
      <c r="AM122" s="14"/>
      <c r="AN122" s="14"/>
      <c r="AO122" s="14"/>
      <c r="AP122" s="14"/>
      <c r="AQ122" s="14"/>
      <c r="AR122" s="14"/>
      <c r="AS122" s="14"/>
      <c r="AT122" s="14"/>
      <c r="AU122" s="14"/>
      <c r="AV122" s="14"/>
      <c r="AW122" s="14"/>
      <c r="AX122" s="11"/>
    </row>
    <row r="123" spans="1:50" ht="15" customHeight="1" x14ac:dyDescent="0.25">
      <c r="A123" s="137" t="s">
        <v>239</v>
      </c>
      <c r="B123" s="48"/>
      <c r="C123" s="48" t="s">
        <v>240</v>
      </c>
      <c r="D123" s="49"/>
      <c r="E123" s="50">
        <v>384</v>
      </c>
      <c r="F123" s="50">
        <v>387</v>
      </c>
      <c r="G123" s="50">
        <v>389</v>
      </c>
      <c r="H123" s="50">
        <v>390</v>
      </c>
      <c r="I123" s="50">
        <v>390</v>
      </c>
      <c r="J123" s="50">
        <v>389</v>
      </c>
      <c r="K123" s="50">
        <v>396</v>
      </c>
      <c r="L123" s="50">
        <v>388</v>
      </c>
      <c r="M123" s="50">
        <v>384</v>
      </c>
      <c r="N123" s="50">
        <v>382</v>
      </c>
      <c r="O123" s="50">
        <v>384</v>
      </c>
      <c r="P123" s="50">
        <v>374</v>
      </c>
      <c r="Q123" s="50">
        <v>373</v>
      </c>
      <c r="R123" s="50">
        <v>375</v>
      </c>
      <c r="S123" s="50">
        <v>374</v>
      </c>
      <c r="T123" s="50">
        <v>355</v>
      </c>
      <c r="U123" s="50">
        <v>344</v>
      </c>
      <c r="V123" s="50">
        <v>343</v>
      </c>
      <c r="W123" s="50">
        <v>346</v>
      </c>
      <c r="X123" s="50">
        <v>347</v>
      </c>
      <c r="Y123" s="50">
        <v>351</v>
      </c>
      <c r="Z123" s="50">
        <v>362</v>
      </c>
      <c r="AA123" s="50">
        <v>369</v>
      </c>
      <c r="AB123" s="50">
        <v>378</v>
      </c>
      <c r="AC123" s="50">
        <v>385</v>
      </c>
      <c r="AD123" s="50">
        <v>400</v>
      </c>
      <c r="AE123" s="50">
        <v>417</v>
      </c>
      <c r="AF123" s="14"/>
      <c r="AG123" s="14"/>
      <c r="AH123" s="14"/>
      <c r="AI123" s="14"/>
      <c r="AJ123" s="14"/>
      <c r="AK123" s="14"/>
      <c r="AL123" s="14"/>
      <c r="AM123" s="14"/>
      <c r="AN123" s="14"/>
      <c r="AO123" s="14"/>
      <c r="AP123" s="14"/>
      <c r="AQ123" s="14"/>
      <c r="AR123" s="14"/>
      <c r="AS123" s="14"/>
      <c r="AT123" s="14"/>
      <c r="AU123" s="14"/>
      <c r="AV123" s="14"/>
      <c r="AW123" s="14"/>
      <c r="AX123" s="11"/>
    </row>
    <row r="124" spans="1:50" ht="15" customHeight="1" x14ac:dyDescent="0.25">
      <c r="A124" s="137" t="s">
        <v>241</v>
      </c>
      <c r="B124" s="48"/>
      <c r="C124" s="48" t="s">
        <v>242</v>
      </c>
      <c r="D124" s="49"/>
      <c r="E124" s="50">
        <v>368</v>
      </c>
      <c r="F124" s="50">
        <v>374</v>
      </c>
      <c r="G124" s="50">
        <v>373</v>
      </c>
      <c r="H124" s="50">
        <v>377</v>
      </c>
      <c r="I124" s="50">
        <v>379</v>
      </c>
      <c r="J124" s="50">
        <v>386</v>
      </c>
      <c r="K124" s="50">
        <v>395</v>
      </c>
      <c r="L124" s="50">
        <v>390</v>
      </c>
      <c r="M124" s="50">
        <v>390</v>
      </c>
      <c r="N124" s="50">
        <v>406</v>
      </c>
      <c r="O124" s="50">
        <v>397</v>
      </c>
      <c r="P124" s="50">
        <v>395</v>
      </c>
      <c r="Q124" s="50">
        <v>389</v>
      </c>
      <c r="R124" s="50">
        <v>385</v>
      </c>
      <c r="S124" s="50">
        <v>378</v>
      </c>
      <c r="T124" s="50">
        <v>371</v>
      </c>
      <c r="U124" s="50">
        <v>361</v>
      </c>
      <c r="V124" s="50">
        <v>442</v>
      </c>
      <c r="W124" s="50">
        <v>455</v>
      </c>
      <c r="X124" s="50">
        <v>474</v>
      </c>
      <c r="Y124" s="50">
        <v>472</v>
      </c>
      <c r="Z124" s="50">
        <v>490</v>
      </c>
      <c r="AA124" s="50">
        <v>498</v>
      </c>
      <c r="AB124" s="50">
        <v>515</v>
      </c>
      <c r="AC124" s="50">
        <v>532</v>
      </c>
      <c r="AD124" s="50">
        <v>552</v>
      </c>
      <c r="AE124" s="50">
        <v>580</v>
      </c>
      <c r="AF124" s="14"/>
      <c r="AG124" s="14"/>
      <c r="AH124" s="14"/>
      <c r="AI124" s="14"/>
      <c r="AJ124" s="14"/>
      <c r="AK124" s="14"/>
      <c r="AL124" s="14"/>
      <c r="AM124" s="14"/>
      <c r="AN124" s="14"/>
      <c r="AO124" s="14"/>
      <c r="AP124" s="14"/>
      <c r="AQ124" s="14"/>
      <c r="AR124" s="14"/>
      <c r="AS124" s="14"/>
      <c r="AT124" s="14"/>
      <c r="AU124" s="14"/>
      <c r="AV124" s="14"/>
      <c r="AW124" s="14"/>
      <c r="AX124" s="11"/>
    </row>
    <row r="125" spans="1:50" ht="15" customHeight="1" x14ac:dyDescent="0.25">
      <c r="A125" s="137" t="s">
        <v>243</v>
      </c>
      <c r="B125" s="48"/>
      <c r="C125" s="48" t="s">
        <v>244</v>
      </c>
      <c r="D125" s="49"/>
      <c r="E125" s="50">
        <v>845</v>
      </c>
      <c r="F125" s="50">
        <v>865</v>
      </c>
      <c r="G125" s="50">
        <v>874</v>
      </c>
      <c r="H125" s="50">
        <v>891</v>
      </c>
      <c r="I125" s="50">
        <v>901</v>
      </c>
      <c r="J125" s="50">
        <v>910</v>
      </c>
      <c r="K125" s="50">
        <v>952</v>
      </c>
      <c r="L125" s="50">
        <v>941</v>
      </c>
      <c r="M125" s="50">
        <v>936</v>
      </c>
      <c r="N125" s="50">
        <v>949</v>
      </c>
      <c r="O125" s="50">
        <v>891</v>
      </c>
      <c r="P125" s="50">
        <v>888</v>
      </c>
      <c r="Q125" s="50">
        <v>910</v>
      </c>
      <c r="R125" s="50">
        <v>956</v>
      </c>
      <c r="S125" s="50">
        <v>933</v>
      </c>
      <c r="T125" s="50">
        <v>923</v>
      </c>
      <c r="U125" s="50">
        <v>945</v>
      </c>
      <c r="V125" s="50">
        <v>934</v>
      </c>
      <c r="W125" s="50">
        <v>948</v>
      </c>
      <c r="X125" s="50">
        <v>954</v>
      </c>
      <c r="Y125" s="50">
        <v>986</v>
      </c>
      <c r="Z125" s="50">
        <v>1021</v>
      </c>
      <c r="AA125" s="50">
        <v>1033</v>
      </c>
      <c r="AB125" s="50">
        <v>1073</v>
      </c>
      <c r="AC125" s="50">
        <v>1105</v>
      </c>
      <c r="AD125" s="50">
        <v>1144</v>
      </c>
      <c r="AE125" s="50">
        <v>1169</v>
      </c>
      <c r="AF125" s="14"/>
      <c r="AG125" s="14"/>
      <c r="AH125" s="14"/>
      <c r="AI125" s="14"/>
      <c r="AJ125" s="14"/>
      <c r="AK125" s="14"/>
      <c r="AL125" s="14"/>
      <c r="AM125" s="14"/>
      <c r="AN125" s="14"/>
      <c r="AO125" s="14"/>
      <c r="AP125" s="14"/>
      <c r="AQ125" s="14"/>
      <c r="AR125" s="14"/>
      <c r="AS125" s="14"/>
      <c r="AT125" s="14"/>
      <c r="AU125" s="14"/>
      <c r="AV125" s="14"/>
      <c r="AW125" s="14"/>
      <c r="AX125" s="11"/>
    </row>
    <row r="126" spans="1:50" ht="15" customHeight="1" x14ac:dyDescent="0.25">
      <c r="A126" s="137" t="s">
        <v>245</v>
      </c>
      <c r="B126" s="48"/>
      <c r="C126" s="48" t="s">
        <v>246</v>
      </c>
      <c r="D126" s="49"/>
      <c r="E126" s="50">
        <v>1274</v>
      </c>
      <c r="F126" s="50">
        <v>1300</v>
      </c>
      <c r="G126" s="50">
        <v>1309</v>
      </c>
      <c r="H126" s="50">
        <v>1332</v>
      </c>
      <c r="I126" s="50">
        <v>1365</v>
      </c>
      <c r="J126" s="50">
        <v>1408</v>
      </c>
      <c r="K126" s="50">
        <v>1433</v>
      </c>
      <c r="L126" s="50">
        <v>1420</v>
      </c>
      <c r="M126" s="50">
        <v>1391</v>
      </c>
      <c r="N126" s="50">
        <v>1403</v>
      </c>
      <c r="O126" s="50">
        <v>1377</v>
      </c>
      <c r="P126" s="50">
        <v>1364</v>
      </c>
      <c r="Q126" s="50">
        <v>1348</v>
      </c>
      <c r="R126" s="50">
        <v>1342</v>
      </c>
      <c r="S126" s="50">
        <v>1322</v>
      </c>
      <c r="T126" s="50">
        <v>1327</v>
      </c>
      <c r="U126" s="50">
        <v>1345</v>
      </c>
      <c r="V126" s="50">
        <v>1324</v>
      </c>
      <c r="W126" s="50">
        <v>1318</v>
      </c>
      <c r="X126" s="50">
        <v>1372</v>
      </c>
      <c r="Y126" s="50">
        <v>1414</v>
      </c>
      <c r="Z126" s="50">
        <v>1473</v>
      </c>
      <c r="AA126" s="50">
        <v>1459</v>
      </c>
      <c r="AB126" s="50">
        <v>1512</v>
      </c>
      <c r="AC126" s="50">
        <v>1525</v>
      </c>
      <c r="AD126" s="50">
        <v>1603</v>
      </c>
      <c r="AE126" s="50">
        <v>1654</v>
      </c>
      <c r="AF126" s="14"/>
      <c r="AG126" s="14"/>
      <c r="AH126" s="14"/>
      <c r="AI126" s="14"/>
      <c r="AJ126" s="14"/>
      <c r="AK126" s="14"/>
      <c r="AL126" s="14"/>
      <c r="AM126" s="14"/>
      <c r="AN126" s="14"/>
      <c r="AO126" s="14"/>
      <c r="AP126" s="14"/>
      <c r="AQ126" s="14"/>
      <c r="AR126" s="14"/>
      <c r="AS126" s="14"/>
      <c r="AT126" s="14"/>
      <c r="AU126" s="14"/>
      <c r="AV126" s="14"/>
      <c r="AW126" s="14"/>
      <c r="AX126" s="11"/>
    </row>
    <row r="127" spans="1:50" ht="15" customHeight="1" x14ac:dyDescent="0.25">
      <c r="A127" s="137" t="s">
        <v>247</v>
      </c>
      <c r="B127" s="48"/>
      <c r="C127" s="48" t="s">
        <v>248</v>
      </c>
      <c r="D127" s="49"/>
      <c r="E127" s="50">
        <v>989</v>
      </c>
      <c r="F127" s="50">
        <v>1008</v>
      </c>
      <c r="G127" s="50">
        <v>1007</v>
      </c>
      <c r="H127" s="50">
        <v>1026</v>
      </c>
      <c r="I127" s="50">
        <v>1042</v>
      </c>
      <c r="J127" s="50">
        <v>1055</v>
      </c>
      <c r="K127" s="50">
        <v>1077</v>
      </c>
      <c r="L127" s="50">
        <v>1048</v>
      </c>
      <c r="M127" s="50">
        <v>1032</v>
      </c>
      <c r="N127" s="50">
        <v>1030</v>
      </c>
      <c r="O127" s="50">
        <v>1020</v>
      </c>
      <c r="P127" s="50">
        <v>1023</v>
      </c>
      <c r="Q127" s="50">
        <v>989</v>
      </c>
      <c r="R127" s="50">
        <v>1004</v>
      </c>
      <c r="S127" s="50">
        <v>963</v>
      </c>
      <c r="T127" s="50">
        <v>954</v>
      </c>
      <c r="U127" s="50">
        <v>953</v>
      </c>
      <c r="V127" s="50">
        <v>936</v>
      </c>
      <c r="W127" s="50">
        <v>951</v>
      </c>
      <c r="X127" s="50">
        <v>962</v>
      </c>
      <c r="Y127" s="50">
        <v>975</v>
      </c>
      <c r="Z127" s="50">
        <v>998</v>
      </c>
      <c r="AA127" s="50">
        <v>1000</v>
      </c>
      <c r="AB127" s="50">
        <v>1022</v>
      </c>
      <c r="AC127" s="50">
        <v>1031</v>
      </c>
      <c r="AD127" s="50">
        <v>1073</v>
      </c>
      <c r="AE127" s="50">
        <v>1128</v>
      </c>
      <c r="AF127" s="14"/>
      <c r="AG127" s="14"/>
      <c r="AH127" s="14"/>
      <c r="AI127" s="14"/>
      <c r="AJ127" s="14"/>
      <c r="AK127" s="14"/>
      <c r="AL127" s="14"/>
      <c r="AM127" s="14"/>
      <c r="AN127" s="14"/>
      <c r="AO127" s="14"/>
      <c r="AP127" s="14"/>
      <c r="AQ127" s="14"/>
      <c r="AR127" s="14"/>
      <c r="AS127" s="14"/>
      <c r="AT127" s="14"/>
      <c r="AU127" s="14"/>
      <c r="AV127" s="14"/>
      <c r="AW127" s="14"/>
      <c r="AX127" s="11"/>
    </row>
    <row r="128" spans="1:50" ht="15" customHeight="1" x14ac:dyDescent="0.25">
      <c r="A128" s="137" t="s">
        <v>249</v>
      </c>
      <c r="B128" s="48"/>
      <c r="C128" s="48" t="s">
        <v>250</v>
      </c>
      <c r="D128" s="49"/>
      <c r="E128" s="50">
        <v>301</v>
      </c>
      <c r="F128" s="50">
        <v>304</v>
      </c>
      <c r="G128" s="50">
        <v>306</v>
      </c>
      <c r="H128" s="50">
        <v>300</v>
      </c>
      <c r="I128" s="50">
        <v>302</v>
      </c>
      <c r="J128" s="50">
        <v>300</v>
      </c>
      <c r="K128" s="50">
        <v>307</v>
      </c>
      <c r="L128" s="50">
        <v>300</v>
      </c>
      <c r="M128" s="50">
        <v>297</v>
      </c>
      <c r="N128" s="50">
        <v>295</v>
      </c>
      <c r="O128" s="50">
        <v>295</v>
      </c>
      <c r="P128" s="50">
        <v>282</v>
      </c>
      <c r="Q128" s="50">
        <v>277</v>
      </c>
      <c r="R128" s="50">
        <v>280</v>
      </c>
      <c r="S128" s="50">
        <v>279</v>
      </c>
      <c r="T128" s="50">
        <v>272</v>
      </c>
      <c r="U128" s="50">
        <v>265</v>
      </c>
      <c r="V128" s="50">
        <v>261</v>
      </c>
      <c r="W128" s="50">
        <v>260</v>
      </c>
      <c r="X128" s="50">
        <v>257</v>
      </c>
      <c r="Y128" s="50">
        <v>254</v>
      </c>
      <c r="Z128" s="50">
        <v>260</v>
      </c>
      <c r="AA128" s="50">
        <v>260</v>
      </c>
      <c r="AB128" s="50">
        <v>266</v>
      </c>
      <c r="AC128" s="50">
        <v>270</v>
      </c>
      <c r="AD128" s="50">
        <v>274</v>
      </c>
      <c r="AE128" s="50">
        <v>278</v>
      </c>
      <c r="AF128" s="14"/>
      <c r="AG128" s="14"/>
      <c r="AH128" s="14"/>
      <c r="AI128" s="14"/>
      <c r="AJ128" s="14"/>
      <c r="AK128" s="14"/>
      <c r="AL128" s="14"/>
      <c r="AM128" s="14"/>
      <c r="AN128" s="14"/>
      <c r="AO128" s="14"/>
      <c r="AP128" s="14"/>
      <c r="AQ128" s="14"/>
      <c r="AR128" s="14"/>
      <c r="AS128" s="14"/>
      <c r="AT128" s="14"/>
      <c r="AU128" s="14"/>
      <c r="AV128" s="14"/>
      <c r="AW128" s="14"/>
      <c r="AX128" s="11"/>
    </row>
    <row r="129" spans="1:50" ht="15" customHeight="1" x14ac:dyDescent="0.25">
      <c r="A129" s="137" t="s">
        <v>251</v>
      </c>
      <c r="B129" s="48"/>
      <c r="C129" s="48" t="s">
        <v>252</v>
      </c>
      <c r="D129" s="49"/>
      <c r="E129" s="50">
        <v>354</v>
      </c>
      <c r="F129" s="50">
        <v>359</v>
      </c>
      <c r="G129" s="50">
        <v>364</v>
      </c>
      <c r="H129" s="50">
        <v>365</v>
      </c>
      <c r="I129" s="50">
        <v>368</v>
      </c>
      <c r="J129" s="50">
        <v>367</v>
      </c>
      <c r="K129" s="50">
        <v>372</v>
      </c>
      <c r="L129" s="50">
        <v>365</v>
      </c>
      <c r="M129" s="50">
        <v>363</v>
      </c>
      <c r="N129" s="50">
        <v>360</v>
      </c>
      <c r="O129" s="50">
        <v>353</v>
      </c>
      <c r="P129" s="50">
        <v>350</v>
      </c>
      <c r="Q129" s="50">
        <v>347</v>
      </c>
      <c r="R129" s="50">
        <v>353</v>
      </c>
      <c r="S129" s="50">
        <v>339</v>
      </c>
      <c r="T129" s="50">
        <v>329</v>
      </c>
      <c r="U129" s="50">
        <v>328</v>
      </c>
      <c r="V129" s="50">
        <v>329</v>
      </c>
      <c r="W129" s="50">
        <v>328</v>
      </c>
      <c r="X129" s="50">
        <v>315</v>
      </c>
      <c r="Y129" s="50">
        <v>313</v>
      </c>
      <c r="Z129" s="50">
        <v>325</v>
      </c>
      <c r="AA129" s="50">
        <v>324</v>
      </c>
      <c r="AB129" s="50">
        <v>331</v>
      </c>
      <c r="AC129" s="50">
        <v>336</v>
      </c>
      <c r="AD129" s="50">
        <v>355</v>
      </c>
      <c r="AE129" s="50">
        <v>363</v>
      </c>
      <c r="AF129" s="14"/>
      <c r="AG129" s="14"/>
      <c r="AH129" s="14"/>
      <c r="AI129" s="14"/>
      <c r="AJ129" s="14"/>
      <c r="AK129" s="14"/>
      <c r="AL129" s="14"/>
      <c r="AM129" s="14"/>
      <c r="AN129" s="14"/>
      <c r="AO129" s="14"/>
      <c r="AP129" s="14"/>
      <c r="AQ129" s="14"/>
      <c r="AR129" s="14"/>
      <c r="AS129" s="14"/>
      <c r="AT129" s="14"/>
      <c r="AU129" s="14"/>
      <c r="AV129" s="14"/>
      <c r="AW129" s="14"/>
      <c r="AX129" s="11"/>
    </row>
    <row r="130" spans="1:50" ht="15" customHeight="1" x14ac:dyDescent="0.25">
      <c r="A130" s="137" t="s">
        <v>253</v>
      </c>
      <c r="B130" s="48"/>
      <c r="C130" s="48" t="s">
        <v>254</v>
      </c>
      <c r="D130" s="49"/>
      <c r="E130" s="50">
        <v>611</v>
      </c>
      <c r="F130" s="50">
        <v>619</v>
      </c>
      <c r="G130" s="50">
        <v>613</v>
      </c>
      <c r="H130" s="50">
        <v>623</v>
      </c>
      <c r="I130" s="50">
        <v>622</v>
      </c>
      <c r="J130" s="50">
        <v>630</v>
      </c>
      <c r="K130" s="50">
        <v>637</v>
      </c>
      <c r="L130" s="50">
        <v>636</v>
      </c>
      <c r="M130" s="50">
        <v>623</v>
      </c>
      <c r="N130" s="50">
        <v>613</v>
      </c>
      <c r="O130" s="50">
        <v>614</v>
      </c>
      <c r="P130" s="50">
        <v>610</v>
      </c>
      <c r="Q130" s="50">
        <v>603</v>
      </c>
      <c r="R130" s="50">
        <v>584</v>
      </c>
      <c r="S130" s="50">
        <v>590</v>
      </c>
      <c r="T130" s="50">
        <v>575</v>
      </c>
      <c r="U130" s="50">
        <v>575</v>
      </c>
      <c r="V130" s="50">
        <v>615</v>
      </c>
      <c r="W130" s="50">
        <v>575</v>
      </c>
      <c r="X130" s="50">
        <v>581</v>
      </c>
      <c r="Y130" s="50">
        <v>583</v>
      </c>
      <c r="Z130" s="50">
        <v>593</v>
      </c>
      <c r="AA130" s="50">
        <v>601</v>
      </c>
      <c r="AB130" s="50">
        <v>622</v>
      </c>
      <c r="AC130" s="50">
        <v>630</v>
      </c>
      <c r="AD130" s="50">
        <v>651</v>
      </c>
      <c r="AE130" s="50">
        <v>672</v>
      </c>
      <c r="AF130" s="14"/>
      <c r="AG130" s="14"/>
      <c r="AH130" s="14"/>
      <c r="AI130" s="14"/>
      <c r="AJ130" s="14"/>
      <c r="AK130" s="14"/>
      <c r="AL130" s="14"/>
      <c r="AM130" s="14"/>
      <c r="AN130" s="14"/>
      <c r="AO130" s="14"/>
      <c r="AP130" s="14"/>
      <c r="AQ130" s="14"/>
      <c r="AR130" s="14"/>
      <c r="AS130" s="14"/>
      <c r="AT130" s="14"/>
      <c r="AU130" s="14"/>
      <c r="AV130" s="14"/>
      <c r="AW130" s="14"/>
      <c r="AX130" s="11"/>
    </row>
    <row r="131" spans="1:50" ht="15" customHeight="1" x14ac:dyDescent="0.25">
      <c r="A131" s="137" t="s">
        <v>255</v>
      </c>
      <c r="B131" s="48"/>
      <c r="C131" s="48" t="s">
        <v>256</v>
      </c>
      <c r="D131" s="49"/>
      <c r="E131" s="50">
        <v>565</v>
      </c>
      <c r="F131" s="50">
        <v>570</v>
      </c>
      <c r="G131" s="50">
        <v>574</v>
      </c>
      <c r="H131" s="50">
        <v>579</v>
      </c>
      <c r="I131" s="50">
        <v>577</v>
      </c>
      <c r="J131" s="50">
        <v>574</v>
      </c>
      <c r="K131" s="50">
        <v>590</v>
      </c>
      <c r="L131" s="50">
        <v>577</v>
      </c>
      <c r="M131" s="50">
        <v>574</v>
      </c>
      <c r="N131" s="50">
        <v>564</v>
      </c>
      <c r="O131" s="50">
        <v>551</v>
      </c>
      <c r="P131" s="50">
        <v>532</v>
      </c>
      <c r="Q131" s="50">
        <v>519</v>
      </c>
      <c r="R131" s="50">
        <v>517</v>
      </c>
      <c r="S131" s="50">
        <v>517</v>
      </c>
      <c r="T131" s="50">
        <v>501</v>
      </c>
      <c r="U131" s="50">
        <v>485</v>
      </c>
      <c r="V131" s="50">
        <v>478</v>
      </c>
      <c r="W131" s="50">
        <v>477</v>
      </c>
      <c r="X131" s="50">
        <v>470</v>
      </c>
      <c r="Y131" s="50">
        <v>465</v>
      </c>
      <c r="Z131" s="50">
        <v>479</v>
      </c>
      <c r="AA131" s="50">
        <v>483</v>
      </c>
      <c r="AB131" s="50">
        <v>503</v>
      </c>
      <c r="AC131" s="50">
        <v>525</v>
      </c>
      <c r="AD131" s="50">
        <v>531</v>
      </c>
      <c r="AE131" s="50">
        <v>547</v>
      </c>
      <c r="AF131" s="14"/>
      <c r="AG131" s="14"/>
      <c r="AH131" s="14"/>
      <c r="AI131" s="14"/>
      <c r="AJ131" s="14"/>
      <c r="AK131" s="14"/>
      <c r="AL131" s="14"/>
      <c r="AM131" s="14"/>
      <c r="AN131" s="14"/>
      <c r="AO131" s="14"/>
      <c r="AP131" s="14"/>
      <c r="AQ131" s="14"/>
      <c r="AR131" s="14"/>
      <c r="AS131" s="14"/>
      <c r="AT131" s="14"/>
      <c r="AU131" s="14"/>
      <c r="AV131" s="14"/>
      <c r="AW131" s="14"/>
      <c r="AX131" s="11"/>
    </row>
    <row r="132" spans="1:50" ht="15" customHeight="1" x14ac:dyDescent="0.25">
      <c r="A132" s="137" t="s">
        <v>257</v>
      </c>
      <c r="B132" s="48"/>
      <c r="C132" s="48" t="s">
        <v>258</v>
      </c>
      <c r="D132" s="49"/>
      <c r="E132" s="50">
        <v>528</v>
      </c>
      <c r="F132" s="50">
        <v>534</v>
      </c>
      <c r="G132" s="50">
        <v>537</v>
      </c>
      <c r="H132" s="50">
        <v>540</v>
      </c>
      <c r="I132" s="50">
        <v>541</v>
      </c>
      <c r="J132" s="50">
        <v>543</v>
      </c>
      <c r="K132" s="50">
        <v>553</v>
      </c>
      <c r="L132" s="50">
        <v>549</v>
      </c>
      <c r="M132" s="50">
        <v>549</v>
      </c>
      <c r="N132" s="50">
        <v>546</v>
      </c>
      <c r="O132" s="50">
        <v>543</v>
      </c>
      <c r="P132" s="50">
        <v>527</v>
      </c>
      <c r="Q132" s="50">
        <v>519</v>
      </c>
      <c r="R132" s="50">
        <v>517</v>
      </c>
      <c r="S132" s="50">
        <v>516</v>
      </c>
      <c r="T132" s="50">
        <v>503</v>
      </c>
      <c r="U132" s="50">
        <v>493</v>
      </c>
      <c r="V132" s="50">
        <v>491</v>
      </c>
      <c r="W132" s="50">
        <v>499</v>
      </c>
      <c r="X132" s="50">
        <v>498</v>
      </c>
      <c r="Y132" s="50">
        <v>496</v>
      </c>
      <c r="Z132" s="50">
        <v>513</v>
      </c>
      <c r="AA132" s="50">
        <v>526</v>
      </c>
      <c r="AB132" s="50">
        <v>553</v>
      </c>
      <c r="AC132" s="50">
        <v>574</v>
      </c>
      <c r="AD132" s="50">
        <v>585</v>
      </c>
      <c r="AE132" s="50">
        <v>614</v>
      </c>
      <c r="AF132" s="14"/>
      <c r="AG132" s="14"/>
      <c r="AH132" s="14"/>
      <c r="AI132" s="14"/>
      <c r="AJ132" s="14"/>
      <c r="AK132" s="14"/>
      <c r="AL132" s="14"/>
      <c r="AM132" s="14"/>
      <c r="AN132" s="14"/>
      <c r="AO132" s="14"/>
      <c r="AP132" s="14"/>
      <c r="AQ132" s="14"/>
      <c r="AR132" s="14"/>
      <c r="AS132" s="14"/>
      <c r="AT132" s="14"/>
      <c r="AU132" s="14"/>
      <c r="AV132" s="14"/>
      <c r="AW132" s="14"/>
      <c r="AX132" s="11"/>
    </row>
    <row r="133" spans="1:50" ht="15" customHeight="1" x14ac:dyDescent="0.25">
      <c r="A133" s="137" t="s">
        <v>259</v>
      </c>
      <c r="B133" s="48"/>
      <c r="C133" s="48" t="s">
        <v>260</v>
      </c>
      <c r="D133" s="49"/>
      <c r="E133" s="50">
        <v>407</v>
      </c>
      <c r="F133" s="50">
        <v>413</v>
      </c>
      <c r="G133" s="50">
        <v>410</v>
      </c>
      <c r="H133" s="50">
        <v>417</v>
      </c>
      <c r="I133" s="50">
        <v>416</v>
      </c>
      <c r="J133" s="50">
        <v>418</v>
      </c>
      <c r="K133" s="50">
        <v>425</v>
      </c>
      <c r="L133" s="50">
        <v>423</v>
      </c>
      <c r="M133" s="50">
        <v>425</v>
      </c>
      <c r="N133" s="50">
        <v>418</v>
      </c>
      <c r="O133" s="50">
        <v>408</v>
      </c>
      <c r="P133" s="50">
        <v>405</v>
      </c>
      <c r="Q133" s="50">
        <v>401</v>
      </c>
      <c r="R133" s="50">
        <v>397</v>
      </c>
      <c r="S133" s="50">
        <v>396</v>
      </c>
      <c r="T133" s="50">
        <v>386</v>
      </c>
      <c r="U133" s="50">
        <v>378</v>
      </c>
      <c r="V133" s="50">
        <v>379</v>
      </c>
      <c r="W133" s="50">
        <v>375</v>
      </c>
      <c r="X133" s="50">
        <v>380</v>
      </c>
      <c r="Y133" s="50">
        <v>382</v>
      </c>
      <c r="Z133" s="50">
        <v>388</v>
      </c>
      <c r="AA133" s="50">
        <v>392</v>
      </c>
      <c r="AB133" s="50">
        <v>401</v>
      </c>
      <c r="AC133" s="50">
        <v>409</v>
      </c>
      <c r="AD133" s="50">
        <v>434</v>
      </c>
      <c r="AE133" s="50">
        <v>450</v>
      </c>
      <c r="AF133" s="14"/>
      <c r="AG133" s="14"/>
      <c r="AH133" s="14"/>
      <c r="AI133" s="14"/>
      <c r="AJ133" s="14"/>
      <c r="AK133" s="14"/>
      <c r="AL133" s="14"/>
      <c r="AM133" s="14"/>
      <c r="AN133" s="14"/>
      <c r="AO133" s="14"/>
      <c r="AP133" s="14"/>
      <c r="AQ133" s="14"/>
      <c r="AR133" s="14"/>
      <c r="AS133" s="14"/>
      <c r="AT133" s="14"/>
      <c r="AU133" s="14"/>
      <c r="AV133" s="14"/>
      <c r="AW133" s="14"/>
      <c r="AX133" s="11"/>
    </row>
    <row r="134" spans="1:50" ht="15" customHeight="1" x14ac:dyDescent="0.25">
      <c r="A134" s="137" t="s">
        <v>261</v>
      </c>
      <c r="B134" s="48"/>
      <c r="C134" s="48" t="s">
        <v>262</v>
      </c>
      <c r="D134" s="49"/>
      <c r="E134" s="50">
        <v>533</v>
      </c>
      <c r="F134" s="50">
        <v>536</v>
      </c>
      <c r="G134" s="50">
        <v>540</v>
      </c>
      <c r="H134" s="50">
        <v>543</v>
      </c>
      <c r="I134" s="50">
        <v>556</v>
      </c>
      <c r="J134" s="50">
        <v>550</v>
      </c>
      <c r="K134" s="50">
        <v>576</v>
      </c>
      <c r="L134" s="50">
        <v>564</v>
      </c>
      <c r="M134" s="50">
        <v>555</v>
      </c>
      <c r="N134" s="50">
        <v>545</v>
      </c>
      <c r="O134" s="50">
        <v>548</v>
      </c>
      <c r="P134" s="50">
        <v>560</v>
      </c>
      <c r="Q134" s="50">
        <v>579</v>
      </c>
      <c r="R134" s="50">
        <v>597</v>
      </c>
      <c r="S134" s="50">
        <v>603</v>
      </c>
      <c r="T134" s="50">
        <v>591</v>
      </c>
      <c r="U134" s="50">
        <v>606</v>
      </c>
      <c r="V134" s="50">
        <v>592</v>
      </c>
      <c r="W134" s="50">
        <v>572</v>
      </c>
      <c r="X134" s="50">
        <v>566</v>
      </c>
      <c r="Y134" s="50">
        <v>539</v>
      </c>
      <c r="Z134" s="50">
        <v>580</v>
      </c>
      <c r="AA134" s="50">
        <v>597</v>
      </c>
      <c r="AB134" s="50">
        <v>614</v>
      </c>
      <c r="AC134" s="50">
        <v>650</v>
      </c>
      <c r="AD134" s="50">
        <v>667</v>
      </c>
      <c r="AE134" s="50">
        <v>667</v>
      </c>
      <c r="AF134" s="14"/>
      <c r="AG134" s="14"/>
      <c r="AH134" s="14"/>
      <c r="AI134" s="14"/>
      <c r="AJ134" s="14"/>
      <c r="AK134" s="14"/>
      <c r="AL134" s="14"/>
      <c r="AM134" s="14"/>
      <c r="AN134" s="14"/>
      <c r="AO134" s="14"/>
      <c r="AP134" s="14"/>
      <c r="AQ134" s="14"/>
      <c r="AR134" s="14"/>
      <c r="AS134" s="14"/>
      <c r="AT134" s="14"/>
      <c r="AU134" s="14"/>
      <c r="AV134" s="14"/>
      <c r="AW134" s="14"/>
      <c r="AX134" s="11"/>
    </row>
    <row r="135" spans="1:50" ht="15" customHeight="1" x14ac:dyDescent="0.25">
      <c r="A135" s="137" t="s">
        <v>263</v>
      </c>
      <c r="B135" s="48"/>
      <c r="C135" s="48" t="s">
        <v>264</v>
      </c>
      <c r="D135" s="49"/>
      <c r="E135" s="50">
        <v>586</v>
      </c>
      <c r="F135" s="50">
        <v>596</v>
      </c>
      <c r="G135" s="50">
        <v>592</v>
      </c>
      <c r="H135" s="50">
        <v>589</v>
      </c>
      <c r="I135" s="50">
        <v>595</v>
      </c>
      <c r="J135" s="50">
        <v>596</v>
      </c>
      <c r="K135" s="50">
        <v>640</v>
      </c>
      <c r="L135" s="50">
        <v>645</v>
      </c>
      <c r="M135" s="50">
        <v>654</v>
      </c>
      <c r="N135" s="50">
        <v>643</v>
      </c>
      <c r="O135" s="50">
        <v>634</v>
      </c>
      <c r="P135" s="50">
        <v>626</v>
      </c>
      <c r="Q135" s="50">
        <v>659</v>
      </c>
      <c r="R135" s="50">
        <v>674</v>
      </c>
      <c r="S135" s="50">
        <v>671</v>
      </c>
      <c r="T135" s="50">
        <v>636</v>
      </c>
      <c r="U135" s="50">
        <v>639</v>
      </c>
      <c r="V135" s="50">
        <v>712</v>
      </c>
      <c r="W135" s="50">
        <v>765</v>
      </c>
      <c r="X135" s="50">
        <v>765</v>
      </c>
      <c r="Y135" s="50">
        <v>768</v>
      </c>
      <c r="Z135" s="50">
        <v>792</v>
      </c>
      <c r="AA135" s="50">
        <v>792</v>
      </c>
      <c r="AB135" s="50">
        <v>815</v>
      </c>
      <c r="AC135" s="50">
        <v>832</v>
      </c>
      <c r="AD135" s="50">
        <v>866</v>
      </c>
      <c r="AE135" s="50">
        <v>863</v>
      </c>
      <c r="AF135" s="14"/>
      <c r="AG135" s="14"/>
      <c r="AH135" s="14"/>
      <c r="AI135" s="14"/>
      <c r="AJ135" s="14"/>
      <c r="AK135" s="14"/>
      <c r="AL135" s="14"/>
      <c r="AM135" s="14"/>
      <c r="AN135" s="14"/>
      <c r="AO135" s="14"/>
      <c r="AP135" s="14"/>
      <c r="AQ135" s="14"/>
      <c r="AR135" s="14"/>
      <c r="AS135" s="14"/>
      <c r="AT135" s="14"/>
      <c r="AU135" s="14"/>
      <c r="AV135" s="14"/>
      <c r="AW135" s="14"/>
      <c r="AX135" s="11"/>
    </row>
    <row r="136" spans="1:50" ht="15" customHeight="1" x14ac:dyDescent="0.25">
      <c r="A136" s="137" t="s">
        <v>265</v>
      </c>
      <c r="B136" s="48"/>
      <c r="C136" s="48" t="s">
        <v>266</v>
      </c>
      <c r="D136" s="49"/>
      <c r="E136" s="50">
        <v>549</v>
      </c>
      <c r="F136" s="50">
        <v>556</v>
      </c>
      <c r="G136" s="50">
        <v>551</v>
      </c>
      <c r="H136" s="50">
        <v>556</v>
      </c>
      <c r="I136" s="50">
        <v>558</v>
      </c>
      <c r="J136" s="50">
        <v>562</v>
      </c>
      <c r="K136" s="50">
        <v>573</v>
      </c>
      <c r="L136" s="50">
        <v>563</v>
      </c>
      <c r="M136" s="50">
        <v>561</v>
      </c>
      <c r="N136" s="50">
        <v>558</v>
      </c>
      <c r="O136" s="50">
        <v>554</v>
      </c>
      <c r="P136" s="50">
        <v>547</v>
      </c>
      <c r="Q136" s="50">
        <v>534</v>
      </c>
      <c r="R136" s="50">
        <v>527</v>
      </c>
      <c r="S136" s="50">
        <v>525</v>
      </c>
      <c r="T136" s="50">
        <v>507</v>
      </c>
      <c r="U136" s="50">
        <v>496</v>
      </c>
      <c r="V136" s="50">
        <v>489</v>
      </c>
      <c r="W136" s="50">
        <v>487</v>
      </c>
      <c r="X136" s="50">
        <v>502</v>
      </c>
      <c r="Y136" s="50">
        <v>502</v>
      </c>
      <c r="Z136" s="50">
        <v>513</v>
      </c>
      <c r="AA136" s="50">
        <v>519</v>
      </c>
      <c r="AB136" s="50">
        <v>529</v>
      </c>
      <c r="AC136" s="50">
        <v>540</v>
      </c>
      <c r="AD136" s="50">
        <v>546</v>
      </c>
      <c r="AE136" s="50">
        <v>567</v>
      </c>
      <c r="AF136" s="14"/>
      <c r="AG136" s="14"/>
      <c r="AH136" s="14"/>
      <c r="AI136" s="14"/>
      <c r="AJ136" s="14"/>
      <c r="AK136" s="14"/>
      <c r="AL136" s="14"/>
      <c r="AM136" s="14"/>
      <c r="AN136" s="14"/>
      <c r="AO136" s="14"/>
      <c r="AP136" s="14"/>
      <c r="AQ136" s="14"/>
      <c r="AR136" s="14"/>
      <c r="AS136" s="14"/>
      <c r="AT136" s="14"/>
      <c r="AU136" s="14"/>
      <c r="AV136" s="14"/>
      <c r="AW136" s="14"/>
      <c r="AX136" s="11"/>
    </row>
    <row r="137" spans="1:50" ht="15" customHeight="1" x14ac:dyDescent="0.25">
      <c r="A137" s="137" t="s">
        <v>267</v>
      </c>
      <c r="B137" s="48"/>
      <c r="C137" s="48" t="s">
        <v>268</v>
      </c>
      <c r="D137" s="49"/>
      <c r="E137" s="50">
        <v>528</v>
      </c>
      <c r="F137" s="50">
        <v>534</v>
      </c>
      <c r="G137" s="50">
        <v>539</v>
      </c>
      <c r="H137" s="50">
        <v>537</v>
      </c>
      <c r="I137" s="50">
        <v>541</v>
      </c>
      <c r="J137" s="50">
        <v>539</v>
      </c>
      <c r="K137" s="50">
        <v>555</v>
      </c>
      <c r="L137" s="50">
        <v>543</v>
      </c>
      <c r="M137" s="50">
        <v>545</v>
      </c>
      <c r="N137" s="50">
        <v>539</v>
      </c>
      <c r="O137" s="50">
        <v>528</v>
      </c>
      <c r="P137" s="50">
        <v>514</v>
      </c>
      <c r="Q137" s="50">
        <v>509</v>
      </c>
      <c r="R137" s="50">
        <v>509</v>
      </c>
      <c r="S137" s="50">
        <v>517</v>
      </c>
      <c r="T137" s="50">
        <v>494</v>
      </c>
      <c r="U137" s="50">
        <v>487</v>
      </c>
      <c r="V137" s="50">
        <v>480</v>
      </c>
      <c r="W137" s="50">
        <v>479</v>
      </c>
      <c r="X137" s="50">
        <v>463</v>
      </c>
      <c r="Y137" s="50">
        <v>459</v>
      </c>
      <c r="Z137" s="50">
        <v>472</v>
      </c>
      <c r="AA137" s="50">
        <v>476</v>
      </c>
      <c r="AB137" s="50">
        <v>487</v>
      </c>
      <c r="AC137" s="50">
        <v>502</v>
      </c>
      <c r="AD137" s="50">
        <v>511</v>
      </c>
      <c r="AE137" s="50">
        <v>527</v>
      </c>
      <c r="AF137" s="14"/>
      <c r="AG137" s="14"/>
      <c r="AH137" s="14"/>
      <c r="AI137" s="14"/>
      <c r="AJ137" s="14"/>
      <c r="AK137" s="14"/>
      <c r="AL137" s="14"/>
      <c r="AM137" s="14"/>
      <c r="AN137" s="14"/>
      <c r="AO137" s="14"/>
      <c r="AP137" s="14"/>
      <c r="AQ137" s="14"/>
      <c r="AR137" s="14"/>
      <c r="AS137" s="14"/>
      <c r="AT137" s="14"/>
      <c r="AU137" s="14"/>
      <c r="AV137" s="14"/>
      <c r="AW137" s="14"/>
      <c r="AX137" s="11"/>
    </row>
    <row r="138" spans="1:50" ht="15" customHeight="1" x14ac:dyDescent="0.25">
      <c r="A138" s="137" t="s">
        <v>269</v>
      </c>
      <c r="B138" s="48"/>
      <c r="C138" s="48" t="s">
        <v>270</v>
      </c>
      <c r="D138" s="49"/>
      <c r="E138" s="50">
        <v>433</v>
      </c>
      <c r="F138" s="50">
        <v>438</v>
      </c>
      <c r="G138" s="50">
        <v>437</v>
      </c>
      <c r="H138" s="50">
        <v>437</v>
      </c>
      <c r="I138" s="50">
        <v>441</v>
      </c>
      <c r="J138" s="50">
        <v>444</v>
      </c>
      <c r="K138" s="50">
        <v>456</v>
      </c>
      <c r="L138" s="50">
        <v>447</v>
      </c>
      <c r="M138" s="50">
        <v>449</v>
      </c>
      <c r="N138" s="50">
        <v>448</v>
      </c>
      <c r="O138" s="50">
        <v>444</v>
      </c>
      <c r="P138" s="50">
        <v>436</v>
      </c>
      <c r="Q138" s="50">
        <v>435</v>
      </c>
      <c r="R138" s="50">
        <v>427</v>
      </c>
      <c r="S138" s="50">
        <v>430</v>
      </c>
      <c r="T138" s="50">
        <v>398</v>
      </c>
      <c r="U138" s="50">
        <v>397</v>
      </c>
      <c r="V138" s="50">
        <v>389</v>
      </c>
      <c r="W138" s="50">
        <v>394</v>
      </c>
      <c r="X138" s="50">
        <v>400</v>
      </c>
      <c r="Y138" s="50">
        <v>405</v>
      </c>
      <c r="Z138" s="50">
        <v>420</v>
      </c>
      <c r="AA138" s="50">
        <v>428</v>
      </c>
      <c r="AB138" s="50">
        <v>446</v>
      </c>
      <c r="AC138" s="50">
        <v>460</v>
      </c>
      <c r="AD138" s="50">
        <v>474</v>
      </c>
      <c r="AE138" s="50">
        <v>502</v>
      </c>
      <c r="AF138" s="14"/>
      <c r="AG138" s="14"/>
      <c r="AH138" s="14"/>
      <c r="AI138" s="14"/>
      <c r="AJ138" s="14"/>
      <c r="AK138" s="14"/>
      <c r="AL138" s="14"/>
      <c r="AM138" s="14"/>
      <c r="AN138" s="14"/>
      <c r="AO138" s="14"/>
      <c r="AP138" s="14"/>
      <c r="AQ138" s="14"/>
      <c r="AR138" s="14"/>
      <c r="AS138" s="14"/>
      <c r="AT138" s="14"/>
      <c r="AU138" s="14"/>
      <c r="AV138" s="14"/>
      <c r="AW138" s="14"/>
      <c r="AX138" s="11"/>
    </row>
    <row r="139" spans="1:50" ht="15" customHeight="1" x14ac:dyDescent="0.25">
      <c r="A139" s="137" t="s">
        <v>271</v>
      </c>
      <c r="B139" s="48"/>
      <c r="C139" s="48" t="s">
        <v>272</v>
      </c>
      <c r="D139" s="49"/>
      <c r="E139" s="50">
        <v>556</v>
      </c>
      <c r="F139" s="50">
        <v>560</v>
      </c>
      <c r="G139" s="50">
        <v>563</v>
      </c>
      <c r="H139" s="50">
        <v>560</v>
      </c>
      <c r="I139" s="50">
        <v>569</v>
      </c>
      <c r="J139" s="50">
        <v>566</v>
      </c>
      <c r="K139" s="50">
        <v>576</v>
      </c>
      <c r="L139" s="50">
        <v>593</v>
      </c>
      <c r="M139" s="50">
        <v>588</v>
      </c>
      <c r="N139" s="50">
        <v>592</v>
      </c>
      <c r="O139" s="50">
        <v>599</v>
      </c>
      <c r="P139" s="50">
        <v>589</v>
      </c>
      <c r="Q139" s="50">
        <v>582</v>
      </c>
      <c r="R139" s="50">
        <v>603</v>
      </c>
      <c r="S139" s="50">
        <v>609</v>
      </c>
      <c r="T139" s="50">
        <v>587</v>
      </c>
      <c r="U139" s="50">
        <v>586</v>
      </c>
      <c r="V139" s="50">
        <v>598</v>
      </c>
      <c r="W139" s="50">
        <v>576</v>
      </c>
      <c r="X139" s="50">
        <v>558</v>
      </c>
      <c r="Y139" s="50">
        <v>564</v>
      </c>
      <c r="Z139" s="50">
        <v>568</v>
      </c>
      <c r="AA139" s="50">
        <v>562</v>
      </c>
      <c r="AB139" s="50">
        <v>584</v>
      </c>
      <c r="AC139" s="50">
        <v>606</v>
      </c>
      <c r="AD139" s="50">
        <v>623</v>
      </c>
      <c r="AE139" s="50">
        <v>631</v>
      </c>
      <c r="AF139" s="14"/>
      <c r="AG139" s="14"/>
      <c r="AH139" s="14"/>
      <c r="AI139" s="14"/>
      <c r="AJ139" s="14"/>
      <c r="AK139" s="14"/>
      <c r="AL139" s="14"/>
      <c r="AM139" s="14"/>
      <c r="AN139" s="14"/>
      <c r="AO139" s="14"/>
      <c r="AP139" s="14"/>
      <c r="AQ139" s="14"/>
      <c r="AR139" s="14"/>
      <c r="AS139" s="14"/>
      <c r="AT139" s="14"/>
      <c r="AU139" s="14"/>
      <c r="AV139" s="14"/>
      <c r="AW139" s="14"/>
      <c r="AX139" s="11"/>
    </row>
    <row r="140" spans="1:50" ht="15" customHeight="1" x14ac:dyDescent="0.25">
      <c r="A140" s="137" t="s">
        <v>273</v>
      </c>
      <c r="B140" s="48"/>
      <c r="C140" s="48" t="s">
        <v>274</v>
      </c>
      <c r="D140" s="49"/>
      <c r="E140" s="50">
        <v>441</v>
      </c>
      <c r="F140" s="50">
        <v>447</v>
      </c>
      <c r="G140" s="50">
        <v>443</v>
      </c>
      <c r="H140" s="50">
        <v>446</v>
      </c>
      <c r="I140" s="50">
        <v>442</v>
      </c>
      <c r="J140" s="50">
        <v>439</v>
      </c>
      <c r="K140" s="50">
        <v>458</v>
      </c>
      <c r="L140" s="50">
        <v>464</v>
      </c>
      <c r="M140" s="50">
        <v>479</v>
      </c>
      <c r="N140" s="50">
        <v>466</v>
      </c>
      <c r="O140" s="50">
        <v>474</v>
      </c>
      <c r="P140" s="50">
        <v>449</v>
      </c>
      <c r="Q140" s="50">
        <v>465</v>
      </c>
      <c r="R140" s="50">
        <v>461</v>
      </c>
      <c r="S140" s="50">
        <v>452</v>
      </c>
      <c r="T140" s="50">
        <v>432</v>
      </c>
      <c r="U140" s="50">
        <v>430</v>
      </c>
      <c r="V140" s="50">
        <v>496</v>
      </c>
      <c r="W140" s="50">
        <v>468</v>
      </c>
      <c r="X140" s="50">
        <v>484</v>
      </c>
      <c r="Y140" s="50">
        <v>502</v>
      </c>
      <c r="Z140" s="50">
        <v>550</v>
      </c>
      <c r="AA140" s="50">
        <v>530</v>
      </c>
      <c r="AB140" s="50">
        <v>546</v>
      </c>
      <c r="AC140" s="50">
        <v>562</v>
      </c>
      <c r="AD140" s="50">
        <v>608</v>
      </c>
      <c r="AE140" s="50">
        <v>608</v>
      </c>
      <c r="AF140" s="14"/>
      <c r="AG140" s="14"/>
      <c r="AH140" s="14"/>
      <c r="AI140" s="14"/>
      <c r="AJ140" s="14"/>
      <c r="AK140" s="14"/>
      <c r="AL140" s="14"/>
      <c r="AM140" s="14"/>
      <c r="AN140" s="14"/>
      <c r="AO140" s="14"/>
      <c r="AP140" s="14"/>
      <c r="AQ140" s="14"/>
      <c r="AR140" s="14"/>
      <c r="AS140" s="14"/>
      <c r="AT140" s="14"/>
      <c r="AU140" s="14"/>
      <c r="AV140" s="14"/>
      <c r="AW140" s="14"/>
      <c r="AX140" s="11"/>
    </row>
    <row r="141" spans="1:50" ht="15" customHeight="1" x14ac:dyDescent="0.25">
      <c r="A141" s="137" t="s">
        <v>275</v>
      </c>
      <c r="B141" s="48"/>
      <c r="C141" s="48" t="s">
        <v>276</v>
      </c>
      <c r="D141" s="49"/>
      <c r="E141" s="50">
        <v>615</v>
      </c>
      <c r="F141" s="50">
        <v>619</v>
      </c>
      <c r="G141" s="50">
        <v>623</v>
      </c>
      <c r="H141" s="50">
        <v>625</v>
      </c>
      <c r="I141" s="50">
        <v>634</v>
      </c>
      <c r="J141" s="50">
        <v>632</v>
      </c>
      <c r="K141" s="50">
        <v>646</v>
      </c>
      <c r="L141" s="50">
        <v>631</v>
      </c>
      <c r="M141" s="50">
        <v>631</v>
      </c>
      <c r="N141" s="50">
        <v>617</v>
      </c>
      <c r="O141" s="50">
        <v>605</v>
      </c>
      <c r="P141" s="50">
        <v>593</v>
      </c>
      <c r="Q141" s="50">
        <v>581</v>
      </c>
      <c r="R141" s="50">
        <v>520</v>
      </c>
      <c r="S141" s="50">
        <v>553</v>
      </c>
      <c r="T141" s="50">
        <v>536</v>
      </c>
      <c r="U141" s="50">
        <v>515</v>
      </c>
      <c r="V141" s="50">
        <v>525</v>
      </c>
      <c r="W141" s="50">
        <v>505</v>
      </c>
      <c r="X141" s="50">
        <v>506</v>
      </c>
      <c r="Y141" s="50">
        <v>495</v>
      </c>
      <c r="Z141" s="50">
        <v>495</v>
      </c>
      <c r="AA141" s="50">
        <v>505</v>
      </c>
      <c r="AB141" s="50">
        <v>509</v>
      </c>
      <c r="AC141" s="50">
        <v>539</v>
      </c>
      <c r="AD141" s="50">
        <v>552</v>
      </c>
      <c r="AE141" s="50">
        <v>578</v>
      </c>
      <c r="AF141" s="14"/>
      <c r="AG141" s="14"/>
      <c r="AH141" s="14"/>
      <c r="AI141" s="14"/>
      <c r="AJ141" s="14"/>
      <c r="AK141" s="14"/>
      <c r="AL141" s="14"/>
      <c r="AM141" s="14"/>
      <c r="AN141" s="14"/>
      <c r="AO141" s="14"/>
      <c r="AP141" s="14"/>
      <c r="AQ141" s="14"/>
      <c r="AR141" s="14"/>
      <c r="AS141" s="14"/>
      <c r="AT141" s="14"/>
      <c r="AU141" s="14"/>
      <c r="AV141" s="14"/>
      <c r="AW141" s="14"/>
      <c r="AX141" s="11"/>
    </row>
    <row r="142" spans="1:50" ht="15" customHeight="1" x14ac:dyDescent="0.25">
      <c r="A142" s="137" t="s">
        <v>277</v>
      </c>
      <c r="B142" s="48"/>
      <c r="C142" s="48" t="s">
        <v>278</v>
      </c>
      <c r="D142" s="49"/>
      <c r="E142" s="50">
        <v>656</v>
      </c>
      <c r="F142" s="50">
        <v>668</v>
      </c>
      <c r="G142" s="50">
        <v>670</v>
      </c>
      <c r="H142" s="50">
        <v>664</v>
      </c>
      <c r="I142" s="50">
        <v>660</v>
      </c>
      <c r="J142" s="50">
        <v>670</v>
      </c>
      <c r="K142" s="50">
        <v>673</v>
      </c>
      <c r="L142" s="50">
        <v>663</v>
      </c>
      <c r="M142" s="50">
        <v>642</v>
      </c>
      <c r="N142" s="50">
        <v>627</v>
      </c>
      <c r="O142" s="50">
        <v>616</v>
      </c>
      <c r="P142" s="50">
        <v>630</v>
      </c>
      <c r="Q142" s="50">
        <v>631</v>
      </c>
      <c r="R142" s="50">
        <v>633</v>
      </c>
      <c r="S142" s="50">
        <v>600</v>
      </c>
      <c r="T142" s="50">
        <v>566</v>
      </c>
      <c r="U142" s="50">
        <v>547</v>
      </c>
      <c r="V142" s="50">
        <v>555</v>
      </c>
      <c r="W142" s="50">
        <v>547</v>
      </c>
      <c r="X142" s="50">
        <v>540</v>
      </c>
      <c r="Y142" s="50">
        <v>522</v>
      </c>
      <c r="Z142" s="50">
        <v>544</v>
      </c>
      <c r="AA142" s="50">
        <v>553</v>
      </c>
      <c r="AB142" s="50">
        <v>556</v>
      </c>
      <c r="AC142" s="50">
        <v>558</v>
      </c>
      <c r="AD142" s="50">
        <v>563</v>
      </c>
      <c r="AE142" s="50">
        <v>553</v>
      </c>
      <c r="AF142" s="14"/>
      <c r="AG142" s="14"/>
      <c r="AH142" s="14"/>
      <c r="AI142" s="14"/>
      <c r="AJ142" s="14"/>
      <c r="AK142" s="14"/>
      <c r="AL142" s="14"/>
      <c r="AM142" s="14"/>
      <c r="AN142" s="14"/>
      <c r="AO142" s="14"/>
      <c r="AP142" s="14"/>
      <c r="AQ142" s="14"/>
      <c r="AR142" s="14"/>
      <c r="AS142" s="14"/>
      <c r="AT142" s="14"/>
      <c r="AU142" s="14"/>
      <c r="AV142" s="14"/>
      <c r="AW142" s="14"/>
      <c r="AX142" s="11"/>
    </row>
    <row r="143" spans="1:50" s="11" customFormat="1" ht="22.5" customHeight="1" x14ac:dyDescent="0.25">
      <c r="A143" s="136" t="s">
        <v>279</v>
      </c>
      <c r="B143" s="44" t="s">
        <v>280</v>
      </c>
      <c r="C143" s="44"/>
      <c r="D143" s="45"/>
      <c r="E143" s="46">
        <v>43835</v>
      </c>
      <c r="F143" s="46">
        <v>44885</v>
      </c>
      <c r="G143" s="46">
        <v>45860</v>
      </c>
      <c r="H143" s="46">
        <v>47327</v>
      </c>
      <c r="I143" s="46">
        <v>48496</v>
      </c>
      <c r="J143" s="46">
        <v>49643</v>
      </c>
      <c r="K143" s="46">
        <v>50655</v>
      </c>
      <c r="L143" s="46">
        <v>50856</v>
      </c>
      <c r="M143" s="46">
        <v>51630</v>
      </c>
      <c r="N143" s="46">
        <v>52593</v>
      </c>
      <c r="O143" s="46">
        <v>52610</v>
      </c>
      <c r="P143" s="46">
        <v>53105</v>
      </c>
      <c r="Q143" s="46">
        <v>52838</v>
      </c>
      <c r="R143" s="46">
        <v>53259</v>
      </c>
      <c r="S143" s="46">
        <v>53613</v>
      </c>
      <c r="T143" s="46">
        <v>52838</v>
      </c>
      <c r="U143" s="46">
        <v>52270</v>
      </c>
      <c r="V143" s="46">
        <v>51728</v>
      </c>
      <c r="W143" s="46">
        <v>52192</v>
      </c>
      <c r="X143" s="46">
        <v>52214</v>
      </c>
      <c r="Y143" s="46">
        <v>52347</v>
      </c>
      <c r="Z143" s="46">
        <v>53928</v>
      </c>
      <c r="AA143" s="46">
        <v>55468</v>
      </c>
      <c r="AB143" s="46">
        <v>56657</v>
      </c>
      <c r="AC143" s="46">
        <v>57185</v>
      </c>
      <c r="AD143" s="46">
        <v>57152</v>
      </c>
      <c r="AE143" s="46">
        <v>57666</v>
      </c>
      <c r="AF143" s="12"/>
      <c r="AG143" s="12"/>
      <c r="AH143" s="12"/>
      <c r="AI143" s="12"/>
      <c r="AJ143" s="12"/>
      <c r="AK143" s="12"/>
      <c r="AL143" s="12"/>
      <c r="AM143" s="12"/>
      <c r="AN143" s="12"/>
      <c r="AO143" s="12"/>
      <c r="AP143" s="12"/>
      <c r="AQ143" s="12"/>
      <c r="AR143" s="12"/>
      <c r="AS143" s="12"/>
      <c r="AT143" s="12"/>
      <c r="AU143" s="12"/>
      <c r="AV143" s="12"/>
      <c r="AW143" s="12"/>
    </row>
    <row r="144" spans="1:50" ht="15" customHeight="1" x14ac:dyDescent="0.25">
      <c r="A144" s="137" t="s">
        <v>281</v>
      </c>
      <c r="B144" s="44"/>
      <c r="C144" s="48" t="s">
        <v>282</v>
      </c>
      <c r="D144" s="49"/>
      <c r="E144" s="50">
        <v>408</v>
      </c>
      <c r="F144" s="50">
        <v>417</v>
      </c>
      <c r="G144" s="50">
        <v>424</v>
      </c>
      <c r="H144" s="50">
        <v>428</v>
      </c>
      <c r="I144" s="50">
        <v>434</v>
      </c>
      <c r="J144" s="50">
        <v>436</v>
      </c>
      <c r="K144" s="50">
        <v>445</v>
      </c>
      <c r="L144" s="50">
        <v>440</v>
      </c>
      <c r="M144" s="50">
        <v>448</v>
      </c>
      <c r="N144" s="50">
        <v>455</v>
      </c>
      <c r="O144" s="50">
        <v>455</v>
      </c>
      <c r="P144" s="50">
        <v>453</v>
      </c>
      <c r="Q144" s="50">
        <v>452</v>
      </c>
      <c r="R144" s="50">
        <v>451</v>
      </c>
      <c r="S144" s="50">
        <v>453</v>
      </c>
      <c r="T144" s="50">
        <v>445</v>
      </c>
      <c r="U144" s="50">
        <v>440</v>
      </c>
      <c r="V144" s="50">
        <v>435</v>
      </c>
      <c r="W144" s="50">
        <v>436</v>
      </c>
      <c r="X144" s="50">
        <v>438</v>
      </c>
      <c r="Y144" s="50">
        <v>434</v>
      </c>
      <c r="Z144" s="50">
        <v>448</v>
      </c>
      <c r="AA144" s="50">
        <v>458</v>
      </c>
      <c r="AB144" s="50">
        <v>465</v>
      </c>
      <c r="AC144" s="50">
        <v>471</v>
      </c>
      <c r="AD144" s="50">
        <v>486</v>
      </c>
      <c r="AE144" s="50">
        <v>498</v>
      </c>
      <c r="AF144" s="14"/>
      <c r="AG144" s="14"/>
      <c r="AH144" s="14"/>
      <c r="AI144" s="14"/>
      <c r="AJ144" s="14"/>
      <c r="AK144" s="14"/>
      <c r="AL144" s="14"/>
      <c r="AM144" s="14"/>
      <c r="AN144" s="14"/>
      <c r="AO144" s="14"/>
      <c r="AP144" s="14"/>
      <c r="AQ144" s="14"/>
      <c r="AR144" s="14"/>
      <c r="AS144" s="14"/>
      <c r="AT144" s="14"/>
      <c r="AU144" s="14"/>
      <c r="AV144" s="14"/>
      <c r="AW144" s="14"/>
      <c r="AX144" s="11"/>
    </row>
    <row r="145" spans="1:50" ht="15" customHeight="1" x14ac:dyDescent="0.25">
      <c r="A145" s="137" t="s">
        <v>283</v>
      </c>
      <c r="B145" s="44"/>
      <c r="C145" s="48" t="s">
        <v>284</v>
      </c>
      <c r="D145" s="49"/>
      <c r="E145" s="50">
        <v>749</v>
      </c>
      <c r="F145" s="50">
        <v>760</v>
      </c>
      <c r="G145" s="50">
        <v>771</v>
      </c>
      <c r="H145" s="50">
        <v>787</v>
      </c>
      <c r="I145" s="50">
        <v>810</v>
      </c>
      <c r="J145" s="50">
        <v>822</v>
      </c>
      <c r="K145" s="50">
        <v>834</v>
      </c>
      <c r="L145" s="50">
        <v>836</v>
      </c>
      <c r="M145" s="50">
        <v>848</v>
      </c>
      <c r="N145" s="50">
        <v>867</v>
      </c>
      <c r="O145" s="50">
        <v>867</v>
      </c>
      <c r="P145" s="50">
        <v>867</v>
      </c>
      <c r="Q145" s="50">
        <v>873</v>
      </c>
      <c r="R145" s="50">
        <v>874</v>
      </c>
      <c r="S145" s="50">
        <v>875</v>
      </c>
      <c r="T145" s="50">
        <v>855</v>
      </c>
      <c r="U145" s="50">
        <v>843</v>
      </c>
      <c r="V145" s="50">
        <v>832</v>
      </c>
      <c r="W145" s="50">
        <v>840</v>
      </c>
      <c r="X145" s="50">
        <v>854</v>
      </c>
      <c r="Y145" s="50">
        <v>853</v>
      </c>
      <c r="Z145" s="50">
        <v>876</v>
      </c>
      <c r="AA145" s="50">
        <v>886</v>
      </c>
      <c r="AB145" s="50">
        <v>900</v>
      </c>
      <c r="AC145" s="50">
        <v>917</v>
      </c>
      <c r="AD145" s="50">
        <v>899</v>
      </c>
      <c r="AE145" s="50">
        <v>907</v>
      </c>
      <c r="AF145" s="14"/>
      <c r="AG145" s="14"/>
      <c r="AH145" s="14"/>
      <c r="AI145" s="14"/>
      <c r="AJ145" s="14"/>
      <c r="AK145" s="14"/>
      <c r="AL145" s="14"/>
      <c r="AM145" s="14"/>
      <c r="AN145" s="14"/>
      <c r="AO145" s="14"/>
      <c r="AP145" s="14"/>
      <c r="AQ145" s="14"/>
      <c r="AR145" s="14"/>
      <c r="AS145" s="14"/>
      <c r="AT145" s="14"/>
      <c r="AU145" s="14"/>
      <c r="AV145" s="14"/>
      <c r="AW145" s="14"/>
      <c r="AX145" s="11"/>
    </row>
    <row r="146" spans="1:50" ht="15" customHeight="1" x14ac:dyDescent="0.25">
      <c r="A146" s="137" t="s">
        <v>285</v>
      </c>
      <c r="B146" s="44"/>
      <c r="C146" s="48" t="s">
        <v>286</v>
      </c>
      <c r="D146" s="49"/>
      <c r="E146" s="50">
        <v>3158</v>
      </c>
      <c r="F146" s="50">
        <v>3230</v>
      </c>
      <c r="G146" s="50">
        <v>3306</v>
      </c>
      <c r="H146" s="50">
        <v>3448</v>
      </c>
      <c r="I146" s="50">
        <v>3531</v>
      </c>
      <c r="J146" s="50">
        <v>3606</v>
      </c>
      <c r="K146" s="50">
        <v>3744</v>
      </c>
      <c r="L146" s="50">
        <v>3842</v>
      </c>
      <c r="M146" s="50">
        <v>3849</v>
      </c>
      <c r="N146" s="50">
        <v>3864</v>
      </c>
      <c r="O146" s="50">
        <v>3844</v>
      </c>
      <c r="P146" s="50">
        <v>3813</v>
      </c>
      <c r="Q146" s="50">
        <v>3776</v>
      </c>
      <c r="R146" s="50">
        <v>3856</v>
      </c>
      <c r="S146" s="50">
        <v>3908</v>
      </c>
      <c r="T146" s="50">
        <v>3881</v>
      </c>
      <c r="U146" s="50">
        <v>3804</v>
      </c>
      <c r="V146" s="50">
        <v>3808</v>
      </c>
      <c r="W146" s="50">
        <v>3749</v>
      </c>
      <c r="X146" s="50">
        <v>3822</v>
      </c>
      <c r="Y146" s="50">
        <v>3863</v>
      </c>
      <c r="Z146" s="50">
        <v>3997</v>
      </c>
      <c r="AA146" s="50">
        <v>4107</v>
      </c>
      <c r="AB146" s="50">
        <v>4263</v>
      </c>
      <c r="AC146" s="50">
        <v>4286</v>
      </c>
      <c r="AD146" s="50">
        <v>4237</v>
      </c>
      <c r="AE146" s="50">
        <v>4244</v>
      </c>
      <c r="AF146" s="14"/>
      <c r="AG146" s="14"/>
      <c r="AH146" s="14"/>
      <c r="AI146" s="14"/>
      <c r="AJ146" s="14"/>
      <c r="AK146" s="14"/>
      <c r="AL146" s="14"/>
      <c r="AM146" s="14"/>
      <c r="AN146" s="14"/>
      <c r="AO146" s="14"/>
      <c r="AP146" s="14"/>
      <c r="AQ146" s="14"/>
      <c r="AR146" s="14"/>
      <c r="AS146" s="14"/>
      <c r="AT146" s="14"/>
      <c r="AU146" s="14"/>
      <c r="AV146" s="14"/>
      <c r="AW146" s="14"/>
      <c r="AX146" s="11"/>
    </row>
    <row r="147" spans="1:50" ht="15" customHeight="1" x14ac:dyDescent="0.25">
      <c r="A147" s="137" t="s">
        <v>287</v>
      </c>
      <c r="B147" s="44"/>
      <c r="C147" s="48" t="s">
        <v>288</v>
      </c>
      <c r="D147" s="49"/>
      <c r="E147" s="50">
        <v>2257</v>
      </c>
      <c r="F147" s="50">
        <v>2301</v>
      </c>
      <c r="G147" s="50">
        <v>2330</v>
      </c>
      <c r="H147" s="50">
        <v>2390</v>
      </c>
      <c r="I147" s="50">
        <v>2446</v>
      </c>
      <c r="J147" s="50">
        <v>2491</v>
      </c>
      <c r="K147" s="50">
        <v>2525</v>
      </c>
      <c r="L147" s="50">
        <v>2494</v>
      </c>
      <c r="M147" s="50">
        <v>2538</v>
      </c>
      <c r="N147" s="50">
        <v>2572</v>
      </c>
      <c r="O147" s="50">
        <v>2634</v>
      </c>
      <c r="P147" s="50">
        <v>2662</v>
      </c>
      <c r="Q147" s="50">
        <v>2654</v>
      </c>
      <c r="R147" s="50">
        <v>2664</v>
      </c>
      <c r="S147" s="50">
        <v>2691</v>
      </c>
      <c r="T147" s="50">
        <v>2656</v>
      </c>
      <c r="U147" s="50">
        <v>2615</v>
      </c>
      <c r="V147" s="50">
        <v>2584</v>
      </c>
      <c r="W147" s="50">
        <v>2591</v>
      </c>
      <c r="X147" s="50">
        <v>2590</v>
      </c>
      <c r="Y147" s="50">
        <v>2606</v>
      </c>
      <c r="Z147" s="50">
        <v>2706</v>
      </c>
      <c r="AA147" s="50">
        <v>2767</v>
      </c>
      <c r="AB147" s="50">
        <v>2846</v>
      </c>
      <c r="AC147" s="50">
        <v>2865</v>
      </c>
      <c r="AD147" s="50">
        <v>2858</v>
      </c>
      <c r="AE147" s="50">
        <v>2907</v>
      </c>
      <c r="AF147" s="14"/>
      <c r="AG147" s="14"/>
      <c r="AH147" s="14"/>
      <c r="AI147" s="14"/>
      <c r="AJ147" s="14"/>
      <c r="AK147" s="14"/>
      <c r="AL147" s="14"/>
      <c r="AM147" s="14"/>
      <c r="AN147" s="14"/>
      <c r="AO147" s="14"/>
      <c r="AP147" s="14"/>
      <c r="AQ147" s="14"/>
      <c r="AR147" s="14"/>
      <c r="AS147" s="14"/>
      <c r="AT147" s="14"/>
      <c r="AU147" s="14"/>
      <c r="AV147" s="14"/>
      <c r="AW147" s="14"/>
      <c r="AX147" s="11"/>
    </row>
    <row r="148" spans="1:50" ht="15" customHeight="1" x14ac:dyDescent="0.25">
      <c r="A148" s="137" t="s">
        <v>289</v>
      </c>
      <c r="B148" s="44"/>
      <c r="C148" s="48" t="s">
        <v>290</v>
      </c>
      <c r="D148" s="49"/>
      <c r="E148" s="50">
        <v>7557</v>
      </c>
      <c r="F148" s="50">
        <v>7714</v>
      </c>
      <c r="G148" s="50">
        <v>7861</v>
      </c>
      <c r="H148" s="50">
        <v>8107</v>
      </c>
      <c r="I148" s="50">
        <v>8307</v>
      </c>
      <c r="J148" s="50">
        <v>8461</v>
      </c>
      <c r="K148" s="50">
        <v>8688</v>
      </c>
      <c r="L148" s="50">
        <v>8727</v>
      </c>
      <c r="M148" s="50">
        <v>8922</v>
      </c>
      <c r="N148" s="50">
        <v>9168</v>
      </c>
      <c r="O148" s="50">
        <v>9183</v>
      </c>
      <c r="P148" s="50">
        <v>9299</v>
      </c>
      <c r="Q148" s="50">
        <v>9273</v>
      </c>
      <c r="R148" s="50">
        <v>9389</v>
      </c>
      <c r="S148" s="50">
        <v>9435</v>
      </c>
      <c r="T148" s="50">
        <v>9294</v>
      </c>
      <c r="U148" s="50">
        <v>9168</v>
      </c>
      <c r="V148" s="50">
        <v>9158</v>
      </c>
      <c r="W148" s="50">
        <v>9207</v>
      </c>
      <c r="X148" s="50">
        <v>9171</v>
      </c>
      <c r="Y148" s="50">
        <v>9220</v>
      </c>
      <c r="Z148" s="50">
        <v>9539</v>
      </c>
      <c r="AA148" s="50">
        <v>9820</v>
      </c>
      <c r="AB148" s="50">
        <v>10059</v>
      </c>
      <c r="AC148" s="50">
        <v>10220</v>
      </c>
      <c r="AD148" s="50">
        <v>10190</v>
      </c>
      <c r="AE148" s="50">
        <v>10329</v>
      </c>
      <c r="AF148" s="14"/>
      <c r="AG148" s="14"/>
      <c r="AH148" s="14"/>
      <c r="AI148" s="14"/>
      <c r="AJ148" s="14"/>
      <c r="AK148" s="14"/>
      <c r="AL148" s="14"/>
      <c r="AM148" s="14"/>
      <c r="AN148" s="14"/>
      <c r="AO148" s="14"/>
      <c r="AP148" s="14"/>
      <c r="AQ148" s="14"/>
      <c r="AR148" s="14"/>
      <c r="AS148" s="14"/>
      <c r="AT148" s="14"/>
      <c r="AU148" s="14"/>
      <c r="AV148" s="14"/>
      <c r="AW148" s="14"/>
      <c r="AX148" s="11"/>
    </row>
    <row r="149" spans="1:50" ht="15" customHeight="1" x14ac:dyDescent="0.25">
      <c r="A149" s="137" t="s">
        <v>291</v>
      </c>
      <c r="B149" s="44"/>
      <c r="C149" s="48" t="s">
        <v>292</v>
      </c>
      <c r="D149" s="49"/>
      <c r="E149" s="50">
        <v>342</v>
      </c>
      <c r="F149" s="50">
        <v>352</v>
      </c>
      <c r="G149" s="50">
        <v>359</v>
      </c>
      <c r="H149" s="50">
        <v>364</v>
      </c>
      <c r="I149" s="50">
        <v>370</v>
      </c>
      <c r="J149" s="50">
        <v>371</v>
      </c>
      <c r="K149" s="50">
        <v>373</v>
      </c>
      <c r="L149" s="50">
        <v>378</v>
      </c>
      <c r="M149" s="50">
        <v>383</v>
      </c>
      <c r="N149" s="50">
        <v>397</v>
      </c>
      <c r="O149" s="50">
        <v>404</v>
      </c>
      <c r="P149" s="50">
        <v>406</v>
      </c>
      <c r="Q149" s="50">
        <v>401</v>
      </c>
      <c r="R149" s="50">
        <v>411</v>
      </c>
      <c r="S149" s="50">
        <v>408</v>
      </c>
      <c r="T149" s="50">
        <v>394</v>
      </c>
      <c r="U149" s="50">
        <v>387</v>
      </c>
      <c r="V149" s="50">
        <v>386</v>
      </c>
      <c r="W149" s="50">
        <v>391</v>
      </c>
      <c r="X149" s="50">
        <v>389</v>
      </c>
      <c r="Y149" s="50">
        <v>391</v>
      </c>
      <c r="Z149" s="50">
        <v>402</v>
      </c>
      <c r="AA149" s="50">
        <v>410</v>
      </c>
      <c r="AB149" s="50">
        <v>420</v>
      </c>
      <c r="AC149" s="50">
        <v>426</v>
      </c>
      <c r="AD149" s="50">
        <v>429</v>
      </c>
      <c r="AE149" s="50">
        <v>435</v>
      </c>
      <c r="AF149" s="14"/>
      <c r="AG149" s="14"/>
      <c r="AH149" s="14"/>
      <c r="AI149" s="14"/>
      <c r="AJ149" s="14"/>
      <c r="AK149" s="14"/>
      <c r="AL149" s="14"/>
      <c r="AM149" s="14"/>
      <c r="AN149" s="14"/>
      <c r="AO149" s="14"/>
      <c r="AP149" s="14"/>
      <c r="AQ149" s="14"/>
      <c r="AR149" s="14"/>
      <c r="AS149" s="14"/>
      <c r="AT149" s="14"/>
      <c r="AU149" s="14"/>
      <c r="AV149" s="14"/>
      <c r="AW149" s="14"/>
      <c r="AX149" s="11"/>
    </row>
    <row r="150" spans="1:50" ht="15" customHeight="1" x14ac:dyDescent="0.25">
      <c r="A150" s="137" t="s">
        <v>293</v>
      </c>
      <c r="B150" s="44"/>
      <c r="C150" s="48" t="s">
        <v>294</v>
      </c>
      <c r="D150" s="49"/>
      <c r="E150" s="50">
        <v>7072</v>
      </c>
      <c r="F150" s="50">
        <v>7266</v>
      </c>
      <c r="G150" s="50">
        <v>7446</v>
      </c>
      <c r="H150" s="50">
        <v>7747</v>
      </c>
      <c r="I150" s="50">
        <v>7951</v>
      </c>
      <c r="J150" s="50">
        <v>8133</v>
      </c>
      <c r="K150" s="50">
        <v>8321</v>
      </c>
      <c r="L150" s="50">
        <v>8328</v>
      </c>
      <c r="M150" s="50">
        <v>8502</v>
      </c>
      <c r="N150" s="50">
        <v>8731</v>
      </c>
      <c r="O150" s="50">
        <v>8796</v>
      </c>
      <c r="P150" s="50">
        <v>8902</v>
      </c>
      <c r="Q150" s="50">
        <v>8885</v>
      </c>
      <c r="R150" s="50">
        <v>8933</v>
      </c>
      <c r="S150" s="50">
        <v>9023</v>
      </c>
      <c r="T150" s="50">
        <v>8895</v>
      </c>
      <c r="U150" s="50">
        <v>8850</v>
      </c>
      <c r="V150" s="50">
        <v>8767</v>
      </c>
      <c r="W150" s="50">
        <v>8962</v>
      </c>
      <c r="X150" s="50">
        <v>8965</v>
      </c>
      <c r="Y150" s="50">
        <v>8905</v>
      </c>
      <c r="Z150" s="50">
        <v>9126</v>
      </c>
      <c r="AA150" s="50">
        <v>9411</v>
      </c>
      <c r="AB150" s="50">
        <v>9635</v>
      </c>
      <c r="AC150" s="50">
        <v>9730</v>
      </c>
      <c r="AD150" s="50">
        <v>9827</v>
      </c>
      <c r="AE150" s="50">
        <v>9883</v>
      </c>
      <c r="AF150" s="14"/>
      <c r="AG150" s="14"/>
      <c r="AH150" s="14"/>
      <c r="AI150" s="14"/>
      <c r="AJ150" s="14"/>
      <c r="AK150" s="14"/>
      <c r="AL150" s="14"/>
      <c r="AM150" s="14"/>
      <c r="AN150" s="14"/>
      <c r="AO150" s="14"/>
      <c r="AP150" s="14"/>
      <c r="AQ150" s="14"/>
      <c r="AR150" s="14"/>
      <c r="AS150" s="14"/>
      <c r="AT150" s="14"/>
      <c r="AU150" s="14"/>
      <c r="AV150" s="14"/>
      <c r="AW150" s="14"/>
      <c r="AX150" s="11"/>
    </row>
    <row r="151" spans="1:50" ht="15" customHeight="1" x14ac:dyDescent="0.25">
      <c r="A151" s="137" t="s">
        <v>295</v>
      </c>
      <c r="B151" s="44"/>
      <c r="C151" s="48" t="s">
        <v>296</v>
      </c>
      <c r="D151" s="49"/>
      <c r="E151" s="50">
        <v>651</v>
      </c>
      <c r="F151" s="50">
        <v>664</v>
      </c>
      <c r="G151" s="50">
        <v>676</v>
      </c>
      <c r="H151" s="50">
        <v>690</v>
      </c>
      <c r="I151" s="50">
        <v>700</v>
      </c>
      <c r="J151" s="50">
        <v>702</v>
      </c>
      <c r="K151" s="50">
        <v>714</v>
      </c>
      <c r="L151" s="50">
        <v>780</v>
      </c>
      <c r="M151" s="50">
        <v>789</v>
      </c>
      <c r="N151" s="50">
        <v>811</v>
      </c>
      <c r="O151" s="50">
        <v>811</v>
      </c>
      <c r="P151" s="50">
        <v>829</v>
      </c>
      <c r="Q151" s="50">
        <v>828</v>
      </c>
      <c r="R151" s="50">
        <v>852</v>
      </c>
      <c r="S151" s="50">
        <v>853</v>
      </c>
      <c r="T151" s="50">
        <v>851</v>
      </c>
      <c r="U151" s="50">
        <v>844</v>
      </c>
      <c r="V151" s="50">
        <v>850</v>
      </c>
      <c r="W151" s="50">
        <v>857</v>
      </c>
      <c r="X151" s="50">
        <v>851</v>
      </c>
      <c r="Y151" s="50">
        <v>875</v>
      </c>
      <c r="Z151" s="50">
        <v>902</v>
      </c>
      <c r="AA151" s="50">
        <v>916</v>
      </c>
      <c r="AB151" s="50">
        <v>933</v>
      </c>
      <c r="AC151" s="50">
        <v>943</v>
      </c>
      <c r="AD151" s="50">
        <v>938</v>
      </c>
      <c r="AE151" s="50">
        <v>951</v>
      </c>
      <c r="AF151" s="14"/>
      <c r="AG151" s="14"/>
      <c r="AH151" s="14"/>
      <c r="AI151" s="14"/>
      <c r="AJ151" s="14"/>
      <c r="AK151" s="14"/>
      <c r="AL151" s="14"/>
      <c r="AM151" s="14"/>
      <c r="AN151" s="14"/>
      <c r="AO151" s="14"/>
      <c r="AP151" s="14"/>
      <c r="AQ151" s="14"/>
      <c r="AR151" s="14"/>
      <c r="AS151" s="14"/>
      <c r="AT151" s="14"/>
      <c r="AU151" s="14"/>
      <c r="AV151" s="14"/>
      <c r="AW151" s="14"/>
      <c r="AX151" s="11"/>
    </row>
    <row r="152" spans="1:50" ht="15" customHeight="1" x14ac:dyDescent="0.25">
      <c r="A152" s="137" t="s">
        <v>297</v>
      </c>
      <c r="B152" s="44"/>
      <c r="C152" s="48" t="s">
        <v>298</v>
      </c>
      <c r="D152" s="49"/>
      <c r="E152" s="50">
        <v>1238</v>
      </c>
      <c r="F152" s="50">
        <v>1259</v>
      </c>
      <c r="G152" s="50">
        <v>1281</v>
      </c>
      <c r="H152" s="50">
        <v>1315</v>
      </c>
      <c r="I152" s="50">
        <v>1330</v>
      </c>
      <c r="J152" s="50">
        <v>1368</v>
      </c>
      <c r="K152" s="50">
        <v>1427</v>
      </c>
      <c r="L152" s="50">
        <v>1449</v>
      </c>
      <c r="M152" s="50">
        <v>1485</v>
      </c>
      <c r="N152" s="50">
        <v>1487</v>
      </c>
      <c r="O152" s="50">
        <v>1484</v>
      </c>
      <c r="P152" s="50">
        <v>1476</v>
      </c>
      <c r="Q152" s="50">
        <v>1469</v>
      </c>
      <c r="R152" s="50">
        <v>1469</v>
      </c>
      <c r="S152" s="50">
        <v>1481</v>
      </c>
      <c r="T152" s="50">
        <v>1468</v>
      </c>
      <c r="U152" s="50">
        <v>1493</v>
      </c>
      <c r="V152" s="50">
        <v>1457</v>
      </c>
      <c r="W152" s="50">
        <v>1453</v>
      </c>
      <c r="X152" s="50">
        <v>1510</v>
      </c>
      <c r="Y152" s="50">
        <v>1548</v>
      </c>
      <c r="Z152" s="50">
        <v>1588</v>
      </c>
      <c r="AA152" s="50">
        <v>1618</v>
      </c>
      <c r="AB152" s="50">
        <v>1671</v>
      </c>
      <c r="AC152" s="50">
        <v>1698</v>
      </c>
      <c r="AD152" s="50">
        <v>1695</v>
      </c>
      <c r="AE152" s="50">
        <v>1732</v>
      </c>
      <c r="AF152" s="14"/>
      <c r="AG152" s="14"/>
      <c r="AH152" s="14"/>
      <c r="AI152" s="14"/>
      <c r="AJ152" s="14"/>
      <c r="AK152" s="14"/>
      <c r="AL152" s="14"/>
      <c r="AM152" s="14"/>
      <c r="AN152" s="14"/>
      <c r="AO152" s="14"/>
      <c r="AP152" s="14"/>
      <c r="AQ152" s="14"/>
      <c r="AR152" s="14"/>
      <c r="AS152" s="14"/>
      <c r="AT152" s="14"/>
      <c r="AU152" s="14"/>
      <c r="AV152" s="14"/>
      <c r="AW152" s="14"/>
      <c r="AX152" s="11"/>
    </row>
    <row r="153" spans="1:50" ht="15" customHeight="1" x14ac:dyDescent="0.25">
      <c r="A153" s="137" t="s">
        <v>299</v>
      </c>
      <c r="B153" s="44"/>
      <c r="C153" s="48" t="s">
        <v>300</v>
      </c>
      <c r="D153" s="49"/>
      <c r="E153" s="50">
        <v>3765</v>
      </c>
      <c r="F153" s="50">
        <v>3862</v>
      </c>
      <c r="G153" s="50">
        <v>3946</v>
      </c>
      <c r="H153" s="50">
        <v>4095</v>
      </c>
      <c r="I153" s="50">
        <v>4213</v>
      </c>
      <c r="J153" s="50">
        <v>4309</v>
      </c>
      <c r="K153" s="50">
        <v>4399</v>
      </c>
      <c r="L153" s="50">
        <v>4418</v>
      </c>
      <c r="M153" s="50">
        <v>4439</v>
      </c>
      <c r="N153" s="50">
        <v>4585</v>
      </c>
      <c r="O153" s="50">
        <v>4496</v>
      </c>
      <c r="P153" s="50">
        <v>4596</v>
      </c>
      <c r="Q153" s="50">
        <v>4561</v>
      </c>
      <c r="R153" s="50">
        <v>4620</v>
      </c>
      <c r="S153" s="50">
        <v>4674</v>
      </c>
      <c r="T153" s="50">
        <v>4641</v>
      </c>
      <c r="U153" s="50">
        <v>4553</v>
      </c>
      <c r="V153" s="50">
        <v>4507</v>
      </c>
      <c r="W153" s="50">
        <v>4509</v>
      </c>
      <c r="X153" s="50">
        <v>4470</v>
      </c>
      <c r="Y153" s="50">
        <v>4523</v>
      </c>
      <c r="Z153" s="50">
        <v>4675</v>
      </c>
      <c r="AA153" s="50">
        <v>4831</v>
      </c>
      <c r="AB153" s="50">
        <v>4966</v>
      </c>
      <c r="AC153" s="50">
        <v>5025</v>
      </c>
      <c r="AD153" s="50">
        <v>5018</v>
      </c>
      <c r="AE153" s="50">
        <v>5122</v>
      </c>
      <c r="AF153" s="14"/>
      <c r="AG153" s="14"/>
      <c r="AH153" s="14"/>
      <c r="AI153" s="14"/>
      <c r="AJ153" s="14"/>
      <c r="AK153" s="14"/>
      <c r="AL153" s="14"/>
      <c r="AM153" s="14"/>
      <c r="AN153" s="14"/>
      <c r="AO153" s="14"/>
      <c r="AP153" s="14"/>
      <c r="AQ153" s="14"/>
      <c r="AR153" s="14"/>
      <c r="AS153" s="14"/>
      <c r="AT153" s="14"/>
      <c r="AU153" s="14"/>
      <c r="AV153" s="14"/>
      <c r="AW153" s="14"/>
      <c r="AX153" s="11"/>
    </row>
    <row r="154" spans="1:50" ht="15" customHeight="1" x14ac:dyDescent="0.25">
      <c r="A154" s="137" t="s">
        <v>301</v>
      </c>
      <c r="B154" s="44"/>
      <c r="C154" s="48" t="s">
        <v>302</v>
      </c>
      <c r="D154" s="49"/>
      <c r="E154" s="50">
        <v>705</v>
      </c>
      <c r="F154" s="50">
        <v>717</v>
      </c>
      <c r="G154" s="50">
        <v>731</v>
      </c>
      <c r="H154" s="50">
        <v>719</v>
      </c>
      <c r="I154" s="50">
        <v>727</v>
      </c>
      <c r="J154" s="50">
        <v>742</v>
      </c>
      <c r="K154" s="50">
        <v>751</v>
      </c>
      <c r="L154" s="50">
        <v>747</v>
      </c>
      <c r="M154" s="50">
        <v>754</v>
      </c>
      <c r="N154" s="50">
        <v>774</v>
      </c>
      <c r="O154" s="50">
        <v>778</v>
      </c>
      <c r="P154" s="50">
        <v>791</v>
      </c>
      <c r="Q154" s="50">
        <v>777</v>
      </c>
      <c r="R154" s="50">
        <v>783</v>
      </c>
      <c r="S154" s="50">
        <v>775</v>
      </c>
      <c r="T154" s="50">
        <v>750</v>
      </c>
      <c r="U154" s="50">
        <v>756</v>
      </c>
      <c r="V154" s="50">
        <v>759</v>
      </c>
      <c r="W154" s="50">
        <v>766</v>
      </c>
      <c r="X154" s="50">
        <v>783</v>
      </c>
      <c r="Y154" s="50">
        <v>778</v>
      </c>
      <c r="Z154" s="50">
        <v>786</v>
      </c>
      <c r="AA154" s="50">
        <v>805</v>
      </c>
      <c r="AB154" s="50">
        <v>822</v>
      </c>
      <c r="AC154" s="50">
        <v>830</v>
      </c>
      <c r="AD154" s="50">
        <v>815</v>
      </c>
      <c r="AE154" s="50">
        <v>827</v>
      </c>
      <c r="AF154" s="14"/>
      <c r="AG154" s="14"/>
      <c r="AH154" s="14"/>
      <c r="AI154" s="14"/>
      <c r="AJ154" s="14"/>
      <c r="AK154" s="14"/>
      <c r="AL154" s="14"/>
      <c r="AM154" s="14"/>
      <c r="AN154" s="14"/>
      <c r="AO154" s="14"/>
      <c r="AP154" s="14"/>
      <c r="AQ154" s="14"/>
      <c r="AR154" s="14"/>
      <c r="AS154" s="14"/>
      <c r="AT154" s="14"/>
      <c r="AU154" s="14"/>
      <c r="AV154" s="14"/>
      <c r="AW154" s="14"/>
      <c r="AX154" s="11"/>
    </row>
    <row r="155" spans="1:50" ht="15" customHeight="1" x14ac:dyDescent="0.25">
      <c r="A155" s="137" t="s">
        <v>303</v>
      </c>
      <c r="B155" s="44"/>
      <c r="C155" s="48" t="s">
        <v>304</v>
      </c>
      <c r="D155" s="49"/>
      <c r="E155" s="50">
        <v>376</v>
      </c>
      <c r="F155" s="50">
        <v>382</v>
      </c>
      <c r="G155" s="50">
        <v>388</v>
      </c>
      <c r="H155" s="50">
        <v>394</v>
      </c>
      <c r="I155" s="50">
        <v>399</v>
      </c>
      <c r="J155" s="50">
        <v>403</v>
      </c>
      <c r="K155" s="50">
        <v>408</v>
      </c>
      <c r="L155" s="50">
        <v>407</v>
      </c>
      <c r="M155" s="50">
        <v>409</v>
      </c>
      <c r="N155" s="50">
        <v>419</v>
      </c>
      <c r="O155" s="50">
        <v>417</v>
      </c>
      <c r="P155" s="50">
        <v>410</v>
      </c>
      <c r="Q155" s="50">
        <v>344</v>
      </c>
      <c r="R155" s="50">
        <v>334</v>
      </c>
      <c r="S155" s="50">
        <v>335</v>
      </c>
      <c r="T155" s="50">
        <v>332</v>
      </c>
      <c r="U155" s="50">
        <v>330</v>
      </c>
      <c r="V155" s="50">
        <v>325</v>
      </c>
      <c r="W155" s="50">
        <v>331</v>
      </c>
      <c r="X155" s="50">
        <v>331</v>
      </c>
      <c r="Y155" s="50">
        <v>332</v>
      </c>
      <c r="Z155" s="50">
        <v>336</v>
      </c>
      <c r="AA155" s="50">
        <v>345</v>
      </c>
      <c r="AB155" s="50">
        <v>351</v>
      </c>
      <c r="AC155" s="50">
        <v>351</v>
      </c>
      <c r="AD155" s="50">
        <v>351</v>
      </c>
      <c r="AE155" s="50">
        <v>353</v>
      </c>
      <c r="AF155" s="14"/>
      <c r="AG155" s="14"/>
      <c r="AH155" s="14"/>
      <c r="AI155" s="14"/>
      <c r="AJ155" s="14"/>
      <c r="AK155" s="14"/>
      <c r="AL155" s="14"/>
      <c r="AM155" s="14"/>
      <c r="AN155" s="14"/>
      <c r="AO155" s="14"/>
      <c r="AP155" s="14"/>
      <c r="AQ155" s="14"/>
      <c r="AR155" s="14"/>
      <c r="AS155" s="14"/>
      <c r="AT155" s="14"/>
      <c r="AU155" s="14"/>
      <c r="AV155" s="14"/>
      <c r="AW155" s="14"/>
      <c r="AX155" s="11"/>
    </row>
    <row r="156" spans="1:50" ht="15" customHeight="1" x14ac:dyDescent="0.25">
      <c r="A156" s="137" t="s">
        <v>305</v>
      </c>
      <c r="B156" s="44"/>
      <c r="C156" s="48" t="s">
        <v>306</v>
      </c>
      <c r="D156" s="49"/>
      <c r="E156" s="50">
        <v>455</v>
      </c>
      <c r="F156" s="50">
        <v>469</v>
      </c>
      <c r="G156" s="50">
        <v>484</v>
      </c>
      <c r="H156" s="50">
        <v>505</v>
      </c>
      <c r="I156" s="50">
        <v>519</v>
      </c>
      <c r="J156" s="50">
        <v>529</v>
      </c>
      <c r="K156" s="50">
        <v>545</v>
      </c>
      <c r="L156" s="50">
        <v>562</v>
      </c>
      <c r="M156" s="50">
        <v>537</v>
      </c>
      <c r="N156" s="50">
        <v>541</v>
      </c>
      <c r="O156" s="50">
        <v>540</v>
      </c>
      <c r="P156" s="50">
        <v>543</v>
      </c>
      <c r="Q156" s="50">
        <v>536</v>
      </c>
      <c r="R156" s="50">
        <v>534</v>
      </c>
      <c r="S156" s="50">
        <v>558</v>
      </c>
      <c r="T156" s="50">
        <v>549</v>
      </c>
      <c r="U156" s="50">
        <v>552</v>
      </c>
      <c r="V156" s="50">
        <v>519</v>
      </c>
      <c r="W156" s="50">
        <v>538</v>
      </c>
      <c r="X156" s="50">
        <v>548</v>
      </c>
      <c r="Y156" s="50">
        <v>543</v>
      </c>
      <c r="Z156" s="50">
        <v>546</v>
      </c>
      <c r="AA156" s="50">
        <v>557</v>
      </c>
      <c r="AB156" s="50">
        <v>553</v>
      </c>
      <c r="AC156" s="50">
        <v>549</v>
      </c>
      <c r="AD156" s="50">
        <v>553</v>
      </c>
      <c r="AE156" s="50">
        <v>538</v>
      </c>
      <c r="AF156" s="14"/>
      <c r="AG156" s="14"/>
      <c r="AH156" s="14"/>
      <c r="AI156" s="14"/>
      <c r="AJ156" s="14"/>
      <c r="AK156" s="14"/>
      <c r="AL156" s="14"/>
      <c r="AM156" s="14"/>
      <c r="AN156" s="14"/>
      <c r="AO156" s="14"/>
      <c r="AP156" s="14"/>
      <c r="AQ156" s="14"/>
      <c r="AR156" s="14"/>
      <c r="AS156" s="14"/>
      <c r="AT156" s="14"/>
      <c r="AU156" s="14"/>
      <c r="AV156" s="14"/>
      <c r="AW156" s="14"/>
      <c r="AX156" s="11"/>
    </row>
    <row r="157" spans="1:50" ht="15" customHeight="1" x14ac:dyDescent="0.25">
      <c r="A157" s="137" t="s">
        <v>307</v>
      </c>
      <c r="B157" s="44"/>
      <c r="C157" s="48" t="s">
        <v>308</v>
      </c>
      <c r="D157" s="49"/>
      <c r="E157" s="50">
        <v>631</v>
      </c>
      <c r="F157" s="50">
        <v>639</v>
      </c>
      <c r="G157" s="50">
        <v>649</v>
      </c>
      <c r="H157" s="50">
        <v>657</v>
      </c>
      <c r="I157" s="50">
        <v>661</v>
      </c>
      <c r="J157" s="50">
        <v>668</v>
      </c>
      <c r="K157" s="50">
        <v>684</v>
      </c>
      <c r="L157" s="50">
        <v>688</v>
      </c>
      <c r="M157" s="50">
        <v>690</v>
      </c>
      <c r="N157" s="50">
        <v>713</v>
      </c>
      <c r="O157" s="50">
        <v>712</v>
      </c>
      <c r="P157" s="50">
        <v>715</v>
      </c>
      <c r="Q157" s="50">
        <v>711</v>
      </c>
      <c r="R157" s="50">
        <v>707</v>
      </c>
      <c r="S157" s="50">
        <v>708</v>
      </c>
      <c r="T157" s="50">
        <v>679</v>
      </c>
      <c r="U157" s="50">
        <v>667</v>
      </c>
      <c r="V157" s="50">
        <v>660</v>
      </c>
      <c r="W157" s="50">
        <v>676</v>
      </c>
      <c r="X157" s="50">
        <v>682</v>
      </c>
      <c r="Y157" s="50">
        <v>680</v>
      </c>
      <c r="Z157" s="50">
        <v>699</v>
      </c>
      <c r="AA157" s="50">
        <v>708</v>
      </c>
      <c r="AB157" s="50">
        <v>716</v>
      </c>
      <c r="AC157" s="50">
        <v>726</v>
      </c>
      <c r="AD157" s="50">
        <v>739</v>
      </c>
      <c r="AE157" s="50">
        <v>730</v>
      </c>
      <c r="AF157" s="14"/>
      <c r="AG157" s="14"/>
      <c r="AH157" s="14"/>
      <c r="AI157" s="14"/>
      <c r="AJ157" s="14"/>
      <c r="AK157" s="14"/>
      <c r="AL157" s="14"/>
      <c r="AM157" s="14"/>
      <c r="AN157" s="14"/>
      <c r="AO157" s="14"/>
      <c r="AP157" s="14"/>
      <c r="AQ157" s="14"/>
      <c r="AR157" s="14"/>
      <c r="AS157" s="14"/>
      <c r="AT157" s="14"/>
      <c r="AU157" s="14"/>
      <c r="AV157" s="14"/>
      <c r="AW157" s="14"/>
      <c r="AX157" s="11"/>
    </row>
    <row r="158" spans="1:50" ht="15" customHeight="1" x14ac:dyDescent="0.25">
      <c r="A158" s="137" t="s">
        <v>309</v>
      </c>
      <c r="B158" s="44"/>
      <c r="C158" s="48" t="s">
        <v>310</v>
      </c>
      <c r="D158" s="49"/>
      <c r="E158" s="50">
        <v>7247</v>
      </c>
      <c r="F158" s="50">
        <v>7450</v>
      </c>
      <c r="G158" s="50">
        <v>7641</v>
      </c>
      <c r="H158" s="50">
        <v>7928</v>
      </c>
      <c r="I158" s="50">
        <v>8135</v>
      </c>
      <c r="J158" s="50">
        <v>8431</v>
      </c>
      <c r="K158" s="50">
        <v>8464</v>
      </c>
      <c r="L158" s="50">
        <v>8374</v>
      </c>
      <c r="M158" s="50">
        <v>8547</v>
      </c>
      <c r="N158" s="50">
        <v>8612</v>
      </c>
      <c r="O158" s="50">
        <v>8586</v>
      </c>
      <c r="P158" s="50">
        <v>8665</v>
      </c>
      <c r="Q158" s="50">
        <v>8576</v>
      </c>
      <c r="R158" s="50">
        <v>8628</v>
      </c>
      <c r="S158" s="50">
        <v>8633</v>
      </c>
      <c r="T158" s="50">
        <v>8559</v>
      </c>
      <c r="U158" s="50">
        <v>8480</v>
      </c>
      <c r="V158" s="50">
        <v>8338</v>
      </c>
      <c r="W158" s="50">
        <v>8463</v>
      </c>
      <c r="X158" s="50">
        <v>8476</v>
      </c>
      <c r="Y158" s="50">
        <v>8509</v>
      </c>
      <c r="Z158" s="50">
        <v>8780</v>
      </c>
      <c r="AA158" s="50">
        <v>9012</v>
      </c>
      <c r="AB158" s="50">
        <v>9010</v>
      </c>
      <c r="AC158" s="50">
        <v>9053</v>
      </c>
      <c r="AD158" s="50">
        <v>9079</v>
      </c>
      <c r="AE158" s="50">
        <v>9095</v>
      </c>
      <c r="AF158" s="14"/>
      <c r="AG158" s="14"/>
      <c r="AH158" s="14"/>
      <c r="AI158" s="14"/>
      <c r="AJ158" s="14"/>
      <c r="AK158" s="14"/>
      <c r="AL158" s="14"/>
      <c r="AM158" s="14"/>
      <c r="AN158" s="14"/>
      <c r="AO158" s="14"/>
      <c r="AP158" s="14"/>
      <c r="AQ158" s="14"/>
      <c r="AR158" s="14"/>
      <c r="AS158" s="14"/>
      <c r="AT158" s="14"/>
      <c r="AU158" s="14"/>
      <c r="AV158" s="14"/>
      <c r="AW158" s="14"/>
      <c r="AX158" s="11"/>
    </row>
    <row r="159" spans="1:50" ht="15" customHeight="1" x14ac:dyDescent="0.25">
      <c r="A159" s="137" t="s">
        <v>311</v>
      </c>
      <c r="B159" s="44"/>
      <c r="C159" s="48" t="s">
        <v>312</v>
      </c>
      <c r="D159" s="49"/>
      <c r="E159" s="50">
        <v>1420</v>
      </c>
      <c r="F159" s="50">
        <v>1459</v>
      </c>
      <c r="G159" s="50">
        <v>1500</v>
      </c>
      <c r="H159" s="50">
        <v>1566</v>
      </c>
      <c r="I159" s="50">
        <v>1622</v>
      </c>
      <c r="J159" s="50">
        <v>1688</v>
      </c>
      <c r="K159" s="50">
        <v>1702</v>
      </c>
      <c r="L159" s="50">
        <v>1733</v>
      </c>
      <c r="M159" s="50">
        <v>1774</v>
      </c>
      <c r="N159" s="50">
        <v>1815</v>
      </c>
      <c r="O159" s="50">
        <v>1795</v>
      </c>
      <c r="P159" s="50">
        <v>1798</v>
      </c>
      <c r="Q159" s="50">
        <v>1842</v>
      </c>
      <c r="R159" s="50">
        <v>1860</v>
      </c>
      <c r="S159" s="50">
        <v>1880</v>
      </c>
      <c r="T159" s="50">
        <v>1865</v>
      </c>
      <c r="U159" s="50">
        <v>1835</v>
      </c>
      <c r="V159" s="50">
        <v>1824</v>
      </c>
      <c r="W159" s="50">
        <v>1822</v>
      </c>
      <c r="X159" s="50">
        <v>1760</v>
      </c>
      <c r="Y159" s="50">
        <v>1775</v>
      </c>
      <c r="Z159" s="50">
        <v>1831</v>
      </c>
      <c r="AA159" s="50">
        <v>1929</v>
      </c>
      <c r="AB159" s="50">
        <v>1956</v>
      </c>
      <c r="AC159" s="50">
        <v>2005</v>
      </c>
      <c r="AD159" s="50">
        <v>1972</v>
      </c>
      <c r="AE159" s="50">
        <v>1997</v>
      </c>
      <c r="AF159" s="14"/>
      <c r="AG159" s="14"/>
      <c r="AH159" s="14"/>
      <c r="AI159" s="14"/>
      <c r="AJ159" s="14"/>
      <c r="AK159" s="14"/>
      <c r="AL159" s="14"/>
      <c r="AM159" s="14"/>
      <c r="AN159" s="14"/>
      <c r="AO159" s="14"/>
      <c r="AP159" s="14"/>
      <c r="AQ159" s="14"/>
      <c r="AR159" s="14"/>
      <c r="AS159" s="14"/>
      <c r="AT159" s="14"/>
      <c r="AU159" s="14"/>
      <c r="AV159" s="14"/>
      <c r="AW159" s="14"/>
      <c r="AX159" s="11"/>
    </row>
    <row r="160" spans="1:50" ht="15" customHeight="1" x14ac:dyDescent="0.25">
      <c r="A160" s="137" t="s">
        <v>313</v>
      </c>
      <c r="B160" s="44"/>
      <c r="C160" s="48" t="s">
        <v>314</v>
      </c>
      <c r="D160" s="49"/>
      <c r="E160" s="50">
        <v>3914</v>
      </c>
      <c r="F160" s="50">
        <v>3998</v>
      </c>
      <c r="G160" s="50">
        <v>4063</v>
      </c>
      <c r="H160" s="50">
        <v>4185</v>
      </c>
      <c r="I160" s="50">
        <v>4276</v>
      </c>
      <c r="J160" s="50">
        <v>4383</v>
      </c>
      <c r="K160" s="50">
        <v>4497</v>
      </c>
      <c r="L160" s="50">
        <v>4507</v>
      </c>
      <c r="M160" s="50">
        <v>4548</v>
      </c>
      <c r="N160" s="50">
        <v>4563</v>
      </c>
      <c r="O160" s="50">
        <v>4616</v>
      </c>
      <c r="P160" s="50">
        <v>4676</v>
      </c>
      <c r="Q160" s="50">
        <v>4673</v>
      </c>
      <c r="R160" s="50">
        <v>4676</v>
      </c>
      <c r="S160" s="50">
        <v>4648</v>
      </c>
      <c r="T160" s="50">
        <v>4508</v>
      </c>
      <c r="U160" s="50">
        <v>4454</v>
      </c>
      <c r="V160" s="50">
        <v>4394</v>
      </c>
      <c r="W160" s="50">
        <v>4426</v>
      </c>
      <c r="X160" s="50">
        <v>4389</v>
      </c>
      <c r="Y160" s="50">
        <v>4367</v>
      </c>
      <c r="Z160" s="50">
        <v>4501</v>
      </c>
      <c r="AA160" s="50">
        <v>4631</v>
      </c>
      <c r="AB160" s="50">
        <v>4797</v>
      </c>
      <c r="AC160" s="50">
        <v>4840</v>
      </c>
      <c r="AD160" s="50">
        <v>4825</v>
      </c>
      <c r="AE160" s="50">
        <v>4869</v>
      </c>
      <c r="AF160" s="14"/>
      <c r="AG160" s="14"/>
      <c r="AH160" s="14"/>
      <c r="AI160" s="14"/>
      <c r="AJ160" s="14"/>
      <c r="AK160" s="14"/>
      <c r="AL160" s="14"/>
      <c r="AM160" s="14"/>
      <c r="AN160" s="14"/>
      <c r="AO160" s="14"/>
      <c r="AP160" s="14"/>
      <c r="AQ160" s="14"/>
      <c r="AR160" s="14"/>
      <c r="AS160" s="14"/>
      <c r="AT160" s="14"/>
      <c r="AU160" s="14"/>
      <c r="AV160" s="14"/>
      <c r="AW160" s="14"/>
      <c r="AX160" s="11"/>
    </row>
    <row r="161" spans="1:50" ht="15" customHeight="1" x14ac:dyDescent="0.25">
      <c r="A161" s="137" t="s">
        <v>315</v>
      </c>
      <c r="B161" s="44"/>
      <c r="C161" s="48" t="s">
        <v>316</v>
      </c>
      <c r="D161" s="49"/>
      <c r="E161" s="50">
        <v>965</v>
      </c>
      <c r="F161" s="50">
        <v>995</v>
      </c>
      <c r="G161" s="50">
        <v>1024</v>
      </c>
      <c r="H161" s="50">
        <v>1063</v>
      </c>
      <c r="I161" s="50">
        <v>1097</v>
      </c>
      <c r="J161" s="50">
        <v>1112</v>
      </c>
      <c r="K161" s="50">
        <v>1122</v>
      </c>
      <c r="L161" s="50">
        <v>1127</v>
      </c>
      <c r="M161" s="50">
        <v>1136</v>
      </c>
      <c r="N161" s="50">
        <v>1163</v>
      </c>
      <c r="O161" s="50">
        <v>1150</v>
      </c>
      <c r="P161" s="50">
        <v>1163</v>
      </c>
      <c r="Q161" s="50">
        <v>1168</v>
      </c>
      <c r="R161" s="50">
        <v>1163</v>
      </c>
      <c r="S161" s="50">
        <v>1196</v>
      </c>
      <c r="T161" s="50">
        <v>1162</v>
      </c>
      <c r="U161" s="50">
        <v>1154</v>
      </c>
      <c r="V161" s="50">
        <v>1121</v>
      </c>
      <c r="W161" s="50">
        <v>1139</v>
      </c>
      <c r="X161" s="50">
        <v>1135</v>
      </c>
      <c r="Y161" s="50">
        <v>1123</v>
      </c>
      <c r="Z161" s="50">
        <v>1155</v>
      </c>
      <c r="AA161" s="50">
        <v>1179</v>
      </c>
      <c r="AB161" s="50">
        <v>1199</v>
      </c>
      <c r="AC161" s="50">
        <v>1176</v>
      </c>
      <c r="AD161" s="50">
        <v>1182</v>
      </c>
      <c r="AE161" s="50">
        <v>1189</v>
      </c>
      <c r="AF161" s="14"/>
      <c r="AG161" s="14"/>
      <c r="AH161" s="14"/>
      <c r="AI161" s="14"/>
      <c r="AJ161" s="14"/>
      <c r="AK161" s="14"/>
      <c r="AL161" s="14"/>
      <c r="AM161" s="14"/>
      <c r="AN161" s="14"/>
      <c r="AO161" s="14"/>
      <c r="AP161" s="14"/>
      <c r="AQ161" s="14"/>
      <c r="AR161" s="14"/>
      <c r="AS161" s="14"/>
      <c r="AT161" s="14"/>
      <c r="AU161" s="14"/>
      <c r="AV161" s="14"/>
      <c r="AW161" s="14"/>
      <c r="AX161" s="11"/>
    </row>
    <row r="162" spans="1:50" ht="15" customHeight="1" x14ac:dyDescent="0.25">
      <c r="A162" s="137" t="s">
        <v>317</v>
      </c>
      <c r="B162" s="44"/>
      <c r="C162" s="48" t="s">
        <v>318</v>
      </c>
      <c r="D162" s="49"/>
      <c r="E162" s="50">
        <v>924</v>
      </c>
      <c r="F162" s="50">
        <v>953</v>
      </c>
      <c r="G162" s="50">
        <v>979</v>
      </c>
      <c r="H162" s="50">
        <v>942</v>
      </c>
      <c r="I162" s="50">
        <v>969</v>
      </c>
      <c r="J162" s="50">
        <v>988</v>
      </c>
      <c r="K162" s="50">
        <v>1012</v>
      </c>
      <c r="L162" s="50">
        <v>1021</v>
      </c>
      <c r="M162" s="50">
        <v>1033</v>
      </c>
      <c r="N162" s="50">
        <v>1056</v>
      </c>
      <c r="O162" s="50">
        <v>1044</v>
      </c>
      <c r="P162" s="50">
        <v>1040</v>
      </c>
      <c r="Q162" s="50">
        <v>1037</v>
      </c>
      <c r="R162" s="50">
        <v>1057</v>
      </c>
      <c r="S162" s="50">
        <v>1079</v>
      </c>
      <c r="T162" s="50">
        <v>1053</v>
      </c>
      <c r="U162" s="50">
        <v>1045</v>
      </c>
      <c r="V162" s="50">
        <v>1004</v>
      </c>
      <c r="W162" s="50">
        <v>1036</v>
      </c>
      <c r="X162" s="50">
        <v>1052</v>
      </c>
      <c r="Y162" s="50">
        <v>1022</v>
      </c>
      <c r="Z162" s="50">
        <v>1033</v>
      </c>
      <c r="AA162" s="50">
        <v>1078</v>
      </c>
      <c r="AB162" s="50">
        <v>1096</v>
      </c>
      <c r="AC162" s="50">
        <v>1073</v>
      </c>
      <c r="AD162" s="50">
        <v>1058</v>
      </c>
      <c r="AE162" s="50">
        <v>1060</v>
      </c>
      <c r="AF162" s="14"/>
      <c r="AG162" s="14"/>
      <c r="AH162" s="14"/>
      <c r="AI162" s="14"/>
      <c r="AJ162" s="14"/>
      <c r="AK162" s="14"/>
      <c r="AL162" s="14"/>
      <c r="AM162" s="14"/>
      <c r="AN162" s="14"/>
      <c r="AO162" s="14"/>
      <c r="AP162" s="14"/>
      <c r="AQ162" s="14"/>
      <c r="AR162" s="14"/>
      <c r="AS162" s="14"/>
      <c r="AT162" s="14"/>
      <c r="AU162" s="14"/>
      <c r="AV162" s="14"/>
      <c r="AW162" s="14"/>
      <c r="AX162" s="11"/>
    </row>
    <row r="163" spans="1:50" s="11" customFormat="1" ht="22.5" customHeight="1" x14ac:dyDescent="0.25">
      <c r="A163" s="136" t="s">
        <v>319</v>
      </c>
      <c r="B163" s="44" t="s">
        <v>320</v>
      </c>
      <c r="C163" s="44"/>
      <c r="D163" s="45"/>
      <c r="E163" s="46">
        <v>23857</v>
      </c>
      <c r="F163" s="46">
        <v>24504</v>
      </c>
      <c r="G163" s="46">
        <v>25030</v>
      </c>
      <c r="H163" s="46">
        <v>25676</v>
      </c>
      <c r="I163" s="46">
        <v>26149</v>
      </c>
      <c r="J163" s="46">
        <v>26673</v>
      </c>
      <c r="K163" s="46">
        <v>27137</v>
      </c>
      <c r="L163" s="46">
        <v>27291</v>
      </c>
      <c r="M163" s="46">
        <v>27931</v>
      </c>
      <c r="N163" s="46">
        <v>28834</v>
      </c>
      <c r="O163" s="46">
        <v>29275</v>
      </c>
      <c r="P163" s="46">
        <v>29738</v>
      </c>
      <c r="Q163" s="46">
        <v>30250</v>
      </c>
      <c r="R163" s="46">
        <v>30862</v>
      </c>
      <c r="S163" s="46">
        <v>31195</v>
      </c>
      <c r="T163" s="46">
        <v>31438</v>
      </c>
      <c r="U163" s="46">
        <v>31028</v>
      </c>
      <c r="V163" s="46">
        <v>30736</v>
      </c>
      <c r="W163" s="46">
        <v>30848</v>
      </c>
      <c r="X163" s="46">
        <v>30748</v>
      </c>
      <c r="Y163" s="46">
        <v>31147</v>
      </c>
      <c r="Z163" s="46">
        <v>32227</v>
      </c>
      <c r="AA163" s="46">
        <v>32921</v>
      </c>
      <c r="AB163" s="46">
        <v>33934</v>
      </c>
      <c r="AC163" s="46">
        <v>34945</v>
      </c>
      <c r="AD163" s="46">
        <v>35148</v>
      </c>
      <c r="AE163" s="46">
        <v>36074</v>
      </c>
      <c r="AF163" s="12"/>
      <c r="AG163" s="12"/>
      <c r="AH163" s="12"/>
      <c r="AI163" s="12"/>
      <c r="AJ163" s="12"/>
      <c r="AK163" s="12"/>
      <c r="AL163" s="12"/>
      <c r="AM163" s="12"/>
      <c r="AN163" s="12"/>
      <c r="AO163" s="12"/>
      <c r="AP163" s="12"/>
      <c r="AQ163" s="12"/>
      <c r="AR163" s="12"/>
      <c r="AS163" s="12"/>
      <c r="AT163" s="12"/>
      <c r="AU163" s="12"/>
      <c r="AV163" s="12"/>
      <c r="AW163" s="12"/>
    </row>
    <row r="164" spans="1:50" ht="15" customHeight="1" x14ac:dyDescent="0.25">
      <c r="A164" s="140" t="s">
        <v>323</v>
      </c>
      <c r="B164" s="141"/>
      <c r="C164" s="142" t="s">
        <v>324</v>
      </c>
      <c r="D164" s="143">
        <v>2</v>
      </c>
      <c r="E164" s="144">
        <v>455</v>
      </c>
      <c r="F164" s="144">
        <v>462</v>
      </c>
      <c r="G164" s="144">
        <v>469</v>
      </c>
      <c r="H164" s="144">
        <v>475</v>
      </c>
      <c r="I164" s="144">
        <v>476</v>
      </c>
      <c r="J164" s="144">
        <v>485</v>
      </c>
      <c r="K164" s="144">
        <v>499</v>
      </c>
      <c r="L164" s="144">
        <v>499</v>
      </c>
      <c r="M164" s="144">
        <v>499</v>
      </c>
      <c r="N164" s="144">
        <v>507</v>
      </c>
      <c r="O164" s="144">
        <v>514</v>
      </c>
      <c r="P164" s="144">
        <v>507</v>
      </c>
      <c r="Q164" s="144">
        <v>516</v>
      </c>
      <c r="R164" s="144">
        <v>517</v>
      </c>
      <c r="S164" s="144">
        <v>534</v>
      </c>
      <c r="T164" s="144">
        <v>527</v>
      </c>
      <c r="U164" s="144">
        <v>519</v>
      </c>
      <c r="V164" s="144">
        <v>505</v>
      </c>
      <c r="W164" s="144">
        <v>499</v>
      </c>
      <c r="X164" s="144">
        <v>511</v>
      </c>
      <c r="Y164" s="144">
        <v>512</v>
      </c>
      <c r="Z164" s="144">
        <v>523</v>
      </c>
      <c r="AA164" s="144">
        <v>524</v>
      </c>
      <c r="AB164" s="144">
        <v>529</v>
      </c>
      <c r="AC164" s="144">
        <v>535</v>
      </c>
      <c r="AD164" s="144">
        <v>532</v>
      </c>
      <c r="AE164" s="50" t="s">
        <v>50</v>
      </c>
      <c r="AF164" s="14"/>
      <c r="AG164" s="14"/>
      <c r="AH164" s="14"/>
      <c r="AI164" s="14"/>
      <c r="AJ164" s="14"/>
      <c r="AK164" s="14"/>
      <c r="AL164" s="14"/>
      <c r="AM164" s="14"/>
      <c r="AN164" s="14"/>
      <c r="AO164" s="14"/>
      <c r="AP164" s="14"/>
      <c r="AQ164" s="14"/>
      <c r="AR164" s="14"/>
      <c r="AS164" s="14"/>
      <c r="AT164" s="14"/>
      <c r="AU164" s="14"/>
      <c r="AV164" s="14"/>
      <c r="AW164" s="14"/>
      <c r="AX164" s="11"/>
    </row>
    <row r="165" spans="1:50" ht="15" customHeight="1" x14ac:dyDescent="0.25">
      <c r="A165" s="140" t="s">
        <v>331</v>
      </c>
      <c r="B165" s="141"/>
      <c r="C165" s="142" t="s">
        <v>332</v>
      </c>
      <c r="D165" s="143">
        <v>2</v>
      </c>
      <c r="E165" s="144">
        <v>1933</v>
      </c>
      <c r="F165" s="144">
        <v>1986</v>
      </c>
      <c r="G165" s="144">
        <v>2023</v>
      </c>
      <c r="H165" s="144">
        <v>2053</v>
      </c>
      <c r="I165" s="144">
        <v>2057</v>
      </c>
      <c r="J165" s="144">
        <v>2103</v>
      </c>
      <c r="K165" s="144">
        <v>2174</v>
      </c>
      <c r="L165" s="144">
        <v>2171</v>
      </c>
      <c r="M165" s="144">
        <v>2222</v>
      </c>
      <c r="N165" s="144">
        <v>2304</v>
      </c>
      <c r="O165" s="144">
        <v>2338</v>
      </c>
      <c r="P165" s="144">
        <v>2348</v>
      </c>
      <c r="Q165" s="144">
        <v>2398</v>
      </c>
      <c r="R165" s="144">
        <v>2458</v>
      </c>
      <c r="S165" s="144">
        <v>2482</v>
      </c>
      <c r="T165" s="144">
        <v>2450</v>
      </c>
      <c r="U165" s="144">
        <v>2425</v>
      </c>
      <c r="V165" s="144">
        <v>2388</v>
      </c>
      <c r="W165" s="144">
        <v>2377</v>
      </c>
      <c r="X165" s="144">
        <v>2356</v>
      </c>
      <c r="Y165" s="144">
        <v>2413</v>
      </c>
      <c r="Z165" s="144">
        <v>2501</v>
      </c>
      <c r="AA165" s="144">
        <v>2562</v>
      </c>
      <c r="AB165" s="144">
        <v>2656</v>
      </c>
      <c r="AC165" s="144">
        <v>2746</v>
      </c>
      <c r="AD165" s="144">
        <v>2756</v>
      </c>
      <c r="AE165" s="50" t="s">
        <v>50</v>
      </c>
      <c r="AF165" s="14"/>
      <c r="AG165" s="14"/>
      <c r="AH165" s="14"/>
      <c r="AI165" s="14"/>
      <c r="AJ165" s="14"/>
      <c r="AK165" s="14"/>
      <c r="AL165" s="14"/>
      <c r="AM165" s="14"/>
      <c r="AN165" s="14"/>
      <c r="AO165" s="14"/>
      <c r="AP165" s="14"/>
      <c r="AQ165" s="14"/>
      <c r="AR165" s="14"/>
      <c r="AS165" s="14"/>
      <c r="AT165" s="14"/>
      <c r="AU165" s="14"/>
      <c r="AV165" s="14"/>
      <c r="AW165" s="14"/>
      <c r="AX165" s="11"/>
    </row>
    <row r="166" spans="1:50" ht="15" customHeight="1" x14ac:dyDescent="0.25">
      <c r="A166" s="140" t="s">
        <v>341</v>
      </c>
      <c r="B166" s="141"/>
      <c r="C166" s="142" t="s">
        <v>342</v>
      </c>
      <c r="D166" s="143">
        <v>2</v>
      </c>
      <c r="E166" s="144">
        <v>453</v>
      </c>
      <c r="F166" s="144">
        <v>461</v>
      </c>
      <c r="G166" s="144">
        <v>468</v>
      </c>
      <c r="H166" s="144">
        <v>471</v>
      </c>
      <c r="I166" s="144">
        <v>475</v>
      </c>
      <c r="J166" s="144">
        <v>479</v>
      </c>
      <c r="K166" s="144">
        <v>495</v>
      </c>
      <c r="L166" s="144">
        <v>494</v>
      </c>
      <c r="M166" s="144">
        <v>500</v>
      </c>
      <c r="N166" s="144">
        <v>512</v>
      </c>
      <c r="O166" s="144">
        <v>514</v>
      </c>
      <c r="P166" s="144">
        <v>518</v>
      </c>
      <c r="Q166" s="144">
        <v>535</v>
      </c>
      <c r="R166" s="144">
        <v>525</v>
      </c>
      <c r="S166" s="144">
        <v>534</v>
      </c>
      <c r="T166" s="144">
        <v>533</v>
      </c>
      <c r="U166" s="144">
        <v>525</v>
      </c>
      <c r="V166" s="144">
        <v>518</v>
      </c>
      <c r="W166" s="144">
        <v>522</v>
      </c>
      <c r="X166" s="144">
        <v>527</v>
      </c>
      <c r="Y166" s="144">
        <v>522</v>
      </c>
      <c r="Z166" s="144">
        <v>538</v>
      </c>
      <c r="AA166" s="144">
        <v>544</v>
      </c>
      <c r="AB166" s="144">
        <v>546</v>
      </c>
      <c r="AC166" s="144">
        <v>553</v>
      </c>
      <c r="AD166" s="144">
        <v>556</v>
      </c>
      <c r="AE166" s="50" t="s">
        <v>50</v>
      </c>
      <c r="AF166" s="14"/>
      <c r="AG166" s="14"/>
      <c r="AH166" s="14"/>
      <c r="AI166" s="14"/>
      <c r="AJ166" s="14"/>
      <c r="AK166" s="14"/>
      <c r="AL166" s="14"/>
      <c r="AM166" s="14"/>
      <c r="AN166" s="14"/>
      <c r="AO166" s="14"/>
      <c r="AP166" s="14"/>
      <c r="AQ166" s="14"/>
      <c r="AR166" s="14"/>
      <c r="AS166" s="14"/>
      <c r="AT166" s="14"/>
      <c r="AU166" s="14"/>
      <c r="AV166" s="14"/>
      <c r="AW166" s="14"/>
      <c r="AX166" s="11"/>
    </row>
    <row r="167" spans="1:50" ht="15" customHeight="1" x14ac:dyDescent="0.25">
      <c r="A167" s="137" t="s">
        <v>321</v>
      </c>
      <c r="B167" s="44"/>
      <c r="C167" s="48" t="s">
        <v>322</v>
      </c>
      <c r="D167" s="49"/>
      <c r="E167" s="50">
        <v>611</v>
      </c>
      <c r="F167" s="50">
        <v>621</v>
      </c>
      <c r="G167" s="50">
        <v>629</v>
      </c>
      <c r="H167" s="50">
        <v>642</v>
      </c>
      <c r="I167" s="50">
        <v>647</v>
      </c>
      <c r="J167" s="50">
        <v>651</v>
      </c>
      <c r="K167" s="50">
        <v>663</v>
      </c>
      <c r="L167" s="50">
        <v>665</v>
      </c>
      <c r="M167" s="50">
        <v>675</v>
      </c>
      <c r="N167" s="50">
        <v>691</v>
      </c>
      <c r="O167" s="50">
        <v>700</v>
      </c>
      <c r="P167" s="50">
        <v>708</v>
      </c>
      <c r="Q167" s="50">
        <v>709</v>
      </c>
      <c r="R167" s="50">
        <v>729</v>
      </c>
      <c r="S167" s="50">
        <v>739</v>
      </c>
      <c r="T167" s="50">
        <v>739</v>
      </c>
      <c r="U167" s="50">
        <v>717</v>
      </c>
      <c r="V167" s="50">
        <v>700</v>
      </c>
      <c r="W167" s="50">
        <v>713</v>
      </c>
      <c r="X167" s="50">
        <v>714</v>
      </c>
      <c r="Y167" s="50">
        <v>720</v>
      </c>
      <c r="Z167" s="50">
        <v>747</v>
      </c>
      <c r="AA167" s="50">
        <v>762</v>
      </c>
      <c r="AB167" s="50">
        <v>772</v>
      </c>
      <c r="AC167" s="50">
        <v>772</v>
      </c>
      <c r="AD167" s="50">
        <v>769</v>
      </c>
      <c r="AE167" s="50">
        <v>781</v>
      </c>
      <c r="AF167" s="14"/>
      <c r="AG167" s="14"/>
      <c r="AH167" s="14"/>
      <c r="AI167" s="14"/>
      <c r="AJ167" s="14"/>
      <c r="AK167" s="14"/>
      <c r="AL167" s="14"/>
      <c r="AM167" s="14"/>
      <c r="AN167" s="14"/>
      <c r="AO167" s="14"/>
      <c r="AP167" s="14"/>
      <c r="AQ167" s="14"/>
      <c r="AR167" s="14"/>
      <c r="AS167" s="14"/>
      <c r="AT167" s="14"/>
      <c r="AU167" s="14"/>
      <c r="AV167" s="14"/>
      <c r="AW167" s="14"/>
      <c r="AX167" s="11"/>
    </row>
    <row r="168" spans="1:50" ht="15" customHeight="1" x14ac:dyDescent="0.25">
      <c r="A168" s="137" t="s">
        <v>785</v>
      </c>
      <c r="B168" s="44"/>
      <c r="C168" s="48" t="s">
        <v>791</v>
      </c>
      <c r="D168" s="49">
        <v>2</v>
      </c>
      <c r="E168" s="50" t="s">
        <v>50</v>
      </c>
      <c r="F168" s="50" t="s">
        <v>50</v>
      </c>
      <c r="G168" s="50" t="s">
        <v>50</v>
      </c>
      <c r="H168" s="50" t="s">
        <v>50</v>
      </c>
      <c r="I168" s="50" t="s">
        <v>50</v>
      </c>
      <c r="J168" s="50" t="s">
        <v>50</v>
      </c>
      <c r="K168" s="50" t="s">
        <v>50</v>
      </c>
      <c r="L168" s="50" t="s">
        <v>50</v>
      </c>
      <c r="M168" s="50" t="s">
        <v>50</v>
      </c>
      <c r="N168" s="50" t="s">
        <v>50</v>
      </c>
      <c r="O168" s="50" t="s">
        <v>50</v>
      </c>
      <c r="P168" s="50" t="s">
        <v>50</v>
      </c>
      <c r="Q168" s="50" t="s">
        <v>50</v>
      </c>
      <c r="R168" s="50" t="s">
        <v>50</v>
      </c>
      <c r="S168" s="50" t="s">
        <v>50</v>
      </c>
      <c r="T168" s="50" t="s">
        <v>50</v>
      </c>
      <c r="U168" s="50" t="s">
        <v>50</v>
      </c>
      <c r="V168" s="50" t="s">
        <v>50</v>
      </c>
      <c r="W168" s="50" t="s">
        <v>50</v>
      </c>
      <c r="X168" s="50" t="s">
        <v>50</v>
      </c>
      <c r="Y168" s="50" t="s">
        <v>50</v>
      </c>
      <c r="Z168" s="50" t="s">
        <v>50</v>
      </c>
      <c r="AA168" s="50" t="s">
        <v>50</v>
      </c>
      <c r="AB168" s="50" t="s">
        <v>50</v>
      </c>
      <c r="AC168" s="50" t="s">
        <v>50</v>
      </c>
      <c r="AD168" s="50" t="s">
        <v>50</v>
      </c>
      <c r="AE168" s="50">
        <v>1371</v>
      </c>
      <c r="AF168" s="14"/>
      <c r="AG168" s="14"/>
      <c r="AH168" s="14"/>
      <c r="AI168" s="14"/>
      <c r="AJ168" s="14"/>
      <c r="AK168" s="14"/>
      <c r="AL168" s="14"/>
      <c r="AM168" s="14"/>
      <c r="AN168" s="14"/>
      <c r="AO168" s="14"/>
      <c r="AP168" s="14"/>
      <c r="AQ168" s="14"/>
      <c r="AR168" s="14"/>
      <c r="AS168" s="14"/>
      <c r="AT168" s="14"/>
      <c r="AU168" s="14"/>
      <c r="AV168" s="14"/>
      <c r="AW168" s="14"/>
      <c r="AX168" s="11"/>
    </row>
    <row r="169" spans="1:50" ht="15" customHeight="1" x14ac:dyDescent="0.25">
      <c r="A169" s="137" t="s">
        <v>325</v>
      </c>
      <c r="B169" s="44"/>
      <c r="C169" s="48" t="s">
        <v>326</v>
      </c>
      <c r="D169" s="49"/>
      <c r="E169" s="50">
        <v>1224</v>
      </c>
      <c r="F169" s="50">
        <v>1240</v>
      </c>
      <c r="G169" s="50">
        <v>1261</v>
      </c>
      <c r="H169" s="50">
        <v>1267</v>
      </c>
      <c r="I169" s="50">
        <v>1278</v>
      </c>
      <c r="J169" s="50">
        <v>1297</v>
      </c>
      <c r="K169" s="50">
        <v>1303</v>
      </c>
      <c r="L169" s="50">
        <v>1314</v>
      </c>
      <c r="M169" s="50">
        <v>1332</v>
      </c>
      <c r="N169" s="50">
        <v>1370</v>
      </c>
      <c r="O169" s="50">
        <v>1366</v>
      </c>
      <c r="P169" s="50">
        <v>1387</v>
      </c>
      <c r="Q169" s="50">
        <v>1393</v>
      </c>
      <c r="R169" s="50">
        <v>1405</v>
      </c>
      <c r="S169" s="50">
        <v>1445</v>
      </c>
      <c r="T169" s="50">
        <v>1437</v>
      </c>
      <c r="U169" s="50">
        <v>1424</v>
      </c>
      <c r="V169" s="50">
        <v>1391</v>
      </c>
      <c r="W169" s="50">
        <v>1415</v>
      </c>
      <c r="X169" s="50">
        <v>1419</v>
      </c>
      <c r="Y169" s="50">
        <v>1422</v>
      </c>
      <c r="Z169" s="50">
        <v>1468</v>
      </c>
      <c r="AA169" s="50">
        <v>1481</v>
      </c>
      <c r="AB169" s="50">
        <v>1487</v>
      </c>
      <c r="AC169" s="50">
        <v>1509</v>
      </c>
      <c r="AD169" s="50">
        <v>1505</v>
      </c>
      <c r="AE169" s="50">
        <v>1515</v>
      </c>
      <c r="AF169" s="14"/>
      <c r="AG169" s="14"/>
      <c r="AH169" s="14"/>
      <c r="AI169" s="14"/>
      <c r="AJ169" s="14"/>
      <c r="AK169" s="14"/>
      <c r="AL169" s="14"/>
      <c r="AM169" s="14"/>
      <c r="AN169" s="14"/>
      <c r="AO169" s="14"/>
      <c r="AP169" s="14"/>
      <c r="AQ169" s="14"/>
      <c r="AR169" s="14"/>
      <c r="AS169" s="14"/>
      <c r="AT169" s="14"/>
      <c r="AU169" s="14"/>
      <c r="AV169" s="14"/>
      <c r="AW169" s="14"/>
      <c r="AX169" s="11"/>
    </row>
    <row r="170" spans="1:50" ht="15" customHeight="1" x14ac:dyDescent="0.25">
      <c r="A170" s="137" t="s">
        <v>327</v>
      </c>
      <c r="B170" s="44"/>
      <c r="C170" s="48" t="s">
        <v>328</v>
      </c>
      <c r="D170" s="55">
        <v>1</v>
      </c>
      <c r="E170" s="50">
        <v>2184</v>
      </c>
      <c r="F170" s="50">
        <v>2254</v>
      </c>
      <c r="G170" s="50">
        <v>2299</v>
      </c>
      <c r="H170" s="50">
        <v>2345</v>
      </c>
      <c r="I170" s="50">
        <v>2421</v>
      </c>
      <c r="J170" s="50">
        <v>2456</v>
      </c>
      <c r="K170" s="50">
        <v>2456</v>
      </c>
      <c r="L170" s="50">
        <v>2486</v>
      </c>
      <c r="M170" s="50">
        <v>2568</v>
      </c>
      <c r="N170" s="50">
        <v>2683</v>
      </c>
      <c r="O170" s="50">
        <v>2775</v>
      </c>
      <c r="P170" s="50">
        <v>2813</v>
      </c>
      <c r="Q170" s="50">
        <v>2849</v>
      </c>
      <c r="R170" s="50">
        <v>2915</v>
      </c>
      <c r="S170" s="50">
        <v>2901</v>
      </c>
      <c r="T170" s="50">
        <v>3002</v>
      </c>
      <c r="U170" s="50">
        <v>2976</v>
      </c>
      <c r="V170" s="50">
        <v>2978</v>
      </c>
      <c r="W170" s="50">
        <v>2990</v>
      </c>
      <c r="X170" s="50">
        <v>2925</v>
      </c>
      <c r="Y170" s="50">
        <v>2954</v>
      </c>
      <c r="Z170" s="50">
        <v>3023</v>
      </c>
      <c r="AA170" s="50">
        <v>3097</v>
      </c>
      <c r="AB170" s="50">
        <v>3250</v>
      </c>
      <c r="AC170" s="50">
        <v>3456</v>
      </c>
      <c r="AD170" s="50">
        <v>3463</v>
      </c>
      <c r="AE170" s="50">
        <v>3563</v>
      </c>
      <c r="AF170" s="14"/>
      <c r="AG170" s="14"/>
      <c r="AH170" s="14"/>
      <c r="AI170" s="14"/>
      <c r="AJ170" s="14"/>
      <c r="AK170" s="14"/>
      <c r="AL170" s="14"/>
      <c r="AM170" s="14"/>
      <c r="AN170" s="14"/>
      <c r="AO170" s="14"/>
      <c r="AP170" s="14"/>
      <c r="AQ170" s="14"/>
      <c r="AR170" s="14"/>
      <c r="AS170" s="14"/>
      <c r="AT170" s="14"/>
      <c r="AU170" s="14"/>
      <c r="AV170" s="14"/>
      <c r="AW170" s="14"/>
      <c r="AX170" s="11"/>
    </row>
    <row r="171" spans="1:50" ht="15" customHeight="1" x14ac:dyDescent="0.25">
      <c r="A171" s="137" t="s">
        <v>329</v>
      </c>
      <c r="B171" s="44"/>
      <c r="C171" s="48" t="s">
        <v>330</v>
      </c>
      <c r="D171" s="49"/>
      <c r="E171" s="50">
        <v>3735</v>
      </c>
      <c r="F171" s="50">
        <v>3847</v>
      </c>
      <c r="G171" s="50">
        <v>3934</v>
      </c>
      <c r="H171" s="50">
        <v>4045</v>
      </c>
      <c r="I171" s="50">
        <v>4151</v>
      </c>
      <c r="J171" s="50">
        <v>4233</v>
      </c>
      <c r="K171" s="50">
        <v>4245</v>
      </c>
      <c r="L171" s="50">
        <v>4282</v>
      </c>
      <c r="M171" s="50">
        <v>4390</v>
      </c>
      <c r="N171" s="50">
        <v>4545</v>
      </c>
      <c r="O171" s="50">
        <v>4579</v>
      </c>
      <c r="P171" s="50">
        <v>4708</v>
      </c>
      <c r="Q171" s="50">
        <v>4806</v>
      </c>
      <c r="R171" s="50">
        <v>4849</v>
      </c>
      <c r="S171" s="50">
        <v>4837</v>
      </c>
      <c r="T171" s="50">
        <v>4934</v>
      </c>
      <c r="U171" s="50">
        <v>4910</v>
      </c>
      <c r="V171" s="50">
        <v>4890</v>
      </c>
      <c r="W171" s="50">
        <v>4887</v>
      </c>
      <c r="X171" s="50">
        <v>4868</v>
      </c>
      <c r="Y171" s="50">
        <v>4970</v>
      </c>
      <c r="Z171" s="50">
        <v>5126</v>
      </c>
      <c r="AA171" s="50">
        <v>5225</v>
      </c>
      <c r="AB171" s="50">
        <v>5484</v>
      </c>
      <c r="AC171" s="50">
        <v>5740</v>
      </c>
      <c r="AD171" s="50">
        <v>5779</v>
      </c>
      <c r="AE171" s="50">
        <v>5952</v>
      </c>
      <c r="AF171" s="14"/>
      <c r="AG171" s="14"/>
      <c r="AH171" s="14"/>
      <c r="AI171" s="14"/>
      <c r="AJ171" s="14"/>
      <c r="AK171" s="14"/>
      <c r="AL171" s="14"/>
      <c r="AM171" s="14"/>
      <c r="AN171" s="14"/>
      <c r="AO171" s="14"/>
      <c r="AP171" s="14"/>
      <c r="AQ171" s="14"/>
      <c r="AR171" s="14"/>
      <c r="AS171" s="14"/>
      <c r="AT171" s="14"/>
      <c r="AU171" s="14"/>
      <c r="AV171" s="14"/>
      <c r="AW171" s="14"/>
      <c r="AX171" s="11"/>
    </row>
    <row r="172" spans="1:50" ht="15" customHeight="1" x14ac:dyDescent="0.25">
      <c r="A172" s="137" t="s">
        <v>786</v>
      </c>
      <c r="B172" s="44"/>
      <c r="C172" s="48" t="s">
        <v>792</v>
      </c>
      <c r="D172" s="49">
        <v>2</v>
      </c>
      <c r="E172" s="50" t="s">
        <v>50</v>
      </c>
      <c r="F172" s="50" t="s">
        <v>50</v>
      </c>
      <c r="G172" s="50" t="s">
        <v>50</v>
      </c>
      <c r="H172" s="50" t="s">
        <v>50</v>
      </c>
      <c r="I172" s="50" t="s">
        <v>50</v>
      </c>
      <c r="J172" s="50" t="s">
        <v>50</v>
      </c>
      <c r="K172" s="50" t="s">
        <v>50</v>
      </c>
      <c r="L172" s="50" t="s">
        <v>50</v>
      </c>
      <c r="M172" s="50" t="s">
        <v>50</v>
      </c>
      <c r="N172" s="50" t="s">
        <v>50</v>
      </c>
      <c r="O172" s="50" t="s">
        <v>50</v>
      </c>
      <c r="P172" s="50" t="s">
        <v>50</v>
      </c>
      <c r="Q172" s="50" t="s">
        <v>50</v>
      </c>
      <c r="R172" s="50" t="s">
        <v>50</v>
      </c>
      <c r="S172" s="50" t="s">
        <v>50</v>
      </c>
      <c r="T172" s="50" t="s">
        <v>50</v>
      </c>
      <c r="U172" s="50" t="s">
        <v>50</v>
      </c>
      <c r="V172" s="50" t="s">
        <v>50</v>
      </c>
      <c r="W172" s="50" t="s">
        <v>50</v>
      </c>
      <c r="X172" s="50" t="s">
        <v>50</v>
      </c>
      <c r="Y172" s="50" t="s">
        <v>50</v>
      </c>
      <c r="Z172" s="50" t="s">
        <v>50</v>
      </c>
      <c r="AA172" s="50" t="s">
        <v>50</v>
      </c>
      <c r="AB172" s="50" t="s">
        <v>50</v>
      </c>
      <c r="AC172" s="50" t="s">
        <v>50</v>
      </c>
      <c r="AD172" s="50" t="s">
        <v>50</v>
      </c>
      <c r="AE172" s="50">
        <v>2603</v>
      </c>
      <c r="AF172" s="14"/>
      <c r="AG172" s="14"/>
      <c r="AH172" s="14"/>
      <c r="AI172" s="14"/>
      <c r="AJ172" s="14"/>
      <c r="AK172" s="14"/>
      <c r="AL172" s="14"/>
      <c r="AM172" s="14"/>
      <c r="AN172" s="14"/>
      <c r="AO172" s="14"/>
      <c r="AP172" s="14"/>
      <c r="AQ172" s="14"/>
      <c r="AR172" s="14"/>
      <c r="AS172" s="14"/>
      <c r="AT172" s="14"/>
      <c r="AU172" s="14"/>
      <c r="AV172" s="14"/>
      <c r="AW172" s="14"/>
      <c r="AX172" s="11"/>
    </row>
    <row r="173" spans="1:50" ht="15" customHeight="1" x14ac:dyDescent="0.25">
      <c r="A173" s="137" t="s">
        <v>333</v>
      </c>
      <c r="B173" s="44"/>
      <c r="C173" s="48" t="s">
        <v>334</v>
      </c>
      <c r="D173" s="49"/>
      <c r="E173" s="50">
        <v>2894</v>
      </c>
      <c r="F173" s="50">
        <v>2992</v>
      </c>
      <c r="G173" s="50">
        <v>3070</v>
      </c>
      <c r="H173" s="50">
        <v>3186</v>
      </c>
      <c r="I173" s="50">
        <v>3252</v>
      </c>
      <c r="J173" s="50">
        <v>3298</v>
      </c>
      <c r="K173" s="50">
        <v>3423</v>
      </c>
      <c r="L173" s="50">
        <v>3464</v>
      </c>
      <c r="M173" s="50">
        <v>3525</v>
      </c>
      <c r="N173" s="50">
        <v>3596</v>
      </c>
      <c r="O173" s="50">
        <v>3669</v>
      </c>
      <c r="P173" s="50">
        <v>3740</v>
      </c>
      <c r="Q173" s="50">
        <v>3796</v>
      </c>
      <c r="R173" s="50">
        <v>3893</v>
      </c>
      <c r="S173" s="50">
        <v>3928</v>
      </c>
      <c r="T173" s="50">
        <v>4016</v>
      </c>
      <c r="U173" s="50">
        <v>3967</v>
      </c>
      <c r="V173" s="50">
        <v>3866</v>
      </c>
      <c r="W173" s="50">
        <v>3885</v>
      </c>
      <c r="X173" s="50">
        <v>3875</v>
      </c>
      <c r="Y173" s="50">
        <v>3930</v>
      </c>
      <c r="Z173" s="50">
        <v>4111</v>
      </c>
      <c r="AA173" s="50">
        <v>4209</v>
      </c>
      <c r="AB173" s="50">
        <v>4264</v>
      </c>
      <c r="AC173" s="50">
        <v>4324</v>
      </c>
      <c r="AD173" s="50">
        <v>4333</v>
      </c>
      <c r="AE173" s="50">
        <v>4475</v>
      </c>
      <c r="AF173" s="14"/>
      <c r="AG173" s="14"/>
      <c r="AH173" s="14"/>
      <c r="AI173" s="14"/>
      <c r="AJ173" s="14"/>
      <c r="AK173" s="14"/>
      <c r="AL173" s="14"/>
      <c r="AM173" s="14"/>
      <c r="AN173" s="14"/>
      <c r="AO173" s="14"/>
      <c r="AP173" s="14"/>
      <c r="AQ173" s="14"/>
      <c r="AR173" s="14"/>
      <c r="AS173" s="14"/>
      <c r="AT173" s="14"/>
      <c r="AU173" s="14"/>
      <c r="AV173" s="14"/>
      <c r="AW173" s="14"/>
      <c r="AX173" s="11"/>
    </row>
    <row r="174" spans="1:50" ht="15" customHeight="1" x14ac:dyDescent="0.25">
      <c r="A174" s="137" t="s">
        <v>335</v>
      </c>
      <c r="B174" s="44"/>
      <c r="C174" s="48" t="s">
        <v>336</v>
      </c>
      <c r="D174" s="49">
        <v>1</v>
      </c>
      <c r="E174" s="50">
        <v>1</v>
      </c>
      <c r="F174" s="50">
        <v>1</v>
      </c>
      <c r="G174" s="50">
        <v>1</v>
      </c>
      <c r="H174" s="50">
        <v>2</v>
      </c>
      <c r="I174" s="50">
        <v>2</v>
      </c>
      <c r="J174" s="50">
        <v>2</v>
      </c>
      <c r="K174" s="50">
        <v>2</v>
      </c>
      <c r="L174" s="50">
        <v>2</v>
      </c>
      <c r="M174" s="50">
        <v>2</v>
      </c>
      <c r="N174" s="50">
        <v>2</v>
      </c>
      <c r="O174" s="50">
        <v>2</v>
      </c>
      <c r="P174" s="50">
        <v>2</v>
      </c>
      <c r="Q174" s="50">
        <v>1</v>
      </c>
      <c r="R174" s="50">
        <v>1</v>
      </c>
      <c r="S174" s="50">
        <v>1</v>
      </c>
      <c r="T174" s="50">
        <v>1</v>
      </c>
      <c r="U174" s="50">
        <v>2</v>
      </c>
      <c r="V174" s="50">
        <v>1</v>
      </c>
      <c r="W174" s="50">
        <v>1</v>
      </c>
      <c r="X174" s="50">
        <v>1</v>
      </c>
      <c r="Y174" s="50">
        <v>1</v>
      </c>
      <c r="Z174" s="50">
        <v>2</v>
      </c>
      <c r="AA174" s="50">
        <v>2</v>
      </c>
      <c r="AB174" s="50">
        <v>2</v>
      </c>
      <c r="AC174" s="50">
        <v>2</v>
      </c>
      <c r="AD174" s="50">
        <v>2</v>
      </c>
      <c r="AE174" s="50">
        <v>1</v>
      </c>
      <c r="AF174" s="14"/>
      <c r="AG174" s="14"/>
      <c r="AH174" s="14"/>
      <c r="AI174" s="14"/>
      <c r="AJ174" s="14"/>
      <c r="AK174" s="14"/>
      <c r="AL174" s="14"/>
      <c r="AM174" s="14"/>
      <c r="AN174" s="14"/>
      <c r="AO174" s="14"/>
      <c r="AP174" s="14"/>
      <c r="AQ174" s="14"/>
      <c r="AR174" s="14"/>
      <c r="AS174" s="14"/>
      <c r="AT174" s="14"/>
      <c r="AU174" s="14"/>
      <c r="AV174" s="14"/>
      <c r="AW174" s="14"/>
      <c r="AX174" s="11"/>
    </row>
    <row r="175" spans="1:50" ht="15" customHeight="1" x14ac:dyDescent="0.25">
      <c r="A175" s="138" t="s">
        <v>337</v>
      </c>
      <c r="B175" s="53"/>
      <c r="C175" s="54" t="s">
        <v>338</v>
      </c>
      <c r="D175" s="55"/>
      <c r="E175" s="50">
        <v>1051</v>
      </c>
      <c r="F175" s="50">
        <v>1073</v>
      </c>
      <c r="G175" s="50">
        <v>1097</v>
      </c>
      <c r="H175" s="50">
        <v>1131</v>
      </c>
      <c r="I175" s="50">
        <v>1136</v>
      </c>
      <c r="J175" s="50">
        <v>1170</v>
      </c>
      <c r="K175" s="50">
        <v>1239</v>
      </c>
      <c r="L175" s="50">
        <v>1230</v>
      </c>
      <c r="M175" s="50">
        <v>1293</v>
      </c>
      <c r="N175" s="50">
        <v>1310</v>
      </c>
      <c r="O175" s="50">
        <v>1339</v>
      </c>
      <c r="P175" s="50">
        <v>1378</v>
      </c>
      <c r="Q175" s="50">
        <v>1391</v>
      </c>
      <c r="R175" s="50">
        <v>1387</v>
      </c>
      <c r="S175" s="50">
        <v>1445</v>
      </c>
      <c r="T175" s="50">
        <v>1472</v>
      </c>
      <c r="U175" s="50">
        <v>1435</v>
      </c>
      <c r="V175" s="50">
        <v>1406</v>
      </c>
      <c r="W175" s="50">
        <v>1403</v>
      </c>
      <c r="X175" s="50">
        <v>1429</v>
      </c>
      <c r="Y175" s="50">
        <v>1445</v>
      </c>
      <c r="Z175" s="50">
        <v>1482</v>
      </c>
      <c r="AA175" s="50">
        <v>1496</v>
      </c>
      <c r="AB175" s="50">
        <v>1587</v>
      </c>
      <c r="AC175" s="50">
        <v>1604</v>
      </c>
      <c r="AD175" s="50">
        <v>1667</v>
      </c>
      <c r="AE175" s="50">
        <v>1702</v>
      </c>
      <c r="AF175" s="14"/>
      <c r="AG175" s="14"/>
      <c r="AH175" s="14"/>
      <c r="AI175" s="14"/>
      <c r="AJ175" s="14"/>
      <c r="AK175" s="14"/>
      <c r="AL175" s="14"/>
      <c r="AM175" s="14"/>
      <c r="AN175" s="14"/>
      <c r="AO175" s="14"/>
      <c r="AP175" s="14"/>
      <c r="AQ175" s="14"/>
      <c r="AR175" s="14"/>
      <c r="AS175" s="14"/>
      <c r="AT175" s="14"/>
      <c r="AU175" s="14"/>
      <c r="AV175" s="14"/>
      <c r="AW175" s="14"/>
      <c r="AX175" s="11"/>
    </row>
    <row r="176" spans="1:50" ht="15" customHeight="1" x14ac:dyDescent="0.25">
      <c r="A176" s="137" t="s">
        <v>339</v>
      </c>
      <c r="B176" s="44"/>
      <c r="C176" s="48" t="s">
        <v>340</v>
      </c>
      <c r="D176" s="49"/>
      <c r="E176" s="50">
        <v>724</v>
      </c>
      <c r="F176" s="50">
        <v>735</v>
      </c>
      <c r="G176" s="50">
        <v>746</v>
      </c>
      <c r="H176" s="50">
        <v>766</v>
      </c>
      <c r="I176" s="50">
        <v>766</v>
      </c>
      <c r="J176" s="50">
        <v>769</v>
      </c>
      <c r="K176" s="50">
        <v>788</v>
      </c>
      <c r="L176" s="50">
        <v>793</v>
      </c>
      <c r="M176" s="50">
        <v>794</v>
      </c>
      <c r="N176" s="50">
        <v>842</v>
      </c>
      <c r="O176" s="50">
        <v>861</v>
      </c>
      <c r="P176" s="50">
        <v>869</v>
      </c>
      <c r="Q176" s="50">
        <v>878</v>
      </c>
      <c r="R176" s="50">
        <v>904</v>
      </c>
      <c r="S176" s="50">
        <v>903</v>
      </c>
      <c r="T176" s="50">
        <v>897</v>
      </c>
      <c r="U176" s="50">
        <v>885</v>
      </c>
      <c r="V176" s="50">
        <v>867</v>
      </c>
      <c r="W176" s="50">
        <v>880</v>
      </c>
      <c r="X176" s="50">
        <v>886</v>
      </c>
      <c r="Y176" s="50">
        <v>878</v>
      </c>
      <c r="Z176" s="50">
        <v>902</v>
      </c>
      <c r="AA176" s="50">
        <v>909</v>
      </c>
      <c r="AB176" s="50">
        <v>916</v>
      </c>
      <c r="AC176" s="50">
        <v>923</v>
      </c>
      <c r="AD176" s="50">
        <v>929</v>
      </c>
      <c r="AE176" s="50">
        <v>964</v>
      </c>
      <c r="AF176" s="14"/>
      <c r="AG176" s="14"/>
      <c r="AH176" s="14"/>
      <c r="AI176" s="14"/>
      <c r="AJ176" s="14"/>
      <c r="AK176" s="14"/>
      <c r="AL176" s="14"/>
      <c r="AM176" s="14"/>
      <c r="AN176" s="14"/>
      <c r="AO176" s="14"/>
      <c r="AP176" s="14"/>
      <c r="AQ176" s="14"/>
      <c r="AR176" s="14"/>
      <c r="AS176" s="14"/>
      <c r="AT176" s="14"/>
      <c r="AU176" s="14"/>
      <c r="AV176" s="14"/>
      <c r="AW176" s="14"/>
      <c r="AX176" s="11"/>
    </row>
    <row r="177" spans="1:50" ht="15" customHeight="1" x14ac:dyDescent="0.25">
      <c r="A177" s="137" t="s">
        <v>343</v>
      </c>
      <c r="B177" s="44"/>
      <c r="C177" s="48" t="s">
        <v>344</v>
      </c>
      <c r="D177" s="49"/>
      <c r="E177" s="50">
        <v>2958</v>
      </c>
      <c r="F177" s="50">
        <v>3055</v>
      </c>
      <c r="G177" s="50">
        <v>3124</v>
      </c>
      <c r="H177" s="50">
        <v>3195</v>
      </c>
      <c r="I177" s="50">
        <v>3243</v>
      </c>
      <c r="J177" s="50">
        <v>3309</v>
      </c>
      <c r="K177" s="50">
        <v>3374</v>
      </c>
      <c r="L177" s="50">
        <v>3373</v>
      </c>
      <c r="M177" s="50">
        <v>3485</v>
      </c>
      <c r="N177" s="50">
        <v>3587</v>
      </c>
      <c r="O177" s="50">
        <v>3632</v>
      </c>
      <c r="P177" s="50">
        <v>3709</v>
      </c>
      <c r="Q177" s="50">
        <v>3755</v>
      </c>
      <c r="R177" s="50">
        <v>3904</v>
      </c>
      <c r="S177" s="50">
        <v>3952</v>
      </c>
      <c r="T177" s="50">
        <v>3994</v>
      </c>
      <c r="U177" s="50">
        <v>3916</v>
      </c>
      <c r="V177" s="50">
        <v>3911</v>
      </c>
      <c r="W177" s="50">
        <v>3908</v>
      </c>
      <c r="X177" s="50">
        <v>3918</v>
      </c>
      <c r="Y177" s="50">
        <v>3975</v>
      </c>
      <c r="Z177" s="50">
        <v>4048</v>
      </c>
      <c r="AA177" s="50">
        <v>4168</v>
      </c>
      <c r="AB177" s="50">
        <v>4347</v>
      </c>
      <c r="AC177" s="50">
        <v>4572</v>
      </c>
      <c r="AD177" s="50">
        <v>4598</v>
      </c>
      <c r="AE177" s="50">
        <v>4704</v>
      </c>
      <c r="AF177" s="14"/>
      <c r="AG177" s="14"/>
      <c r="AH177" s="14"/>
      <c r="AI177" s="14"/>
      <c r="AJ177" s="14"/>
      <c r="AK177" s="14"/>
      <c r="AL177" s="14"/>
      <c r="AM177" s="14"/>
      <c r="AN177" s="14"/>
      <c r="AO177" s="14"/>
      <c r="AP177" s="14"/>
      <c r="AQ177" s="14"/>
      <c r="AR177" s="14"/>
      <c r="AS177" s="14"/>
      <c r="AT177" s="14"/>
      <c r="AU177" s="14"/>
      <c r="AV177" s="14"/>
      <c r="AW177" s="14"/>
      <c r="AX177" s="11"/>
    </row>
    <row r="178" spans="1:50" ht="15" customHeight="1" x14ac:dyDescent="0.25">
      <c r="A178" s="137" t="s">
        <v>345</v>
      </c>
      <c r="B178" s="44"/>
      <c r="C178" s="48" t="s">
        <v>346</v>
      </c>
      <c r="D178" s="49"/>
      <c r="E178" s="50">
        <v>1701</v>
      </c>
      <c r="F178" s="50">
        <v>1739</v>
      </c>
      <c r="G178" s="50">
        <v>1783</v>
      </c>
      <c r="H178" s="50">
        <v>1848</v>
      </c>
      <c r="I178" s="50">
        <v>1898</v>
      </c>
      <c r="J178" s="50">
        <v>1955</v>
      </c>
      <c r="K178" s="50">
        <v>1997</v>
      </c>
      <c r="L178" s="50">
        <v>2048</v>
      </c>
      <c r="M178" s="50">
        <v>2099</v>
      </c>
      <c r="N178" s="50">
        <v>2188</v>
      </c>
      <c r="O178" s="50">
        <v>2199</v>
      </c>
      <c r="P178" s="50">
        <v>2251</v>
      </c>
      <c r="Q178" s="50">
        <v>2301</v>
      </c>
      <c r="R178" s="50">
        <v>2355</v>
      </c>
      <c r="S178" s="50">
        <v>2394</v>
      </c>
      <c r="T178" s="50">
        <v>2384</v>
      </c>
      <c r="U178" s="50">
        <v>2353</v>
      </c>
      <c r="V178" s="50">
        <v>2331</v>
      </c>
      <c r="W178" s="50">
        <v>2344</v>
      </c>
      <c r="X178" s="50">
        <v>2303</v>
      </c>
      <c r="Y178" s="50">
        <v>2348</v>
      </c>
      <c r="Z178" s="50">
        <v>2450</v>
      </c>
      <c r="AA178" s="50">
        <v>2530</v>
      </c>
      <c r="AB178" s="50">
        <v>2575</v>
      </c>
      <c r="AC178" s="50">
        <v>2605</v>
      </c>
      <c r="AD178" s="50">
        <v>2629</v>
      </c>
      <c r="AE178" s="50">
        <v>2704</v>
      </c>
      <c r="AF178" s="14"/>
      <c r="AG178" s="14"/>
      <c r="AH178" s="14"/>
      <c r="AI178" s="14"/>
      <c r="AJ178" s="14"/>
      <c r="AK178" s="14"/>
      <c r="AL178" s="14"/>
      <c r="AM178" s="14"/>
      <c r="AN178" s="14"/>
      <c r="AO178" s="14"/>
      <c r="AP178" s="14"/>
      <c r="AQ178" s="14"/>
      <c r="AR178" s="14"/>
      <c r="AS178" s="14"/>
      <c r="AT178" s="14"/>
      <c r="AU178" s="14"/>
      <c r="AV178" s="14"/>
      <c r="AW178" s="14"/>
      <c r="AX178" s="11"/>
    </row>
    <row r="179" spans="1:50" ht="15" customHeight="1" x14ac:dyDescent="0.25">
      <c r="A179" s="137" t="s">
        <v>347</v>
      </c>
      <c r="B179" s="44"/>
      <c r="C179" s="48" t="s">
        <v>348</v>
      </c>
      <c r="D179" s="49"/>
      <c r="E179" s="50">
        <v>853</v>
      </c>
      <c r="F179" s="50">
        <v>875</v>
      </c>
      <c r="G179" s="50">
        <v>895</v>
      </c>
      <c r="H179" s="50">
        <v>921</v>
      </c>
      <c r="I179" s="50">
        <v>940</v>
      </c>
      <c r="J179" s="50">
        <v>978</v>
      </c>
      <c r="K179" s="50">
        <v>1001</v>
      </c>
      <c r="L179" s="50">
        <v>1017</v>
      </c>
      <c r="M179" s="50">
        <v>1014</v>
      </c>
      <c r="N179" s="50">
        <v>1055</v>
      </c>
      <c r="O179" s="50">
        <v>1071</v>
      </c>
      <c r="P179" s="50">
        <v>1082</v>
      </c>
      <c r="Q179" s="50">
        <v>1131</v>
      </c>
      <c r="R179" s="50">
        <v>1144</v>
      </c>
      <c r="S179" s="50">
        <v>1159</v>
      </c>
      <c r="T179" s="50">
        <v>1173</v>
      </c>
      <c r="U179" s="50">
        <v>1159</v>
      </c>
      <c r="V179" s="50">
        <v>1173</v>
      </c>
      <c r="W179" s="50">
        <v>1185</v>
      </c>
      <c r="X179" s="50">
        <v>1182</v>
      </c>
      <c r="Y179" s="50">
        <v>1190</v>
      </c>
      <c r="Z179" s="50">
        <v>1277</v>
      </c>
      <c r="AA179" s="50">
        <v>1301</v>
      </c>
      <c r="AB179" s="50">
        <v>1302</v>
      </c>
      <c r="AC179" s="50">
        <v>1328</v>
      </c>
      <c r="AD179" s="50">
        <v>1335</v>
      </c>
      <c r="AE179" s="50">
        <v>1358</v>
      </c>
      <c r="AF179" s="14"/>
      <c r="AG179" s="14"/>
      <c r="AH179" s="14"/>
      <c r="AI179" s="14"/>
      <c r="AJ179" s="14"/>
      <c r="AK179" s="14"/>
      <c r="AL179" s="14"/>
      <c r="AM179" s="14"/>
      <c r="AN179" s="14"/>
      <c r="AO179" s="14"/>
      <c r="AP179" s="14"/>
      <c r="AQ179" s="14"/>
      <c r="AR179" s="14"/>
      <c r="AS179" s="14"/>
      <c r="AT179" s="14"/>
      <c r="AU179" s="14"/>
      <c r="AV179" s="14"/>
      <c r="AW179" s="14"/>
      <c r="AX179" s="11"/>
    </row>
    <row r="180" spans="1:50" s="11" customFormat="1" ht="22.5" customHeight="1" x14ac:dyDescent="0.25">
      <c r="A180" s="137" t="s">
        <v>349</v>
      </c>
      <c r="B180" s="44"/>
      <c r="C180" s="48" t="s">
        <v>350</v>
      </c>
      <c r="D180" s="49"/>
      <c r="E180" s="50">
        <v>342</v>
      </c>
      <c r="F180" s="50">
        <v>349</v>
      </c>
      <c r="G180" s="50">
        <v>355</v>
      </c>
      <c r="H180" s="50">
        <v>367</v>
      </c>
      <c r="I180" s="50">
        <v>372</v>
      </c>
      <c r="J180" s="50">
        <v>377</v>
      </c>
      <c r="K180" s="50">
        <v>385</v>
      </c>
      <c r="L180" s="50">
        <v>378</v>
      </c>
      <c r="M180" s="50">
        <v>385</v>
      </c>
      <c r="N180" s="50">
        <v>409</v>
      </c>
      <c r="O180" s="50">
        <v>411</v>
      </c>
      <c r="P180" s="50">
        <v>415</v>
      </c>
      <c r="Q180" s="50">
        <v>408</v>
      </c>
      <c r="R180" s="50">
        <v>426</v>
      </c>
      <c r="S180" s="50">
        <v>431</v>
      </c>
      <c r="T180" s="50">
        <v>423</v>
      </c>
      <c r="U180" s="50">
        <v>422</v>
      </c>
      <c r="V180" s="50">
        <v>414</v>
      </c>
      <c r="W180" s="50">
        <v>421</v>
      </c>
      <c r="X180" s="50">
        <v>424</v>
      </c>
      <c r="Y180" s="50">
        <v>422</v>
      </c>
      <c r="Z180" s="50">
        <v>433</v>
      </c>
      <c r="AA180" s="50">
        <v>436</v>
      </c>
      <c r="AB180" s="50">
        <v>439</v>
      </c>
      <c r="AC180" s="50">
        <v>441</v>
      </c>
      <c r="AD180" s="50">
        <v>448</v>
      </c>
      <c r="AE180" s="50">
        <v>447</v>
      </c>
      <c r="AF180" s="12"/>
      <c r="AG180" s="12"/>
      <c r="AH180" s="12"/>
      <c r="AI180" s="12"/>
      <c r="AJ180" s="12"/>
      <c r="AK180" s="12"/>
      <c r="AL180" s="12"/>
      <c r="AM180" s="12"/>
      <c r="AN180" s="12"/>
      <c r="AO180" s="12"/>
      <c r="AP180" s="12"/>
      <c r="AQ180" s="12"/>
      <c r="AR180" s="12"/>
      <c r="AS180" s="12"/>
      <c r="AT180" s="12"/>
      <c r="AU180" s="12"/>
      <c r="AV180" s="12"/>
      <c r="AW180" s="12"/>
    </row>
    <row r="181" spans="1:50" ht="15" customHeight="1" x14ac:dyDescent="0.25">
      <c r="A181" s="136" t="s">
        <v>351</v>
      </c>
      <c r="B181" s="44"/>
      <c r="C181" s="44" t="s">
        <v>352</v>
      </c>
      <c r="D181" s="45">
        <v>1</v>
      </c>
      <c r="E181" s="46">
        <v>21709</v>
      </c>
      <c r="F181" s="46">
        <v>22223</v>
      </c>
      <c r="G181" s="46">
        <v>22677</v>
      </c>
      <c r="H181" s="46">
        <v>23327</v>
      </c>
      <c r="I181" s="46">
        <v>23828</v>
      </c>
      <c r="J181" s="46">
        <v>24197</v>
      </c>
      <c r="K181" s="46">
        <v>24564</v>
      </c>
      <c r="L181" s="46">
        <v>24432</v>
      </c>
      <c r="M181" s="46">
        <v>24749</v>
      </c>
      <c r="N181" s="46">
        <v>25653</v>
      </c>
      <c r="O181" s="46">
        <v>25966</v>
      </c>
      <c r="P181" s="46">
        <v>26392</v>
      </c>
      <c r="Q181" s="46">
        <v>26421</v>
      </c>
      <c r="R181" s="46">
        <v>27253</v>
      </c>
      <c r="S181" s="46">
        <v>27605</v>
      </c>
      <c r="T181" s="46">
        <v>27463</v>
      </c>
      <c r="U181" s="46">
        <v>27298</v>
      </c>
      <c r="V181" s="46">
        <v>26841</v>
      </c>
      <c r="W181" s="46">
        <v>26782</v>
      </c>
      <c r="X181" s="46">
        <v>26882</v>
      </c>
      <c r="Y181" s="46">
        <v>27079</v>
      </c>
      <c r="Z181" s="46">
        <v>27709</v>
      </c>
      <c r="AA181" s="46">
        <v>28094</v>
      </c>
      <c r="AB181" s="46">
        <v>28836</v>
      </c>
      <c r="AC181" s="46">
        <v>29667</v>
      </c>
      <c r="AD181" s="46">
        <v>29740</v>
      </c>
      <c r="AE181" s="46">
        <v>30042</v>
      </c>
      <c r="AF181" s="14"/>
      <c r="AG181" s="14"/>
      <c r="AH181" s="14"/>
      <c r="AI181" s="14"/>
      <c r="AJ181" s="14"/>
      <c r="AK181" s="14"/>
      <c r="AL181" s="14"/>
      <c r="AM181" s="14"/>
      <c r="AN181" s="14"/>
      <c r="AO181" s="14"/>
      <c r="AP181" s="14"/>
      <c r="AQ181" s="14"/>
      <c r="AR181" s="14"/>
      <c r="AS181" s="14"/>
      <c r="AT181" s="14"/>
      <c r="AU181" s="14"/>
      <c r="AV181" s="14"/>
      <c r="AW181" s="14"/>
      <c r="AX181" s="11"/>
    </row>
    <row r="182" spans="1:50" ht="15" customHeight="1" x14ac:dyDescent="0.25">
      <c r="A182" s="137" t="s">
        <v>353</v>
      </c>
      <c r="B182" s="44"/>
      <c r="C182" s="48" t="s">
        <v>354</v>
      </c>
      <c r="D182" s="49"/>
      <c r="E182" s="50">
        <v>720</v>
      </c>
      <c r="F182" s="50">
        <v>732</v>
      </c>
      <c r="G182" s="50">
        <v>745</v>
      </c>
      <c r="H182" s="50">
        <v>772</v>
      </c>
      <c r="I182" s="50">
        <v>783</v>
      </c>
      <c r="J182" s="50">
        <v>790</v>
      </c>
      <c r="K182" s="50">
        <v>801</v>
      </c>
      <c r="L182" s="50">
        <v>811</v>
      </c>
      <c r="M182" s="50">
        <v>803</v>
      </c>
      <c r="N182" s="50">
        <v>819</v>
      </c>
      <c r="O182" s="50">
        <v>831</v>
      </c>
      <c r="P182" s="50">
        <v>841</v>
      </c>
      <c r="Q182" s="50">
        <v>835</v>
      </c>
      <c r="R182" s="50">
        <v>878</v>
      </c>
      <c r="S182" s="50">
        <v>856</v>
      </c>
      <c r="T182" s="50">
        <v>847</v>
      </c>
      <c r="U182" s="50">
        <v>816</v>
      </c>
      <c r="V182" s="50">
        <v>800</v>
      </c>
      <c r="W182" s="50">
        <v>789</v>
      </c>
      <c r="X182" s="50">
        <v>790</v>
      </c>
      <c r="Y182" s="50">
        <v>786</v>
      </c>
      <c r="Z182" s="50">
        <v>802</v>
      </c>
      <c r="AA182" s="50">
        <v>804</v>
      </c>
      <c r="AB182" s="50">
        <v>819</v>
      </c>
      <c r="AC182" s="50">
        <v>820</v>
      </c>
      <c r="AD182" s="50">
        <v>822</v>
      </c>
      <c r="AE182" s="50">
        <v>963</v>
      </c>
      <c r="AF182" s="14"/>
      <c r="AG182" s="14"/>
      <c r="AH182" s="14"/>
      <c r="AI182" s="14"/>
      <c r="AJ182" s="14"/>
      <c r="AK182" s="14"/>
      <c r="AL182" s="14"/>
      <c r="AM182" s="14"/>
      <c r="AN182" s="14"/>
      <c r="AO182" s="14"/>
      <c r="AP182" s="14"/>
      <c r="AQ182" s="14"/>
      <c r="AR182" s="14"/>
      <c r="AS182" s="14"/>
      <c r="AT182" s="14"/>
      <c r="AU182" s="14"/>
      <c r="AV182" s="14"/>
      <c r="AW182" s="14"/>
      <c r="AX182" s="11"/>
    </row>
    <row r="183" spans="1:50" ht="15" customHeight="1" x14ac:dyDescent="0.25">
      <c r="A183" s="137" t="s">
        <v>355</v>
      </c>
      <c r="B183" s="44"/>
      <c r="C183" s="48" t="s">
        <v>356</v>
      </c>
      <c r="D183" s="49"/>
      <c r="E183" s="50">
        <v>1390</v>
      </c>
      <c r="F183" s="50">
        <v>1440</v>
      </c>
      <c r="G183" s="50">
        <v>1468</v>
      </c>
      <c r="H183" s="50">
        <v>1506</v>
      </c>
      <c r="I183" s="50">
        <v>1537</v>
      </c>
      <c r="J183" s="50">
        <v>1552</v>
      </c>
      <c r="K183" s="50">
        <v>1567</v>
      </c>
      <c r="L183" s="50">
        <v>1520</v>
      </c>
      <c r="M183" s="50">
        <v>1535</v>
      </c>
      <c r="N183" s="50">
        <v>1625</v>
      </c>
      <c r="O183" s="50">
        <v>1658</v>
      </c>
      <c r="P183" s="50">
        <v>1656</v>
      </c>
      <c r="Q183" s="50">
        <v>1664</v>
      </c>
      <c r="R183" s="50">
        <v>1744</v>
      </c>
      <c r="S183" s="50">
        <v>1748</v>
      </c>
      <c r="T183" s="50">
        <v>1734</v>
      </c>
      <c r="U183" s="50">
        <v>1701</v>
      </c>
      <c r="V183" s="50">
        <v>1683</v>
      </c>
      <c r="W183" s="50">
        <v>1674</v>
      </c>
      <c r="X183" s="50">
        <v>1685</v>
      </c>
      <c r="Y183" s="50">
        <v>1725</v>
      </c>
      <c r="Z183" s="50">
        <v>1809</v>
      </c>
      <c r="AA183" s="50">
        <v>1855</v>
      </c>
      <c r="AB183" s="50">
        <v>1917</v>
      </c>
      <c r="AC183" s="50">
        <v>2042</v>
      </c>
      <c r="AD183" s="50">
        <v>1966</v>
      </c>
      <c r="AE183" s="50">
        <v>2055</v>
      </c>
      <c r="AF183" s="14"/>
      <c r="AG183" s="14"/>
      <c r="AH183" s="14"/>
      <c r="AI183" s="14"/>
      <c r="AJ183" s="14"/>
      <c r="AK183" s="14"/>
      <c r="AL183" s="14"/>
      <c r="AM183" s="14"/>
      <c r="AN183" s="14"/>
      <c r="AO183" s="14"/>
      <c r="AP183" s="14"/>
      <c r="AQ183" s="14"/>
      <c r="AR183" s="14"/>
      <c r="AS183" s="14"/>
      <c r="AT183" s="14"/>
      <c r="AU183" s="14"/>
      <c r="AV183" s="14"/>
      <c r="AW183" s="14"/>
      <c r="AX183" s="11"/>
    </row>
    <row r="184" spans="1:50" ht="15" customHeight="1" x14ac:dyDescent="0.25">
      <c r="A184" s="137" t="s">
        <v>357</v>
      </c>
      <c r="B184" s="44"/>
      <c r="C184" s="48" t="s">
        <v>358</v>
      </c>
      <c r="D184" s="49"/>
      <c r="E184" s="50">
        <v>512</v>
      </c>
      <c r="F184" s="50">
        <v>527</v>
      </c>
      <c r="G184" s="50">
        <v>538</v>
      </c>
      <c r="H184" s="50">
        <v>554</v>
      </c>
      <c r="I184" s="50">
        <v>565</v>
      </c>
      <c r="J184" s="50">
        <v>571</v>
      </c>
      <c r="K184" s="50">
        <v>580</v>
      </c>
      <c r="L184" s="50">
        <v>587</v>
      </c>
      <c r="M184" s="50">
        <v>568</v>
      </c>
      <c r="N184" s="50">
        <v>604</v>
      </c>
      <c r="O184" s="50">
        <v>607</v>
      </c>
      <c r="P184" s="50">
        <v>615</v>
      </c>
      <c r="Q184" s="50">
        <v>615</v>
      </c>
      <c r="R184" s="50">
        <v>664</v>
      </c>
      <c r="S184" s="50">
        <v>659</v>
      </c>
      <c r="T184" s="50">
        <v>670</v>
      </c>
      <c r="U184" s="50">
        <v>664</v>
      </c>
      <c r="V184" s="50">
        <v>664</v>
      </c>
      <c r="W184" s="50">
        <v>659</v>
      </c>
      <c r="X184" s="50">
        <v>660</v>
      </c>
      <c r="Y184" s="50">
        <v>672</v>
      </c>
      <c r="Z184" s="50">
        <v>696</v>
      </c>
      <c r="AA184" s="50">
        <v>699</v>
      </c>
      <c r="AB184" s="50">
        <v>716</v>
      </c>
      <c r="AC184" s="50">
        <v>737</v>
      </c>
      <c r="AD184" s="50">
        <v>728</v>
      </c>
      <c r="AE184" s="50">
        <v>726</v>
      </c>
      <c r="AF184" s="14"/>
      <c r="AG184" s="14"/>
      <c r="AH184" s="14"/>
      <c r="AI184" s="14"/>
      <c r="AJ184" s="14"/>
      <c r="AK184" s="14"/>
      <c r="AL184" s="14"/>
      <c r="AM184" s="14"/>
      <c r="AN184" s="14"/>
      <c r="AO184" s="14"/>
      <c r="AP184" s="14"/>
      <c r="AQ184" s="14"/>
      <c r="AR184" s="14"/>
      <c r="AS184" s="14"/>
      <c r="AT184" s="14"/>
      <c r="AU184" s="14"/>
      <c r="AV184" s="14"/>
      <c r="AW184" s="14"/>
      <c r="AX184" s="11"/>
    </row>
    <row r="185" spans="1:50" ht="15" customHeight="1" x14ac:dyDescent="0.25">
      <c r="A185" s="137" t="s">
        <v>359</v>
      </c>
      <c r="B185" s="44"/>
      <c r="C185" s="48" t="s">
        <v>360</v>
      </c>
      <c r="D185" s="49"/>
      <c r="E185" s="50">
        <v>447</v>
      </c>
      <c r="F185" s="50">
        <v>461</v>
      </c>
      <c r="G185" s="50">
        <v>473</v>
      </c>
      <c r="H185" s="50">
        <v>487</v>
      </c>
      <c r="I185" s="50">
        <v>496</v>
      </c>
      <c r="J185" s="50">
        <v>496</v>
      </c>
      <c r="K185" s="50">
        <v>503</v>
      </c>
      <c r="L185" s="50">
        <v>491</v>
      </c>
      <c r="M185" s="50">
        <v>494</v>
      </c>
      <c r="N185" s="50">
        <v>534</v>
      </c>
      <c r="O185" s="50">
        <v>538</v>
      </c>
      <c r="P185" s="50">
        <v>543</v>
      </c>
      <c r="Q185" s="50">
        <v>559</v>
      </c>
      <c r="R185" s="50">
        <v>563</v>
      </c>
      <c r="S185" s="50">
        <v>562</v>
      </c>
      <c r="T185" s="50">
        <v>558</v>
      </c>
      <c r="U185" s="50">
        <v>556</v>
      </c>
      <c r="V185" s="50">
        <v>547</v>
      </c>
      <c r="W185" s="50">
        <v>545</v>
      </c>
      <c r="X185" s="50">
        <v>538</v>
      </c>
      <c r="Y185" s="50">
        <v>547</v>
      </c>
      <c r="Z185" s="50">
        <v>563</v>
      </c>
      <c r="AA185" s="50">
        <v>579</v>
      </c>
      <c r="AB185" s="50">
        <v>597</v>
      </c>
      <c r="AC185" s="50">
        <v>619</v>
      </c>
      <c r="AD185" s="50">
        <v>610</v>
      </c>
      <c r="AE185" s="50">
        <v>612</v>
      </c>
      <c r="AF185" s="14"/>
      <c r="AG185" s="14"/>
      <c r="AH185" s="14"/>
      <c r="AI185" s="14"/>
      <c r="AJ185" s="14"/>
      <c r="AK185" s="14"/>
      <c r="AL185" s="14"/>
      <c r="AM185" s="14"/>
      <c r="AN185" s="14"/>
      <c r="AO185" s="14"/>
      <c r="AP185" s="14"/>
      <c r="AQ185" s="14"/>
      <c r="AR185" s="14"/>
      <c r="AS185" s="14"/>
      <c r="AT185" s="14"/>
      <c r="AU185" s="14"/>
      <c r="AV185" s="14"/>
      <c r="AW185" s="14"/>
      <c r="AX185" s="11"/>
    </row>
    <row r="186" spans="1:50" ht="15" customHeight="1" x14ac:dyDescent="0.25">
      <c r="A186" s="137" t="s">
        <v>361</v>
      </c>
      <c r="B186" s="44"/>
      <c r="C186" s="48" t="s">
        <v>362</v>
      </c>
      <c r="D186" s="49"/>
      <c r="E186" s="50">
        <v>151</v>
      </c>
      <c r="F186" s="50">
        <v>154</v>
      </c>
      <c r="G186" s="50">
        <v>155</v>
      </c>
      <c r="H186" s="50">
        <v>158</v>
      </c>
      <c r="I186" s="50">
        <v>161</v>
      </c>
      <c r="J186" s="50">
        <v>163</v>
      </c>
      <c r="K186" s="50">
        <v>168</v>
      </c>
      <c r="L186" s="50">
        <v>168</v>
      </c>
      <c r="M186" s="50">
        <v>169</v>
      </c>
      <c r="N186" s="50">
        <v>171</v>
      </c>
      <c r="O186" s="50">
        <v>171</v>
      </c>
      <c r="P186" s="50">
        <v>173</v>
      </c>
      <c r="Q186" s="50">
        <v>174</v>
      </c>
      <c r="R186" s="50">
        <v>180</v>
      </c>
      <c r="S186" s="50">
        <v>184</v>
      </c>
      <c r="T186" s="50">
        <v>185</v>
      </c>
      <c r="U186" s="50">
        <v>194</v>
      </c>
      <c r="V186" s="50">
        <v>193</v>
      </c>
      <c r="W186" s="50">
        <v>194</v>
      </c>
      <c r="X186" s="50">
        <v>191</v>
      </c>
      <c r="Y186" s="50">
        <v>186</v>
      </c>
      <c r="Z186" s="50">
        <v>193</v>
      </c>
      <c r="AA186" s="50">
        <v>196</v>
      </c>
      <c r="AB186" s="50">
        <v>200</v>
      </c>
      <c r="AC186" s="50">
        <v>204</v>
      </c>
      <c r="AD186" s="50">
        <v>205</v>
      </c>
      <c r="AE186" s="50">
        <v>208</v>
      </c>
      <c r="AF186" s="14"/>
      <c r="AG186" s="14"/>
      <c r="AH186" s="14"/>
      <c r="AI186" s="14"/>
      <c r="AJ186" s="14"/>
      <c r="AK186" s="14"/>
      <c r="AL186" s="14"/>
      <c r="AM186" s="14"/>
      <c r="AN186" s="14"/>
      <c r="AO186" s="14"/>
      <c r="AP186" s="14"/>
      <c r="AQ186" s="14"/>
      <c r="AR186" s="14"/>
      <c r="AS186" s="14"/>
      <c r="AT186" s="14"/>
      <c r="AU186" s="14"/>
      <c r="AV186" s="14"/>
      <c r="AW186" s="14"/>
      <c r="AX186" s="11"/>
    </row>
    <row r="187" spans="1:50" ht="15" customHeight="1" x14ac:dyDescent="0.25">
      <c r="A187" s="137" t="s">
        <v>363</v>
      </c>
      <c r="B187" s="44"/>
      <c r="C187" s="48" t="s">
        <v>364</v>
      </c>
      <c r="D187" s="49"/>
      <c r="E187" s="50">
        <v>970</v>
      </c>
      <c r="F187" s="50">
        <v>1000</v>
      </c>
      <c r="G187" s="50">
        <v>1028</v>
      </c>
      <c r="H187" s="50">
        <v>1065</v>
      </c>
      <c r="I187" s="50">
        <v>1092</v>
      </c>
      <c r="J187" s="50">
        <v>1110</v>
      </c>
      <c r="K187" s="50">
        <v>1119</v>
      </c>
      <c r="L187" s="50">
        <v>1120</v>
      </c>
      <c r="M187" s="50">
        <v>1129</v>
      </c>
      <c r="N187" s="50">
        <v>1190</v>
      </c>
      <c r="O187" s="50">
        <v>1179</v>
      </c>
      <c r="P187" s="50">
        <v>1191</v>
      </c>
      <c r="Q187" s="50">
        <v>1205</v>
      </c>
      <c r="R187" s="50">
        <v>1211</v>
      </c>
      <c r="S187" s="50">
        <v>1254</v>
      </c>
      <c r="T187" s="50">
        <v>1253</v>
      </c>
      <c r="U187" s="50">
        <v>1238</v>
      </c>
      <c r="V187" s="50">
        <v>1225</v>
      </c>
      <c r="W187" s="50">
        <v>1220</v>
      </c>
      <c r="X187" s="50">
        <v>1199</v>
      </c>
      <c r="Y187" s="50">
        <v>1219</v>
      </c>
      <c r="Z187" s="50">
        <v>1261</v>
      </c>
      <c r="AA187" s="50">
        <v>1297</v>
      </c>
      <c r="AB187" s="50">
        <v>1331</v>
      </c>
      <c r="AC187" s="50">
        <v>1406</v>
      </c>
      <c r="AD187" s="50">
        <v>1387</v>
      </c>
      <c r="AE187" s="50">
        <v>1392</v>
      </c>
      <c r="AF187" s="14"/>
      <c r="AG187" s="14"/>
      <c r="AH187" s="14"/>
      <c r="AI187" s="14"/>
      <c r="AJ187" s="14"/>
      <c r="AK187" s="14"/>
      <c r="AL187" s="14"/>
      <c r="AM187" s="14"/>
      <c r="AN187" s="14"/>
      <c r="AO187" s="14"/>
      <c r="AP187" s="14"/>
      <c r="AQ187" s="14"/>
      <c r="AR187" s="14"/>
      <c r="AS187" s="14"/>
      <c r="AT187" s="14"/>
      <c r="AU187" s="14"/>
      <c r="AV187" s="14"/>
      <c r="AW187" s="14"/>
      <c r="AX187" s="11"/>
    </row>
    <row r="188" spans="1:50" ht="15" customHeight="1" x14ac:dyDescent="0.25">
      <c r="A188" s="137" t="s">
        <v>365</v>
      </c>
      <c r="B188" s="44"/>
      <c r="C188" s="48" t="s">
        <v>366</v>
      </c>
      <c r="D188" s="49"/>
      <c r="E188" s="50">
        <v>473</v>
      </c>
      <c r="F188" s="50">
        <v>477</v>
      </c>
      <c r="G188" s="50">
        <v>483</v>
      </c>
      <c r="H188" s="50">
        <v>488</v>
      </c>
      <c r="I188" s="50">
        <v>490</v>
      </c>
      <c r="J188" s="50">
        <v>496</v>
      </c>
      <c r="K188" s="50">
        <v>502</v>
      </c>
      <c r="L188" s="50">
        <v>505</v>
      </c>
      <c r="M188" s="50">
        <v>505</v>
      </c>
      <c r="N188" s="50">
        <v>524</v>
      </c>
      <c r="O188" s="50">
        <v>524</v>
      </c>
      <c r="P188" s="50">
        <v>533</v>
      </c>
      <c r="Q188" s="50">
        <v>535</v>
      </c>
      <c r="R188" s="50">
        <v>545</v>
      </c>
      <c r="S188" s="50">
        <v>558</v>
      </c>
      <c r="T188" s="50">
        <v>555</v>
      </c>
      <c r="U188" s="50">
        <v>544</v>
      </c>
      <c r="V188" s="50">
        <v>528</v>
      </c>
      <c r="W188" s="50">
        <v>523</v>
      </c>
      <c r="X188" s="50">
        <v>521</v>
      </c>
      <c r="Y188" s="50">
        <v>509</v>
      </c>
      <c r="Z188" s="50">
        <v>507</v>
      </c>
      <c r="AA188" s="50">
        <v>503</v>
      </c>
      <c r="AB188" s="50">
        <v>508</v>
      </c>
      <c r="AC188" s="50">
        <v>506</v>
      </c>
      <c r="AD188" s="50">
        <v>510</v>
      </c>
      <c r="AE188" s="50">
        <v>509</v>
      </c>
      <c r="AF188" s="14"/>
      <c r="AG188" s="14"/>
      <c r="AH188" s="14"/>
      <c r="AI188" s="14"/>
      <c r="AJ188" s="14"/>
      <c r="AK188" s="14"/>
      <c r="AL188" s="14"/>
      <c r="AM188" s="14"/>
      <c r="AN188" s="14"/>
      <c r="AO188" s="14"/>
      <c r="AP188" s="14"/>
      <c r="AQ188" s="14"/>
      <c r="AR188" s="14"/>
      <c r="AS188" s="14"/>
      <c r="AT188" s="14"/>
      <c r="AU188" s="14"/>
      <c r="AV188" s="14"/>
      <c r="AW188" s="14"/>
      <c r="AX188" s="11"/>
    </row>
    <row r="189" spans="1:50" ht="15" customHeight="1" x14ac:dyDescent="0.25">
      <c r="A189" s="137" t="s">
        <v>367</v>
      </c>
      <c r="B189" s="44"/>
      <c r="C189" s="48" t="s">
        <v>368</v>
      </c>
      <c r="D189" s="49"/>
      <c r="E189" s="50">
        <v>484</v>
      </c>
      <c r="F189" s="50">
        <v>494</v>
      </c>
      <c r="G189" s="50">
        <v>502</v>
      </c>
      <c r="H189" s="50">
        <v>516</v>
      </c>
      <c r="I189" s="50">
        <v>528</v>
      </c>
      <c r="J189" s="50">
        <v>535</v>
      </c>
      <c r="K189" s="50">
        <v>549</v>
      </c>
      <c r="L189" s="50">
        <v>562</v>
      </c>
      <c r="M189" s="50">
        <v>579</v>
      </c>
      <c r="N189" s="50">
        <v>595</v>
      </c>
      <c r="O189" s="50">
        <v>608</v>
      </c>
      <c r="P189" s="50">
        <v>617</v>
      </c>
      <c r="Q189" s="50">
        <v>588</v>
      </c>
      <c r="R189" s="50">
        <v>659</v>
      </c>
      <c r="S189" s="50">
        <v>656</v>
      </c>
      <c r="T189" s="50">
        <v>651</v>
      </c>
      <c r="U189" s="50">
        <v>649</v>
      </c>
      <c r="V189" s="50">
        <v>641</v>
      </c>
      <c r="W189" s="50">
        <v>639</v>
      </c>
      <c r="X189" s="50">
        <v>632</v>
      </c>
      <c r="Y189" s="50">
        <v>636</v>
      </c>
      <c r="Z189" s="50">
        <v>663</v>
      </c>
      <c r="AA189" s="50">
        <v>671</v>
      </c>
      <c r="AB189" s="50">
        <v>672</v>
      </c>
      <c r="AC189" s="50">
        <v>700</v>
      </c>
      <c r="AD189" s="50">
        <v>709</v>
      </c>
      <c r="AE189" s="50">
        <v>708</v>
      </c>
      <c r="AF189" s="14"/>
      <c r="AG189" s="14"/>
      <c r="AH189" s="14"/>
      <c r="AI189" s="14"/>
      <c r="AJ189" s="14"/>
      <c r="AK189" s="14"/>
      <c r="AL189" s="14"/>
      <c r="AM189" s="14"/>
      <c r="AN189" s="14"/>
      <c r="AO189" s="14"/>
      <c r="AP189" s="14"/>
      <c r="AQ189" s="14"/>
      <c r="AR189" s="14"/>
      <c r="AS189" s="14"/>
      <c r="AT189" s="14"/>
      <c r="AU189" s="14"/>
      <c r="AV189" s="14"/>
      <c r="AW189" s="14"/>
      <c r="AX189" s="11"/>
    </row>
    <row r="190" spans="1:50" ht="15" customHeight="1" x14ac:dyDescent="0.25">
      <c r="A190" s="137" t="s">
        <v>369</v>
      </c>
      <c r="B190" s="44"/>
      <c r="C190" s="48" t="s">
        <v>370</v>
      </c>
      <c r="D190" s="49"/>
      <c r="E190" s="50">
        <v>293</v>
      </c>
      <c r="F190" s="50">
        <v>296</v>
      </c>
      <c r="G190" s="50">
        <v>300</v>
      </c>
      <c r="H190" s="50">
        <v>305</v>
      </c>
      <c r="I190" s="50">
        <v>308</v>
      </c>
      <c r="J190" s="50">
        <v>313</v>
      </c>
      <c r="K190" s="50">
        <v>317</v>
      </c>
      <c r="L190" s="50">
        <v>317</v>
      </c>
      <c r="M190" s="50">
        <v>319</v>
      </c>
      <c r="N190" s="50">
        <v>328</v>
      </c>
      <c r="O190" s="50">
        <v>331</v>
      </c>
      <c r="P190" s="50">
        <v>333</v>
      </c>
      <c r="Q190" s="50">
        <v>331</v>
      </c>
      <c r="R190" s="50">
        <v>336</v>
      </c>
      <c r="S190" s="50">
        <v>343</v>
      </c>
      <c r="T190" s="50">
        <v>337</v>
      </c>
      <c r="U190" s="50">
        <v>337</v>
      </c>
      <c r="V190" s="50">
        <v>327</v>
      </c>
      <c r="W190" s="50">
        <v>325</v>
      </c>
      <c r="X190" s="50">
        <v>321</v>
      </c>
      <c r="Y190" s="50">
        <v>316</v>
      </c>
      <c r="Z190" s="50">
        <v>325</v>
      </c>
      <c r="AA190" s="50">
        <v>326</v>
      </c>
      <c r="AB190" s="50">
        <v>330</v>
      </c>
      <c r="AC190" s="50">
        <v>344</v>
      </c>
      <c r="AD190" s="50">
        <v>346</v>
      </c>
      <c r="AE190" s="50">
        <v>346</v>
      </c>
      <c r="AF190" s="14"/>
      <c r="AG190" s="14"/>
      <c r="AH190" s="14"/>
      <c r="AI190" s="14"/>
      <c r="AJ190" s="14"/>
      <c r="AK190" s="14"/>
      <c r="AL190" s="14"/>
      <c r="AM190" s="14"/>
      <c r="AN190" s="14"/>
      <c r="AO190" s="14"/>
      <c r="AP190" s="14"/>
      <c r="AQ190" s="14"/>
      <c r="AR190" s="14"/>
      <c r="AS190" s="14"/>
      <c r="AT190" s="14"/>
      <c r="AU190" s="14"/>
      <c r="AV190" s="14"/>
      <c r="AW190" s="14"/>
      <c r="AX190" s="11"/>
    </row>
    <row r="191" spans="1:50" ht="15" customHeight="1" x14ac:dyDescent="0.25">
      <c r="A191" s="137" t="s">
        <v>371</v>
      </c>
      <c r="B191" s="44"/>
      <c r="C191" s="48" t="s">
        <v>372</v>
      </c>
      <c r="D191" s="49"/>
      <c r="E191" s="50">
        <v>406</v>
      </c>
      <c r="F191" s="50">
        <v>415</v>
      </c>
      <c r="G191" s="50">
        <v>422</v>
      </c>
      <c r="H191" s="50">
        <v>435</v>
      </c>
      <c r="I191" s="50">
        <v>445</v>
      </c>
      <c r="J191" s="50">
        <v>451</v>
      </c>
      <c r="K191" s="50">
        <v>463</v>
      </c>
      <c r="L191" s="50">
        <v>466</v>
      </c>
      <c r="M191" s="50">
        <v>476</v>
      </c>
      <c r="N191" s="50">
        <v>486</v>
      </c>
      <c r="O191" s="50">
        <v>500</v>
      </c>
      <c r="P191" s="50">
        <v>516</v>
      </c>
      <c r="Q191" s="50">
        <v>530</v>
      </c>
      <c r="R191" s="50">
        <v>550</v>
      </c>
      <c r="S191" s="50">
        <v>568</v>
      </c>
      <c r="T191" s="50">
        <v>544</v>
      </c>
      <c r="U191" s="50">
        <v>532</v>
      </c>
      <c r="V191" s="50">
        <v>530</v>
      </c>
      <c r="W191" s="50">
        <v>530</v>
      </c>
      <c r="X191" s="50">
        <v>519</v>
      </c>
      <c r="Y191" s="50">
        <v>523</v>
      </c>
      <c r="Z191" s="50">
        <v>544</v>
      </c>
      <c r="AA191" s="50">
        <v>553</v>
      </c>
      <c r="AB191" s="50">
        <v>580</v>
      </c>
      <c r="AC191" s="50">
        <v>630</v>
      </c>
      <c r="AD191" s="50">
        <v>632</v>
      </c>
      <c r="AE191" s="50">
        <v>639</v>
      </c>
      <c r="AF191" s="14"/>
      <c r="AG191" s="14"/>
      <c r="AH191" s="14"/>
      <c r="AI191" s="14"/>
      <c r="AJ191" s="14"/>
      <c r="AK191" s="14"/>
      <c r="AL191" s="14"/>
      <c r="AM191" s="14"/>
      <c r="AN191" s="14"/>
      <c r="AO191" s="14"/>
      <c r="AP191" s="14"/>
      <c r="AQ191" s="14"/>
      <c r="AR191" s="14"/>
      <c r="AS191" s="14"/>
      <c r="AT191" s="14"/>
      <c r="AU191" s="14"/>
      <c r="AV191" s="14"/>
      <c r="AW191" s="14"/>
      <c r="AX191" s="11"/>
    </row>
    <row r="192" spans="1:50" ht="15" customHeight="1" x14ac:dyDescent="0.25">
      <c r="A192" s="137" t="s">
        <v>373</v>
      </c>
      <c r="B192" s="44"/>
      <c r="C192" s="48" t="s">
        <v>374</v>
      </c>
      <c r="D192" s="49"/>
      <c r="E192" s="50">
        <v>316</v>
      </c>
      <c r="F192" s="50">
        <v>320</v>
      </c>
      <c r="G192" s="50">
        <v>325</v>
      </c>
      <c r="H192" s="50">
        <v>332</v>
      </c>
      <c r="I192" s="50">
        <v>337</v>
      </c>
      <c r="J192" s="50">
        <v>342</v>
      </c>
      <c r="K192" s="50">
        <v>348</v>
      </c>
      <c r="L192" s="50">
        <v>363</v>
      </c>
      <c r="M192" s="50">
        <v>367</v>
      </c>
      <c r="N192" s="50">
        <v>377</v>
      </c>
      <c r="O192" s="50">
        <v>378</v>
      </c>
      <c r="P192" s="50">
        <v>385</v>
      </c>
      <c r="Q192" s="50">
        <v>379</v>
      </c>
      <c r="R192" s="50">
        <v>443</v>
      </c>
      <c r="S192" s="50">
        <v>461</v>
      </c>
      <c r="T192" s="50">
        <v>463</v>
      </c>
      <c r="U192" s="50">
        <v>461</v>
      </c>
      <c r="V192" s="50">
        <v>448</v>
      </c>
      <c r="W192" s="50">
        <v>463</v>
      </c>
      <c r="X192" s="50">
        <v>453</v>
      </c>
      <c r="Y192" s="50">
        <v>455</v>
      </c>
      <c r="Z192" s="50">
        <v>466</v>
      </c>
      <c r="AA192" s="50">
        <v>479</v>
      </c>
      <c r="AB192" s="50">
        <v>489</v>
      </c>
      <c r="AC192" s="50">
        <v>487</v>
      </c>
      <c r="AD192" s="50">
        <v>489</v>
      </c>
      <c r="AE192" s="50">
        <v>484</v>
      </c>
      <c r="AF192" s="14"/>
      <c r="AG192" s="14"/>
      <c r="AH192" s="14"/>
      <c r="AI192" s="14"/>
      <c r="AJ192" s="14"/>
      <c r="AK192" s="14"/>
      <c r="AL192" s="14"/>
      <c r="AM192" s="14"/>
      <c r="AN192" s="14"/>
      <c r="AO192" s="14"/>
      <c r="AP192" s="14"/>
      <c r="AQ192" s="14"/>
      <c r="AR192" s="14"/>
      <c r="AS192" s="14"/>
      <c r="AT192" s="14"/>
      <c r="AU192" s="14"/>
      <c r="AV192" s="14"/>
      <c r="AW192" s="14"/>
      <c r="AX192" s="11"/>
    </row>
    <row r="193" spans="1:50" ht="15" customHeight="1" x14ac:dyDescent="0.25">
      <c r="A193" s="137" t="s">
        <v>375</v>
      </c>
      <c r="B193" s="44"/>
      <c r="C193" s="48" t="s">
        <v>376</v>
      </c>
      <c r="D193" s="49"/>
      <c r="E193" s="50">
        <v>1538</v>
      </c>
      <c r="F193" s="50">
        <v>1562</v>
      </c>
      <c r="G193" s="50">
        <v>1591</v>
      </c>
      <c r="H193" s="50">
        <v>1631</v>
      </c>
      <c r="I193" s="50">
        <v>1663</v>
      </c>
      <c r="J193" s="50">
        <v>1694</v>
      </c>
      <c r="K193" s="50">
        <v>1721</v>
      </c>
      <c r="L193" s="50">
        <v>1704</v>
      </c>
      <c r="M193" s="50">
        <v>1740</v>
      </c>
      <c r="N193" s="50">
        <v>1784</v>
      </c>
      <c r="O193" s="50">
        <v>1801</v>
      </c>
      <c r="P193" s="50">
        <v>1829</v>
      </c>
      <c r="Q193" s="50">
        <v>1829</v>
      </c>
      <c r="R193" s="50">
        <v>1837</v>
      </c>
      <c r="S193" s="50">
        <v>1872</v>
      </c>
      <c r="T193" s="50">
        <v>1817</v>
      </c>
      <c r="U193" s="50">
        <v>1829</v>
      </c>
      <c r="V193" s="50">
        <v>1763</v>
      </c>
      <c r="W193" s="50">
        <v>1765</v>
      </c>
      <c r="X193" s="50">
        <v>1743</v>
      </c>
      <c r="Y193" s="50">
        <v>1742</v>
      </c>
      <c r="Z193" s="50">
        <v>1769</v>
      </c>
      <c r="AA193" s="50">
        <v>1803</v>
      </c>
      <c r="AB193" s="50">
        <v>1833</v>
      </c>
      <c r="AC193" s="50">
        <v>1820</v>
      </c>
      <c r="AD193" s="50">
        <v>1892</v>
      </c>
      <c r="AE193" s="50">
        <v>1895</v>
      </c>
      <c r="AF193" s="14"/>
      <c r="AG193" s="14"/>
      <c r="AH193" s="14"/>
      <c r="AI193" s="14"/>
      <c r="AJ193" s="14"/>
      <c r="AK193" s="14"/>
      <c r="AL193" s="14"/>
      <c r="AM193" s="14"/>
      <c r="AN193" s="14"/>
      <c r="AO193" s="14"/>
      <c r="AP193" s="14"/>
      <c r="AQ193" s="14"/>
      <c r="AR193" s="14"/>
      <c r="AS193" s="14"/>
      <c r="AT193" s="14"/>
      <c r="AU193" s="14"/>
      <c r="AV193" s="14"/>
      <c r="AW193" s="14"/>
      <c r="AX193" s="11"/>
    </row>
    <row r="194" spans="1:50" ht="15" customHeight="1" x14ac:dyDescent="0.25">
      <c r="A194" s="137" t="s">
        <v>377</v>
      </c>
      <c r="B194" s="44"/>
      <c r="C194" s="48" t="s">
        <v>378</v>
      </c>
      <c r="D194" s="49"/>
      <c r="E194" s="50">
        <v>97</v>
      </c>
      <c r="F194" s="50">
        <v>100</v>
      </c>
      <c r="G194" s="50">
        <v>103</v>
      </c>
      <c r="H194" s="50">
        <v>106</v>
      </c>
      <c r="I194" s="50">
        <v>108</v>
      </c>
      <c r="J194" s="50">
        <v>109</v>
      </c>
      <c r="K194" s="50">
        <v>108</v>
      </c>
      <c r="L194" s="50">
        <v>108</v>
      </c>
      <c r="M194" s="50">
        <v>109</v>
      </c>
      <c r="N194" s="50">
        <v>110</v>
      </c>
      <c r="O194" s="50">
        <v>114</v>
      </c>
      <c r="P194" s="50">
        <v>115</v>
      </c>
      <c r="Q194" s="50">
        <v>108</v>
      </c>
      <c r="R194" s="50">
        <v>128</v>
      </c>
      <c r="S194" s="50">
        <v>129</v>
      </c>
      <c r="T194" s="50">
        <v>126</v>
      </c>
      <c r="U194" s="50">
        <v>126</v>
      </c>
      <c r="V194" s="50">
        <v>125</v>
      </c>
      <c r="W194" s="50">
        <v>125</v>
      </c>
      <c r="X194" s="50">
        <v>126</v>
      </c>
      <c r="Y194" s="50">
        <v>129</v>
      </c>
      <c r="Z194" s="50">
        <v>134</v>
      </c>
      <c r="AA194" s="50">
        <v>138</v>
      </c>
      <c r="AB194" s="50">
        <v>156</v>
      </c>
      <c r="AC194" s="50">
        <v>146</v>
      </c>
      <c r="AD194" s="50">
        <v>145</v>
      </c>
      <c r="AE194" s="50">
        <v>143</v>
      </c>
      <c r="AF194" s="14"/>
      <c r="AG194" s="14"/>
      <c r="AH194" s="14"/>
      <c r="AI194" s="14"/>
      <c r="AJ194" s="14"/>
      <c r="AK194" s="14"/>
      <c r="AL194" s="14"/>
      <c r="AM194" s="14"/>
      <c r="AN194" s="14"/>
      <c r="AO194" s="14"/>
      <c r="AP194" s="14"/>
      <c r="AQ194" s="14"/>
      <c r="AR194" s="14"/>
      <c r="AS194" s="14"/>
      <c r="AT194" s="14"/>
      <c r="AU194" s="14"/>
      <c r="AV194" s="14"/>
      <c r="AW194" s="14"/>
      <c r="AX194" s="11"/>
    </row>
    <row r="195" spans="1:50" ht="15" customHeight="1" x14ac:dyDescent="0.25">
      <c r="A195" s="137" t="s">
        <v>379</v>
      </c>
      <c r="B195" s="44"/>
      <c r="C195" s="48" t="s">
        <v>380</v>
      </c>
      <c r="D195" s="49"/>
      <c r="E195" s="50">
        <v>692</v>
      </c>
      <c r="F195" s="50">
        <v>704</v>
      </c>
      <c r="G195" s="50">
        <v>720</v>
      </c>
      <c r="H195" s="50">
        <v>743</v>
      </c>
      <c r="I195" s="50">
        <v>762</v>
      </c>
      <c r="J195" s="50">
        <v>781</v>
      </c>
      <c r="K195" s="50">
        <v>807</v>
      </c>
      <c r="L195" s="50">
        <v>810</v>
      </c>
      <c r="M195" s="50">
        <v>824</v>
      </c>
      <c r="N195" s="50">
        <v>852</v>
      </c>
      <c r="O195" s="50">
        <v>858</v>
      </c>
      <c r="P195" s="50">
        <v>889</v>
      </c>
      <c r="Q195" s="50">
        <v>886</v>
      </c>
      <c r="R195" s="50">
        <v>920</v>
      </c>
      <c r="S195" s="50">
        <v>941</v>
      </c>
      <c r="T195" s="50">
        <v>936</v>
      </c>
      <c r="U195" s="50">
        <v>928</v>
      </c>
      <c r="V195" s="50">
        <v>911</v>
      </c>
      <c r="W195" s="50">
        <v>916</v>
      </c>
      <c r="X195" s="50">
        <v>935</v>
      </c>
      <c r="Y195" s="50">
        <v>937</v>
      </c>
      <c r="Z195" s="50">
        <v>954</v>
      </c>
      <c r="AA195" s="50">
        <v>978</v>
      </c>
      <c r="AB195" s="50">
        <v>1012</v>
      </c>
      <c r="AC195" s="50">
        <v>1017</v>
      </c>
      <c r="AD195" s="50">
        <v>1018</v>
      </c>
      <c r="AE195" s="50">
        <v>1015</v>
      </c>
      <c r="AF195" s="14"/>
      <c r="AG195" s="14"/>
      <c r="AH195" s="14"/>
      <c r="AI195" s="14"/>
      <c r="AJ195" s="14"/>
      <c r="AK195" s="14"/>
      <c r="AL195" s="14"/>
      <c r="AM195" s="14"/>
      <c r="AN195" s="14"/>
      <c r="AO195" s="14"/>
      <c r="AP195" s="14"/>
      <c r="AQ195" s="14"/>
      <c r="AR195" s="14"/>
      <c r="AS195" s="14"/>
      <c r="AT195" s="14"/>
      <c r="AU195" s="14"/>
      <c r="AV195" s="14"/>
      <c r="AW195" s="14"/>
      <c r="AX195" s="11"/>
    </row>
    <row r="196" spans="1:50" ht="15" customHeight="1" x14ac:dyDescent="0.25">
      <c r="A196" s="137" t="s">
        <v>787</v>
      </c>
      <c r="B196" s="44"/>
      <c r="C196" s="48" t="s">
        <v>381</v>
      </c>
      <c r="D196" s="49"/>
      <c r="E196" s="50">
        <v>1409</v>
      </c>
      <c r="F196" s="50">
        <v>1447</v>
      </c>
      <c r="G196" s="50">
        <v>1470</v>
      </c>
      <c r="H196" s="50">
        <v>1509</v>
      </c>
      <c r="I196" s="50">
        <v>1540</v>
      </c>
      <c r="J196" s="50">
        <v>1561</v>
      </c>
      <c r="K196" s="50">
        <v>1568</v>
      </c>
      <c r="L196" s="50">
        <v>1554</v>
      </c>
      <c r="M196" s="50">
        <v>1587</v>
      </c>
      <c r="N196" s="50">
        <v>1674</v>
      </c>
      <c r="O196" s="50">
        <v>1693</v>
      </c>
      <c r="P196" s="50">
        <v>1732</v>
      </c>
      <c r="Q196" s="50">
        <v>1710</v>
      </c>
      <c r="R196" s="50">
        <v>1763</v>
      </c>
      <c r="S196" s="50">
        <v>1798</v>
      </c>
      <c r="T196" s="50">
        <v>1784</v>
      </c>
      <c r="U196" s="50">
        <v>1786</v>
      </c>
      <c r="V196" s="50">
        <v>1759</v>
      </c>
      <c r="W196" s="50">
        <v>1755</v>
      </c>
      <c r="X196" s="50">
        <v>1734</v>
      </c>
      <c r="Y196" s="50">
        <v>1753</v>
      </c>
      <c r="Z196" s="50">
        <v>1803</v>
      </c>
      <c r="AA196" s="50">
        <v>1819</v>
      </c>
      <c r="AB196" s="50">
        <v>1868</v>
      </c>
      <c r="AC196" s="50">
        <v>1928</v>
      </c>
      <c r="AD196" s="50">
        <v>1904</v>
      </c>
      <c r="AE196" s="50">
        <v>1924</v>
      </c>
      <c r="AF196" s="14"/>
      <c r="AG196" s="14"/>
      <c r="AH196" s="14"/>
      <c r="AI196" s="14"/>
      <c r="AJ196" s="14"/>
      <c r="AK196" s="14"/>
      <c r="AL196" s="14"/>
      <c r="AM196" s="14"/>
      <c r="AN196" s="14"/>
      <c r="AO196" s="14"/>
      <c r="AP196" s="14"/>
      <c r="AQ196" s="14"/>
      <c r="AR196" s="14"/>
      <c r="AS196" s="14"/>
      <c r="AT196" s="14"/>
      <c r="AU196" s="14"/>
      <c r="AV196" s="14"/>
      <c r="AW196" s="14"/>
      <c r="AX196" s="11"/>
    </row>
    <row r="197" spans="1:50" ht="15" customHeight="1" x14ac:dyDescent="0.25">
      <c r="A197" s="137" t="s">
        <v>788</v>
      </c>
      <c r="B197" s="44"/>
      <c r="C197" s="48" t="s">
        <v>382</v>
      </c>
      <c r="D197" s="49"/>
      <c r="E197" s="50">
        <v>1663</v>
      </c>
      <c r="F197" s="50">
        <v>1689</v>
      </c>
      <c r="G197" s="50">
        <v>1727</v>
      </c>
      <c r="H197" s="50">
        <v>1781</v>
      </c>
      <c r="I197" s="50">
        <v>1824</v>
      </c>
      <c r="J197" s="50">
        <v>1876</v>
      </c>
      <c r="K197" s="50">
        <v>1911</v>
      </c>
      <c r="L197" s="50">
        <v>1904</v>
      </c>
      <c r="M197" s="50">
        <v>1929</v>
      </c>
      <c r="N197" s="50">
        <v>1986</v>
      </c>
      <c r="O197" s="50">
        <v>1989</v>
      </c>
      <c r="P197" s="50">
        <v>2043</v>
      </c>
      <c r="Q197" s="50">
        <v>2053</v>
      </c>
      <c r="R197" s="50">
        <v>2078</v>
      </c>
      <c r="S197" s="50">
        <v>2108</v>
      </c>
      <c r="T197" s="50">
        <v>2120</v>
      </c>
      <c r="U197" s="50">
        <v>2096</v>
      </c>
      <c r="V197" s="50">
        <v>2049</v>
      </c>
      <c r="W197" s="50">
        <v>2047</v>
      </c>
      <c r="X197" s="50">
        <v>2132</v>
      </c>
      <c r="Y197" s="50">
        <v>2152</v>
      </c>
      <c r="Z197" s="50">
        <v>2160</v>
      </c>
      <c r="AA197" s="50">
        <v>2135</v>
      </c>
      <c r="AB197" s="50">
        <v>2176</v>
      </c>
      <c r="AC197" s="50">
        <v>2186</v>
      </c>
      <c r="AD197" s="50">
        <v>2168</v>
      </c>
      <c r="AE197" s="50">
        <v>2198</v>
      </c>
      <c r="AF197" s="14"/>
      <c r="AG197" s="14"/>
      <c r="AH197" s="14"/>
      <c r="AI197" s="14"/>
      <c r="AJ197" s="14"/>
      <c r="AK197" s="14"/>
      <c r="AL197" s="14"/>
      <c r="AM197" s="14"/>
      <c r="AN197" s="14"/>
      <c r="AO197" s="14"/>
      <c r="AP197" s="14"/>
      <c r="AQ197" s="14"/>
      <c r="AR197" s="14"/>
      <c r="AS197" s="14"/>
      <c r="AT197" s="14"/>
      <c r="AU197" s="14"/>
      <c r="AV197" s="14"/>
      <c r="AW197" s="14"/>
      <c r="AX197" s="11"/>
    </row>
    <row r="198" spans="1:50" ht="15" customHeight="1" x14ac:dyDescent="0.25">
      <c r="A198" s="137" t="s">
        <v>383</v>
      </c>
      <c r="B198" s="44"/>
      <c r="C198" s="48" t="s">
        <v>384</v>
      </c>
      <c r="D198" s="49"/>
      <c r="E198" s="50">
        <v>1265</v>
      </c>
      <c r="F198" s="50">
        <v>1301</v>
      </c>
      <c r="G198" s="50">
        <v>1332</v>
      </c>
      <c r="H198" s="50">
        <v>1373</v>
      </c>
      <c r="I198" s="50">
        <v>1402</v>
      </c>
      <c r="J198" s="50">
        <v>1407</v>
      </c>
      <c r="K198" s="50">
        <v>1431</v>
      </c>
      <c r="L198" s="50">
        <v>1410</v>
      </c>
      <c r="M198" s="50">
        <v>1444</v>
      </c>
      <c r="N198" s="50">
        <v>1512</v>
      </c>
      <c r="O198" s="50">
        <v>1529</v>
      </c>
      <c r="P198" s="50">
        <v>1530</v>
      </c>
      <c r="Q198" s="50">
        <v>1538</v>
      </c>
      <c r="R198" s="50">
        <v>1579</v>
      </c>
      <c r="S198" s="50">
        <v>1602</v>
      </c>
      <c r="T198" s="50">
        <v>1602</v>
      </c>
      <c r="U198" s="50">
        <v>1618</v>
      </c>
      <c r="V198" s="50">
        <v>1597</v>
      </c>
      <c r="W198" s="50">
        <v>1597</v>
      </c>
      <c r="X198" s="50">
        <v>1583</v>
      </c>
      <c r="Y198" s="50">
        <v>1609</v>
      </c>
      <c r="Z198" s="50">
        <v>1646</v>
      </c>
      <c r="AA198" s="50">
        <v>1699</v>
      </c>
      <c r="AB198" s="50">
        <v>1755</v>
      </c>
      <c r="AC198" s="50">
        <v>1818</v>
      </c>
      <c r="AD198" s="50">
        <v>1843</v>
      </c>
      <c r="AE198" s="50">
        <v>1863</v>
      </c>
      <c r="AF198" s="14"/>
      <c r="AG198" s="14"/>
      <c r="AH198" s="14"/>
      <c r="AI198" s="14"/>
      <c r="AJ198" s="14"/>
      <c r="AK198" s="14"/>
      <c r="AL198" s="14"/>
      <c r="AM198" s="14"/>
      <c r="AN198" s="14"/>
      <c r="AO198" s="14"/>
      <c r="AP198" s="14"/>
      <c r="AQ198" s="14"/>
      <c r="AR198" s="14"/>
      <c r="AS198" s="14"/>
      <c r="AT198" s="14"/>
      <c r="AU198" s="14"/>
      <c r="AV198" s="14"/>
      <c r="AW198" s="14"/>
      <c r="AX198" s="11"/>
    </row>
    <row r="199" spans="1:50" ht="15" customHeight="1" x14ac:dyDescent="0.25">
      <c r="A199" s="137" t="s">
        <v>385</v>
      </c>
      <c r="B199" s="44"/>
      <c r="C199" s="48" t="s">
        <v>386</v>
      </c>
      <c r="D199" s="49"/>
      <c r="E199" s="50">
        <v>287</v>
      </c>
      <c r="F199" s="50">
        <v>292</v>
      </c>
      <c r="G199" s="50">
        <v>297</v>
      </c>
      <c r="H199" s="50">
        <v>302</v>
      </c>
      <c r="I199" s="50">
        <v>305</v>
      </c>
      <c r="J199" s="50">
        <v>309</v>
      </c>
      <c r="K199" s="50">
        <v>314</v>
      </c>
      <c r="L199" s="50">
        <v>315</v>
      </c>
      <c r="M199" s="50">
        <v>321</v>
      </c>
      <c r="N199" s="50">
        <v>319</v>
      </c>
      <c r="O199" s="50">
        <v>321</v>
      </c>
      <c r="P199" s="50">
        <v>330</v>
      </c>
      <c r="Q199" s="50">
        <v>328</v>
      </c>
      <c r="R199" s="50">
        <v>333</v>
      </c>
      <c r="S199" s="50">
        <v>337</v>
      </c>
      <c r="T199" s="50">
        <v>334</v>
      </c>
      <c r="U199" s="50">
        <v>329</v>
      </c>
      <c r="V199" s="50">
        <v>319</v>
      </c>
      <c r="W199" s="50">
        <v>316</v>
      </c>
      <c r="X199" s="50">
        <v>311</v>
      </c>
      <c r="Y199" s="50">
        <v>309</v>
      </c>
      <c r="Z199" s="50">
        <v>317</v>
      </c>
      <c r="AA199" s="50">
        <v>318</v>
      </c>
      <c r="AB199" s="50">
        <v>323</v>
      </c>
      <c r="AC199" s="50">
        <v>323</v>
      </c>
      <c r="AD199" s="50">
        <v>321</v>
      </c>
      <c r="AE199" s="50">
        <v>330</v>
      </c>
      <c r="AF199" s="14"/>
      <c r="AG199" s="14"/>
      <c r="AH199" s="14"/>
      <c r="AI199" s="14"/>
      <c r="AJ199" s="14"/>
      <c r="AK199" s="14"/>
      <c r="AL199" s="14"/>
      <c r="AM199" s="14"/>
      <c r="AN199" s="14"/>
      <c r="AO199" s="14"/>
      <c r="AP199" s="14"/>
      <c r="AQ199" s="14"/>
      <c r="AR199" s="14"/>
      <c r="AS199" s="14"/>
      <c r="AT199" s="14"/>
      <c r="AU199" s="14"/>
      <c r="AV199" s="14"/>
      <c r="AW199" s="14"/>
      <c r="AX199" s="11"/>
    </row>
    <row r="200" spans="1:50" ht="15" customHeight="1" x14ac:dyDescent="0.25">
      <c r="A200" s="137" t="s">
        <v>387</v>
      </c>
      <c r="B200" s="44"/>
      <c r="C200" s="48" t="s">
        <v>388</v>
      </c>
      <c r="D200" s="49"/>
      <c r="E200" s="50">
        <v>323</v>
      </c>
      <c r="F200" s="50">
        <v>331</v>
      </c>
      <c r="G200" s="50">
        <v>336</v>
      </c>
      <c r="H200" s="50">
        <v>344</v>
      </c>
      <c r="I200" s="50">
        <v>350</v>
      </c>
      <c r="J200" s="50">
        <v>355</v>
      </c>
      <c r="K200" s="50">
        <v>370</v>
      </c>
      <c r="L200" s="50">
        <v>371</v>
      </c>
      <c r="M200" s="50">
        <v>375</v>
      </c>
      <c r="N200" s="50">
        <v>377</v>
      </c>
      <c r="O200" s="50">
        <v>381</v>
      </c>
      <c r="P200" s="50">
        <v>385</v>
      </c>
      <c r="Q200" s="50">
        <v>387</v>
      </c>
      <c r="R200" s="50">
        <v>395</v>
      </c>
      <c r="S200" s="50">
        <v>400</v>
      </c>
      <c r="T200" s="50">
        <v>400</v>
      </c>
      <c r="U200" s="50">
        <v>407</v>
      </c>
      <c r="V200" s="50">
        <v>402</v>
      </c>
      <c r="W200" s="50">
        <v>404</v>
      </c>
      <c r="X200" s="50">
        <v>399</v>
      </c>
      <c r="Y200" s="50">
        <v>398</v>
      </c>
      <c r="Z200" s="50">
        <v>415</v>
      </c>
      <c r="AA200" s="50">
        <v>420</v>
      </c>
      <c r="AB200" s="50">
        <v>431</v>
      </c>
      <c r="AC200" s="50">
        <v>448</v>
      </c>
      <c r="AD200" s="50">
        <v>448</v>
      </c>
      <c r="AE200" s="50">
        <v>448</v>
      </c>
      <c r="AF200" s="14"/>
      <c r="AG200" s="14"/>
      <c r="AH200" s="14"/>
      <c r="AI200" s="14"/>
      <c r="AJ200" s="14"/>
      <c r="AK200" s="14"/>
      <c r="AL200" s="14"/>
      <c r="AM200" s="14"/>
      <c r="AN200" s="14"/>
      <c r="AO200" s="14"/>
      <c r="AP200" s="14"/>
      <c r="AQ200" s="14"/>
      <c r="AR200" s="14"/>
      <c r="AS200" s="14"/>
      <c r="AT200" s="14"/>
      <c r="AU200" s="14"/>
      <c r="AV200" s="14"/>
      <c r="AW200" s="14"/>
      <c r="AX200" s="11"/>
    </row>
    <row r="201" spans="1:50" ht="15" customHeight="1" x14ac:dyDescent="0.25">
      <c r="A201" s="137" t="s">
        <v>389</v>
      </c>
      <c r="B201" s="44"/>
      <c r="C201" s="48" t="s">
        <v>390</v>
      </c>
      <c r="D201" s="49"/>
      <c r="E201" s="50">
        <v>355</v>
      </c>
      <c r="F201" s="50">
        <v>366</v>
      </c>
      <c r="G201" s="50">
        <v>374</v>
      </c>
      <c r="H201" s="50">
        <v>385</v>
      </c>
      <c r="I201" s="50">
        <v>393</v>
      </c>
      <c r="J201" s="50">
        <v>396</v>
      </c>
      <c r="K201" s="50">
        <v>402</v>
      </c>
      <c r="L201" s="50">
        <v>398</v>
      </c>
      <c r="M201" s="50">
        <v>407</v>
      </c>
      <c r="N201" s="50">
        <v>433</v>
      </c>
      <c r="O201" s="50">
        <v>434</v>
      </c>
      <c r="P201" s="50">
        <v>440</v>
      </c>
      <c r="Q201" s="50">
        <v>444</v>
      </c>
      <c r="R201" s="50">
        <v>448</v>
      </c>
      <c r="S201" s="50">
        <v>458</v>
      </c>
      <c r="T201" s="50">
        <v>455</v>
      </c>
      <c r="U201" s="50">
        <v>448</v>
      </c>
      <c r="V201" s="50">
        <v>440</v>
      </c>
      <c r="W201" s="50">
        <v>438</v>
      </c>
      <c r="X201" s="50">
        <v>441</v>
      </c>
      <c r="Y201" s="50">
        <v>446</v>
      </c>
      <c r="Z201" s="50">
        <v>463</v>
      </c>
      <c r="AA201" s="50">
        <v>472</v>
      </c>
      <c r="AB201" s="50">
        <v>487</v>
      </c>
      <c r="AC201" s="50">
        <v>503</v>
      </c>
      <c r="AD201" s="50">
        <v>505</v>
      </c>
      <c r="AE201" s="50">
        <v>503</v>
      </c>
      <c r="AF201" s="14"/>
      <c r="AG201" s="14"/>
      <c r="AH201" s="14"/>
      <c r="AI201" s="14"/>
      <c r="AJ201" s="14"/>
      <c r="AK201" s="14"/>
      <c r="AL201" s="14"/>
      <c r="AM201" s="14"/>
      <c r="AN201" s="14"/>
      <c r="AO201" s="14"/>
      <c r="AP201" s="14"/>
      <c r="AQ201" s="14"/>
      <c r="AR201" s="14"/>
      <c r="AS201" s="14"/>
      <c r="AT201" s="14"/>
      <c r="AU201" s="14"/>
      <c r="AV201" s="14"/>
      <c r="AW201" s="14"/>
      <c r="AX201" s="11"/>
    </row>
    <row r="202" spans="1:50" ht="15" customHeight="1" x14ac:dyDescent="0.25">
      <c r="A202" s="137" t="s">
        <v>391</v>
      </c>
      <c r="B202" s="44"/>
      <c r="C202" s="48" t="s">
        <v>392</v>
      </c>
      <c r="D202" s="49"/>
      <c r="E202" s="50">
        <v>394</v>
      </c>
      <c r="F202" s="50">
        <v>400</v>
      </c>
      <c r="G202" s="50">
        <v>406</v>
      </c>
      <c r="H202" s="50">
        <v>417</v>
      </c>
      <c r="I202" s="50">
        <v>424</v>
      </c>
      <c r="J202" s="50">
        <v>427</v>
      </c>
      <c r="K202" s="50">
        <v>423</v>
      </c>
      <c r="L202" s="50">
        <v>423</v>
      </c>
      <c r="M202" s="50">
        <v>417</v>
      </c>
      <c r="N202" s="50">
        <v>432</v>
      </c>
      <c r="O202" s="50">
        <v>439</v>
      </c>
      <c r="P202" s="50">
        <v>454</v>
      </c>
      <c r="Q202" s="50">
        <v>446</v>
      </c>
      <c r="R202" s="50">
        <v>483</v>
      </c>
      <c r="S202" s="50">
        <v>490</v>
      </c>
      <c r="T202" s="50">
        <v>490</v>
      </c>
      <c r="U202" s="50">
        <v>484</v>
      </c>
      <c r="V202" s="50">
        <v>476</v>
      </c>
      <c r="W202" s="50">
        <v>474</v>
      </c>
      <c r="X202" s="50">
        <v>461</v>
      </c>
      <c r="Y202" s="50">
        <v>459</v>
      </c>
      <c r="Z202" s="50">
        <v>475</v>
      </c>
      <c r="AA202" s="50">
        <v>481</v>
      </c>
      <c r="AB202" s="50">
        <v>490</v>
      </c>
      <c r="AC202" s="50">
        <v>502</v>
      </c>
      <c r="AD202" s="50">
        <v>501</v>
      </c>
      <c r="AE202" s="50">
        <v>503</v>
      </c>
      <c r="AF202" s="14"/>
      <c r="AG202" s="14"/>
      <c r="AH202" s="14"/>
      <c r="AI202" s="14"/>
      <c r="AJ202" s="14"/>
      <c r="AK202" s="14"/>
      <c r="AL202" s="14"/>
      <c r="AM202" s="14"/>
      <c r="AN202" s="14"/>
      <c r="AO202" s="14"/>
      <c r="AP202" s="14"/>
      <c r="AQ202" s="14"/>
      <c r="AR202" s="14"/>
      <c r="AS202" s="14"/>
      <c r="AT202" s="14"/>
      <c r="AU202" s="14"/>
      <c r="AV202" s="14"/>
      <c r="AW202" s="14"/>
      <c r="AX202" s="11"/>
    </row>
    <row r="203" spans="1:50" ht="15" customHeight="1" x14ac:dyDescent="0.25">
      <c r="A203" s="137" t="s">
        <v>789</v>
      </c>
      <c r="B203" s="44"/>
      <c r="C203" s="48" t="s">
        <v>393</v>
      </c>
      <c r="D203" s="49"/>
      <c r="E203" s="50">
        <v>1548</v>
      </c>
      <c r="F203" s="50">
        <v>1577</v>
      </c>
      <c r="G203" s="50">
        <v>1605</v>
      </c>
      <c r="H203" s="50">
        <v>1645</v>
      </c>
      <c r="I203" s="50">
        <v>1676</v>
      </c>
      <c r="J203" s="50">
        <v>1707</v>
      </c>
      <c r="K203" s="50">
        <v>1730</v>
      </c>
      <c r="L203" s="50">
        <v>1745</v>
      </c>
      <c r="M203" s="50">
        <v>1761</v>
      </c>
      <c r="N203" s="50">
        <v>1796</v>
      </c>
      <c r="O203" s="50">
        <v>1801</v>
      </c>
      <c r="P203" s="50">
        <v>1836</v>
      </c>
      <c r="Q203" s="50">
        <v>1834</v>
      </c>
      <c r="R203" s="50">
        <v>1845</v>
      </c>
      <c r="S203" s="50">
        <v>1887</v>
      </c>
      <c r="T203" s="50">
        <v>1892</v>
      </c>
      <c r="U203" s="50">
        <v>1870</v>
      </c>
      <c r="V203" s="50">
        <v>1854</v>
      </c>
      <c r="W203" s="50">
        <v>1826</v>
      </c>
      <c r="X203" s="50">
        <v>1996</v>
      </c>
      <c r="Y203" s="50">
        <v>1988</v>
      </c>
      <c r="Z203" s="50">
        <v>1923</v>
      </c>
      <c r="AA203" s="50">
        <v>1892</v>
      </c>
      <c r="AB203" s="50">
        <v>1922</v>
      </c>
      <c r="AC203" s="50">
        <v>2017</v>
      </c>
      <c r="AD203" s="50">
        <v>2071</v>
      </c>
      <c r="AE203" s="50">
        <v>2061</v>
      </c>
      <c r="AF203" s="14"/>
      <c r="AG203" s="14"/>
      <c r="AH203" s="14"/>
      <c r="AI203" s="14"/>
      <c r="AJ203" s="14"/>
      <c r="AK203" s="14"/>
      <c r="AL203" s="14"/>
      <c r="AM203" s="14"/>
      <c r="AN203" s="14"/>
      <c r="AO203" s="14"/>
      <c r="AP203" s="14"/>
      <c r="AQ203" s="14"/>
      <c r="AR203" s="14"/>
      <c r="AS203" s="14"/>
      <c r="AT203" s="14"/>
      <c r="AU203" s="14"/>
      <c r="AV203" s="14"/>
      <c r="AW203" s="14"/>
      <c r="AX203" s="11"/>
    </row>
    <row r="204" spans="1:50" ht="15" customHeight="1" x14ac:dyDescent="0.25">
      <c r="A204" s="137" t="s">
        <v>394</v>
      </c>
      <c r="B204" s="44"/>
      <c r="C204" s="48" t="s">
        <v>395</v>
      </c>
      <c r="D204" s="49"/>
      <c r="E204" s="50">
        <v>68</v>
      </c>
      <c r="F204" s="50">
        <v>70</v>
      </c>
      <c r="G204" s="50">
        <v>72</v>
      </c>
      <c r="H204" s="50">
        <v>73</v>
      </c>
      <c r="I204" s="50">
        <v>75</v>
      </c>
      <c r="J204" s="50">
        <v>75</v>
      </c>
      <c r="K204" s="50">
        <v>76</v>
      </c>
      <c r="L204" s="50">
        <v>76</v>
      </c>
      <c r="M204" s="50">
        <v>77</v>
      </c>
      <c r="N204" s="50">
        <v>79</v>
      </c>
      <c r="O204" s="50">
        <v>78</v>
      </c>
      <c r="P204" s="50">
        <v>78</v>
      </c>
      <c r="Q204" s="50">
        <v>79</v>
      </c>
      <c r="R204" s="50">
        <v>84</v>
      </c>
      <c r="S204" s="50">
        <v>84</v>
      </c>
      <c r="T204" s="50">
        <v>84</v>
      </c>
      <c r="U204" s="50">
        <v>84</v>
      </c>
      <c r="V204" s="50">
        <v>83</v>
      </c>
      <c r="W204" s="50">
        <v>83</v>
      </c>
      <c r="X204" s="50">
        <v>82</v>
      </c>
      <c r="Y204" s="50">
        <v>84</v>
      </c>
      <c r="Z204" s="50">
        <v>88</v>
      </c>
      <c r="AA204" s="50">
        <v>91</v>
      </c>
      <c r="AB204" s="50">
        <v>94</v>
      </c>
      <c r="AC204" s="50">
        <v>97</v>
      </c>
      <c r="AD204" s="50">
        <v>95</v>
      </c>
      <c r="AE204" s="50">
        <v>95</v>
      </c>
      <c r="AF204" s="14"/>
      <c r="AG204" s="14"/>
      <c r="AH204" s="14"/>
      <c r="AI204" s="14"/>
      <c r="AJ204" s="14"/>
      <c r="AK204" s="14"/>
      <c r="AL204" s="14"/>
      <c r="AM204" s="14"/>
      <c r="AN204" s="14"/>
      <c r="AO204" s="14"/>
      <c r="AP204" s="14"/>
      <c r="AQ204" s="14"/>
      <c r="AR204" s="14"/>
      <c r="AS204" s="14"/>
      <c r="AT204" s="14"/>
      <c r="AU204" s="14"/>
      <c r="AV204" s="14"/>
      <c r="AW204" s="14"/>
      <c r="AX204" s="11"/>
    </row>
    <row r="205" spans="1:50" ht="15" customHeight="1" x14ac:dyDescent="0.25">
      <c r="A205" s="137" t="s">
        <v>790</v>
      </c>
      <c r="B205" s="44"/>
      <c r="C205" s="48" t="s">
        <v>396</v>
      </c>
      <c r="D205" s="49"/>
      <c r="E205" s="50">
        <v>1156</v>
      </c>
      <c r="F205" s="50">
        <v>1195</v>
      </c>
      <c r="G205" s="50">
        <v>1228</v>
      </c>
      <c r="H205" s="50">
        <v>1270</v>
      </c>
      <c r="I205" s="50">
        <v>1308</v>
      </c>
      <c r="J205" s="50">
        <v>1326</v>
      </c>
      <c r="K205" s="50">
        <v>1318</v>
      </c>
      <c r="L205" s="50">
        <v>1289</v>
      </c>
      <c r="M205" s="50">
        <v>1333</v>
      </c>
      <c r="N205" s="50">
        <v>1385</v>
      </c>
      <c r="O205" s="50">
        <v>1377</v>
      </c>
      <c r="P205" s="50">
        <v>1404</v>
      </c>
      <c r="Q205" s="50">
        <v>1408</v>
      </c>
      <c r="R205" s="50">
        <v>1449</v>
      </c>
      <c r="S205" s="50">
        <v>1456</v>
      </c>
      <c r="T205" s="50">
        <v>1425</v>
      </c>
      <c r="U205" s="50">
        <v>1418</v>
      </c>
      <c r="V205" s="50">
        <v>1392</v>
      </c>
      <c r="W205" s="50">
        <v>1403</v>
      </c>
      <c r="X205" s="50">
        <v>1380</v>
      </c>
      <c r="Y205" s="50">
        <v>1407</v>
      </c>
      <c r="Z205" s="50">
        <v>1459</v>
      </c>
      <c r="AA205" s="50">
        <v>1489</v>
      </c>
      <c r="AB205" s="50">
        <v>1559</v>
      </c>
      <c r="AC205" s="50">
        <v>1653</v>
      </c>
      <c r="AD205" s="50">
        <v>1637</v>
      </c>
      <c r="AE205" s="50">
        <v>1619</v>
      </c>
      <c r="AF205" s="14"/>
      <c r="AG205" s="14"/>
      <c r="AH205" s="14"/>
      <c r="AI205" s="14"/>
      <c r="AJ205" s="14"/>
      <c r="AK205" s="14"/>
      <c r="AL205" s="14"/>
      <c r="AM205" s="14"/>
      <c r="AN205" s="14"/>
      <c r="AO205" s="14"/>
      <c r="AP205" s="14"/>
      <c r="AQ205" s="14"/>
      <c r="AR205" s="14"/>
      <c r="AS205" s="14"/>
      <c r="AT205" s="14"/>
      <c r="AU205" s="14"/>
      <c r="AV205" s="14"/>
      <c r="AW205" s="14"/>
      <c r="AX205" s="11"/>
    </row>
    <row r="206" spans="1:50" ht="15" customHeight="1" x14ac:dyDescent="0.25">
      <c r="A206" s="137" t="s">
        <v>397</v>
      </c>
      <c r="B206" s="44"/>
      <c r="C206" s="48" t="s">
        <v>398</v>
      </c>
      <c r="D206" s="49"/>
      <c r="E206" s="50">
        <v>729</v>
      </c>
      <c r="F206" s="50">
        <v>742</v>
      </c>
      <c r="G206" s="50">
        <v>758</v>
      </c>
      <c r="H206" s="50">
        <v>783</v>
      </c>
      <c r="I206" s="50">
        <v>804</v>
      </c>
      <c r="J206" s="50">
        <v>824</v>
      </c>
      <c r="K206" s="50">
        <v>835</v>
      </c>
      <c r="L206" s="50">
        <v>800</v>
      </c>
      <c r="M206" s="50">
        <v>816</v>
      </c>
      <c r="N206" s="50">
        <v>835</v>
      </c>
      <c r="O206" s="50">
        <v>863</v>
      </c>
      <c r="P206" s="50">
        <v>883</v>
      </c>
      <c r="Q206" s="50">
        <v>901</v>
      </c>
      <c r="R206" s="50">
        <v>917</v>
      </c>
      <c r="S206" s="50">
        <v>923</v>
      </c>
      <c r="T206" s="50">
        <v>932</v>
      </c>
      <c r="U206" s="50">
        <v>913</v>
      </c>
      <c r="V206" s="50">
        <v>897</v>
      </c>
      <c r="W206" s="50">
        <v>898</v>
      </c>
      <c r="X206" s="50">
        <v>888</v>
      </c>
      <c r="Y206" s="50">
        <v>897</v>
      </c>
      <c r="Z206" s="50">
        <v>929</v>
      </c>
      <c r="AA206" s="50">
        <v>950</v>
      </c>
      <c r="AB206" s="50">
        <v>967</v>
      </c>
      <c r="AC206" s="50">
        <v>975</v>
      </c>
      <c r="AD206" s="50">
        <v>1002</v>
      </c>
      <c r="AE206" s="50">
        <v>1004</v>
      </c>
      <c r="AF206" s="14"/>
      <c r="AG206" s="14"/>
      <c r="AH206" s="14"/>
      <c r="AI206" s="14"/>
      <c r="AJ206" s="14"/>
      <c r="AK206" s="14"/>
      <c r="AL206" s="14"/>
      <c r="AM206" s="14"/>
      <c r="AN206" s="14"/>
      <c r="AO206" s="14"/>
      <c r="AP206" s="14"/>
      <c r="AQ206" s="14"/>
      <c r="AR206" s="14"/>
      <c r="AS206" s="14"/>
      <c r="AT206" s="14"/>
      <c r="AU206" s="14"/>
      <c r="AV206" s="14"/>
      <c r="AW206" s="14"/>
      <c r="AX206" s="11"/>
    </row>
    <row r="207" spans="1:50" ht="15" customHeight="1" x14ac:dyDescent="0.25">
      <c r="A207" s="137" t="s">
        <v>399</v>
      </c>
      <c r="B207" s="44"/>
      <c r="C207" s="48" t="s">
        <v>400</v>
      </c>
      <c r="D207" s="49"/>
      <c r="E207" s="50">
        <v>601</v>
      </c>
      <c r="F207" s="50">
        <v>621</v>
      </c>
      <c r="G207" s="50">
        <v>634</v>
      </c>
      <c r="H207" s="50">
        <v>651</v>
      </c>
      <c r="I207" s="50">
        <v>662</v>
      </c>
      <c r="J207" s="50">
        <v>668</v>
      </c>
      <c r="K207" s="50">
        <v>678</v>
      </c>
      <c r="L207" s="50">
        <v>671</v>
      </c>
      <c r="M207" s="50">
        <v>668</v>
      </c>
      <c r="N207" s="50">
        <v>701</v>
      </c>
      <c r="O207" s="50">
        <v>715</v>
      </c>
      <c r="P207" s="50">
        <v>722</v>
      </c>
      <c r="Q207" s="50">
        <v>723</v>
      </c>
      <c r="R207" s="50">
        <v>744</v>
      </c>
      <c r="S207" s="50">
        <v>751</v>
      </c>
      <c r="T207" s="50">
        <v>741</v>
      </c>
      <c r="U207" s="50">
        <v>742</v>
      </c>
      <c r="V207" s="50">
        <v>732</v>
      </c>
      <c r="W207" s="50">
        <v>733</v>
      </c>
      <c r="X207" s="50">
        <v>725</v>
      </c>
      <c r="Y207" s="50">
        <v>732</v>
      </c>
      <c r="Z207" s="50">
        <v>757</v>
      </c>
      <c r="AA207" s="50">
        <v>778</v>
      </c>
      <c r="AB207" s="50">
        <v>799</v>
      </c>
      <c r="AC207" s="50">
        <v>817</v>
      </c>
      <c r="AD207" s="50">
        <v>813</v>
      </c>
      <c r="AE207" s="50">
        <v>807</v>
      </c>
      <c r="AF207" s="14"/>
      <c r="AG207" s="14"/>
      <c r="AH207" s="14"/>
      <c r="AI207" s="14"/>
      <c r="AJ207" s="14"/>
      <c r="AK207" s="14"/>
      <c r="AL207" s="14"/>
      <c r="AM207" s="14"/>
      <c r="AN207" s="14"/>
      <c r="AO207" s="14"/>
      <c r="AP207" s="14"/>
      <c r="AQ207" s="14"/>
      <c r="AR207" s="14"/>
      <c r="AS207" s="14"/>
      <c r="AT207" s="14"/>
      <c r="AU207" s="14"/>
      <c r="AV207" s="14"/>
      <c r="AW207" s="14"/>
      <c r="AX207" s="11"/>
    </row>
    <row r="208" spans="1:50" ht="15" customHeight="1" x14ac:dyDescent="0.25">
      <c r="A208" s="137" t="s">
        <v>401</v>
      </c>
      <c r="B208" s="44"/>
      <c r="C208" s="48" t="s">
        <v>402</v>
      </c>
      <c r="D208" s="49"/>
      <c r="E208" s="50">
        <v>96</v>
      </c>
      <c r="F208" s="50">
        <v>99</v>
      </c>
      <c r="G208" s="50">
        <v>102</v>
      </c>
      <c r="H208" s="50">
        <v>104</v>
      </c>
      <c r="I208" s="50">
        <v>106</v>
      </c>
      <c r="J208" s="50">
        <v>107</v>
      </c>
      <c r="K208" s="50">
        <v>110</v>
      </c>
      <c r="L208" s="50">
        <v>110</v>
      </c>
      <c r="M208" s="50">
        <v>111</v>
      </c>
      <c r="N208" s="50">
        <v>118</v>
      </c>
      <c r="O208" s="50">
        <v>120</v>
      </c>
      <c r="P208" s="50">
        <v>120</v>
      </c>
      <c r="Q208" s="50">
        <v>122</v>
      </c>
      <c r="R208" s="50">
        <v>127</v>
      </c>
      <c r="S208" s="50">
        <v>127</v>
      </c>
      <c r="T208" s="50">
        <v>127</v>
      </c>
      <c r="U208" s="50">
        <v>125</v>
      </c>
      <c r="V208" s="50">
        <v>125</v>
      </c>
      <c r="W208" s="50">
        <v>126</v>
      </c>
      <c r="X208" s="50">
        <v>125</v>
      </c>
      <c r="Y208" s="50">
        <v>128</v>
      </c>
      <c r="Z208" s="50">
        <v>133</v>
      </c>
      <c r="AA208" s="50">
        <v>137</v>
      </c>
      <c r="AB208" s="50">
        <v>141</v>
      </c>
      <c r="AC208" s="50">
        <v>144</v>
      </c>
      <c r="AD208" s="50">
        <v>143</v>
      </c>
      <c r="AE208" s="50">
        <v>142</v>
      </c>
      <c r="AF208" s="14"/>
      <c r="AG208" s="14"/>
      <c r="AH208" s="14"/>
      <c r="AI208" s="14"/>
      <c r="AJ208" s="14"/>
      <c r="AK208" s="14"/>
      <c r="AL208" s="14"/>
      <c r="AM208" s="14"/>
      <c r="AN208" s="14"/>
      <c r="AO208" s="14"/>
      <c r="AP208" s="14"/>
      <c r="AQ208" s="14"/>
      <c r="AR208" s="14"/>
      <c r="AS208" s="14"/>
      <c r="AT208" s="14"/>
      <c r="AU208" s="14"/>
      <c r="AV208" s="14"/>
      <c r="AW208" s="14"/>
      <c r="AX208" s="11"/>
    </row>
    <row r="209" spans="1:50" ht="15" customHeight="1" x14ac:dyDescent="0.25">
      <c r="A209" s="137" t="s">
        <v>403</v>
      </c>
      <c r="B209" s="44"/>
      <c r="C209" s="48" t="s">
        <v>404</v>
      </c>
      <c r="D209" s="49"/>
      <c r="E209" s="50">
        <v>480</v>
      </c>
      <c r="F209" s="50">
        <v>493</v>
      </c>
      <c r="G209" s="50">
        <v>502</v>
      </c>
      <c r="H209" s="50">
        <v>515</v>
      </c>
      <c r="I209" s="50">
        <v>524</v>
      </c>
      <c r="J209" s="50">
        <v>530</v>
      </c>
      <c r="K209" s="50">
        <v>540</v>
      </c>
      <c r="L209" s="50">
        <v>537</v>
      </c>
      <c r="M209" s="50">
        <v>553</v>
      </c>
      <c r="N209" s="50">
        <v>582</v>
      </c>
      <c r="O209" s="50">
        <v>598</v>
      </c>
      <c r="P209" s="50">
        <v>601</v>
      </c>
      <c r="Q209" s="50">
        <v>594</v>
      </c>
      <c r="R209" s="50">
        <v>607</v>
      </c>
      <c r="S209" s="50">
        <v>614</v>
      </c>
      <c r="T209" s="50">
        <v>610</v>
      </c>
      <c r="U209" s="50">
        <v>607</v>
      </c>
      <c r="V209" s="50">
        <v>606</v>
      </c>
      <c r="W209" s="50">
        <v>604</v>
      </c>
      <c r="X209" s="50">
        <v>590</v>
      </c>
      <c r="Y209" s="50">
        <v>589</v>
      </c>
      <c r="Z209" s="50">
        <v>607</v>
      </c>
      <c r="AA209" s="50">
        <v>617</v>
      </c>
      <c r="AB209" s="50">
        <v>632</v>
      </c>
      <c r="AC209" s="50">
        <v>646</v>
      </c>
      <c r="AD209" s="50">
        <v>648</v>
      </c>
      <c r="AE209" s="50">
        <v>650</v>
      </c>
      <c r="AF209" s="14"/>
      <c r="AG209" s="14"/>
      <c r="AH209" s="14"/>
      <c r="AI209" s="14"/>
      <c r="AJ209" s="14"/>
      <c r="AK209" s="14"/>
      <c r="AL209" s="14"/>
      <c r="AM209" s="14"/>
      <c r="AN209" s="14"/>
      <c r="AO209" s="14"/>
      <c r="AP209" s="14"/>
      <c r="AQ209" s="14"/>
      <c r="AR209" s="14"/>
      <c r="AS209" s="14"/>
      <c r="AT209" s="14"/>
      <c r="AU209" s="14"/>
      <c r="AV209" s="14"/>
      <c r="AW209" s="14"/>
      <c r="AX209" s="11"/>
    </row>
    <row r="210" spans="1:50" ht="15" customHeight="1" x14ac:dyDescent="0.25">
      <c r="A210" s="137" t="s">
        <v>405</v>
      </c>
      <c r="B210" s="44"/>
      <c r="C210" s="48" t="s">
        <v>406</v>
      </c>
      <c r="D210" s="49"/>
      <c r="E210" s="50">
        <v>1134</v>
      </c>
      <c r="F210" s="50">
        <v>1168</v>
      </c>
      <c r="G210" s="50">
        <v>1197</v>
      </c>
      <c r="H210" s="50">
        <v>1235</v>
      </c>
      <c r="I210" s="50">
        <v>1272</v>
      </c>
      <c r="J210" s="50">
        <v>1295</v>
      </c>
      <c r="K210" s="50">
        <v>1328</v>
      </c>
      <c r="L210" s="50">
        <v>1294</v>
      </c>
      <c r="M210" s="50">
        <v>1308</v>
      </c>
      <c r="N210" s="50">
        <v>1362</v>
      </c>
      <c r="O210" s="50">
        <v>1421</v>
      </c>
      <c r="P210" s="50">
        <v>1452</v>
      </c>
      <c r="Q210" s="50">
        <v>1446</v>
      </c>
      <c r="R210" s="50">
        <v>1519</v>
      </c>
      <c r="S210" s="50">
        <v>1525</v>
      </c>
      <c r="T210" s="50">
        <v>1528</v>
      </c>
      <c r="U210" s="50">
        <v>1543</v>
      </c>
      <c r="V210" s="50">
        <v>1515</v>
      </c>
      <c r="W210" s="50">
        <v>1511</v>
      </c>
      <c r="X210" s="50">
        <v>1538</v>
      </c>
      <c r="Y210" s="50">
        <v>1549</v>
      </c>
      <c r="Z210" s="50">
        <v>1593</v>
      </c>
      <c r="AA210" s="50">
        <v>1608</v>
      </c>
      <c r="AB210" s="50">
        <v>1666</v>
      </c>
      <c r="AC210" s="50">
        <v>1720</v>
      </c>
      <c r="AD210" s="50">
        <v>1728</v>
      </c>
      <c r="AE210" s="50">
        <v>1745</v>
      </c>
      <c r="AF210" s="14"/>
      <c r="AG210" s="14"/>
      <c r="AH210" s="14"/>
      <c r="AI210" s="14"/>
      <c r="AJ210" s="14"/>
      <c r="AK210" s="14"/>
      <c r="AL210" s="14"/>
      <c r="AM210" s="14"/>
      <c r="AN210" s="14"/>
      <c r="AO210" s="14"/>
      <c r="AP210" s="14"/>
      <c r="AQ210" s="14"/>
      <c r="AR210" s="14"/>
      <c r="AS210" s="14"/>
      <c r="AT210" s="14"/>
      <c r="AU210" s="14"/>
      <c r="AV210" s="14"/>
      <c r="AW210" s="14"/>
      <c r="AX210" s="11"/>
    </row>
    <row r="211" spans="1:50" ht="15" customHeight="1" x14ac:dyDescent="0.25">
      <c r="A211" s="137" t="s">
        <v>407</v>
      </c>
      <c r="B211" s="44"/>
      <c r="C211" s="48" t="s">
        <v>408</v>
      </c>
      <c r="D211" s="49"/>
      <c r="E211" s="50">
        <v>586</v>
      </c>
      <c r="F211" s="50">
        <v>600</v>
      </c>
      <c r="G211" s="50">
        <v>613</v>
      </c>
      <c r="H211" s="50">
        <v>632</v>
      </c>
      <c r="I211" s="50">
        <v>649</v>
      </c>
      <c r="J211" s="50">
        <v>659</v>
      </c>
      <c r="K211" s="50">
        <v>670</v>
      </c>
      <c r="L211" s="50">
        <v>678</v>
      </c>
      <c r="M211" s="50">
        <v>691</v>
      </c>
      <c r="N211" s="50">
        <v>701</v>
      </c>
      <c r="O211" s="50">
        <v>719</v>
      </c>
      <c r="P211" s="50">
        <v>725</v>
      </c>
      <c r="Q211" s="50">
        <v>735</v>
      </c>
      <c r="R211" s="50">
        <v>773</v>
      </c>
      <c r="S211" s="50">
        <v>789</v>
      </c>
      <c r="T211" s="50">
        <v>782</v>
      </c>
      <c r="U211" s="50">
        <v>772</v>
      </c>
      <c r="V211" s="50">
        <v>760</v>
      </c>
      <c r="W211" s="50">
        <v>750</v>
      </c>
      <c r="X211" s="50">
        <v>737</v>
      </c>
      <c r="Y211" s="50">
        <v>738</v>
      </c>
      <c r="Z211" s="50">
        <v>766</v>
      </c>
      <c r="AA211" s="50">
        <v>784</v>
      </c>
      <c r="AB211" s="50">
        <v>821</v>
      </c>
      <c r="AC211" s="50">
        <v>832</v>
      </c>
      <c r="AD211" s="50">
        <v>838</v>
      </c>
      <c r="AE211" s="50">
        <v>838</v>
      </c>
      <c r="AF211" s="14"/>
      <c r="AG211" s="14"/>
      <c r="AH211" s="14"/>
      <c r="AI211" s="14"/>
      <c r="AJ211" s="14"/>
      <c r="AK211" s="14"/>
      <c r="AL211" s="14"/>
      <c r="AM211" s="14"/>
      <c r="AN211" s="14"/>
      <c r="AO211" s="14"/>
      <c r="AP211" s="14"/>
      <c r="AQ211" s="14"/>
      <c r="AR211" s="14"/>
      <c r="AS211" s="14"/>
      <c r="AT211" s="14"/>
      <c r="AU211" s="14"/>
      <c r="AV211" s="14"/>
      <c r="AW211" s="14"/>
      <c r="AX211" s="11"/>
    </row>
    <row r="212" spans="1:50" ht="15" customHeight="1" x14ac:dyDescent="0.25">
      <c r="A212" s="137" t="s">
        <v>409</v>
      </c>
      <c r="B212" s="44"/>
      <c r="C212" s="48" t="s">
        <v>410</v>
      </c>
      <c r="D212" s="49"/>
      <c r="E212" s="50">
        <v>324</v>
      </c>
      <c r="F212" s="50">
        <v>328</v>
      </c>
      <c r="G212" s="50">
        <v>334</v>
      </c>
      <c r="H212" s="50">
        <v>342</v>
      </c>
      <c r="I212" s="50">
        <v>348</v>
      </c>
      <c r="J212" s="50">
        <v>352</v>
      </c>
      <c r="K212" s="50">
        <v>357</v>
      </c>
      <c r="L212" s="50">
        <v>360</v>
      </c>
      <c r="M212" s="50">
        <v>362</v>
      </c>
      <c r="N212" s="50">
        <v>372</v>
      </c>
      <c r="O212" s="50">
        <v>373</v>
      </c>
      <c r="P212" s="50">
        <v>376</v>
      </c>
      <c r="Q212" s="50">
        <v>384</v>
      </c>
      <c r="R212" s="50">
        <v>393</v>
      </c>
      <c r="S212" s="50">
        <v>389</v>
      </c>
      <c r="T212" s="50">
        <v>390</v>
      </c>
      <c r="U212" s="50">
        <v>400</v>
      </c>
      <c r="V212" s="50">
        <v>390</v>
      </c>
      <c r="W212" s="50">
        <v>391</v>
      </c>
      <c r="X212" s="50">
        <v>391</v>
      </c>
      <c r="Y212" s="50">
        <v>389</v>
      </c>
      <c r="Z212" s="50">
        <v>398</v>
      </c>
      <c r="AA212" s="50">
        <v>403</v>
      </c>
      <c r="AB212" s="50">
        <v>407</v>
      </c>
      <c r="AC212" s="50">
        <v>405</v>
      </c>
      <c r="AD212" s="50">
        <v>412</v>
      </c>
      <c r="AE212" s="50">
        <v>411</v>
      </c>
      <c r="AF212" s="14"/>
      <c r="AG212" s="14"/>
      <c r="AH212" s="14"/>
      <c r="AI212" s="14"/>
      <c r="AJ212" s="14"/>
      <c r="AK212" s="14"/>
      <c r="AL212" s="14"/>
      <c r="AM212" s="14"/>
      <c r="AN212" s="14"/>
      <c r="AO212" s="14"/>
      <c r="AP212" s="14"/>
      <c r="AQ212" s="14"/>
      <c r="AR212" s="14"/>
      <c r="AS212" s="14"/>
      <c r="AT212" s="14"/>
      <c r="AU212" s="14"/>
      <c r="AV212" s="14"/>
      <c r="AW212" s="14"/>
      <c r="AX212" s="11"/>
    </row>
    <row r="213" spans="1:50" s="11" customFormat="1" ht="22.5" customHeight="1" x14ac:dyDescent="0.25">
      <c r="A213" s="137" t="s">
        <v>411</v>
      </c>
      <c r="B213" s="44"/>
      <c r="C213" s="48" t="s">
        <v>412</v>
      </c>
      <c r="D213" s="49"/>
      <c r="E213" s="50">
        <v>803</v>
      </c>
      <c r="F213" s="50">
        <v>821</v>
      </c>
      <c r="G213" s="50">
        <v>839</v>
      </c>
      <c r="H213" s="50">
        <v>868</v>
      </c>
      <c r="I213" s="50">
        <v>893</v>
      </c>
      <c r="J213" s="50">
        <v>919</v>
      </c>
      <c r="K213" s="50">
        <v>945</v>
      </c>
      <c r="L213" s="50">
        <v>964</v>
      </c>
      <c r="M213" s="50">
        <v>971</v>
      </c>
      <c r="N213" s="50">
        <v>994</v>
      </c>
      <c r="O213" s="50">
        <v>1018</v>
      </c>
      <c r="P213" s="50">
        <v>1044</v>
      </c>
      <c r="Q213" s="50">
        <v>1052</v>
      </c>
      <c r="R213" s="50">
        <v>1059</v>
      </c>
      <c r="S213" s="50">
        <v>1078</v>
      </c>
      <c r="T213" s="50">
        <v>1089</v>
      </c>
      <c r="U213" s="50">
        <v>1079</v>
      </c>
      <c r="V213" s="50">
        <v>1061</v>
      </c>
      <c r="W213" s="50">
        <v>1061</v>
      </c>
      <c r="X213" s="50">
        <v>1056</v>
      </c>
      <c r="Y213" s="50">
        <v>1068</v>
      </c>
      <c r="Z213" s="50">
        <v>1092</v>
      </c>
      <c r="AA213" s="50">
        <v>1122</v>
      </c>
      <c r="AB213" s="50">
        <v>1136</v>
      </c>
      <c r="AC213" s="50">
        <v>1176</v>
      </c>
      <c r="AD213" s="50">
        <v>1204</v>
      </c>
      <c r="AE213" s="50">
        <v>1205</v>
      </c>
      <c r="AF213" s="12"/>
      <c r="AG213" s="12"/>
      <c r="AH213" s="12"/>
      <c r="AI213" s="12"/>
      <c r="AJ213" s="12"/>
      <c r="AK213" s="12"/>
      <c r="AL213" s="12"/>
      <c r="AM213" s="12"/>
      <c r="AN213" s="12"/>
      <c r="AO213" s="12"/>
      <c r="AP213" s="12"/>
      <c r="AQ213" s="12"/>
      <c r="AR213" s="12"/>
      <c r="AS213" s="12"/>
      <c r="AT213" s="12"/>
      <c r="AU213" s="12"/>
      <c r="AV213" s="12"/>
      <c r="AW213" s="12"/>
    </row>
    <row r="214" spans="1:50" ht="15" customHeight="1" x14ac:dyDescent="0.25">
      <c r="A214" s="136" t="s">
        <v>13</v>
      </c>
      <c r="B214" s="44" t="s">
        <v>14</v>
      </c>
      <c r="C214" s="44"/>
      <c r="D214" s="45"/>
      <c r="E214" s="46">
        <v>13728</v>
      </c>
      <c r="F214" s="46">
        <v>14054</v>
      </c>
      <c r="G214" s="46">
        <v>14329</v>
      </c>
      <c r="H214" s="46">
        <v>14688</v>
      </c>
      <c r="I214" s="46">
        <v>15024</v>
      </c>
      <c r="J214" s="46">
        <v>15219</v>
      </c>
      <c r="K214" s="46">
        <v>15478</v>
      </c>
      <c r="L214" s="46">
        <v>15421</v>
      </c>
      <c r="M214" s="46">
        <v>15630</v>
      </c>
      <c r="N214" s="46">
        <v>16190</v>
      </c>
      <c r="O214" s="46">
        <v>16401</v>
      </c>
      <c r="P214" s="46">
        <v>16818</v>
      </c>
      <c r="Q214" s="46">
        <v>16762</v>
      </c>
      <c r="R214" s="46">
        <v>17168</v>
      </c>
      <c r="S214" s="46">
        <v>17394</v>
      </c>
      <c r="T214" s="46">
        <v>17321</v>
      </c>
      <c r="U214" s="46">
        <v>17082</v>
      </c>
      <c r="V214" s="46">
        <v>16884</v>
      </c>
      <c r="W214" s="46">
        <v>16979</v>
      </c>
      <c r="X214" s="46">
        <v>17001</v>
      </c>
      <c r="Y214" s="46">
        <v>17276</v>
      </c>
      <c r="Z214" s="46">
        <v>17988</v>
      </c>
      <c r="AA214" s="46">
        <v>18448</v>
      </c>
      <c r="AB214" s="46">
        <v>19084</v>
      </c>
      <c r="AC214" s="46">
        <v>19164</v>
      </c>
      <c r="AD214" s="46">
        <v>19661</v>
      </c>
      <c r="AE214" s="46">
        <v>19954</v>
      </c>
      <c r="AF214" s="14"/>
      <c r="AG214" s="14"/>
      <c r="AH214" s="14"/>
      <c r="AI214" s="14"/>
      <c r="AJ214" s="14"/>
      <c r="AK214" s="14"/>
      <c r="AL214" s="14"/>
      <c r="AM214" s="14"/>
      <c r="AN214" s="14"/>
      <c r="AO214" s="14"/>
      <c r="AP214" s="14"/>
      <c r="AQ214" s="14"/>
      <c r="AR214" s="14"/>
      <c r="AS214" s="14"/>
      <c r="AT214" s="14"/>
      <c r="AU214" s="14"/>
      <c r="AV214" s="14"/>
      <c r="AW214" s="14"/>
      <c r="AX214" s="11"/>
    </row>
    <row r="215" spans="1:50" ht="15" customHeight="1" x14ac:dyDescent="0.25">
      <c r="A215" s="137" t="s">
        <v>413</v>
      </c>
      <c r="B215" s="145"/>
      <c r="C215" s="145" t="s">
        <v>414</v>
      </c>
      <c r="D215" s="49"/>
      <c r="E215" s="50">
        <v>204</v>
      </c>
      <c r="F215" s="50">
        <v>206</v>
      </c>
      <c r="G215" s="50">
        <v>210</v>
      </c>
      <c r="H215" s="50">
        <v>212</v>
      </c>
      <c r="I215" s="50">
        <v>215</v>
      </c>
      <c r="J215" s="50">
        <v>217</v>
      </c>
      <c r="K215" s="50">
        <v>218</v>
      </c>
      <c r="L215" s="50">
        <v>219</v>
      </c>
      <c r="M215" s="50">
        <v>221</v>
      </c>
      <c r="N215" s="50">
        <v>225</v>
      </c>
      <c r="O215" s="50">
        <v>225</v>
      </c>
      <c r="P215" s="50">
        <v>236</v>
      </c>
      <c r="Q215" s="50">
        <v>243</v>
      </c>
      <c r="R215" s="50">
        <v>241</v>
      </c>
      <c r="S215" s="50">
        <v>247</v>
      </c>
      <c r="T215" s="50">
        <v>250</v>
      </c>
      <c r="U215" s="50">
        <v>251</v>
      </c>
      <c r="V215" s="50">
        <v>246</v>
      </c>
      <c r="W215" s="50">
        <v>251</v>
      </c>
      <c r="X215" s="50">
        <v>253</v>
      </c>
      <c r="Y215" s="50">
        <v>255</v>
      </c>
      <c r="Z215" s="50">
        <v>261</v>
      </c>
      <c r="AA215" s="50">
        <v>278</v>
      </c>
      <c r="AB215" s="50">
        <v>287</v>
      </c>
      <c r="AC215" s="50">
        <v>272</v>
      </c>
      <c r="AD215" s="50">
        <v>275</v>
      </c>
      <c r="AE215" s="50">
        <v>278</v>
      </c>
      <c r="AF215" s="14"/>
      <c r="AG215" s="14"/>
      <c r="AH215" s="14"/>
      <c r="AI215" s="14"/>
      <c r="AJ215" s="14"/>
      <c r="AK215" s="14"/>
      <c r="AL215" s="14"/>
      <c r="AM215" s="14"/>
      <c r="AN215" s="14"/>
      <c r="AO215" s="14"/>
      <c r="AP215" s="14"/>
      <c r="AQ215" s="14"/>
      <c r="AR215" s="14"/>
      <c r="AS215" s="14"/>
      <c r="AT215" s="14"/>
      <c r="AU215" s="14"/>
      <c r="AV215" s="14"/>
      <c r="AW215" s="14"/>
      <c r="AX215" s="11"/>
    </row>
    <row r="216" spans="1:50" ht="15" customHeight="1" x14ac:dyDescent="0.25">
      <c r="A216" s="137" t="s">
        <v>415</v>
      </c>
      <c r="B216" s="145"/>
      <c r="C216" s="145" t="s">
        <v>416</v>
      </c>
      <c r="D216" s="49"/>
      <c r="E216" s="50">
        <v>599</v>
      </c>
      <c r="F216" s="50">
        <v>611</v>
      </c>
      <c r="G216" s="50">
        <v>623</v>
      </c>
      <c r="H216" s="50">
        <v>648</v>
      </c>
      <c r="I216" s="50">
        <v>666</v>
      </c>
      <c r="J216" s="50">
        <v>679</v>
      </c>
      <c r="K216" s="50">
        <v>706</v>
      </c>
      <c r="L216" s="50">
        <v>704</v>
      </c>
      <c r="M216" s="50">
        <v>720</v>
      </c>
      <c r="N216" s="50">
        <v>753</v>
      </c>
      <c r="O216" s="50">
        <v>747</v>
      </c>
      <c r="P216" s="50">
        <v>781</v>
      </c>
      <c r="Q216" s="50">
        <v>770</v>
      </c>
      <c r="R216" s="50">
        <v>794</v>
      </c>
      <c r="S216" s="50">
        <v>824</v>
      </c>
      <c r="T216" s="50">
        <v>800</v>
      </c>
      <c r="U216" s="50">
        <v>794</v>
      </c>
      <c r="V216" s="50">
        <v>785</v>
      </c>
      <c r="W216" s="50">
        <v>788</v>
      </c>
      <c r="X216" s="50">
        <v>798</v>
      </c>
      <c r="Y216" s="50">
        <v>810</v>
      </c>
      <c r="Z216" s="50">
        <v>854</v>
      </c>
      <c r="AA216" s="50">
        <v>872</v>
      </c>
      <c r="AB216" s="50">
        <v>901</v>
      </c>
      <c r="AC216" s="50">
        <v>907</v>
      </c>
      <c r="AD216" s="50">
        <v>932</v>
      </c>
      <c r="AE216" s="50">
        <v>941</v>
      </c>
      <c r="AF216" s="14"/>
      <c r="AG216" s="14"/>
      <c r="AH216" s="14"/>
      <c r="AI216" s="14"/>
      <c r="AJ216" s="14"/>
      <c r="AK216" s="14"/>
      <c r="AL216" s="14"/>
      <c r="AM216" s="14"/>
      <c r="AN216" s="14"/>
      <c r="AO216" s="14"/>
      <c r="AP216" s="14"/>
      <c r="AQ216" s="14"/>
      <c r="AR216" s="14"/>
      <c r="AS216" s="14"/>
      <c r="AT216" s="14"/>
      <c r="AU216" s="14"/>
      <c r="AV216" s="14"/>
      <c r="AW216" s="14"/>
      <c r="AX216" s="11"/>
    </row>
    <row r="217" spans="1:50" ht="15" customHeight="1" x14ac:dyDescent="0.25">
      <c r="A217" s="137" t="s">
        <v>417</v>
      </c>
      <c r="B217" s="145"/>
      <c r="C217" s="145" t="s">
        <v>418</v>
      </c>
      <c r="D217" s="49"/>
      <c r="E217" s="50">
        <v>585</v>
      </c>
      <c r="F217" s="50">
        <v>595</v>
      </c>
      <c r="G217" s="50">
        <v>603</v>
      </c>
      <c r="H217" s="50">
        <v>613</v>
      </c>
      <c r="I217" s="50">
        <v>626</v>
      </c>
      <c r="J217" s="50">
        <v>636</v>
      </c>
      <c r="K217" s="50">
        <v>645</v>
      </c>
      <c r="L217" s="50">
        <v>651</v>
      </c>
      <c r="M217" s="50">
        <v>650</v>
      </c>
      <c r="N217" s="50">
        <v>672</v>
      </c>
      <c r="O217" s="50">
        <v>674</v>
      </c>
      <c r="P217" s="50">
        <v>695</v>
      </c>
      <c r="Q217" s="50">
        <v>690</v>
      </c>
      <c r="R217" s="50">
        <v>701</v>
      </c>
      <c r="S217" s="50">
        <v>709</v>
      </c>
      <c r="T217" s="50">
        <v>705</v>
      </c>
      <c r="U217" s="50">
        <v>700</v>
      </c>
      <c r="V217" s="50">
        <v>693</v>
      </c>
      <c r="W217" s="50">
        <v>703</v>
      </c>
      <c r="X217" s="50">
        <v>710</v>
      </c>
      <c r="Y217" s="50">
        <v>714</v>
      </c>
      <c r="Z217" s="50">
        <v>749</v>
      </c>
      <c r="AA217" s="50">
        <v>770</v>
      </c>
      <c r="AB217" s="50">
        <v>785</v>
      </c>
      <c r="AC217" s="50">
        <v>780</v>
      </c>
      <c r="AD217" s="50">
        <v>797</v>
      </c>
      <c r="AE217" s="50">
        <v>809</v>
      </c>
      <c r="AF217" s="14"/>
      <c r="AG217" s="14"/>
      <c r="AH217" s="14"/>
      <c r="AI217" s="14"/>
      <c r="AJ217" s="14"/>
      <c r="AK217" s="14"/>
      <c r="AL217" s="14"/>
      <c r="AM217" s="14"/>
      <c r="AN217" s="14"/>
      <c r="AO217" s="14"/>
      <c r="AP217" s="14"/>
      <c r="AQ217" s="14"/>
      <c r="AR217" s="14"/>
      <c r="AS217" s="14"/>
      <c r="AT217" s="14"/>
      <c r="AU217" s="14"/>
      <c r="AV217" s="14"/>
      <c r="AW217" s="14"/>
      <c r="AX217" s="11"/>
    </row>
    <row r="218" spans="1:50" ht="15" customHeight="1" x14ac:dyDescent="0.25">
      <c r="A218" s="137" t="s">
        <v>419</v>
      </c>
      <c r="B218" s="145"/>
      <c r="C218" s="145" t="s">
        <v>420</v>
      </c>
      <c r="D218" s="49"/>
      <c r="E218" s="50">
        <v>1525</v>
      </c>
      <c r="F218" s="50">
        <v>1551</v>
      </c>
      <c r="G218" s="50">
        <v>1578</v>
      </c>
      <c r="H218" s="50">
        <v>1614</v>
      </c>
      <c r="I218" s="50">
        <v>1653</v>
      </c>
      <c r="J218" s="50">
        <v>1699</v>
      </c>
      <c r="K218" s="50">
        <v>1731</v>
      </c>
      <c r="L218" s="50">
        <v>1697</v>
      </c>
      <c r="M218" s="50">
        <v>1748</v>
      </c>
      <c r="N218" s="50">
        <v>1790</v>
      </c>
      <c r="O218" s="50">
        <v>1817</v>
      </c>
      <c r="P218" s="50">
        <v>1875</v>
      </c>
      <c r="Q218" s="50">
        <v>1786</v>
      </c>
      <c r="R218" s="50">
        <v>1811</v>
      </c>
      <c r="S218" s="50">
        <v>1828</v>
      </c>
      <c r="T218" s="50">
        <v>1800</v>
      </c>
      <c r="U218" s="50">
        <v>1757</v>
      </c>
      <c r="V218" s="50">
        <v>1728</v>
      </c>
      <c r="W218" s="50">
        <v>1760</v>
      </c>
      <c r="X218" s="50">
        <v>1795</v>
      </c>
      <c r="Y218" s="50">
        <v>1806</v>
      </c>
      <c r="Z218" s="50">
        <v>1903</v>
      </c>
      <c r="AA218" s="50">
        <v>1950</v>
      </c>
      <c r="AB218" s="50">
        <v>2005</v>
      </c>
      <c r="AC218" s="50">
        <v>1992</v>
      </c>
      <c r="AD218" s="50">
        <v>2070</v>
      </c>
      <c r="AE218" s="50">
        <v>2108</v>
      </c>
      <c r="AF218" s="14"/>
      <c r="AG218" s="14"/>
      <c r="AH218" s="14"/>
      <c r="AI218" s="14"/>
      <c r="AJ218" s="14"/>
      <c r="AK218" s="14"/>
      <c r="AL218" s="14"/>
      <c r="AM218" s="14"/>
      <c r="AN218" s="14"/>
      <c r="AO218" s="14"/>
      <c r="AP218" s="14"/>
      <c r="AQ218" s="14"/>
      <c r="AR218" s="14"/>
      <c r="AS218" s="14"/>
      <c r="AT218" s="14"/>
      <c r="AU218" s="14"/>
      <c r="AV218" s="14"/>
      <c r="AW218" s="14"/>
      <c r="AX218" s="11"/>
    </row>
    <row r="219" spans="1:50" ht="15" customHeight="1" x14ac:dyDescent="0.25">
      <c r="A219" s="137" t="s">
        <v>421</v>
      </c>
      <c r="B219" s="145"/>
      <c r="C219" s="145" t="s">
        <v>422</v>
      </c>
      <c r="D219" s="49"/>
      <c r="E219" s="50">
        <v>907</v>
      </c>
      <c r="F219" s="50">
        <v>935</v>
      </c>
      <c r="G219" s="50">
        <v>955</v>
      </c>
      <c r="H219" s="50">
        <v>988</v>
      </c>
      <c r="I219" s="50">
        <v>1024</v>
      </c>
      <c r="J219" s="50">
        <v>1034</v>
      </c>
      <c r="K219" s="50">
        <v>1021</v>
      </c>
      <c r="L219" s="50">
        <v>1016</v>
      </c>
      <c r="M219" s="50">
        <v>1007</v>
      </c>
      <c r="N219" s="50">
        <v>1064</v>
      </c>
      <c r="O219" s="50">
        <v>1077</v>
      </c>
      <c r="P219" s="50">
        <v>1085</v>
      </c>
      <c r="Q219" s="50">
        <v>1103</v>
      </c>
      <c r="R219" s="50">
        <v>1177</v>
      </c>
      <c r="S219" s="50">
        <v>1205</v>
      </c>
      <c r="T219" s="50">
        <v>1202</v>
      </c>
      <c r="U219" s="50">
        <v>1176</v>
      </c>
      <c r="V219" s="50">
        <v>1163</v>
      </c>
      <c r="W219" s="50">
        <v>1154</v>
      </c>
      <c r="X219" s="50">
        <v>1155</v>
      </c>
      <c r="Y219" s="50">
        <v>1196</v>
      </c>
      <c r="Z219" s="50">
        <v>1245</v>
      </c>
      <c r="AA219" s="50">
        <v>1269</v>
      </c>
      <c r="AB219" s="50">
        <v>1323</v>
      </c>
      <c r="AC219" s="50">
        <v>1330</v>
      </c>
      <c r="AD219" s="50">
        <v>1360</v>
      </c>
      <c r="AE219" s="50">
        <v>1374</v>
      </c>
      <c r="AF219" s="14"/>
      <c r="AG219" s="14"/>
      <c r="AH219" s="14"/>
      <c r="AI219" s="14"/>
      <c r="AJ219" s="14"/>
      <c r="AK219" s="14"/>
      <c r="AL219" s="14"/>
      <c r="AM219" s="14"/>
      <c r="AN219" s="14"/>
      <c r="AO219" s="14"/>
      <c r="AP219" s="14"/>
      <c r="AQ219" s="14"/>
      <c r="AR219" s="14"/>
      <c r="AS219" s="14"/>
      <c r="AT219" s="14"/>
      <c r="AU219" s="14"/>
      <c r="AV219" s="14"/>
      <c r="AW219" s="14"/>
      <c r="AX219" s="11"/>
    </row>
    <row r="220" spans="1:50" ht="15" customHeight="1" x14ac:dyDescent="0.25">
      <c r="A220" s="137" t="s">
        <v>423</v>
      </c>
      <c r="B220" s="145"/>
      <c r="C220" s="145" t="s">
        <v>424</v>
      </c>
      <c r="D220" s="49"/>
      <c r="E220" s="50">
        <v>372</v>
      </c>
      <c r="F220" s="50">
        <v>384</v>
      </c>
      <c r="G220" s="50">
        <v>391</v>
      </c>
      <c r="H220" s="50">
        <v>404</v>
      </c>
      <c r="I220" s="50">
        <v>412</v>
      </c>
      <c r="J220" s="50">
        <v>408</v>
      </c>
      <c r="K220" s="50">
        <v>412</v>
      </c>
      <c r="L220" s="50">
        <v>402</v>
      </c>
      <c r="M220" s="50">
        <v>408</v>
      </c>
      <c r="N220" s="50">
        <v>425</v>
      </c>
      <c r="O220" s="50">
        <v>439</v>
      </c>
      <c r="P220" s="50">
        <v>441</v>
      </c>
      <c r="Q220" s="50">
        <v>436</v>
      </c>
      <c r="R220" s="50">
        <v>440</v>
      </c>
      <c r="S220" s="50">
        <v>452</v>
      </c>
      <c r="T220" s="50">
        <v>442</v>
      </c>
      <c r="U220" s="50">
        <v>441</v>
      </c>
      <c r="V220" s="50">
        <v>439</v>
      </c>
      <c r="W220" s="50">
        <v>439</v>
      </c>
      <c r="X220" s="50">
        <v>435</v>
      </c>
      <c r="Y220" s="50">
        <v>448</v>
      </c>
      <c r="Z220" s="50">
        <v>469</v>
      </c>
      <c r="AA220" s="50">
        <v>477</v>
      </c>
      <c r="AB220" s="50">
        <v>502</v>
      </c>
      <c r="AC220" s="50">
        <v>507</v>
      </c>
      <c r="AD220" s="50">
        <v>524</v>
      </c>
      <c r="AE220" s="50">
        <v>536</v>
      </c>
      <c r="AF220" s="14"/>
      <c r="AG220" s="14"/>
      <c r="AH220" s="14"/>
      <c r="AI220" s="14"/>
      <c r="AJ220" s="14"/>
      <c r="AK220" s="14"/>
      <c r="AL220" s="14"/>
      <c r="AM220" s="14"/>
      <c r="AN220" s="14"/>
      <c r="AO220" s="14"/>
      <c r="AP220" s="14"/>
      <c r="AQ220" s="14"/>
      <c r="AR220" s="14"/>
      <c r="AS220" s="14"/>
      <c r="AT220" s="14"/>
      <c r="AU220" s="14"/>
      <c r="AV220" s="14"/>
      <c r="AW220" s="14"/>
      <c r="AX220" s="11"/>
    </row>
    <row r="221" spans="1:50" ht="15" customHeight="1" x14ac:dyDescent="0.25">
      <c r="A221" s="137" t="s">
        <v>425</v>
      </c>
      <c r="B221" s="145"/>
      <c r="C221" s="145" t="s">
        <v>426</v>
      </c>
      <c r="D221" s="49"/>
      <c r="E221" s="50">
        <v>554</v>
      </c>
      <c r="F221" s="50">
        <v>571</v>
      </c>
      <c r="G221" s="50">
        <v>584</v>
      </c>
      <c r="H221" s="50">
        <v>604</v>
      </c>
      <c r="I221" s="50">
        <v>615</v>
      </c>
      <c r="J221" s="50">
        <v>612</v>
      </c>
      <c r="K221" s="50">
        <v>613</v>
      </c>
      <c r="L221" s="50">
        <v>606</v>
      </c>
      <c r="M221" s="50">
        <v>615</v>
      </c>
      <c r="N221" s="50">
        <v>655</v>
      </c>
      <c r="O221" s="50">
        <v>666</v>
      </c>
      <c r="P221" s="50">
        <v>680</v>
      </c>
      <c r="Q221" s="50">
        <v>667</v>
      </c>
      <c r="R221" s="50">
        <v>698</v>
      </c>
      <c r="S221" s="50">
        <v>704</v>
      </c>
      <c r="T221" s="50">
        <v>706</v>
      </c>
      <c r="U221" s="50">
        <v>704</v>
      </c>
      <c r="V221" s="50">
        <v>704</v>
      </c>
      <c r="W221" s="50">
        <v>685</v>
      </c>
      <c r="X221" s="50">
        <v>684</v>
      </c>
      <c r="Y221" s="50">
        <v>697</v>
      </c>
      <c r="Z221" s="50">
        <v>723</v>
      </c>
      <c r="AA221" s="50">
        <v>733</v>
      </c>
      <c r="AB221" s="50">
        <v>787</v>
      </c>
      <c r="AC221" s="50">
        <v>809</v>
      </c>
      <c r="AD221" s="50">
        <v>833</v>
      </c>
      <c r="AE221" s="50">
        <v>843</v>
      </c>
      <c r="AF221" s="14"/>
      <c r="AG221" s="14"/>
      <c r="AH221" s="14"/>
      <c r="AI221" s="14"/>
      <c r="AJ221" s="14"/>
      <c r="AK221" s="14"/>
      <c r="AL221" s="14"/>
      <c r="AM221" s="14"/>
      <c r="AN221" s="14"/>
      <c r="AO221" s="14"/>
      <c r="AP221" s="14"/>
      <c r="AQ221" s="14"/>
      <c r="AR221" s="14"/>
      <c r="AS221" s="14"/>
      <c r="AT221" s="14"/>
      <c r="AU221" s="14"/>
      <c r="AV221" s="14"/>
      <c r="AW221" s="14"/>
      <c r="AX221" s="11"/>
    </row>
    <row r="222" spans="1:50" ht="15" customHeight="1" x14ac:dyDescent="0.25">
      <c r="A222" s="137" t="s">
        <v>427</v>
      </c>
      <c r="B222" s="145"/>
      <c r="C222" s="145" t="s">
        <v>428</v>
      </c>
      <c r="D222" s="49"/>
      <c r="E222" s="50">
        <v>431</v>
      </c>
      <c r="F222" s="50">
        <v>444</v>
      </c>
      <c r="G222" s="50">
        <v>454</v>
      </c>
      <c r="H222" s="50">
        <v>463</v>
      </c>
      <c r="I222" s="50">
        <v>469</v>
      </c>
      <c r="J222" s="50">
        <v>473</v>
      </c>
      <c r="K222" s="50">
        <v>490</v>
      </c>
      <c r="L222" s="50">
        <v>472</v>
      </c>
      <c r="M222" s="50">
        <v>480</v>
      </c>
      <c r="N222" s="50">
        <v>489</v>
      </c>
      <c r="O222" s="50">
        <v>508</v>
      </c>
      <c r="P222" s="50">
        <v>525</v>
      </c>
      <c r="Q222" s="50">
        <v>528</v>
      </c>
      <c r="R222" s="50">
        <v>547</v>
      </c>
      <c r="S222" s="50">
        <v>546</v>
      </c>
      <c r="T222" s="50">
        <v>555</v>
      </c>
      <c r="U222" s="50">
        <v>550</v>
      </c>
      <c r="V222" s="50">
        <v>546</v>
      </c>
      <c r="W222" s="50">
        <v>538</v>
      </c>
      <c r="X222" s="50">
        <v>529</v>
      </c>
      <c r="Y222" s="50">
        <v>545</v>
      </c>
      <c r="Z222" s="50">
        <v>560</v>
      </c>
      <c r="AA222" s="50">
        <v>563</v>
      </c>
      <c r="AB222" s="50">
        <v>590</v>
      </c>
      <c r="AC222" s="50">
        <v>599</v>
      </c>
      <c r="AD222" s="50">
        <v>612</v>
      </c>
      <c r="AE222" s="50">
        <v>619</v>
      </c>
      <c r="AF222" s="14"/>
      <c r="AG222" s="14"/>
      <c r="AH222" s="14"/>
      <c r="AI222" s="14"/>
      <c r="AJ222" s="14"/>
      <c r="AK222" s="14"/>
      <c r="AL222" s="14"/>
      <c r="AM222" s="14"/>
      <c r="AN222" s="14"/>
      <c r="AO222" s="14"/>
      <c r="AP222" s="14"/>
      <c r="AQ222" s="14"/>
      <c r="AR222" s="14"/>
      <c r="AS222" s="14"/>
      <c r="AT222" s="14"/>
      <c r="AU222" s="14"/>
      <c r="AV222" s="14"/>
      <c r="AW222" s="14"/>
      <c r="AX222" s="11"/>
    </row>
    <row r="223" spans="1:50" ht="15" customHeight="1" x14ac:dyDescent="0.25">
      <c r="A223" s="137" t="s">
        <v>429</v>
      </c>
      <c r="B223" s="145"/>
      <c r="C223" s="145" t="s">
        <v>430</v>
      </c>
      <c r="D223" s="49"/>
      <c r="E223" s="50">
        <v>854</v>
      </c>
      <c r="F223" s="50">
        <v>871</v>
      </c>
      <c r="G223" s="50">
        <v>885</v>
      </c>
      <c r="H223" s="50">
        <v>899</v>
      </c>
      <c r="I223" s="50">
        <v>919</v>
      </c>
      <c r="J223" s="50">
        <v>909</v>
      </c>
      <c r="K223" s="50">
        <v>953</v>
      </c>
      <c r="L223" s="50">
        <v>949</v>
      </c>
      <c r="M223" s="50">
        <v>950</v>
      </c>
      <c r="N223" s="50">
        <v>981</v>
      </c>
      <c r="O223" s="50">
        <v>1004</v>
      </c>
      <c r="P223" s="50">
        <v>1009</v>
      </c>
      <c r="Q223" s="50">
        <v>1007</v>
      </c>
      <c r="R223" s="50">
        <v>1050</v>
      </c>
      <c r="S223" s="50">
        <v>1056</v>
      </c>
      <c r="T223" s="50">
        <v>1055</v>
      </c>
      <c r="U223" s="50">
        <v>1038</v>
      </c>
      <c r="V223" s="50">
        <v>1010</v>
      </c>
      <c r="W223" s="50">
        <v>999</v>
      </c>
      <c r="X223" s="50">
        <v>1001</v>
      </c>
      <c r="Y223" s="50">
        <v>1011</v>
      </c>
      <c r="Z223" s="50">
        <v>1039</v>
      </c>
      <c r="AA223" s="50">
        <v>1070</v>
      </c>
      <c r="AB223" s="50">
        <v>1116</v>
      </c>
      <c r="AC223" s="50">
        <v>1141</v>
      </c>
      <c r="AD223" s="50">
        <v>1158</v>
      </c>
      <c r="AE223" s="50">
        <v>1174</v>
      </c>
      <c r="AF223" s="14"/>
      <c r="AG223" s="14"/>
      <c r="AH223" s="14"/>
      <c r="AI223" s="14"/>
      <c r="AJ223" s="14"/>
      <c r="AK223" s="14"/>
      <c r="AL223" s="14"/>
      <c r="AM223" s="14"/>
      <c r="AN223" s="14"/>
      <c r="AO223" s="14"/>
      <c r="AP223" s="14"/>
      <c r="AQ223" s="14"/>
      <c r="AR223" s="14"/>
      <c r="AS223" s="14"/>
      <c r="AT223" s="14"/>
      <c r="AU223" s="14"/>
      <c r="AV223" s="14"/>
      <c r="AW223" s="14"/>
      <c r="AX223" s="11"/>
    </row>
    <row r="224" spans="1:50" ht="15" customHeight="1" x14ac:dyDescent="0.25">
      <c r="A224" s="137" t="s">
        <v>431</v>
      </c>
      <c r="B224" s="145"/>
      <c r="C224" s="145" t="s">
        <v>432</v>
      </c>
      <c r="D224" s="49"/>
      <c r="E224" s="50">
        <v>640</v>
      </c>
      <c r="F224" s="50">
        <v>661</v>
      </c>
      <c r="G224" s="50">
        <v>677</v>
      </c>
      <c r="H224" s="50">
        <v>697</v>
      </c>
      <c r="I224" s="50">
        <v>711</v>
      </c>
      <c r="J224" s="50">
        <v>714</v>
      </c>
      <c r="K224" s="50">
        <v>694</v>
      </c>
      <c r="L224" s="50">
        <v>699</v>
      </c>
      <c r="M224" s="50">
        <v>708</v>
      </c>
      <c r="N224" s="50">
        <v>732</v>
      </c>
      <c r="O224" s="50">
        <v>752</v>
      </c>
      <c r="P224" s="50">
        <v>759</v>
      </c>
      <c r="Q224" s="50">
        <v>777</v>
      </c>
      <c r="R224" s="50">
        <v>806</v>
      </c>
      <c r="S224" s="50">
        <v>793</v>
      </c>
      <c r="T224" s="50">
        <v>798</v>
      </c>
      <c r="U224" s="50">
        <v>789</v>
      </c>
      <c r="V224" s="50">
        <v>785</v>
      </c>
      <c r="W224" s="50">
        <v>781</v>
      </c>
      <c r="X224" s="50">
        <v>770</v>
      </c>
      <c r="Y224" s="50">
        <v>787</v>
      </c>
      <c r="Z224" s="50">
        <v>809</v>
      </c>
      <c r="AA224" s="50">
        <v>834</v>
      </c>
      <c r="AB224" s="50">
        <v>859</v>
      </c>
      <c r="AC224" s="50">
        <v>883</v>
      </c>
      <c r="AD224" s="50">
        <v>900</v>
      </c>
      <c r="AE224" s="50">
        <v>909</v>
      </c>
      <c r="AF224" s="14"/>
      <c r="AG224" s="14"/>
      <c r="AH224" s="14"/>
      <c r="AI224" s="14"/>
      <c r="AJ224" s="14"/>
      <c r="AK224" s="14"/>
      <c r="AL224" s="14"/>
      <c r="AM224" s="14"/>
      <c r="AN224" s="14"/>
      <c r="AO224" s="14"/>
      <c r="AP224" s="14"/>
      <c r="AQ224" s="14"/>
      <c r="AR224" s="14"/>
      <c r="AS224" s="14"/>
      <c r="AT224" s="14"/>
      <c r="AU224" s="14"/>
      <c r="AV224" s="14"/>
      <c r="AW224" s="14"/>
      <c r="AX224" s="11"/>
    </row>
    <row r="225" spans="1:50" ht="15" customHeight="1" x14ac:dyDescent="0.25">
      <c r="A225" s="137" t="s">
        <v>433</v>
      </c>
      <c r="B225" s="145"/>
      <c r="C225" s="145" t="s">
        <v>434</v>
      </c>
      <c r="D225" s="49"/>
      <c r="E225" s="50">
        <v>265</v>
      </c>
      <c r="F225" s="50">
        <v>273</v>
      </c>
      <c r="G225" s="50">
        <v>279</v>
      </c>
      <c r="H225" s="50">
        <v>286</v>
      </c>
      <c r="I225" s="50">
        <v>291</v>
      </c>
      <c r="J225" s="50">
        <v>299</v>
      </c>
      <c r="K225" s="50">
        <v>300</v>
      </c>
      <c r="L225" s="50">
        <v>307</v>
      </c>
      <c r="M225" s="50">
        <v>348</v>
      </c>
      <c r="N225" s="50">
        <v>347</v>
      </c>
      <c r="O225" s="50">
        <v>359</v>
      </c>
      <c r="P225" s="50">
        <v>367</v>
      </c>
      <c r="Q225" s="50">
        <v>367</v>
      </c>
      <c r="R225" s="50">
        <v>376</v>
      </c>
      <c r="S225" s="50">
        <v>380</v>
      </c>
      <c r="T225" s="50">
        <v>381</v>
      </c>
      <c r="U225" s="50">
        <v>377</v>
      </c>
      <c r="V225" s="50">
        <v>375</v>
      </c>
      <c r="W225" s="50">
        <v>375</v>
      </c>
      <c r="X225" s="50">
        <v>373</v>
      </c>
      <c r="Y225" s="50">
        <v>376</v>
      </c>
      <c r="Z225" s="50">
        <v>391</v>
      </c>
      <c r="AA225" s="50">
        <v>399</v>
      </c>
      <c r="AB225" s="50">
        <v>409</v>
      </c>
      <c r="AC225" s="50">
        <v>418</v>
      </c>
      <c r="AD225" s="50">
        <v>431</v>
      </c>
      <c r="AE225" s="50">
        <v>439</v>
      </c>
      <c r="AF225" s="14"/>
      <c r="AG225" s="14"/>
      <c r="AH225" s="14"/>
      <c r="AI225" s="14"/>
      <c r="AJ225" s="14"/>
      <c r="AK225" s="14"/>
      <c r="AL225" s="14"/>
      <c r="AM225" s="14"/>
      <c r="AN225" s="14"/>
      <c r="AO225" s="14"/>
      <c r="AP225" s="14"/>
      <c r="AQ225" s="14"/>
      <c r="AR225" s="14"/>
      <c r="AS225" s="14"/>
      <c r="AT225" s="14"/>
      <c r="AU225" s="14"/>
      <c r="AV225" s="14"/>
      <c r="AW225" s="14"/>
      <c r="AX225" s="11"/>
    </row>
    <row r="226" spans="1:50" ht="15" customHeight="1" x14ac:dyDescent="0.25">
      <c r="A226" s="137" t="s">
        <v>435</v>
      </c>
      <c r="B226" s="145"/>
      <c r="C226" s="145" t="s">
        <v>436</v>
      </c>
      <c r="D226" s="49"/>
      <c r="E226" s="50">
        <v>190</v>
      </c>
      <c r="F226" s="50">
        <v>193</v>
      </c>
      <c r="G226" s="50">
        <v>196</v>
      </c>
      <c r="H226" s="50">
        <v>204</v>
      </c>
      <c r="I226" s="50">
        <v>208</v>
      </c>
      <c r="J226" s="50">
        <v>210</v>
      </c>
      <c r="K226" s="50">
        <v>208</v>
      </c>
      <c r="L226" s="50">
        <v>210</v>
      </c>
      <c r="M226" s="50">
        <v>209</v>
      </c>
      <c r="N226" s="50">
        <v>220</v>
      </c>
      <c r="O226" s="50">
        <v>220</v>
      </c>
      <c r="P226" s="50">
        <v>228</v>
      </c>
      <c r="Q226" s="50">
        <v>236</v>
      </c>
      <c r="R226" s="50">
        <v>243</v>
      </c>
      <c r="S226" s="50">
        <v>251</v>
      </c>
      <c r="T226" s="50">
        <v>250</v>
      </c>
      <c r="U226" s="50">
        <v>252</v>
      </c>
      <c r="V226" s="50">
        <v>252</v>
      </c>
      <c r="W226" s="50">
        <v>253</v>
      </c>
      <c r="X226" s="50">
        <v>255</v>
      </c>
      <c r="Y226" s="50">
        <v>256</v>
      </c>
      <c r="Z226" s="50">
        <v>258</v>
      </c>
      <c r="AA226" s="50">
        <v>267</v>
      </c>
      <c r="AB226" s="50">
        <v>275</v>
      </c>
      <c r="AC226" s="50">
        <v>264</v>
      </c>
      <c r="AD226" s="50">
        <v>270</v>
      </c>
      <c r="AE226" s="50">
        <v>272</v>
      </c>
      <c r="AF226" s="14"/>
      <c r="AG226" s="14"/>
      <c r="AH226" s="14"/>
      <c r="AI226" s="14"/>
      <c r="AJ226" s="14"/>
      <c r="AK226" s="14"/>
      <c r="AL226" s="14"/>
      <c r="AM226" s="14"/>
      <c r="AN226" s="14"/>
      <c r="AO226" s="14"/>
      <c r="AP226" s="14"/>
      <c r="AQ226" s="14"/>
      <c r="AR226" s="14"/>
      <c r="AS226" s="14"/>
      <c r="AT226" s="14"/>
      <c r="AU226" s="14"/>
      <c r="AV226" s="14"/>
      <c r="AW226" s="14"/>
      <c r="AX226" s="11"/>
    </row>
    <row r="227" spans="1:50" ht="15" customHeight="1" x14ac:dyDescent="0.25">
      <c r="A227" s="137" t="s">
        <v>437</v>
      </c>
      <c r="B227" s="145"/>
      <c r="C227" s="145" t="s">
        <v>438</v>
      </c>
      <c r="D227" s="49"/>
      <c r="E227" s="50">
        <v>647</v>
      </c>
      <c r="F227" s="50">
        <v>669</v>
      </c>
      <c r="G227" s="50">
        <v>685</v>
      </c>
      <c r="H227" s="50">
        <v>706</v>
      </c>
      <c r="I227" s="50">
        <v>726</v>
      </c>
      <c r="J227" s="50">
        <v>738</v>
      </c>
      <c r="K227" s="50">
        <v>762</v>
      </c>
      <c r="L227" s="50">
        <v>759</v>
      </c>
      <c r="M227" s="50">
        <v>761</v>
      </c>
      <c r="N227" s="50">
        <v>784</v>
      </c>
      <c r="O227" s="50">
        <v>772</v>
      </c>
      <c r="P227" s="50">
        <v>820</v>
      </c>
      <c r="Q227" s="50">
        <v>825</v>
      </c>
      <c r="R227" s="50">
        <v>818</v>
      </c>
      <c r="S227" s="50">
        <v>845</v>
      </c>
      <c r="T227" s="50">
        <v>856</v>
      </c>
      <c r="U227" s="50">
        <v>846</v>
      </c>
      <c r="V227" s="50">
        <v>831</v>
      </c>
      <c r="W227" s="50">
        <v>838</v>
      </c>
      <c r="X227" s="50">
        <v>826</v>
      </c>
      <c r="Y227" s="50">
        <v>839</v>
      </c>
      <c r="Z227" s="50">
        <v>883</v>
      </c>
      <c r="AA227" s="50">
        <v>898</v>
      </c>
      <c r="AB227" s="50">
        <v>932</v>
      </c>
      <c r="AC227" s="50">
        <v>945</v>
      </c>
      <c r="AD227" s="50">
        <v>965</v>
      </c>
      <c r="AE227" s="50">
        <v>990</v>
      </c>
      <c r="AF227" s="14"/>
      <c r="AG227" s="14"/>
      <c r="AH227" s="14"/>
      <c r="AI227" s="14"/>
      <c r="AJ227" s="14"/>
      <c r="AK227" s="14"/>
      <c r="AL227" s="14"/>
      <c r="AM227" s="14"/>
      <c r="AN227" s="14"/>
      <c r="AO227" s="14"/>
      <c r="AP227" s="14"/>
      <c r="AQ227" s="14"/>
      <c r="AR227" s="14"/>
      <c r="AS227" s="14"/>
      <c r="AT227" s="14"/>
      <c r="AU227" s="14"/>
      <c r="AV227" s="14"/>
      <c r="AW227" s="14"/>
      <c r="AX227" s="11"/>
    </row>
    <row r="228" spans="1:50" ht="15" customHeight="1" x14ac:dyDescent="0.25">
      <c r="A228" s="137" t="s">
        <v>439</v>
      </c>
      <c r="B228" s="145"/>
      <c r="C228" s="145" t="s">
        <v>440</v>
      </c>
      <c r="D228" s="49"/>
      <c r="E228" s="50">
        <v>593</v>
      </c>
      <c r="F228" s="50">
        <v>610</v>
      </c>
      <c r="G228" s="50">
        <v>625</v>
      </c>
      <c r="H228" s="50">
        <v>646</v>
      </c>
      <c r="I228" s="50">
        <v>664</v>
      </c>
      <c r="J228" s="50">
        <v>664</v>
      </c>
      <c r="K228" s="50">
        <v>684</v>
      </c>
      <c r="L228" s="50">
        <v>686</v>
      </c>
      <c r="M228" s="50">
        <v>710</v>
      </c>
      <c r="N228" s="50">
        <v>728</v>
      </c>
      <c r="O228" s="50">
        <v>748</v>
      </c>
      <c r="P228" s="50">
        <v>779</v>
      </c>
      <c r="Q228" s="50">
        <v>791</v>
      </c>
      <c r="R228" s="50">
        <v>807</v>
      </c>
      <c r="S228" s="50">
        <v>854</v>
      </c>
      <c r="T228" s="50">
        <v>834</v>
      </c>
      <c r="U228" s="50">
        <v>818</v>
      </c>
      <c r="V228" s="50">
        <v>791</v>
      </c>
      <c r="W228" s="50">
        <v>812</v>
      </c>
      <c r="X228" s="50">
        <v>811</v>
      </c>
      <c r="Y228" s="50">
        <v>818</v>
      </c>
      <c r="Z228" s="50">
        <v>842</v>
      </c>
      <c r="AA228" s="50">
        <v>879</v>
      </c>
      <c r="AB228" s="50">
        <v>878</v>
      </c>
      <c r="AC228" s="50">
        <v>886</v>
      </c>
      <c r="AD228" s="50">
        <v>908</v>
      </c>
      <c r="AE228" s="50">
        <v>916</v>
      </c>
      <c r="AF228" s="14"/>
      <c r="AG228" s="14"/>
      <c r="AH228" s="14"/>
      <c r="AI228" s="14"/>
      <c r="AJ228" s="14"/>
      <c r="AK228" s="14"/>
      <c r="AL228" s="14"/>
      <c r="AM228" s="14"/>
      <c r="AN228" s="14"/>
      <c r="AO228" s="14"/>
      <c r="AP228" s="14"/>
      <c r="AQ228" s="14"/>
      <c r="AR228" s="14"/>
      <c r="AS228" s="14"/>
      <c r="AT228" s="14"/>
      <c r="AU228" s="14"/>
      <c r="AV228" s="14"/>
      <c r="AW228" s="14"/>
      <c r="AX228" s="11"/>
    </row>
    <row r="229" spans="1:50" ht="15" customHeight="1" x14ac:dyDescent="0.25">
      <c r="A229" s="137" t="s">
        <v>441</v>
      </c>
      <c r="B229" s="145"/>
      <c r="C229" s="145" t="s">
        <v>442</v>
      </c>
      <c r="D229" s="49"/>
      <c r="E229" s="50">
        <v>883</v>
      </c>
      <c r="F229" s="50">
        <v>901</v>
      </c>
      <c r="G229" s="50">
        <v>923</v>
      </c>
      <c r="H229" s="50">
        <v>961</v>
      </c>
      <c r="I229" s="50">
        <v>1006</v>
      </c>
      <c r="J229" s="50">
        <v>1031</v>
      </c>
      <c r="K229" s="50">
        <v>1047</v>
      </c>
      <c r="L229" s="50">
        <v>1040</v>
      </c>
      <c r="M229" s="50">
        <v>1064</v>
      </c>
      <c r="N229" s="50">
        <v>1094</v>
      </c>
      <c r="O229" s="50">
        <v>1110</v>
      </c>
      <c r="P229" s="50">
        <v>1143</v>
      </c>
      <c r="Q229" s="50">
        <v>1120</v>
      </c>
      <c r="R229" s="50">
        <v>1128</v>
      </c>
      <c r="S229" s="50">
        <v>1122</v>
      </c>
      <c r="T229" s="50">
        <v>1131</v>
      </c>
      <c r="U229" s="50">
        <v>1105</v>
      </c>
      <c r="V229" s="50">
        <v>1093</v>
      </c>
      <c r="W229" s="50">
        <v>1126</v>
      </c>
      <c r="X229" s="50">
        <v>1118</v>
      </c>
      <c r="Y229" s="50">
        <v>1130</v>
      </c>
      <c r="Z229" s="50">
        <v>1198</v>
      </c>
      <c r="AA229" s="50">
        <v>1233</v>
      </c>
      <c r="AB229" s="50">
        <v>1266</v>
      </c>
      <c r="AC229" s="50">
        <v>1279</v>
      </c>
      <c r="AD229" s="50">
        <v>1294</v>
      </c>
      <c r="AE229" s="50">
        <v>1301</v>
      </c>
      <c r="AF229" s="14"/>
      <c r="AG229" s="14"/>
      <c r="AH229" s="14"/>
      <c r="AI229" s="14"/>
      <c r="AJ229" s="14"/>
      <c r="AK229" s="14"/>
      <c r="AL229" s="14"/>
      <c r="AM229" s="14"/>
      <c r="AN229" s="14"/>
      <c r="AO229" s="14"/>
      <c r="AP229" s="14"/>
      <c r="AQ229" s="14"/>
      <c r="AR229" s="14"/>
      <c r="AS229" s="14"/>
      <c r="AT229" s="14"/>
      <c r="AU229" s="14"/>
      <c r="AV229" s="14"/>
      <c r="AW229" s="14"/>
      <c r="AX229" s="11"/>
    </row>
    <row r="230" spans="1:50" ht="15" customHeight="1" x14ac:dyDescent="0.25">
      <c r="A230" s="145" t="s">
        <v>443</v>
      </c>
      <c r="B230" s="145"/>
      <c r="C230" s="145" t="s">
        <v>444</v>
      </c>
      <c r="D230" s="49"/>
      <c r="E230" s="50">
        <v>523</v>
      </c>
      <c r="F230" s="50">
        <v>539</v>
      </c>
      <c r="G230" s="50">
        <v>549</v>
      </c>
      <c r="H230" s="50">
        <v>563</v>
      </c>
      <c r="I230" s="50">
        <v>568</v>
      </c>
      <c r="J230" s="50">
        <v>569</v>
      </c>
      <c r="K230" s="50">
        <v>587</v>
      </c>
      <c r="L230" s="50">
        <v>603</v>
      </c>
      <c r="M230" s="50">
        <v>597</v>
      </c>
      <c r="N230" s="50">
        <v>618</v>
      </c>
      <c r="O230" s="50">
        <v>629</v>
      </c>
      <c r="P230" s="50">
        <v>632</v>
      </c>
      <c r="Q230" s="50">
        <v>644</v>
      </c>
      <c r="R230" s="50">
        <v>666</v>
      </c>
      <c r="S230" s="50">
        <v>668</v>
      </c>
      <c r="T230" s="50">
        <v>677</v>
      </c>
      <c r="U230" s="50">
        <v>670</v>
      </c>
      <c r="V230" s="50">
        <v>663</v>
      </c>
      <c r="W230" s="50">
        <v>662</v>
      </c>
      <c r="X230" s="50">
        <v>657</v>
      </c>
      <c r="Y230" s="50">
        <v>673</v>
      </c>
      <c r="Z230" s="50">
        <v>700</v>
      </c>
      <c r="AA230" s="50">
        <v>711</v>
      </c>
      <c r="AB230" s="50">
        <v>738</v>
      </c>
      <c r="AC230" s="50">
        <v>740</v>
      </c>
      <c r="AD230" s="50">
        <v>761</v>
      </c>
      <c r="AE230" s="50">
        <v>782</v>
      </c>
      <c r="AF230" s="14"/>
      <c r="AG230" s="14"/>
      <c r="AH230" s="14"/>
      <c r="AI230" s="14"/>
      <c r="AJ230" s="14"/>
      <c r="AK230" s="14"/>
      <c r="AL230" s="14"/>
      <c r="AM230" s="14"/>
      <c r="AN230" s="14"/>
      <c r="AO230" s="14"/>
      <c r="AP230" s="14"/>
      <c r="AQ230" s="14"/>
      <c r="AR230" s="14"/>
      <c r="AS230" s="14"/>
      <c r="AT230" s="14"/>
      <c r="AU230" s="14"/>
      <c r="AV230" s="14"/>
      <c r="AW230" s="14"/>
      <c r="AX230" s="11"/>
    </row>
    <row r="231" spans="1:50" ht="15" customHeight="1" x14ac:dyDescent="0.25">
      <c r="A231" s="145" t="s">
        <v>445</v>
      </c>
      <c r="B231" s="145"/>
      <c r="C231" s="145" t="s">
        <v>446</v>
      </c>
      <c r="D231" s="49"/>
      <c r="E231" s="50">
        <v>740</v>
      </c>
      <c r="F231" s="50">
        <v>765</v>
      </c>
      <c r="G231" s="50">
        <v>780</v>
      </c>
      <c r="H231" s="50">
        <v>799</v>
      </c>
      <c r="I231" s="50">
        <v>813</v>
      </c>
      <c r="J231" s="50">
        <v>818</v>
      </c>
      <c r="K231" s="50">
        <v>825</v>
      </c>
      <c r="L231" s="50">
        <v>822</v>
      </c>
      <c r="M231" s="50">
        <v>819</v>
      </c>
      <c r="N231" s="50">
        <v>863</v>
      </c>
      <c r="O231" s="50">
        <v>883</v>
      </c>
      <c r="P231" s="50">
        <v>890</v>
      </c>
      <c r="Q231" s="50">
        <v>895</v>
      </c>
      <c r="R231" s="50">
        <v>924</v>
      </c>
      <c r="S231" s="50">
        <v>925</v>
      </c>
      <c r="T231" s="50">
        <v>917</v>
      </c>
      <c r="U231" s="50">
        <v>912</v>
      </c>
      <c r="V231" s="50">
        <v>914</v>
      </c>
      <c r="W231" s="50">
        <v>914</v>
      </c>
      <c r="X231" s="50">
        <v>907</v>
      </c>
      <c r="Y231" s="50">
        <v>930</v>
      </c>
      <c r="Z231" s="50">
        <v>967</v>
      </c>
      <c r="AA231" s="50">
        <v>996</v>
      </c>
      <c r="AB231" s="50">
        <v>1039</v>
      </c>
      <c r="AC231" s="50">
        <v>1055</v>
      </c>
      <c r="AD231" s="50">
        <v>1080</v>
      </c>
      <c r="AE231" s="50">
        <v>1115</v>
      </c>
      <c r="AF231" s="14"/>
      <c r="AG231" s="14"/>
      <c r="AH231" s="14"/>
      <c r="AI231" s="14"/>
      <c r="AJ231" s="14"/>
      <c r="AK231" s="14"/>
      <c r="AL231" s="14"/>
      <c r="AM231" s="14"/>
      <c r="AN231" s="14"/>
      <c r="AO231" s="14"/>
      <c r="AP231" s="14"/>
      <c r="AQ231" s="14"/>
      <c r="AR231" s="14"/>
      <c r="AS231" s="14"/>
      <c r="AT231" s="14"/>
      <c r="AU231" s="14"/>
      <c r="AV231" s="14"/>
      <c r="AW231" s="14"/>
      <c r="AX231" s="11"/>
    </row>
    <row r="232" spans="1:50" ht="15" customHeight="1" x14ac:dyDescent="0.25">
      <c r="A232" s="145" t="s">
        <v>447</v>
      </c>
      <c r="B232" s="145"/>
      <c r="C232" s="145" t="s">
        <v>448</v>
      </c>
      <c r="D232" s="49"/>
      <c r="E232" s="50">
        <v>1037</v>
      </c>
      <c r="F232" s="50">
        <v>1054</v>
      </c>
      <c r="G232" s="50">
        <v>1073</v>
      </c>
      <c r="H232" s="50">
        <v>1083</v>
      </c>
      <c r="I232" s="50">
        <v>1105</v>
      </c>
      <c r="J232" s="50">
        <v>1131</v>
      </c>
      <c r="K232" s="50">
        <v>1152</v>
      </c>
      <c r="L232" s="50">
        <v>1146</v>
      </c>
      <c r="M232" s="50">
        <v>1165</v>
      </c>
      <c r="N232" s="50">
        <v>1208</v>
      </c>
      <c r="O232" s="50">
        <v>1194</v>
      </c>
      <c r="P232" s="50">
        <v>1236</v>
      </c>
      <c r="Q232" s="50">
        <v>1240</v>
      </c>
      <c r="R232" s="50">
        <v>1265</v>
      </c>
      <c r="S232" s="50">
        <v>1288</v>
      </c>
      <c r="T232" s="50">
        <v>1283</v>
      </c>
      <c r="U232" s="50">
        <v>1272</v>
      </c>
      <c r="V232" s="50">
        <v>1255</v>
      </c>
      <c r="W232" s="50">
        <v>1277</v>
      </c>
      <c r="X232" s="50">
        <v>1292</v>
      </c>
      <c r="Y232" s="50">
        <v>1311</v>
      </c>
      <c r="Z232" s="50">
        <v>1351</v>
      </c>
      <c r="AA232" s="50">
        <v>1388</v>
      </c>
      <c r="AB232" s="50">
        <v>1423</v>
      </c>
      <c r="AC232" s="50">
        <v>1386</v>
      </c>
      <c r="AD232" s="50">
        <v>1425</v>
      </c>
      <c r="AE232" s="50">
        <v>1436</v>
      </c>
      <c r="AF232" s="14"/>
      <c r="AG232" s="14"/>
      <c r="AH232" s="14"/>
      <c r="AI232" s="14"/>
      <c r="AJ232" s="14"/>
      <c r="AK232" s="14"/>
      <c r="AL232" s="14"/>
      <c r="AM232" s="14"/>
      <c r="AN232" s="14"/>
      <c r="AO232" s="14"/>
      <c r="AP232" s="14"/>
      <c r="AQ232" s="14"/>
      <c r="AR232" s="14"/>
      <c r="AS232" s="14"/>
      <c r="AT232" s="14"/>
      <c r="AU232" s="14"/>
      <c r="AV232" s="14"/>
      <c r="AW232" s="14"/>
      <c r="AX232" s="11"/>
    </row>
    <row r="233" spans="1:50" ht="15" customHeight="1" x14ac:dyDescent="0.25">
      <c r="A233" s="145" t="s">
        <v>449</v>
      </c>
      <c r="B233" s="145"/>
      <c r="C233" s="145" t="s">
        <v>450</v>
      </c>
      <c r="D233" s="49"/>
      <c r="E233" s="50">
        <v>839</v>
      </c>
      <c r="F233" s="50">
        <v>854</v>
      </c>
      <c r="G233" s="50">
        <v>868</v>
      </c>
      <c r="H233" s="50">
        <v>876</v>
      </c>
      <c r="I233" s="50">
        <v>890</v>
      </c>
      <c r="J233" s="50">
        <v>910</v>
      </c>
      <c r="K233" s="50">
        <v>939</v>
      </c>
      <c r="L233" s="50">
        <v>937</v>
      </c>
      <c r="M233" s="50">
        <v>953</v>
      </c>
      <c r="N233" s="50">
        <v>1000</v>
      </c>
      <c r="O233" s="50">
        <v>1012</v>
      </c>
      <c r="P233" s="50">
        <v>1036</v>
      </c>
      <c r="Q233" s="50">
        <v>1040</v>
      </c>
      <c r="R233" s="50">
        <v>1058</v>
      </c>
      <c r="S233" s="50">
        <v>1073</v>
      </c>
      <c r="T233" s="50">
        <v>1051</v>
      </c>
      <c r="U233" s="50">
        <v>1030</v>
      </c>
      <c r="V233" s="50">
        <v>1022</v>
      </c>
      <c r="W233" s="50">
        <v>1036</v>
      </c>
      <c r="X233" s="50">
        <v>1037</v>
      </c>
      <c r="Y233" s="50">
        <v>1053</v>
      </c>
      <c r="Z233" s="50">
        <v>1089</v>
      </c>
      <c r="AA233" s="50">
        <v>1113</v>
      </c>
      <c r="AB233" s="50">
        <v>1143</v>
      </c>
      <c r="AC233" s="50">
        <v>1153</v>
      </c>
      <c r="AD233" s="50">
        <v>1179</v>
      </c>
      <c r="AE233" s="50">
        <v>1200</v>
      </c>
      <c r="AF233" s="14"/>
      <c r="AG233" s="14"/>
      <c r="AH233" s="14"/>
      <c r="AI233" s="14"/>
      <c r="AJ233" s="14"/>
      <c r="AK233" s="14"/>
      <c r="AL233" s="14"/>
      <c r="AM233" s="14"/>
      <c r="AN233" s="14"/>
      <c r="AO233" s="14"/>
      <c r="AP233" s="14"/>
      <c r="AQ233" s="14"/>
      <c r="AR233" s="14"/>
      <c r="AS233" s="14"/>
      <c r="AT233" s="14"/>
      <c r="AU233" s="14"/>
      <c r="AV233" s="14"/>
      <c r="AW233" s="14"/>
      <c r="AX233" s="11"/>
    </row>
    <row r="234" spans="1:50" ht="15" customHeight="1" x14ac:dyDescent="0.25">
      <c r="A234" s="145" t="s">
        <v>451</v>
      </c>
      <c r="B234" s="145"/>
      <c r="C234" s="145" t="s">
        <v>452</v>
      </c>
      <c r="D234" s="49"/>
      <c r="E234" s="50">
        <v>554</v>
      </c>
      <c r="F234" s="50">
        <v>566</v>
      </c>
      <c r="G234" s="50">
        <v>576</v>
      </c>
      <c r="H234" s="50">
        <v>589</v>
      </c>
      <c r="I234" s="50">
        <v>598</v>
      </c>
      <c r="J234" s="50">
        <v>608</v>
      </c>
      <c r="K234" s="50">
        <v>616</v>
      </c>
      <c r="L234" s="50">
        <v>617</v>
      </c>
      <c r="M234" s="50">
        <v>609</v>
      </c>
      <c r="N234" s="50">
        <v>626</v>
      </c>
      <c r="O234" s="50">
        <v>631</v>
      </c>
      <c r="P234" s="50">
        <v>656</v>
      </c>
      <c r="Q234" s="50">
        <v>650</v>
      </c>
      <c r="R234" s="50">
        <v>648</v>
      </c>
      <c r="S234" s="50">
        <v>660</v>
      </c>
      <c r="T234" s="50">
        <v>656</v>
      </c>
      <c r="U234" s="50">
        <v>639</v>
      </c>
      <c r="V234" s="50">
        <v>629</v>
      </c>
      <c r="W234" s="50">
        <v>624</v>
      </c>
      <c r="X234" s="50">
        <v>634</v>
      </c>
      <c r="Y234" s="50">
        <v>647</v>
      </c>
      <c r="Z234" s="50">
        <v>672</v>
      </c>
      <c r="AA234" s="50">
        <v>692</v>
      </c>
      <c r="AB234" s="50">
        <v>714</v>
      </c>
      <c r="AC234" s="50">
        <v>707</v>
      </c>
      <c r="AD234" s="50">
        <v>730</v>
      </c>
      <c r="AE234" s="50">
        <v>738</v>
      </c>
      <c r="AF234" s="14"/>
      <c r="AG234" s="14"/>
      <c r="AH234" s="14"/>
      <c r="AI234" s="14"/>
      <c r="AJ234" s="14"/>
      <c r="AK234" s="14"/>
      <c r="AL234" s="14"/>
      <c r="AM234" s="14"/>
      <c r="AN234" s="14"/>
      <c r="AO234" s="14"/>
      <c r="AP234" s="14"/>
      <c r="AQ234" s="14"/>
      <c r="AR234" s="14"/>
      <c r="AS234" s="14"/>
      <c r="AT234" s="14"/>
      <c r="AU234" s="14"/>
      <c r="AV234" s="14"/>
      <c r="AW234" s="14"/>
      <c r="AX234" s="11"/>
    </row>
    <row r="235" spans="1:50" ht="15" customHeight="1" x14ac:dyDescent="0.25">
      <c r="A235" s="145" t="s">
        <v>453</v>
      </c>
      <c r="B235" s="145"/>
      <c r="C235" s="145" t="s">
        <v>454</v>
      </c>
      <c r="D235" s="49"/>
      <c r="E235" s="50">
        <v>308</v>
      </c>
      <c r="F235" s="50">
        <v>312</v>
      </c>
      <c r="G235" s="50">
        <v>316</v>
      </c>
      <c r="H235" s="50">
        <v>320</v>
      </c>
      <c r="I235" s="50">
        <v>321</v>
      </c>
      <c r="J235" s="50">
        <v>332</v>
      </c>
      <c r="K235" s="50">
        <v>337</v>
      </c>
      <c r="L235" s="50">
        <v>340</v>
      </c>
      <c r="M235" s="50">
        <v>346</v>
      </c>
      <c r="N235" s="50">
        <v>355</v>
      </c>
      <c r="O235" s="50">
        <v>366</v>
      </c>
      <c r="P235" s="50">
        <v>368</v>
      </c>
      <c r="Q235" s="50">
        <v>368</v>
      </c>
      <c r="R235" s="50">
        <v>384</v>
      </c>
      <c r="S235" s="50">
        <v>381</v>
      </c>
      <c r="T235" s="50">
        <v>390</v>
      </c>
      <c r="U235" s="50">
        <v>386</v>
      </c>
      <c r="V235" s="50">
        <v>380</v>
      </c>
      <c r="W235" s="50">
        <v>384</v>
      </c>
      <c r="X235" s="50">
        <v>382</v>
      </c>
      <c r="Y235" s="50">
        <v>380</v>
      </c>
      <c r="Z235" s="50">
        <v>404</v>
      </c>
      <c r="AA235" s="50">
        <v>414</v>
      </c>
      <c r="AB235" s="50">
        <v>430</v>
      </c>
      <c r="AC235" s="50">
        <v>422</v>
      </c>
      <c r="AD235" s="50">
        <v>447</v>
      </c>
      <c r="AE235" s="50">
        <v>452</v>
      </c>
      <c r="AF235" s="14"/>
      <c r="AG235" s="14"/>
      <c r="AH235" s="14"/>
      <c r="AI235" s="14"/>
      <c r="AJ235" s="14"/>
      <c r="AK235" s="14"/>
      <c r="AL235" s="14"/>
      <c r="AM235" s="14"/>
      <c r="AN235" s="14"/>
      <c r="AO235" s="14"/>
      <c r="AP235" s="14"/>
      <c r="AQ235" s="14"/>
      <c r="AR235" s="14"/>
      <c r="AS235" s="14"/>
      <c r="AT235" s="14"/>
      <c r="AU235" s="14"/>
      <c r="AV235" s="14"/>
      <c r="AW235" s="14"/>
      <c r="AX235" s="11"/>
    </row>
    <row r="236" spans="1:50" ht="12" customHeight="1" x14ac:dyDescent="0.25">
      <c r="A236" s="145" t="s">
        <v>455</v>
      </c>
      <c r="B236" s="145"/>
      <c r="C236" s="145" t="s">
        <v>456</v>
      </c>
      <c r="D236" s="49"/>
      <c r="E236" s="50">
        <v>477</v>
      </c>
      <c r="F236" s="50">
        <v>490</v>
      </c>
      <c r="G236" s="50">
        <v>499</v>
      </c>
      <c r="H236" s="50">
        <v>514</v>
      </c>
      <c r="I236" s="50">
        <v>522</v>
      </c>
      <c r="J236" s="50">
        <v>530</v>
      </c>
      <c r="K236" s="50">
        <v>538</v>
      </c>
      <c r="L236" s="50">
        <v>538</v>
      </c>
      <c r="M236" s="50">
        <v>542</v>
      </c>
      <c r="N236" s="50">
        <v>563</v>
      </c>
      <c r="O236" s="50">
        <v>568</v>
      </c>
      <c r="P236" s="50">
        <v>578</v>
      </c>
      <c r="Q236" s="50">
        <v>577</v>
      </c>
      <c r="R236" s="50">
        <v>588</v>
      </c>
      <c r="S236" s="50">
        <v>584</v>
      </c>
      <c r="T236" s="50">
        <v>584</v>
      </c>
      <c r="U236" s="50">
        <v>575</v>
      </c>
      <c r="V236" s="50">
        <v>577</v>
      </c>
      <c r="W236" s="50">
        <v>581</v>
      </c>
      <c r="X236" s="50">
        <v>579</v>
      </c>
      <c r="Y236" s="50">
        <v>593</v>
      </c>
      <c r="Z236" s="50">
        <v>620</v>
      </c>
      <c r="AA236" s="50">
        <v>641</v>
      </c>
      <c r="AB236" s="50">
        <v>680</v>
      </c>
      <c r="AC236" s="50">
        <v>691</v>
      </c>
      <c r="AD236" s="50">
        <v>710</v>
      </c>
      <c r="AE236" s="50">
        <v>721</v>
      </c>
    </row>
    <row r="237" spans="1:50" ht="21" customHeight="1" x14ac:dyDescent="0.25">
      <c r="A237" s="17" t="s">
        <v>457</v>
      </c>
      <c r="B237" s="17"/>
      <c r="C237" s="17"/>
      <c r="H237" s="20"/>
      <c r="I237" s="20"/>
      <c r="J237" s="20"/>
      <c r="K237" s="20"/>
      <c r="L237" s="20"/>
      <c r="M237" s="20"/>
      <c r="N237" s="20"/>
      <c r="O237" s="20"/>
      <c r="P237" s="20"/>
      <c r="Q237" s="20"/>
      <c r="R237" s="20"/>
      <c r="S237" s="20"/>
      <c r="T237" s="20"/>
      <c r="U237" s="20"/>
      <c r="V237" s="20"/>
      <c r="W237" s="20"/>
      <c r="X237" s="21"/>
      <c r="AA237" s="21"/>
      <c r="AB237" s="21"/>
      <c r="AC237" s="21" t="s">
        <v>458</v>
      </c>
    </row>
    <row r="238" spans="1:50" ht="21" customHeight="1" x14ac:dyDescent="0.25">
      <c r="A238" s="22" t="s">
        <v>459</v>
      </c>
      <c r="B238" s="17"/>
      <c r="C238" s="17"/>
      <c r="H238" s="20"/>
      <c r="I238" s="20"/>
      <c r="J238" s="20"/>
      <c r="K238" s="20"/>
      <c r="L238" s="20"/>
      <c r="M238" s="20"/>
      <c r="N238" s="20"/>
      <c r="O238" s="20"/>
      <c r="P238" s="20"/>
      <c r="Q238" s="20"/>
      <c r="R238" s="20"/>
      <c r="S238" s="20"/>
      <c r="T238" s="20"/>
      <c r="U238" s="20"/>
      <c r="V238" s="20"/>
      <c r="W238" s="20"/>
      <c r="X238" s="21"/>
      <c r="AA238" s="21"/>
    </row>
    <row r="239" spans="1:50" x14ac:dyDescent="0.25">
      <c r="A239" s="3" t="s">
        <v>460</v>
      </c>
      <c r="B239" s="17"/>
      <c r="C239" s="17"/>
      <c r="E239" s="23"/>
      <c r="F239" s="20"/>
      <c r="G239" s="20"/>
      <c r="H239" s="20"/>
      <c r="I239" s="20"/>
      <c r="J239" s="20"/>
      <c r="K239" s="20"/>
      <c r="L239" s="20"/>
      <c r="M239" s="20"/>
      <c r="N239" s="20"/>
      <c r="O239" s="20"/>
      <c r="P239" s="20"/>
      <c r="Q239" s="20"/>
      <c r="R239" s="20"/>
      <c r="S239" s="20"/>
      <c r="T239" s="20"/>
      <c r="U239" s="20"/>
      <c r="V239" s="20"/>
      <c r="W239" s="20"/>
      <c r="X239" s="21"/>
      <c r="AA239" s="21"/>
      <c r="AB239" s="21"/>
      <c r="AC239" s="21" t="s">
        <v>461</v>
      </c>
    </row>
    <row r="240" spans="1:50" x14ac:dyDescent="0.25">
      <c r="A240" s="3" t="s">
        <v>462</v>
      </c>
      <c r="B240" s="17"/>
      <c r="C240" s="17"/>
      <c r="E240" s="23"/>
      <c r="F240" s="20"/>
      <c r="G240" s="20"/>
      <c r="H240" s="20"/>
      <c r="I240" s="20"/>
      <c r="J240" s="20"/>
      <c r="K240" s="20"/>
      <c r="L240" s="20"/>
      <c r="M240" s="20"/>
      <c r="N240" s="20"/>
      <c r="O240" s="20"/>
      <c r="P240" s="20"/>
      <c r="Q240" s="20"/>
      <c r="R240" s="20"/>
      <c r="S240" s="20"/>
      <c r="T240" s="20"/>
      <c r="U240" s="20"/>
      <c r="V240" s="20"/>
      <c r="W240" s="20"/>
      <c r="X240" s="24"/>
      <c r="AA240" s="24"/>
      <c r="AB240" s="24"/>
      <c r="AC240" s="24" t="s">
        <v>463</v>
      </c>
    </row>
    <row r="241" spans="1:26" x14ac:dyDescent="0.25">
      <c r="A241" s="25" t="s">
        <v>464</v>
      </c>
      <c r="B241" s="26"/>
      <c r="C241" s="27"/>
      <c r="D241" s="28"/>
      <c r="E241" s="28"/>
      <c r="F241" s="28"/>
      <c r="G241" s="28"/>
      <c r="H241" s="28"/>
      <c r="I241" s="28"/>
      <c r="J241" s="28"/>
      <c r="K241" s="28"/>
      <c r="L241" s="28"/>
      <c r="M241" s="20"/>
      <c r="N241" s="20"/>
      <c r="O241" s="20"/>
      <c r="P241" s="20"/>
      <c r="Q241" s="20"/>
      <c r="R241" s="20"/>
      <c r="S241" s="20"/>
      <c r="T241" s="20"/>
      <c r="U241" s="20"/>
      <c r="V241" s="20"/>
      <c r="W241" s="20"/>
      <c r="X241" s="24"/>
      <c r="Z241" s="24"/>
    </row>
    <row r="242" spans="1:26" x14ac:dyDescent="0.25">
      <c r="A242" s="123" t="s">
        <v>465</v>
      </c>
      <c r="B242" s="123"/>
      <c r="C242" s="123"/>
      <c r="D242" s="123"/>
      <c r="E242" s="123"/>
      <c r="F242" s="123"/>
      <c r="G242" s="123"/>
      <c r="H242" s="123"/>
      <c r="I242" s="123"/>
      <c r="J242" s="123"/>
      <c r="K242" s="123"/>
      <c r="L242" s="123"/>
      <c r="M242" s="20"/>
      <c r="N242" s="20"/>
      <c r="O242" s="20"/>
      <c r="P242" s="20"/>
      <c r="Q242" s="20"/>
      <c r="R242" s="20"/>
      <c r="S242" s="20"/>
      <c r="T242" s="20"/>
      <c r="U242" s="20"/>
      <c r="V242" s="20"/>
      <c r="W242" s="20"/>
      <c r="X242" s="24"/>
    </row>
    <row r="243" spans="1:26" x14ac:dyDescent="0.25">
      <c r="A243" s="3" t="s">
        <v>466</v>
      </c>
      <c r="B243" s="22"/>
      <c r="C243" s="22"/>
      <c r="E243" s="23"/>
      <c r="F243" s="20"/>
      <c r="G243" s="20"/>
      <c r="H243" s="20"/>
      <c r="I243" s="20"/>
      <c r="J243" s="20"/>
      <c r="K243" s="20"/>
      <c r="L243" s="20"/>
      <c r="M243" s="20"/>
      <c r="N243" s="20"/>
      <c r="O243" s="20"/>
      <c r="P243" s="20"/>
      <c r="Q243" s="20"/>
      <c r="R243" s="20"/>
      <c r="S243" s="20"/>
      <c r="T243" s="20"/>
      <c r="U243" s="20"/>
      <c r="V243" s="20"/>
      <c r="W243" s="20"/>
      <c r="X243" s="24"/>
    </row>
    <row r="244" spans="1:26" x14ac:dyDescent="0.25">
      <c r="B244" s="22"/>
      <c r="C244" s="22"/>
      <c r="E244" s="23"/>
      <c r="F244" s="20"/>
      <c r="G244" s="20"/>
      <c r="H244" s="20"/>
      <c r="I244" s="20"/>
      <c r="J244" s="20"/>
      <c r="K244" s="20"/>
      <c r="L244" s="20"/>
      <c r="M244" s="20"/>
      <c r="N244" s="20"/>
      <c r="O244" s="20"/>
      <c r="P244" s="20"/>
      <c r="Q244" s="20"/>
      <c r="R244" s="20"/>
      <c r="S244" s="20"/>
      <c r="T244" s="20"/>
      <c r="U244" s="20"/>
      <c r="V244" s="20"/>
      <c r="W244" s="20"/>
      <c r="X244" s="24"/>
    </row>
  </sheetData>
  <mergeCells count="2">
    <mergeCell ref="A2:L2"/>
    <mergeCell ref="A242:L242"/>
  </mergeCells>
  <hyperlinks>
    <hyperlink ref="A2" r:id="rId1" xr:uid="{00000000-0004-0000-0000-000000000000}"/>
    <hyperlink ref="A242" r:id="rId2" xr:uid="{00000000-0004-0000-0000-000001000000}"/>
  </hyperlinks>
  <pageMargins left="0.70000000000000007" right="0.70000000000000007" top="0.75" bottom="0.75" header="0.30000000000000004" footer="0.3000000000000000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I456"/>
  <sheetViews>
    <sheetView workbookViewId="0">
      <selection activeCell="M212" sqref="M212"/>
    </sheetView>
  </sheetViews>
  <sheetFormatPr defaultRowHeight="14.4" x14ac:dyDescent="0.3"/>
  <sheetData>
    <row r="1" spans="1:9" x14ac:dyDescent="0.3">
      <c r="A1" t="s">
        <v>322</v>
      </c>
      <c r="B1" t="s">
        <v>747</v>
      </c>
      <c r="C1" t="s">
        <v>748</v>
      </c>
      <c r="H1" t="s">
        <v>749</v>
      </c>
      <c r="I1" t="s">
        <v>750</v>
      </c>
    </row>
    <row r="2" spans="1:9" x14ac:dyDescent="0.3">
      <c r="A2" t="s">
        <v>190</v>
      </c>
      <c r="B2" t="s">
        <v>747</v>
      </c>
      <c r="C2" t="s">
        <v>748</v>
      </c>
      <c r="H2" t="s">
        <v>706</v>
      </c>
      <c r="I2" t="s">
        <v>314</v>
      </c>
    </row>
    <row r="3" spans="1:9" x14ac:dyDescent="0.3">
      <c r="A3" t="s">
        <v>45</v>
      </c>
      <c r="B3" t="s">
        <v>747</v>
      </c>
      <c r="C3" t="s">
        <v>748</v>
      </c>
      <c r="H3" t="s">
        <v>521</v>
      </c>
      <c r="I3" t="s">
        <v>56</v>
      </c>
    </row>
    <row r="4" spans="1:9" x14ac:dyDescent="0.3">
      <c r="A4" t="s">
        <v>47</v>
      </c>
      <c r="B4" t="s">
        <v>747</v>
      </c>
      <c r="C4" t="s">
        <v>748</v>
      </c>
      <c r="H4" t="s">
        <v>527</v>
      </c>
      <c r="I4" t="s">
        <v>138</v>
      </c>
    </row>
    <row r="5" spans="1:9" x14ac:dyDescent="0.3">
      <c r="A5" t="s">
        <v>324</v>
      </c>
      <c r="B5" t="s">
        <v>747</v>
      </c>
      <c r="C5" t="s">
        <v>748</v>
      </c>
      <c r="H5" t="s">
        <v>707</v>
      </c>
      <c r="I5" t="s">
        <v>314</v>
      </c>
    </row>
    <row r="6" spans="1:9" x14ac:dyDescent="0.3">
      <c r="A6" t="s">
        <v>791</v>
      </c>
      <c r="B6" t="s">
        <v>747</v>
      </c>
      <c r="C6" t="s">
        <v>748</v>
      </c>
      <c r="H6" t="s">
        <v>658</v>
      </c>
      <c r="I6" t="s">
        <v>150</v>
      </c>
    </row>
    <row r="7" spans="1:9" x14ac:dyDescent="0.3">
      <c r="A7" t="s">
        <v>282</v>
      </c>
      <c r="B7" t="s">
        <v>747</v>
      </c>
      <c r="C7" t="s">
        <v>748</v>
      </c>
      <c r="H7" t="s">
        <v>599</v>
      </c>
      <c r="I7" t="s">
        <v>294</v>
      </c>
    </row>
    <row r="8" spans="1:9" x14ac:dyDescent="0.3">
      <c r="A8" t="s">
        <v>284</v>
      </c>
      <c r="B8" t="s">
        <v>747</v>
      </c>
      <c r="C8" t="s">
        <v>748</v>
      </c>
      <c r="H8" t="s">
        <v>508</v>
      </c>
      <c r="I8" t="s">
        <v>286</v>
      </c>
    </row>
    <row r="9" spans="1:9" x14ac:dyDescent="0.3">
      <c r="A9" t="s">
        <v>744</v>
      </c>
      <c r="B9" t="s">
        <v>747</v>
      </c>
      <c r="C9" t="s">
        <v>748</v>
      </c>
      <c r="H9" t="s">
        <v>683</v>
      </c>
      <c r="I9" t="s">
        <v>208</v>
      </c>
    </row>
    <row r="10" spans="1:9" x14ac:dyDescent="0.3">
      <c r="A10" t="s">
        <v>192</v>
      </c>
      <c r="B10" t="s">
        <v>747</v>
      </c>
      <c r="C10" t="s">
        <v>748</v>
      </c>
      <c r="H10" t="s">
        <v>214</v>
      </c>
      <c r="I10" t="s">
        <v>754</v>
      </c>
    </row>
    <row r="11" spans="1:9" x14ac:dyDescent="0.3">
      <c r="A11" t="s">
        <v>52</v>
      </c>
      <c r="B11" t="s">
        <v>747</v>
      </c>
      <c r="C11" t="s">
        <v>748</v>
      </c>
      <c r="H11" t="s">
        <v>216</v>
      </c>
      <c r="I11" t="s">
        <v>754</v>
      </c>
    </row>
    <row r="12" spans="1:9" x14ac:dyDescent="0.3">
      <c r="A12" t="s">
        <v>54</v>
      </c>
      <c r="B12" t="s">
        <v>747</v>
      </c>
      <c r="C12" t="s">
        <v>748</v>
      </c>
      <c r="H12" t="s">
        <v>114</v>
      </c>
      <c r="I12" t="s">
        <v>759</v>
      </c>
    </row>
    <row r="13" spans="1:9" x14ac:dyDescent="0.3">
      <c r="A13" t="s">
        <v>328</v>
      </c>
      <c r="B13" t="s">
        <v>747</v>
      </c>
      <c r="C13" t="s">
        <v>748</v>
      </c>
      <c r="H13" t="s">
        <v>522</v>
      </c>
      <c r="I13" t="s">
        <v>56</v>
      </c>
    </row>
    <row r="14" spans="1:9" x14ac:dyDescent="0.3">
      <c r="A14" t="s">
        <v>485</v>
      </c>
      <c r="B14" t="s">
        <v>747</v>
      </c>
      <c r="C14" t="s">
        <v>748</v>
      </c>
      <c r="H14" t="s">
        <v>554</v>
      </c>
      <c r="I14" t="s">
        <v>196</v>
      </c>
    </row>
    <row r="15" spans="1:9" x14ac:dyDescent="0.3">
      <c r="A15" t="s">
        <v>18</v>
      </c>
      <c r="B15" t="s">
        <v>747</v>
      </c>
      <c r="C15" t="s">
        <v>748</v>
      </c>
      <c r="H15" t="s">
        <v>572</v>
      </c>
      <c r="I15" t="s">
        <v>290</v>
      </c>
    </row>
    <row r="16" spans="1:9" x14ac:dyDescent="0.3">
      <c r="A16" t="s">
        <v>136</v>
      </c>
      <c r="B16" t="s">
        <v>747</v>
      </c>
      <c r="C16" t="s">
        <v>748</v>
      </c>
      <c r="H16" t="s">
        <v>659</v>
      </c>
      <c r="I16" t="s">
        <v>150</v>
      </c>
    </row>
    <row r="17" spans="1:9" x14ac:dyDescent="0.3">
      <c r="A17" t="s">
        <v>792</v>
      </c>
      <c r="B17" t="s">
        <v>747</v>
      </c>
      <c r="C17" t="s">
        <v>748</v>
      </c>
      <c r="H17" t="s">
        <v>218</v>
      </c>
      <c r="I17" t="s">
        <v>754</v>
      </c>
    </row>
    <row r="18" spans="1:9" x14ac:dyDescent="0.3">
      <c r="A18" t="s">
        <v>100</v>
      </c>
      <c r="B18" t="s">
        <v>747</v>
      </c>
      <c r="C18" t="s">
        <v>748</v>
      </c>
      <c r="H18" t="s">
        <v>172</v>
      </c>
      <c r="I18" t="s">
        <v>154</v>
      </c>
    </row>
    <row r="19" spans="1:9" x14ac:dyDescent="0.3">
      <c r="A19" t="s">
        <v>58</v>
      </c>
      <c r="B19" t="s">
        <v>747</v>
      </c>
      <c r="C19" t="s">
        <v>748</v>
      </c>
      <c r="H19" t="s">
        <v>623</v>
      </c>
      <c r="I19" t="s">
        <v>142</v>
      </c>
    </row>
    <row r="20" spans="1:9" x14ac:dyDescent="0.3">
      <c r="A20" t="s">
        <v>21</v>
      </c>
      <c r="B20" t="s">
        <v>747</v>
      </c>
      <c r="C20" t="s">
        <v>748</v>
      </c>
      <c r="H20" t="s">
        <v>528</v>
      </c>
      <c r="I20" t="s">
        <v>138</v>
      </c>
    </row>
    <row r="21" spans="1:9" x14ac:dyDescent="0.3">
      <c r="A21" t="s">
        <v>742</v>
      </c>
      <c r="B21" t="s">
        <v>747</v>
      </c>
      <c r="C21" t="s">
        <v>748</v>
      </c>
      <c r="H21" t="s">
        <v>66</v>
      </c>
      <c r="I21" t="s">
        <v>757</v>
      </c>
    </row>
    <row r="22" spans="1:9" x14ac:dyDescent="0.3">
      <c r="A22" t="s">
        <v>292</v>
      </c>
      <c r="B22" t="s">
        <v>747</v>
      </c>
      <c r="C22" t="s">
        <v>748</v>
      </c>
      <c r="H22" t="s">
        <v>630</v>
      </c>
      <c r="I22" t="s">
        <v>144</v>
      </c>
    </row>
    <row r="23" spans="1:9" x14ac:dyDescent="0.3">
      <c r="A23" t="s">
        <v>336</v>
      </c>
      <c r="B23" t="s">
        <v>747</v>
      </c>
      <c r="C23" t="s">
        <v>748</v>
      </c>
      <c r="H23" t="s">
        <v>124</v>
      </c>
      <c r="I23" t="s">
        <v>752</v>
      </c>
    </row>
    <row r="24" spans="1:9" x14ac:dyDescent="0.3">
      <c r="A24" t="s">
        <v>743</v>
      </c>
      <c r="B24" t="s">
        <v>747</v>
      </c>
      <c r="C24" t="s">
        <v>748</v>
      </c>
      <c r="H24" t="s">
        <v>555</v>
      </c>
      <c r="I24" t="s">
        <v>196</v>
      </c>
    </row>
    <row r="25" spans="1:9" x14ac:dyDescent="0.3">
      <c r="A25" t="s">
        <v>140</v>
      </c>
      <c r="B25" t="s">
        <v>747</v>
      </c>
      <c r="C25" t="s">
        <v>748</v>
      </c>
      <c r="H25" t="s">
        <v>637</v>
      </c>
      <c r="I25" t="s">
        <v>202</v>
      </c>
    </row>
    <row r="26" spans="1:9" x14ac:dyDescent="0.3">
      <c r="A26" t="s">
        <v>200</v>
      </c>
      <c r="B26" t="s">
        <v>747</v>
      </c>
      <c r="C26" t="s">
        <v>748</v>
      </c>
      <c r="H26" t="s">
        <v>220</v>
      </c>
      <c r="I26" t="s">
        <v>754</v>
      </c>
    </row>
    <row r="27" spans="1:9" x14ac:dyDescent="0.3">
      <c r="A27" t="s">
        <v>296</v>
      </c>
      <c r="B27" t="s">
        <v>747</v>
      </c>
      <c r="C27" t="s">
        <v>748</v>
      </c>
      <c r="H27" t="s">
        <v>556</v>
      </c>
      <c r="I27" t="s">
        <v>196</v>
      </c>
    </row>
    <row r="28" spans="1:9" x14ac:dyDescent="0.3">
      <c r="A28" t="s">
        <v>23</v>
      </c>
      <c r="B28" t="s">
        <v>747</v>
      </c>
      <c r="C28" t="s">
        <v>748</v>
      </c>
      <c r="H28" t="s">
        <v>638</v>
      </c>
      <c r="I28" t="s">
        <v>202</v>
      </c>
    </row>
    <row r="29" spans="1:9" x14ac:dyDescent="0.3">
      <c r="A29" t="s">
        <v>298</v>
      </c>
      <c r="B29" t="s">
        <v>747</v>
      </c>
      <c r="C29" t="s">
        <v>748</v>
      </c>
      <c r="H29" t="s">
        <v>222</v>
      </c>
      <c r="I29" t="s">
        <v>754</v>
      </c>
    </row>
    <row r="30" spans="1:9" x14ac:dyDescent="0.3">
      <c r="A30" t="s">
        <v>104</v>
      </c>
      <c r="B30" t="s">
        <v>747</v>
      </c>
      <c r="C30" t="s">
        <v>748</v>
      </c>
      <c r="H30" t="s">
        <v>583</v>
      </c>
      <c r="I30" t="s">
        <v>168</v>
      </c>
    </row>
    <row r="31" spans="1:9" x14ac:dyDescent="0.3">
      <c r="A31" t="s">
        <v>106</v>
      </c>
      <c r="B31" t="s">
        <v>747</v>
      </c>
      <c r="C31" t="s">
        <v>748</v>
      </c>
      <c r="H31" t="s">
        <v>589</v>
      </c>
      <c r="I31" t="s">
        <v>198</v>
      </c>
    </row>
    <row r="32" spans="1:9" x14ac:dyDescent="0.3">
      <c r="A32" t="s">
        <v>338</v>
      </c>
      <c r="B32" t="s">
        <v>747</v>
      </c>
      <c r="C32" t="s">
        <v>748</v>
      </c>
      <c r="H32" t="s">
        <v>660</v>
      </c>
      <c r="I32" t="s">
        <v>150</v>
      </c>
    </row>
    <row r="33" spans="1:9" x14ac:dyDescent="0.3">
      <c r="A33" t="s">
        <v>25</v>
      </c>
      <c r="B33" t="s">
        <v>747</v>
      </c>
      <c r="C33" t="s">
        <v>748</v>
      </c>
      <c r="H33" t="s">
        <v>611</v>
      </c>
      <c r="I33" t="s">
        <v>60</v>
      </c>
    </row>
    <row r="34" spans="1:9" x14ac:dyDescent="0.3">
      <c r="A34" t="s">
        <v>148</v>
      </c>
      <c r="B34" t="s">
        <v>747</v>
      </c>
      <c r="C34" t="s">
        <v>748</v>
      </c>
      <c r="H34" t="s">
        <v>68</v>
      </c>
      <c r="I34" t="s">
        <v>757</v>
      </c>
    </row>
    <row r="35" spans="1:9" x14ac:dyDescent="0.3">
      <c r="A35" t="s">
        <v>204</v>
      </c>
      <c r="B35" t="s">
        <v>747</v>
      </c>
      <c r="C35" t="s">
        <v>748</v>
      </c>
      <c r="H35" t="s">
        <v>126</v>
      </c>
      <c r="I35" t="s">
        <v>752</v>
      </c>
    </row>
    <row r="36" spans="1:9" x14ac:dyDescent="0.3">
      <c r="A36" t="s">
        <v>340</v>
      </c>
      <c r="B36" t="s">
        <v>747</v>
      </c>
      <c r="C36" t="s">
        <v>748</v>
      </c>
      <c r="H36" t="s">
        <v>515</v>
      </c>
      <c r="I36" t="s">
        <v>194</v>
      </c>
    </row>
    <row r="37" spans="1:9" x14ac:dyDescent="0.3">
      <c r="A37" t="s">
        <v>342</v>
      </c>
      <c r="B37" t="s">
        <v>747</v>
      </c>
      <c r="C37" t="s">
        <v>748</v>
      </c>
      <c r="H37" t="s">
        <v>224</v>
      </c>
      <c r="I37" t="s">
        <v>753</v>
      </c>
    </row>
    <row r="38" spans="1:9" x14ac:dyDescent="0.3">
      <c r="A38" t="s">
        <v>302</v>
      </c>
      <c r="B38" t="s">
        <v>747</v>
      </c>
      <c r="C38" t="s">
        <v>748</v>
      </c>
      <c r="H38" t="s">
        <v>675</v>
      </c>
      <c r="I38" t="s">
        <v>160</v>
      </c>
    </row>
    <row r="39" spans="1:9" x14ac:dyDescent="0.3">
      <c r="A39" t="s">
        <v>304</v>
      </c>
      <c r="B39" t="s">
        <v>747</v>
      </c>
      <c r="C39" t="s">
        <v>748</v>
      </c>
      <c r="H39" t="s">
        <v>600</v>
      </c>
      <c r="I39" t="s">
        <v>294</v>
      </c>
    </row>
    <row r="40" spans="1:9" x14ac:dyDescent="0.3">
      <c r="A40" t="s">
        <v>27</v>
      </c>
      <c r="B40" t="s">
        <v>747</v>
      </c>
      <c r="C40" t="s">
        <v>748</v>
      </c>
      <c r="H40" t="s">
        <v>523</v>
      </c>
      <c r="I40" t="s">
        <v>56</v>
      </c>
    </row>
    <row r="41" spans="1:9" x14ac:dyDescent="0.3">
      <c r="A41" t="s">
        <v>152</v>
      </c>
      <c r="B41" t="s">
        <v>747</v>
      </c>
      <c r="C41" t="s">
        <v>748</v>
      </c>
      <c r="H41" t="s">
        <v>557</v>
      </c>
      <c r="I41" t="s">
        <v>196</v>
      </c>
    </row>
    <row r="42" spans="1:9" x14ac:dyDescent="0.3">
      <c r="A42" t="s">
        <v>158</v>
      </c>
      <c r="B42" t="s">
        <v>747</v>
      </c>
      <c r="C42" t="s">
        <v>748</v>
      </c>
      <c r="H42" t="s">
        <v>624</v>
      </c>
      <c r="I42" t="s">
        <v>142</v>
      </c>
    </row>
    <row r="43" spans="1:9" x14ac:dyDescent="0.3">
      <c r="A43" t="s">
        <v>306</v>
      </c>
      <c r="B43" t="s">
        <v>747</v>
      </c>
      <c r="C43" t="s">
        <v>748</v>
      </c>
      <c r="H43" t="s">
        <v>558</v>
      </c>
      <c r="I43" t="s">
        <v>196</v>
      </c>
    </row>
    <row r="44" spans="1:9" x14ac:dyDescent="0.3">
      <c r="A44" t="s">
        <v>346</v>
      </c>
      <c r="B44" t="s">
        <v>747</v>
      </c>
      <c r="C44" t="s">
        <v>748</v>
      </c>
      <c r="H44" t="s">
        <v>566</v>
      </c>
      <c r="I44" t="s">
        <v>334</v>
      </c>
    </row>
    <row r="45" spans="1:9" x14ac:dyDescent="0.3">
      <c r="A45" t="s">
        <v>308</v>
      </c>
      <c r="B45" t="s">
        <v>747</v>
      </c>
      <c r="C45" t="s">
        <v>748</v>
      </c>
      <c r="H45" t="s">
        <v>665</v>
      </c>
      <c r="I45" t="s">
        <v>300</v>
      </c>
    </row>
    <row r="46" spans="1:9" x14ac:dyDescent="0.3">
      <c r="A46" t="s">
        <v>745</v>
      </c>
      <c r="B46" t="s">
        <v>747</v>
      </c>
      <c r="C46" t="s">
        <v>748</v>
      </c>
      <c r="H46" t="s">
        <v>529</v>
      </c>
      <c r="I46" t="s">
        <v>138</v>
      </c>
    </row>
    <row r="47" spans="1:9" x14ac:dyDescent="0.3">
      <c r="A47" t="s">
        <v>29</v>
      </c>
      <c r="B47" t="s">
        <v>747</v>
      </c>
      <c r="C47" t="s">
        <v>748</v>
      </c>
      <c r="H47" t="s">
        <v>708</v>
      </c>
      <c r="I47" t="s">
        <v>314</v>
      </c>
    </row>
    <row r="48" spans="1:9" x14ac:dyDescent="0.3">
      <c r="A48" t="s">
        <v>162</v>
      </c>
      <c r="B48" t="s">
        <v>747</v>
      </c>
      <c r="C48" t="s">
        <v>748</v>
      </c>
      <c r="H48" t="s">
        <v>510</v>
      </c>
      <c r="I48" t="s">
        <v>286</v>
      </c>
    </row>
    <row r="49" spans="1:9" x14ac:dyDescent="0.3">
      <c r="A49" t="s">
        <v>348</v>
      </c>
      <c r="B49" t="s">
        <v>747</v>
      </c>
      <c r="C49" t="s">
        <v>748</v>
      </c>
      <c r="H49" t="s">
        <v>612</v>
      </c>
      <c r="I49" t="s">
        <v>60</v>
      </c>
    </row>
    <row r="50" spans="1:9" x14ac:dyDescent="0.3">
      <c r="A50" t="s">
        <v>164</v>
      </c>
      <c r="B50" t="s">
        <v>747</v>
      </c>
      <c r="C50" t="s">
        <v>748</v>
      </c>
      <c r="H50" t="s">
        <v>543</v>
      </c>
      <c r="I50" t="s">
        <v>332</v>
      </c>
    </row>
    <row r="51" spans="1:9" x14ac:dyDescent="0.3">
      <c r="A51" t="s">
        <v>210</v>
      </c>
      <c r="B51" t="s">
        <v>747</v>
      </c>
      <c r="C51" t="s">
        <v>748</v>
      </c>
      <c r="H51" t="s">
        <v>226</v>
      </c>
      <c r="I51" t="s">
        <v>753</v>
      </c>
    </row>
    <row r="52" spans="1:9" x14ac:dyDescent="0.3">
      <c r="A52" t="s">
        <v>350</v>
      </c>
      <c r="B52" t="s">
        <v>747</v>
      </c>
      <c r="C52" t="s">
        <v>748</v>
      </c>
      <c r="H52" t="s">
        <v>559</v>
      </c>
      <c r="I52" t="s">
        <v>196</v>
      </c>
    </row>
    <row r="53" spans="1:9" x14ac:dyDescent="0.3">
      <c r="A53" t="s">
        <v>62</v>
      </c>
      <c r="B53" t="s">
        <v>747</v>
      </c>
      <c r="C53" t="s">
        <v>748</v>
      </c>
      <c r="H53" t="s">
        <v>524</v>
      </c>
      <c r="I53" t="s">
        <v>56</v>
      </c>
    </row>
    <row r="54" spans="1:9" x14ac:dyDescent="0.3">
      <c r="A54" t="s">
        <v>312</v>
      </c>
      <c r="B54" t="s">
        <v>747</v>
      </c>
      <c r="H54" t="s">
        <v>644</v>
      </c>
      <c r="I54" t="s">
        <v>146</v>
      </c>
    </row>
    <row r="55" spans="1:9" x14ac:dyDescent="0.3">
      <c r="A55" t="s">
        <v>352</v>
      </c>
      <c r="B55" t="s">
        <v>747</v>
      </c>
      <c r="H55" t="s">
        <v>567</v>
      </c>
      <c r="I55" t="s">
        <v>334</v>
      </c>
    </row>
    <row r="56" spans="1:9" x14ac:dyDescent="0.3">
      <c r="A56" t="s">
        <v>316</v>
      </c>
      <c r="B56" t="s">
        <v>747</v>
      </c>
      <c r="C56" t="s">
        <v>748</v>
      </c>
      <c r="H56" t="s">
        <v>174</v>
      </c>
      <c r="I56" t="s">
        <v>154</v>
      </c>
    </row>
    <row r="57" spans="1:9" x14ac:dyDescent="0.3">
      <c r="A57" t="s">
        <v>318</v>
      </c>
      <c r="B57" t="s">
        <v>747</v>
      </c>
      <c r="C57" t="s">
        <v>748</v>
      </c>
      <c r="H57" t="s">
        <v>651</v>
      </c>
      <c r="I57" t="s">
        <v>108</v>
      </c>
    </row>
    <row r="58" spans="1:9" x14ac:dyDescent="0.3">
      <c r="A58" t="s">
        <v>110</v>
      </c>
      <c r="B58" t="s">
        <v>747</v>
      </c>
      <c r="C58" t="s">
        <v>748</v>
      </c>
      <c r="H58" t="s">
        <v>709</v>
      </c>
      <c r="I58" t="s">
        <v>314</v>
      </c>
    </row>
    <row r="59" spans="1:9" x14ac:dyDescent="0.3">
      <c r="H59" t="s">
        <v>228</v>
      </c>
      <c r="I59" t="s">
        <v>754</v>
      </c>
    </row>
    <row r="60" spans="1:9" x14ac:dyDescent="0.3">
      <c r="H60" t="s">
        <v>590</v>
      </c>
      <c r="I60" t="s">
        <v>198</v>
      </c>
    </row>
    <row r="61" spans="1:9" x14ac:dyDescent="0.3">
      <c r="H61" t="s">
        <v>601</v>
      </c>
      <c r="I61" t="s">
        <v>294</v>
      </c>
    </row>
    <row r="62" spans="1:9" x14ac:dyDescent="0.3">
      <c r="A62" t="s">
        <v>214</v>
      </c>
      <c r="B62" t="s">
        <v>755</v>
      </c>
      <c r="C62" t="s">
        <v>754</v>
      </c>
      <c r="H62" t="s">
        <v>645</v>
      </c>
      <c r="I62" t="s">
        <v>146</v>
      </c>
    </row>
    <row r="63" spans="1:9" x14ac:dyDescent="0.3">
      <c r="A63" t="s">
        <v>216</v>
      </c>
      <c r="B63" t="s">
        <v>755</v>
      </c>
      <c r="C63" t="s">
        <v>754</v>
      </c>
      <c r="H63" t="s">
        <v>530</v>
      </c>
      <c r="I63" t="s">
        <v>138</v>
      </c>
    </row>
    <row r="64" spans="1:9" x14ac:dyDescent="0.3">
      <c r="A64" t="s">
        <v>218</v>
      </c>
      <c r="B64" t="s">
        <v>755</v>
      </c>
      <c r="C64" t="s">
        <v>754</v>
      </c>
      <c r="H64" t="s">
        <v>116</v>
      </c>
      <c r="I64" t="s">
        <v>759</v>
      </c>
    </row>
    <row r="65" spans="1:9" x14ac:dyDescent="0.3">
      <c r="A65" t="s">
        <v>220</v>
      </c>
      <c r="B65" t="s">
        <v>755</v>
      </c>
      <c r="C65" t="s">
        <v>754</v>
      </c>
      <c r="H65" t="s">
        <v>602</v>
      </c>
      <c r="I65" t="s">
        <v>294</v>
      </c>
    </row>
    <row r="66" spans="1:9" x14ac:dyDescent="0.3">
      <c r="A66" t="s">
        <v>222</v>
      </c>
      <c r="B66" t="s">
        <v>755</v>
      </c>
      <c r="C66" t="s">
        <v>754</v>
      </c>
      <c r="H66" t="s">
        <v>176</v>
      </c>
      <c r="I66" t="s">
        <v>154</v>
      </c>
    </row>
    <row r="67" spans="1:9" x14ac:dyDescent="0.3">
      <c r="A67" t="s">
        <v>224</v>
      </c>
      <c r="B67" t="s">
        <v>755</v>
      </c>
      <c r="C67" t="s">
        <v>753</v>
      </c>
      <c r="H67" t="s">
        <v>230</v>
      </c>
      <c r="I67" t="s">
        <v>754</v>
      </c>
    </row>
    <row r="68" spans="1:9" x14ac:dyDescent="0.3">
      <c r="A68" t="s">
        <v>226</v>
      </c>
      <c r="B68" t="s">
        <v>755</v>
      </c>
      <c r="C68" t="s">
        <v>753</v>
      </c>
      <c r="H68" t="s">
        <v>516</v>
      </c>
      <c r="I68" t="s">
        <v>194</v>
      </c>
    </row>
    <row r="69" spans="1:9" x14ac:dyDescent="0.3">
      <c r="A69" t="s">
        <v>228</v>
      </c>
      <c r="B69" t="s">
        <v>755</v>
      </c>
      <c r="C69" t="s">
        <v>754</v>
      </c>
      <c r="H69" t="s">
        <v>535</v>
      </c>
      <c r="I69" t="s">
        <v>330</v>
      </c>
    </row>
    <row r="70" spans="1:9" x14ac:dyDescent="0.3">
      <c r="A70" t="s">
        <v>230</v>
      </c>
      <c r="B70" t="s">
        <v>755</v>
      </c>
      <c r="C70" t="s">
        <v>754</v>
      </c>
      <c r="H70" t="s">
        <v>544</v>
      </c>
      <c r="I70" t="s">
        <v>332</v>
      </c>
    </row>
    <row r="71" spans="1:9" x14ac:dyDescent="0.3">
      <c r="A71" t="s">
        <v>232</v>
      </c>
      <c r="B71" t="s">
        <v>755</v>
      </c>
      <c r="C71" t="s">
        <v>754</v>
      </c>
      <c r="H71" t="s">
        <v>573</v>
      </c>
      <c r="I71" t="s">
        <v>290</v>
      </c>
    </row>
    <row r="72" spans="1:9" x14ac:dyDescent="0.3">
      <c r="A72" t="s">
        <v>234</v>
      </c>
      <c r="B72" t="s">
        <v>755</v>
      </c>
      <c r="C72" t="s">
        <v>754</v>
      </c>
      <c r="H72" t="s">
        <v>591</v>
      </c>
      <c r="I72" t="s">
        <v>198</v>
      </c>
    </row>
    <row r="73" spans="1:9" x14ac:dyDescent="0.3">
      <c r="A73" t="s">
        <v>236</v>
      </c>
      <c r="B73" t="s">
        <v>755</v>
      </c>
      <c r="C73" t="s">
        <v>753</v>
      </c>
      <c r="H73" t="s">
        <v>631</v>
      </c>
      <c r="I73" t="s">
        <v>144</v>
      </c>
    </row>
    <row r="74" spans="1:9" x14ac:dyDescent="0.3">
      <c r="A74" t="s">
        <v>238</v>
      </c>
      <c r="B74" t="s">
        <v>755</v>
      </c>
      <c r="C74" t="s">
        <v>753</v>
      </c>
      <c r="H74" t="s">
        <v>646</v>
      </c>
      <c r="I74" t="s">
        <v>146</v>
      </c>
    </row>
    <row r="75" spans="1:9" x14ac:dyDescent="0.3">
      <c r="A75" t="s">
        <v>240</v>
      </c>
      <c r="B75" t="s">
        <v>755</v>
      </c>
      <c r="C75" t="s">
        <v>753</v>
      </c>
      <c r="H75" t="s">
        <v>676</v>
      </c>
      <c r="I75" t="s">
        <v>160</v>
      </c>
    </row>
    <row r="76" spans="1:9" x14ac:dyDescent="0.3">
      <c r="A76" t="s">
        <v>242</v>
      </c>
      <c r="B76" t="s">
        <v>755</v>
      </c>
      <c r="C76" t="s">
        <v>754</v>
      </c>
      <c r="H76" t="s">
        <v>549</v>
      </c>
      <c r="I76" t="s">
        <v>288</v>
      </c>
    </row>
    <row r="77" spans="1:9" x14ac:dyDescent="0.3">
      <c r="A77" t="s">
        <v>244</v>
      </c>
      <c r="B77" t="s">
        <v>755</v>
      </c>
      <c r="C77" t="s">
        <v>754</v>
      </c>
      <c r="H77" t="s">
        <v>574</v>
      </c>
      <c r="I77" t="s">
        <v>290</v>
      </c>
    </row>
    <row r="78" spans="1:9" x14ac:dyDescent="0.3">
      <c r="A78" t="s">
        <v>246</v>
      </c>
      <c r="B78" t="s">
        <v>755</v>
      </c>
      <c r="C78" t="s">
        <v>754</v>
      </c>
      <c r="H78" t="s">
        <v>525</v>
      </c>
      <c r="I78" t="s">
        <v>56</v>
      </c>
    </row>
    <row r="79" spans="1:9" x14ac:dyDescent="0.3">
      <c r="A79" t="s">
        <v>248</v>
      </c>
      <c r="B79" t="s">
        <v>755</v>
      </c>
      <c r="C79" t="s">
        <v>754</v>
      </c>
      <c r="H79" t="s">
        <v>690</v>
      </c>
      <c r="I79" t="s">
        <v>310</v>
      </c>
    </row>
    <row r="80" spans="1:9" x14ac:dyDescent="0.3">
      <c r="A80" t="s">
        <v>250</v>
      </c>
      <c r="B80" t="s">
        <v>755</v>
      </c>
      <c r="C80" t="s">
        <v>753</v>
      </c>
      <c r="H80" t="s">
        <v>232</v>
      </c>
      <c r="I80" t="s">
        <v>754</v>
      </c>
    </row>
    <row r="81" spans="1:9" x14ac:dyDescent="0.3">
      <c r="A81" t="s">
        <v>252</v>
      </c>
      <c r="B81" t="s">
        <v>755</v>
      </c>
      <c r="C81" t="s">
        <v>753</v>
      </c>
      <c r="H81" t="s">
        <v>560</v>
      </c>
      <c r="I81" t="s">
        <v>196</v>
      </c>
    </row>
    <row r="82" spans="1:9" x14ac:dyDescent="0.3">
      <c r="A82" t="s">
        <v>254</v>
      </c>
      <c r="B82" t="s">
        <v>755</v>
      </c>
      <c r="C82" t="s">
        <v>754</v>
      </c>
      <c r="H82" t="s">
        <v>691</v>
      </c>
      <c r="I82" t="s">
        <v>310</v>
      </c>
    </row>
    <row r="83" spans="1:9" x14ac:dyDescent="0.3">
      <c r="A83" t="s">
        <v>256</v>
      </c>
      <c r="B83" t="s">
        <v>755</v>
      </c>
      <c r="C83" t="s">
        <v>753</v>
      </c>
      <c r="H83" t="s">
        <v>531</v>
      </c>
      <c r="I83" t="s">
        <v>138</v>
      </c>
    </row>
    <row r="84" spans="1:9" x14ac:dyDescent="0.3">
      <c r="A84" t="s">
        <v>258</v>
      </c>
      <c r="B84" t="s">
        <v>755</v>
      </c>
      <c r="C84" t="s">
        <v>753</v>
      </c>
      <c r="H84" t="s">
        <v>536</v>
      </c>
      <c r="I84" t="s">
        <v>330</v>
      </c>
    </row>
    <row r="85" spans="1:9" x14ac:dyDescent="0.3">
      <c r="A85" t="s">
        <v>260</v>
      </c>
      <c r="B85" t="s">
        <v>755</v>
      </c>
      <c r="C85" t="s">
        <v>754</v>
      </c>
      <c r="H85" t="s">
        <v>575</v>
      </c>
      <c r="I85" t="s">
        <v>290</v>
      </c>
    </row>
    <row r="86" spans="1:9" x14ac:dyDescent="0.3">
      <c r="A86" t="s">
        <v>262</v>
      </c>
      <c r="B86" t="s">
        <v>755</v>
      </c>
      <c r="C86" t="s">
        <v>753</v>
      </c>
      <c r="H86" t="s">
        <v>517</v>
      </c>
      <c r="I86" t="s">
        <v>194</v>
      </c>
    </row>
    <row r="87" spans="1:9" x14ac:dyDescent="0.3">
      <c r="A87" t="s">
        <v>264</v>
      </c>
      <c r="B87" t="s">
        <v>755</v>
      </c>
      <c r="C87" t="s">
        <v>754</v>
      </c>
      <c r="H87" t="s">
        <v>741</v>
      </c>
      <c r="I87" t="s">
        <v>294</v>
      </c>
    </row>
    <row r="88" spans="1:9" x14ac:dyDescent="0.3">
      <c r="A88" t="s">
        <v>266</v>
      </c>
      <c r="B88" t="s">
        <v>755</v>
      </c>
      <c r="C88" t="s">
        <v>754</v>
      </c>
      <c r="H88" t="s">
        <v>684</v>
      </c>
      <c r="I88" t="s">
        <v>208</v>
      </c>
    </row>
    <row r="89" spans="1:9" x14ac:dyDescent="0.3">
      <c r="A89" t="s">
        <v>268</v>
      </c>
      <c r="B89" t="s">
        <v>755</v>
      </c>
      <c r="C89" t="s">
        <v>753</v>
      </c>
      <c r="H89" t="s">
        <v>568</v>
      </c>
      <c r="I89" t="s">
        <v>334</v>
      </c>
    </row>
    <row r="90" spans="1:9" x14ac:dyDescent="0.3">
      <c r="A90" t="s">
        <v>270</v>
      </c>
      <c r="B90" t="s">
        <v>755</v>
      </c>
      <c r="C90" t="s">
        <v>754</v>
      </c>
      <c r="H90" t="s">
        <v>613</v>
      </c>
      <c r="I90" t="s">
        <v>60</v>
      </c>
    </row>
    <row r="91" spans="1:9" x14ac:dyDescent="0.3">
      <c r="A91" t="s">
        <v>272</v>
      </c>
      <c r="B91" t="s">
        <v>755</v>
      </c>
      <c r="C91" t="s">
        <v>753</v>
      </c>
      <c r="H91" t="s">
        <v>33</v>
      </c>
      <c r="I91" t="s">
        <v>751</v>
      </c>
    </row>
    <row r="92" spans="1:9" x14ac:dyDescent="0.3">
      <c r="A92" t="s">
        <v>274</v>
      </c>
      <c r="B92" t="s">
        <v>755</v>
      </c>
      <c r="C92" t="s">
        <v>754</v>
      </c>
      <c r="H92" t="s">
        <v>661</v>
      </c>
      <c r="I92" t="s">
        <v>150</v>
      </c>
    </row>
    <row r="93" spans="1:9" x14ac:dyDescent="0.3">
      <c r="A93" t="s">
        <v>276</v>
      </c>
      <c r="B93" t="s">
        <v>755</v>
      </c>
      <c r="C93" t="s">
        <v>753</v>
      </c>
      <c r="H93" t="s">
        <v>569</v>
      </c>
      <c r="I93" t="s">
        <v>334</v>
      </c>
    </row>
    <row r="94" spans="1:9" x14ac:dyDescent="0.3">
      <c r="A94" t="s">
        <v>278</v>
      </c>
      <c r="B94" t="s">
        <v>755</v>
      </c>
      <c r="C94" t="s">
        <v>753</v>
      </c>
      <c r="H94" t="s">
        <v>576</v>
      </c>
      <c r="I94" t="s">
        <v>290</v>
      </c>
    </row>
    <row r="95" spans="1:9" x14ac:dyDescent="0.3">
      <c r="H95" t="s">
        <v>603</v>
      </c>
      <c r="I95" t="s">
        <v>294</v>
      </c>
    </row>
    <row r="96" spans="1:9" x14ac:dyDescent="0.3">
      <c r="H96" t="s">
        <v>639</v>
      </c>
      <c r="I96" t="s">
        <v>202</v>
      </c>
    </row>
    <row r="97" spans="1:9" x14ac:dyDescent="0.3">
      <c r="H97" t="s">
        <v>234</v>
      </c>
      <c r="I97" t="s">
        <v>754</v>
      </c>
    </row>
    <row r="98" spans="1:9" x14ac:dyDescent="0.3">
      <c r="H98" t="s">
        <v>692</v>
      </c>
      <c r="I98" t="s">
        <v>310</v>
      </c>
    </row>
    <row r="99" spans="1:9" x14ac:dyDescent="0.3">
      <c r="A99" t="s">
        <v>66</v>
      </c>
      <c r="B99" t="s">
        <v>756</v>
      </c>
      <c r="C99" t="s">
        <v>757</v>
      </c>
      <c r="H99" t="s">
        <v>236</v>
      </c>
      <c r="I99" t="s">
        <v>753</v>
      </c>
    </row>
    <row r="100" spans="1:9" x14ac:dyDescent="0.3">
      <c r="A100" t="s">
        <v>68</v>
      </c>
      <c r="B100" t="s">
        <v>756</v>
      </c>
      <c r="C100" t="s">
        <v>757</v>
      </c>
      <c r="H100" t="s">
        <v>652</v>
      </c>
      <c r="I100" t="s">
        <v>108</v>
      </c>
    </row>
    <row r="101" spans="1:9" x14ac:dyDescent="0.3">
      <c r="A101" t="s">
        <v>70</v>
      </c>
      <c r="B101" t="s">
        <v>756</v>
      </c>
      <c r="C101" t="s">
        <v>757</v>
      </c>
      <c r="H101" t="s">
        <v>238</v>
      </c>
      <c r="I101" t="s">
        <v>753</v>
      </c>
    </row>
    <row r="102" spans="1:9" x14ac:dyDescent="0.3">
      <c r="A102" t="s">
        <v>72</v>
      </c>
      <c r="B102" t="s">
        <v>756</v>
      </c>
      <c r="C102" t="s">
        <v>757</v>
      </c>
      <c r="H102" t="s">
        <v>625</v>
      </c>
      <c r="I102" t="s">
        <v>142</v>
      </c>
    </row>
    <row r="103" spans="1:9" x14ac:dyDescent="0.3">
      <c r="A103" t="s">
        <v>74</v>
      </c>
      <c r="B103" t="s">
        <v>756</v>
      </c>
      <c r="C103" t="s">
        <v>757</v>
      </c>
      <c r="H103" t="s">
        <v>240</v>
      </c>
      <c r="I103" t="s">
        <v>753</v>
      </c>
    </row>
    <row r="104" spans="1:9" x14ac:dyDescent="0.3">
      <c r="A104" t="s">
        <v>76</v>
      </c>
      <c r="B104" t="s">
        <v>756</v>
      </c>
      <c r="C104" t="s">
        <v>757</v>
      </c>
      <c r="H104" t="s">
        <v>561</v>
      </c>
      <c r="I104" t="s">
        <v>196</v>
      </c>
    </row>
    <row r="105" spans="1:9" x14ac:dyDescent="0.3">
      <c r="A105" t="s">
        <v>78</v>
      </c>
      <c r="B105" t="s">
        <v>756</v>
      </c>
      <c r="C105" t="s">
        <v>757</v>
      </c>
      <c r="H105" t="s">
        <v>653</v>
      </c>
      <c r="I105" t="s">
        <v>108</v>
      </c>
    </row>
    <row r="106" spans="1:9" x14ac:dyDescent="0.3">
      <c r="A106" t="s">
        <v>80</v>
      </c>
      <c r="B106" t="s">
        <v>756</v>
      </c>
      <c r="C106" t="s">
        <v>757</v>
      </c>
      <c r="H106" t="s">
        <v>242</v>
      </c>
      <c r="I106" t="s">
        <v>754</v>
      </c>
    </row>
    <row r="107" spans="1:9" x14ac:dyDescent="0.3">
      <c r="A107" t="s">
        <v>82</v>
      </c>
      <c r="B107" t="s">
        <v>756</v>
      </c>
      <c r="C107" t="s">
        <v>757</v>
      </c>
      <c r="H107" t="s">
        <v>577</v>
      </c>
      <c r="I107" t="s">
        <v>290</v>
      </c>
    </row>
    <row r="108" spans="1:9" x14ac:dyDescent="0.3">
      <c r="A108" t="s">
        <v>84</v>
      </c>
      <c r="B108" t="s">
        <v>756</v>
      </c>
      <c r="C108" t="s">
        <v>757</v>
      </c>
      <c r="H108" t="s">
        <v>550</v>
      </c>
      <c r="I108" t="s">
        <v>288</v>
      </c>
    </row>
    <row r="109" spans="1:9" x14ac:dyDescent="0.3">
      <c r="H109" t="s">
        <v>578</v>
      </c>
      <c r="I109" t="s">
        <v>290</v>
      </c>
    </row>
    <row r="110" spans="1:9" x14ac:dyDescent="0.3">
      <c r="H110" t="s">
        <v>244</v>
      </c>
      <c r="I110" t="s">
        <v>754</v>
      </c>
    </row>
    <row r="111" spans="1:9" x14ac:dyDescent="0.3">
      <c r="A111" t="s">
        <v>88</v>
      </c>
      <c r="B111" t="s">
        <v>756</v>
      </c>
      <c r="C111" t="s">
        <v>758</v>
      </c>
      <c r="H111" t="s">
        <v>592</v>
      </c>
      <c r="I111" t="s">
        <v>198</v>
      </c>
    </row>
    <row r="112" spans="1:9" x14ac:dyDescent="0.3">
      <c r="A112" t="s">
        <v>90</v>
      </c>
      <c r="B112" t="s">
        <v>756</v>
      </c>
      <c r="C112" t="s">
        <v>758</v>
      </c>
      <c r="H112" t="s">
        <v>532</v>
      </c>
      <c r="I112" t="s">
        <v>138</v>
      </c>
    </row>
    <row r="113" spans="1:9" x14ac:dyDescent="0.3">
      <c r="A113" t="s">
        <v>94</v>
      </c>
      <c r="B113" t="s">
        <v>756</v>
      </c>
      <c r="C113" t="s">
        <v>758</v>
      </c>
      <c r="H113" t="s">
        <v>246</v>
      </c>
      <c r="I113" t="s">
        <v>754</v>
      </c>
    </row>
    <row r="114" spans="1:9" x14ac:dyDescent="0.3">
      <c r="A114" t="s">
        <v>746</v>
      </c>
      <c r="B114" t="s">
        <v>756</v>
      </c>
      <c r="C114" t="s">
        <v>758</v>
      </c>
      <c r="H114" t="s">
        <v>626</v>
      </c>
      <c r="I114" t="s">
        <v>142</v>
      </c>
    </row>
    <row r="115" spans="1:9" x14ac:dyDescent="0.3">
      <c r="A115" t="s">
        <v>96</v>
      </c>
      <c r="B115" t="s">
        <v>756</v>
      </c>
      <c r="C115" t="s">
        <v>758</v>
      </c>
      <c r="H115" t="s">
        <v>710</v>
      </c>
      <c r="I115" t="s">
        <v>314</v>
      </c>
    </row>
    <row r="116" spans="1:9" x14ac:dyDescent="0.3">
      <c r="H116" t="s">
        <v>248</v>
      </c>
      <c r="I116" t="s">
        <v>754</v>
      </c>
    </row>
    <row r="117" spans="1:9" x14ac:dyDescent="0.3">
      <c r="H117" t="s">
        <v>520</v>
      </c>
      <c r="I117" t="s">
        <v>194</v>
      </c>
    </row>
    <row r="118" spans="1:9" x14ac:dyDescent="0.3">
      <c r="A118" t="s">
        <v>114</v>
      </c>
      <c r="B118" t="s">
        <v>756</v>
      </c>
      <c r="C118" t="s">
        <v>759</v>
      </c>
      <c r="H118" t="s">
        <v>614</v>
      </c>
      <c r="I118" t="s">
        <v>60</v>
      </c>
    </row>
    <row r="119" spans="1:9" x14ac:dyDescent="0.3">
      <c r="A119" t="s">
        <v>116</v>
      </c>
      <c r="B119" t="s">
        <v>756</v>
      </c>
      <c r="C119" t="s">
        <v>759</v>
      </c>
      <c r="H119" t="s">
        <v>685</v>
      </c>
      <c r="I119" t="s">
        <v>208</v>
      </c>
    </row>
    <row r="120" spans="1:9" x14ac:dyDescent="0.3">
      <c r="A120" t="s">
        <v>118</v>
      </c>
      <c r="B120" t="s">
        <v>756</v>
      </c>
      <c r="C120" t="s">
        <v>759</v>
      </c>
      <c r="H120" t="s">
        <v>250</v>
      </c>
      <c r="I120" t="s">
        <v>753</v>
      </c>
    </row>
    <row r="121" spans="1:9" x14ac:dyDescent="0.3">
      <c r="A121" t="s">
        <v>120</v>
      </c>
      <c r="B121" t="s">
        <v>756</v>
      </c>
      <c r="C121" t="s">
        <v>759</v>
      </c>
      <c r="H121" t="s">
        <v>252</v>
      </c>
      <c r="I121" t="s">
        <v>753</v>
      </c>
    </row>
    <row r="122" spans="1:9" x14ac:dyDescent="0.3">
      <c r="H122" t="s">
        <v>647</v>
      </c>
      <c r="I122" t="s">
        <v>146</v>
      </c>
    </row>
    <row r="123" spans="1:9" x14ac:dyDescent="0.3">
      <c r="H123" t="s">
        <v>640</v>
      </c>
      <c r="I123" t="s">
        <v>202</v>
      </c>
    </row>
    <row r="124" spans="1:9" x14ac:dyDescent="0.3">
      <c r="A124" t="s">
        <v>33</v>
      </c>
      <c r="B124" t="s">
        <v>756</v>
      </c>
      <c r="C124" t="s">
        <v>751</v>
      </c>
      <c r="H124" t="s">
        <v>254</v>
      </c>
      <c r="I124" t="s">
        <v>754</v>
      </c>
    </row>
    <row r="125" spans="1:9" x14ac:dyDescent="0.3">
      <c r="A125" t="s">
        <v>35</v>
      </c>
      <c r="B125" t="s">
        <v>756</v>
      </c>
      <c r="C125" t="s">
        <v>751</v>
      </c>
      <c r="H125" t="s">
        <v>128</v>
      </c>
      <c r="I125" t="s">
        <v>752</v>
      </c>
    </row>
    <row r="126" spans="1:9" x14ac:dyDescent="0.3">
      <c r="A126" t="s">
        <v>37</v>
      </c>
      <c r="B126" t="s">
        <v>756</v>
      </c>
      <c r="C126" t="s">
        <v>751</v>
      </c>
      <c r="H126" t="s">
        <v>88</v>
      </c>
      <c r="I126" t="s">
        <v>758</v>
      </c>
    </row>
    <row r="127" spans="1:9" x14ac:dyDescent="0.3">
      <c r="A127" t="s">
        <v>39</v>
      </c>
      <c r="B127" t="s">
        <v>756</v>
      </c>
      <c r="C127" t="s">
        <v>751</v>
      </c>
      <c r="H127" t="s">
        <v>256</v>
      </c>
      <c r="I127" t="s">
        <v>753</v>
      </c>
    </row>
    <row r="128" spans="1:9" x14ac:dyDescent="0.3">
      <c r="A128" t="s">
        <v>41</v>
      </c>
      <c r="B128" t="s">
        <v>756</v>
      </c>
      <c r="C128" t="s">
        <v>751</v>
      </c>
      <c r="H128" t="s">
        <v>615</v>
      </c>
      <c r="I128" t="s">
        <v>60</v>
      </c>
    </row>
    <row r="129" spans="1:9" x14ac:dyDescent="0.3">
      <c r="H129" t="s">
        <v>130</v>
      </c>
      <c r="I129" t="s">
        <v>752</v>
      </c>
    </row>
    <row r="130" spans="1:9" x14ac:dyDescent="0.3">
      <c r="H130" t="s">
        <v>551</v>
      </c>
      <c r="I130" t="s">
        <v>288</v>
      </c>
    </row>
    <row r="131" spans="1:9" x14ac:dyDescent="0.3">
      <c r="A131" t="s">
        <v>172</v>
      </c>
      <c r="B131" t="s">
        <v>756</v>
      </c>
      <c r="C131" t="s">
        <v>154</v>
      </c>
      <c r="H131" t="s">
        <v>258</v>
      </c>
      <c r="I131" t="s">
        <v>753</v>
      </c>
    </row>
    <row r="132" spans="1:9" x14ac:dyDescent="0.3">
      <c r="A132" t="s">
        <v>174</v>
      </c>
      <c r="B132" t="s">
        <v>756</v>
      </c>
      <c r="C132" t="s">
        <v>154</v>
      </c>
      <c r="H132" t="s">
        <v>677</v>
      </c>
      <c r="I132" t="s">
        <v>160</v>
      </c>
    </row>
    <row r="133" spans="1:9" x14ac:dyDescent="0.3">
      <c r="A133" t="s">
        <v>176</v>
      </c>
      <c r="B133" t="s">
        <v>756</v>
      </c>
      <c r="C133" t="s">
        <v>154</v>
      </c>
      <c r="H133" t="s">
        <v>632</v>
      </c>
      <c r="I133" t="s">
        <v>144</v>
      </c>
    </row>
    <row r="134" spans="1:9" x14ac:dyDescent="0.3">
      <c r="A134" t="s">
        <v>178</v>
      </c>
      <c r="B134" t="s">
        <v>756</v>
      </c>
      <c r="C134" t="s">
        <v>154</v>
      </c>
      <c r="H134" t="s">
        <v>90</v>
      </c>
      <c r="I134" t="s">
        <v>758</v>
      </c>
    </row>
    <row r="135" spans="1:9" x14ac:dyDescent="0.3">
      <c r="A135" t="s">
        <v>180</v>
      </c>
      <c r="B135" t="s">
        <v>756</v>
      </c>
      <c r="C135" t="s">
        <v>154</v>
      </c>
      <c r="H135" t="s">
        <v>604</v>
      </c>
      <c r="I135" t="s">
        <v>294</v>
      </c>
    </row>
    <row r="136" spans="1:9" x14ac:dyDescent="0.3">
      <c r="A136" t="s">
        <v>182</v>
      </c>
      <c r="B136" t="s">
        <v>756</v>
      </c>
      <c r="C136" t="s">
        <v>154</v>
      </c>
      <c r="H136" t="s">
        <v>562</v>
      </c>
      <c r="I136" t="s">
        <v>196</v>
      </c>
    </row>
    <row r="137" spans="1:9" x14ac:dyDescent="0.3">
      <c r="A137" t="s">
        <v>184</v>
      </c>
      <c r="B137" t="s">
        <v>756</v>
      </c>
      <c r="C137" t="s">
        <v>154</v>
      </c>
      <c r="H137" t="s">
        <v>588</v>
      </c>
      <c r="I137" t="s">
        <v>168</v>
      </c>
    </row>
    <row r="138" spans="1:9" x14ac:dyDescent="0.3">
      <c r="H138" t="s">
        <v>70</v>
      </c>
      <c r="I138" t="s">
        <v>757</v>
      </c>
    </row>
    <row r="139" spans="1:9" x14ac:dyDescent="0.3">
      <c r="H139" t="s">
        <v>662</v>
      </c>
      <c r="I139" t="s">
        <v>150</v>
      </c>
    </row>
    <row r="140" spans="1:9" x14ac:dyDescent="0.3">
      <c r="A140" t="s">
        <v>124</v>
      </c>
      <c r="B140" t="s">
        <v>756</v>
      </c>
      <c r="C140" t="s">
        <v>752</v>
      </c>
      <c r="H140" t="s">
        <v>627</v>
      </c>
      <c r="I140" t="s">
        <v>142</v>
      </c>
    </row>
    <row r="141" spans="1:9" x14ac:dyDescent="0.3">
      <c r="A141" t="s">
        <v>126</v>
      </c>
      <c r="B141" t="s">
        <v>756</v>
      </c>
      <c r="C141" t="s">
        <v>752</v>
      </c>
      <c r="H141" t="s">
        <v>670</v>
      </c>
      <c r="I141" t="s">
        <v>344</v>
      </c>
    </row>
    <row r="142" spans="1:9" x14ac:dyDescent="0.3">
      <c r="A142" t="s">
        <v>128</v>
      </c>
      <c r="B142" t="s">
        <v>756</v>
      </c>
      <c r="C142" t="s">
        <v>752</v>
      </c>
      <c r="H142" t="s">
        <v>260</v>
      </c>
      <c r="I142" t="s">
        <v>754</v>
      </c>
    </row>
    <row r="143" spans="1:9" x14ac:dyDescent="0.3">
      <c r="A143" t="s">
        <v>130</v>
      </c>
      <c r="B143" t="s">
        <v>756</v>
      </c>
      <c r="C143" t="s">
        <v>752</v>
      </c>
      <c r="H143" t="s">
        <v>537</v>
      </c>
      <c r="I143" t="s">
        <v>330</v>
      </c>
    </row>
    <row r="144" spans="1:9" x14ac:dyDescent="0.3">
      <c r="A144" t="s">
        <v>132</v>
      </c>
      <c r="B144" t="s">
        <v>756</v>
      </c>
      <c r="C144" t="s">
        <v>752</v>
      </c>
      <c r="H144" t="s">
        <v>686</v>
      </c>
      <c r="I144" t="s">
        <v>208</v>
      </c>
    </row>
    <row r="145" spans="1:9" x14ac:dyDescent="0.3">
      <c r="H145" t="s">
        <v>711</v>
      </c>
      <c r="I145" t="s">
        <v>314</v>
      </c>
    </row>
    <row r="146" spans="1:9" x14ac:dyDescent="0.3">
      <c r="H146" t="s">
        <v>693</v>
      </c>
      <c r="I146" t="s">
        <v>310</v>
      </c>
    </row>
    <row r="147" spans="1:9" x14ac:dyDescent="0.3">
      <c r="H147" t="s">
        <v>579</v>
      </c>
      <c r="I147" t="s">
        <v>290</v>
      </c>
    </row>
    <row r="148" spans="1:9" x14ac:dyDescent="0.3">
      <c r="H148" t="s">
        <v>663</v>
      </c>
      <c r="I148" t="s">
        <v>150</v>
      </c>
    </row>
    <row r="149" spans="1:9" x14ac:dyDescent="0.3">
      <c r="H149" t="s">
        <v>35</v>
      </c>
      <c r="I149" t="s">
        <v>751</v>
      </c>
    </row>
    <row r="150" spans="1:9" x14ac:dyDescent="0.3">
      <c r="H150" t="s">
        <v>678</v>
      </c>
      <c r="I150" t="s">
        <v>160</v>
      </c>
    </row>
    <row r="151" spans="1:9" x14ac:dyDescent="0.3">
      <c r="H151" t="s">
        <v>262</v>
      </c>
      <c r="I151" t="s">
        <v>753</v>
      </c>
    </row>
    <row r="152" spans="1:9" x14ac:dyDescent="0.3">
      <c r="H152" t="s">
        <v>538</v>
      </c>
      <c r="I152" t="s">
        <v>330</v>
      </c>
    </row>
    <row r="153" spans="1:9" x14ac:dyDescent="0.3">
      <c r="A153" t="s">
        <v>286</v>
      </c>
      <c r="B153" t="s">
        <v>760</v>
      </c>
      <c r="C153" t="s">
        <v>748</v>
      </c>
      <c r="H153" t="s">
        <v>545</v>
      </c>
      <c r="I153" t="s">
        <v>332</v>
      </c>
    </row>
    <row r="154" spans="1:9" x14ac:dyDescent="0.3">
      <c r="A154" t="s">
        <v>508</v>
      </c>
      <c r="B154" t="s">
        <v>761</v>
      </c>
      <c r="C154" t="s">
        <v>286</v>
      </c>
      <c r="H154" t="s">
        <v>533</v>
      </c>
      <c r="I154" t="s">
        <v>138</v>
      </c>
    </row>
    <row r="155" spans="1:9" x14ac:dyDescent="0.3">
      <c r="A155" t="s">
        <v>510</v>
      </c>
      <c r="B155" t="s">
        <v>761</v>
      </c>
      <c r="C155" t="s">
        <v>286</v>
      </c>
      <c r="H155" t="s">
        <v>593</v>
      </c>
      <c r="I155" t="s">
        <v>198</v>
      </c>
    </row>
    <row r="156" spans="1:9" x14ac:dyDescent="0.3">
      <c r="A156" t="s">
        <v>511</v>
      </c>
      <c r="B156" t="s">
        <v>761</v>
      </c>
      <c r="C156" t="s">
        <v>286</v>
      </c>
      <c r="H156" t="s">
        <v>633</v>
      </c>
      <c r="I156" t="s">
        <v>144</v>
      </c>
    </row>
    <row r="157" spans="1:9" x14ac:dyDescent="0.3">
      <c r="A157" t="s">
        <v>513</v>
      </c>
      <c r="B157" t="s">
        <v>761</v>
      </c>
      <c r="C157" t="s">
        <v>286</v>
      </c>
      <c r="H157" t="s">
        <v>641</v>
      </c>
      <c r="I157" t="s">
        <v>202</v>
      </c>
    </row>
    <row r="158" spans="1:9" x14ac:dyDescent="0.3">
      <c r="H158" t="s">
        <v>37</v>
      </c>
      <c r="I158" t="s">
        <v>751</v>
      </c>
    </row>
    <row r="159" spans="1:9" x14ac:dyDescent="0.3">
      <c r="A159" t="s">
        <v>194</v>
      </c>
      <c r="B159" t="s">
        <v>760</v>
      </c>
      <c r="C159" t="s">
        <v>748</v>
      </c>
      <c r="H159" t="s">
        <v>701</v>
      </c>
      <c r="I159" t="s">
        <v>166</v>
      </c>
    </row>
    <row r="160" spans="1:9" x14ac:dyDescent="0.3">
      <c r="A160" t="s">
        <v>515</v>
      </c>
      <c r="B160" t="s">
        <v>761</v>
      </c>
      <c r="C160" t="s">
        <v>194</v>
      </c>
      <c r="H160" t="s">
        <v>628</v>
      </c>
      <c r="I160" t="s">
        <v>142</v>
      </c>
    </row>
    <row r="161" spans="1:9" x14ac:dyDescent="0.3">
      <c r="A161" t="s">
        <v>516</v>
      </c>
      <c r="B161" t="s">
        <v>761</v>
      </c>
      <c r="C161" t="s">
        <v>194</v>
      </c>
      <c r="H161" t="s">
        <v>648</v>
      </c>
      <c r="I161" t="s">
        <v>146</v>
      </c>
    </row>
    <row r="162" spans="1:9" x14ac:dyDescent="0.3">
      <c r="A162" t="s">
        <v>517</v>
      </c>
      <c r="B162" t="s">
        <v>761</v>
      </c>
      <c r="C162" t="s">
        <v>194</v>
      </c>
      <c r="H162" t="s">
        <v>642</v>
      </c>
      <c r="I162" t="s">
        <v>202</v>
      </c>
    </row>
    <row r="163" spans="1:9" x14ac:dyDescent="0.3">
      <c r="A163" t="s">
        <v>520</v>
      </c>
      <c r="B163" t="s">
        <v>761</v>
      </c>
      <c r="C163" t="s">
        <v>194</v>
      </c>
      <c r="H163" t="s">
        <v>702</v>
      </c>
      <c r="I163" t="s">
        <v>166</v>
      </c>
    </row>
    <row r="164" spans="1:9" x14ac:dyDescent="0.3">
      <c r="A164" t="s">
        <v>519</v>
      </c>
      <c r="B164" t="s">
        <v>761</v>
      </c>
      <c r="C164" t="s">
        <v>194</v>
      </c>
      <c r="H164" t="s">
        <v>629</v>
      </c>
      <c r="I164" t="s">
        <v>142</v>
      </c>
    </row>
    <row r="165" spans="1:9" x14ac:dyDescent="0.3">
      <c r="H165" t="s">
        <v>72</v>
      </c>
      <c r="I165" t="s">
        <v>757</v>
      </c>
    </row>
    <row r="166" spans="1:9" x14ac:dyDescent="0.3">
      <c r="H166" t="s">
        <v>666</v>
      </c>
      <c r="I166" t="s">
        <v>300</v>
      </c>
    </row>
    <row r="167" spans="1:9" x14ac:dyDescent="0.3">
      <c r="H167" t="s">
        <v>616</v>
      </c>
      <c r="I167" t="s">
        <v>60</v>
      </c>
    </row>
    <row r="168" spans="1:9" x14ac:dyDescent="0.3">
      <c r="H168" t="s">
        <v>617</v>
      </c>
      <c r="I168" t="s">
        <v>60</v>
      </c>
    </row>
    <row r="169" spans="1:9" x14ac:dyDescent="0.3">
      <c r="H169" t="s">
        <v>546</v>
      </c>
      <c r="I169" t="s">
        <v>332</v>
      </c>
    </row>
    <row r="170" spans="1:9" x14ac:dyDescent="0.3">
      <c r="H170" t="s">
        <v>264</v>
      </c>
      <c r="I170" t="s">
        <v>754</v>
      </c>
    </row>
    <row r="171" spans="1:9" x14ac:dyDescent="0.3">
      <c r="H171" t="s">
        <v>584</v>
      </c>
      <c r="I171" t="s">
        <v>168</v>
      </c>
    </row>
    <row r="172" spans="1:9" x14ac:dyDescent="0.3">
      <c r="H172" t="s">
        <v>694</v>
      </c>
      <c r="I172" t="s">
        <v>310</v>
      </c>
    </row>
    <row r="173" spans="1:9" x14ac:dyDescent="0.3">
      <c r="H173" t="s">
        <v>618</v>
      </c>
      <c r="I173" t="s">
        <v>60</v>
      </c>
    </row>
    <row r="174" spans="1:9" x14ac:dyDescent="0.3">
      <c r="H174" t="s">
        <v>266</v>
      </c>
      <c r="I174" t="s">
        <v>754</v>
      </c>
    </row>
    <row r="175" spans="1:9" x14ac:dyDescent="0.3">
      <c r="H175" t="s">
        <v>654</v>
      </c>
      <c r="I175" t="s">
        <v>108</v>
      </c>
    </row>
    <row r="176" spans="1:9" x14ac:dyDescent="0.3">
      <c r="H176" t="s">
        <v>74</v>
      </c>
      <c r="I176" t="s">
        <v>757</v>
      </c>
    </row>
    <row r="177" spans="1:9" x14ac:dyDescent="0.3">
      <c r="H177" t="s">
        <v>563</v>
      </c>
      <c r="I177" t="s">
        <v>196</v>
      </c>
    </row>
    <row r="178" spans="1:9" x14ac:dyDescent="0.3">
      <c r="H178" t="s">
        <v>619</v>
      </c>
      <c r="I178" t="s">
        <v>60</v>
      </c>
    </row>
    <row r="179" spans="1:9" x14ac:dyDescent="0.3">
      <c r="H179" t="s">
        <v>552</v>
      </c>
      <c r="I179" t="s">
        <v>288</v>
      </c>
    </row>
    <row r="180" spans="1:9" x14ac:dyDescent="0.3">
      <c r="H180" t="s">
        <v>118</v>
      </c>
      <c r="I180" t="s">
        <v>759</v>
      </c>
    </row>
    <row r="181" spans="1:9" x14ac:dyDescent="0.3">
      <c r="H181" t="s">
        <v>703</v>
      </c>
      <c r="I181" t="s">
        <v>166</v>
      </c>
    </row>
    <row r="182" spans="1:9" x14ac:dyDescent="0.3">
      <c r="H182" t="s">
        <v>695</v>
      </c>
      <c r="I182" t="s">
        <v>310</v>
      </c>
    </row>
    <row r="183" spans="1:9" x14ac:dyDescent="0.3">
      <c r="A183" t="s">
        <v>56</v>
      </c>
      <c r="B183" t="s">
        <v>760</v>
      </c>
      <c r="C183" t="s">
        <v>748</v>
      </c>
      <c r="H183" t="s">
        <v>664</v>
      </c>
      <c r="I183" t="s">
        <v>150</v>
      </c>
    </row>
    <row r="184" spans="1:9" x14ac:dyDescent="0.3">
      <c r="A184" t="s">
        <v>521</v>
      </c>
      <c r="B184" t="s">
        <v>761</v>
      </c>
      <c r="C184" t="s">
        <v>56</v>
      </c>
      <c r="H184" t="s">
        <v>580</v>
      </c>
      <c r="I184" t="s">
        <v>290</v>
      </c>
    </row>
    <row r="185" spans="1:9" x14ac:dyDescent="0.3">
      <c r="A185" t="s">
        <v>522</v>
      </c>
      <c r="B185" t="s">
        <v>761</v>
      </c>
      <c r="C185" t="s">
        <v>56</v>
      </c>
      <c r="H185" t="s">
        <v>655</v>
      </c>
      <c r="I185" t="s">
        <v>108</v>
      </c>
    </row>
    <row r="186" spans="1:9" x14ac:dyDescent="0.3">
      <c r="A186" t="s">
        <v>523</v>
      </c>
      <c r="B186" t="s">
        <v>761</v>
      </c>
      <c r="C186" t="s">
        <v>56</v>
      </c>
      <c r="H186" t="s">
        <v>76</v>
      </c>
      <c r="I186" t="s">
        <v>757</v>
      </c>
    </row>
    <row r="187" spans="1:9" x14ac:dyDescent="0.3">
      <c r="A187" t="s">
        <v>524</v>
      </c>
      <c r="B187" t="s">
        <v>761</v>
      </c>
      <c r="C187" t="s">
        <v>56</v>
      </c>
      <c r="H187" t="s">
        <v>178</v>
      </c>
      <c r="I187" t="s">
        <v>154</v>
      </c>
    </row>
    <row r="188" spans="1:9" x14ac:dyDescent="0.3">
      <c r="A188" t="s">
        <v>525</v>
      </c>
      <c r="B188" t="s">
        <v>761</v>
      </c>
      <c r="C188" t="s">
        <v>56</v>
      </c>
      <c r="H188" t="s">
        <v>656</v>
      </c>
      <c r="I188" t="s">
        <v>108</v>
      </c>
    </row>
    <row r="189" spans="1:9" x14ac:dyDescent="0.3">
      <c r="A189" t="s">
        <v>526</v>
      </c>
      <c r="B189" t="s">
        <v>761</v>
      </c>
      <c r="C189" t="s">
        <v>56</v>
      </c>
      <c r="H189" t="s">
        <v>671</v>
      </c>
      <c r="I189" t="s">
        <v>344</v>
      </c>
    </row>
    <row r="190" spans="1:9" x14ac:dyDescent="0.3">
      <c r="H190" t="s">
        <v>94</v>
      </c>
      <c r="I190" t="s">
        <v>758</v>
      </c>
    </row>
    <row r="191" spans="1:9" x14ac:dyDescent="0.3">
      <c r="A191" t="s">
        <v>138</v>
      </c>
      <c r="B191" t="s">
        <v>760</v>
      </c>
      <c r="C191" t="s">
        <v>748</v>
      </c>
      <c r="H191" t="s">
        <v>657</v>
      </c>
      <c r="I191" t="s">
        <v>108</v>
      </c>
    </row>
    <row r="192" spans="1:9" x14ac:dyDescent="0.3">
      <c r="A192" t="s">
        <v>527</v>
      </c>
      <c r="B192" t="s">
        <v>761</v>
      </c>
      <c r="C192" t="s">
        <v>138</v>
      </c>
      <c r="H192" t="s">
        <v>605</v>
      </c>
      <c r="I192" t="s">
        <v>294</v>
      </c>
    </row>
    <row r="193" spans="1:9" x14ac:dyDescent="0.3">
      <c r="A193" t="s">
        <v>528</v>
      </c>
      <c r="B193" t="s">
        <v>761</v>
      </c>
      <c r="C193" t="s">
        <v>138</v>
      </c>
      <c r="H193" t="s">
        <v>120</v>
      </c>
      <c r="I193" t="s">
        <v>759</v>
      </c>
    </row>
    <row r="194" spans="1:9" x14ac:dyDescent="0.3">
      <c r="A194" t="s">
        <v>529</v>
      </c>
      <c r="B194" t="s">
        <v>761</v>
      </c>
      <c r="C194" t="s">
        <v>138</v>
      </c>
      <c r="H194" t="s">
        <v>180</v>
      </c>
      <c r="I194" t="s">
        <v>154</v>
      </c>
    </row>
    <row r="195" spans="1:9" x14ac:dyDescent="0.3">
      <c r="A195" t="s">
        <v>530</v>
      </c>
      <c r="B195" t="s">
        <v>761</v>
      </c>
      <c r="C195" t="s">
        <v>138</v>
      </c>
      <c r="H195" t="s">
        <v>511</v>
      </c>
      <c r="I195" t="s">
        <v>286</v>
      </c>
    </row>
    <row r="196" spans="1:9" x14ac:dyDescent="0.3">
      <c r="A196" t="s">
        <v>531</v>
      </c>
      <c r="B196" t="s">
        <v>761</v>
      </c>
      <c r="C196" t="s">
        <v>138</v>
      </c>
      <c r="H196" t="s">
        <v>519</v>
      </c>
      <c r="I196" t="s">
        <v>194</v>
      </c>
    </row>
    <row r="197" spans="1:9" x14ac:dyDescent="0.3">
      <c r="A197" t="s">
        <v>532</v>
      </c>
      <c r="B197" t="s">
        <v>761</v>
      </c>
      <c r="C197" t="s">
        <v>138</v>
      </c>
      <c r="H197" t="s">
        <v>534</v>
      </c>
      <c r="I197" t="s">
        <v>138</v>
      </c>
    </row>
    <row r="198" spans="1:9" x14ac:dyDescent="0.3">
      <c r="A198" t="s">
        <v>533</v>
      </c>
      <c r="B198" t="s">
        <v>761</v>
      </c>
      <c r="C198" t="s">
        <v>138</v>
      </c>
      <c r="H198" t="s">
        <v>539</v>
      </c>
      <c r="I198" t="s">
        <v>330</v>
      </c>
    </row>
    <row r="199" spans="1:9" x14ac:dyDescent="0.3">
      <c r="A199" t="s">
        <v>534</v>
      </c>
      <c r="B199" t="s">
        <v>761</v>
      </c>
      <c r="C199" t="s">
        <v>138</v>
      </c>
      <c r="H199" t="s">
        <v>634</v>
      </c>
      <c r="I199" t="s">
        <v>144</v>
      </c>
    </row>
    <row r="200" spans="1:9" x14ac:dyDescent="0.3">
      <c r="H200" t="s">
        <v>635</v>
      </c>
      <c r="I200" t="s">
        <v>144</v>
      </c>
    </row>
    <row r="201" spans="1:9" x14ac:dyDescent="0.3">
      <c r="A201" t="s">
        <v>330</v>
      </c>
      <c r="B201" t="s">
        <v>760</v>
      </c>
      <c r="C201" t="s">
        <v>748</v>
      </c>
      <c r="H201" t="s">
        <v>526</v>
      </c>
      <c r="I201" t="s">
        <v>56</v>
      </c>
    </row>
    <row r="202" spans="1:9" x14ac:dyDescent="0.3">
      <c r="A202" t="s">
        <v>535</v>
      </c>
      <c r="B202" t="s">
        <v>761</v>
      </c>
      <c r="C202" t="s">
        <v>330</v>
      </c>
      <c r="H202" t="s">
        <v>643</v>
      </c>
      <c r="I202" t="s">
        <v>202</v>
      </c>
    </row>
    <row r="203" spans="1:9" x14ac:dyDescent="0.3">
      <c r="A203" t="s">
        <v>536</v>
      </c>
      <c r="B203" t="s">
        <v>761</v>
      </c>
      <c r="C203" t="s">
        <v>330</v>
      </c>
      <c r="H203" t="s">
        <v>649</v>
      </c>
      <c r="I203" t="s">
        <v>146</v>
      </c>
    </row>
    <row r="204" spans="1:9" x14ac:dyDescent="0.3">
      <c r="A204" t="s">
        <v>537</v>
      </c>
      <c r="B204" t="s">
        <v>761</v>
      </c>
      <c r="C204" t="s">
        <v>330</v>
      </c>
      <c r="H204" t="s">
        <v>667</v>
      </c>
      <c r="I204" t="s">
        <v>300</v>
      </c>
    </row>
    <row r="205" spans="1:9" x14ac:dyDescent="0.3">
      <c r="A205" t="s">
        <v>538</v>
      </c>
      <c r="B205" t="s">
        <v>761</v>
      </c>
      <c r="C205" t="s">
        <v>330</v>
      </c>
      <c r="H205" t="s">
        <v>620</v>
      </c>
      <c r="I205" t="s">
        <v>60</v>
      </c>
    </row>
    <row r="206" spans="1:9" x14ac:dyDescent="0.3">
      <c r="A206" t="s">
        <v>539</v>
      </c>
      <c r="B206" t="s">
        <v>761</v>
      </c>
      <c r="C206" t="s">
        <v>330</v>
      </c>
      <c r="H206" t="s">
        <v>672</v>
      </c>
      <c r="I206" t="s">
        <v>344</v>
      </c>
    </row>
    <row r="207" spans="1:9" x14ac:dyDescent="0.3">
      <c r="A207" t="s">
        <v>540</v>
      </c>
      <c r="B207" t="s">
        <v>761</v>
      </c>
      <c r="C207" t="s">
        <v>330</v>
      </c>
      <c r="H207" t="s">
        <v>679</v>
      </c>
      <c r="I207" t="s">
        <v>160</v>
      </c>
    </row>
    <row r="208" spans="1:9" x14ac:dyDescent="0.3">
      <c r="A208" t="s">
        <v>541</v>
      </c>
      <c r="B208" t="s">
        <v>761</v>
      </c>
      <c r="C208" t="s">
        <v>330</v>
      </c>
      <c r="H208" t="s">
        <v>39</v>
      </c>
      <c r="I208" t="s">
        <v>751</v>
      </c>
    </row>
    <row r="209" spans="1:9" x14ac:dyDescent="0.3">
      <c r="A209" t="s">
        <v>542</v>
      </c>
      <c r="B209" t="s">
        <v>761</v>
      </c>
      <c r="C209" t="s">
        <v>330</v>
      </c>
      <c r="H209" t="s">
        <v>268</v>
      </c>
      <c r="I209" t="s">
        <v>753</v>
      </c>
    </row>
    <row r="210" spans="1:9" x14ac:dyDescent="0.3">
      <c r="H210" t="s">
        <v>696</v>
      </c>
      <c r="I210" t="s">
        <v>310</v>
      </c>
    </row>
    <row r="211" spans="1:9" x14ac:dyDescent="0.3">
      <c r="A211" t="s">
        <v>332</v>
      </c>
      <c r="B211" t="s">
        <v>760</v>
      </c>
      <c r="C211" t="s">
        <v>748</v>
      </c>
      <c r="H211" t="s">
        <v>594</v>
      </c>
      <c r="I211" t="s">
        <v>198</v>
      </c>
    </row>
    <row r="212" spans="1:9" x14ac:dyDescent="0.3">
      <c r="A212" t="s">
        <v>543</v>
      </c>
      <c r="B212" t="s">
        <v>761</v>
      </c>
      <c r="C212" t="s">
        <v>332</v>
      </c>
      <c r="H212" t="s">
        <v>687</v>
      </c>
      <c r="I212" t="s">
        <v>208</v>
      </c>
    </row>
    <row r="213" spans="1:9" x14ac:dyDescent="0.3">
      <c r="A213" t="s">
        <v>544</v>
      </c>
      <c r="B213" t="s">
        <v>761</v>
      </c>
      <c r="C213" t="s">
        <v>332</v>
      </c>
      <c r="H213" t="s">
        <v>746</v>
      </c>
      <c r="I213" t="s">
        <v>758</v>
      </c>
    </row>
    <row r="214" spans="1:9" x14ac:dyDescent="0.3">
      <c r="A214" t="s">
        <v>545</v>
      </c>
      <c r="B214" t="s">
        <v>761</v>
      </c>
      <c r="C214" t="s">
        <v>332</v>
      </c>
      <c r="H214" t="s">
        <v>680</v>
      </c>
      <c r="I214" t="s">
        <v>160</v>
      </c>
    </row>
    <row r="215" spans="1:9" x14ac:dyDescent="0.3">
      <c r="A215" t="s">
        <v>546</v>
      </c>
      <c r="B215" t="s">
        <v>761</v>
      </c>
      <c r="C215" t="s">
        <v>332</v>
      </c>
      <c r="H215" t="s">
        <v>681</v>
      </c>
      <c r="I215" t="s">
        <v>160</v>
      </c>
    </row>
    <row r="216" spans="1:9" x14ac:dyDescent="0.3">
      <c r="A216" t="s">
        <v>547</v>
      </c>
      <c r="B216" t="s">
        <v>761</v>
      </c>
      <c r="C216" t="s">
        <v>332</v>
      </c>
      <c r="H216" t="s">
        <v>595</v>
      </c>
      <c r="I216" t="s">
        <v>198</v>
      </c>
    </row>
    <row r="217" spans="1:9" x14ac:dyDescent="0.3">
      <c r="A217" t="s">
        <v>548</v>
      </c>
      <c r="B217" t="s">
        <v>761</v>
      </c>
      <c r="C217" t="s">
        <v>332</v>
      </c>
      <c r="H217" t="s">
        <v>78</v>
      </c>
      <c r="I217" t="s">
        <v>757</v>
      </c>
    </row>
    <row r="218" spans="1:9" x14ac:dyDescent="0.3">
      <c r="H218" t="s">
        <v>704</v>
      </c>
      <c r="I218" t="s">
        <v>166</v>
      </c>
    </row>
    <row r="219" spans="1:9" x14ac:dyDescent="0.3">
      <c r="H219" t="s">
        <v>570</v>
      </c>
      <c r="I219" t="s">
        <v>334</v>
      </c>
    </row>
    <row r="220" spans="1:9" x14ac:dyDescent="0.3">
      <c r="H220" t="s">
        <v>688</v>
      </c>
      <c r="I220" t="s">
        <v>208</v>
      </c>
    </row>
    <row r="221" spans="1:9" x14ac:dyDescent="0.3">
      <c r="H221" t="s">
        <v>41</v>
      </c>
      <c r="I221" t="s">
        <v>751</v>
      </c>
    </row>
    <row r="222" spans="1:9" x14ac:dyDescent="0.3">
      <c r="H222" t="s">
        <v>697</v>
      </c>
      <c r="I222" t="s">
        <v>310</v>
      </c>
    </row>
    <row r="223" spans="1:9" x14ac:dyDescent="0.3">
      <c r="H223" t="s">
        <v>270</v>
      </c>
      <c r="I223" t="s">
        <v>754</v>
      </c>
    </row>
    <row r="224" spans="1:9" x14ac:dyDescent="0.3">
      <c r="H224" t="s">
        <v>607</v>
      </c>
      <c r="I224" t="s">
        <v>294</v>
      </c>
    </row>
    <row r="225" spans="1:9" x14ac:dyDescent="0.3">
      <c r="H225" t="s">
        <v>80</v>
      </c>
      <c r="I225" t="s">
        <v>757</v>
      </c>
    </row>
    <row r="226" spans="1:9" x14ac:dyDescent="0.3">
      <c r="H226" t="s">
        <v>682</v>
      </c>
      <c r="I226" t="s">
        <v>160</v>
      </c>
    </row>
    <row r="227" spans="1:9" x14ac:dyDescent="0.3">
      <c r="H227" t="s">
        <v>698</v>
      </c>
      <c r="I227" t="s">
        <v>310</v>
      </c>
    </row>
    <row r="228" spans="1:9" x14ac:dyDescent="0.3">
      <c r="A228" t="s">
        <v>288</v>
      </c>
      <c r="B228" t="s">
        <v>760</v>
      </c>
      <c r="C228" t="s">
        <v>748</v>
      </c>
      <c r="H228" t="s">
        <v>673</v>
      </c>
      <c r="I228" t="s">
        <v>344</v>
      </c>
    </row>
    <row r="229" spans="1:9" x14ac:dyDescent="0.3">
      <c r="A229" t="s">
        <v>549</v>
      </c>
      <c r="B229" t="s">
        <v>761</v>
      </c>
      <c r="C229" t="s">
        <v>288</v>
      </c>
      <c r="H229" t="s">
        <v>540</v>
      </c>
      <c r="I229" t="s">
        <v>330</v>
      </c>
    </row>
    <row r="230" spans="1:9" x14ac:dyDescent="0.3">
      <c r="A230" t="s">
        <v>550</v>
      </c>
      <c r="B230" t="s">
        <v>761</v>
      </c>
      <c r="C230" t="s">
        <v>288</v>
      </c>
      <c r="H230" t="s">
        <v>564</v>
      </c>
      <c r="I230" t="s">
        <v>196</v>
      </c>
    </row>
    <row r="231" spans="1:9" x14ac:dyDescent="0.3">
      <c r="A231" t="s">
        <v>551</v>
      </c>
      <c r="B231" t="s">
        <v>761</v>
      </c>
      <c r="C231" t="s">
        <v>288</v>
      </c>
      <c r="H231" t="s">
        <v>581</v>
      </c>
      <c r="I231" t="s">
        <v>290</v>
      </c>
    </row>
    <row r="232" spans="1:9" x14ac:dyDescent="0.3">
      <c r="A232" t="s">
        <v>552</v>
      </c>
      <c r="B232" t="s">
        <v>761</v>
      </c>
      <c r="C232" t="s">
        <v>288</v>
      </c>
      <c r="H232" t="s">
        <v>571</v>
      </c>
      <c r="I232" t="s">
        <v>334</v>
      </c>
    </row>
    <row r="233" spans="1:9" x14ac:dyDescent="0.3">
      <c r="A233" t="s">
        <v>553</v>
      </c>
      <c r="B233" t="s">
        <v>761</v>
      </c>
      <c r="C233" t="s">
        <v>288</v>
      </c>
      <c r="H233" t="s">
        <v>608</v>
      </c>
      <c r="I233" t="s">
        <v>294</v>
      </c>
    </row>
    <row r="234" spans="1:9" x14ac:dyDescent="0.3">
      <c r="H234" t="s">
        <v>596</v>
      </c>
      <c r="I234" t="s">
        <v>198</v>
      </c>
    </row>
    <row r="235" spans="1:9" x14ac:dyDescent="0.3">
      <c r="A235" t="s">
        <v>196</v>
      </c>
      <c r="B235" t="s">
        <v>760</v>
      </c>
      <c r="C235" t="s">
        <v>748</v>
      </c>
      <c r="H235" t="s">
        <v>609</v>
      </c>
      <c r="I235" t="s">
        <v>294</v>
      </c>
    </row>
    <row r="236" spans="1:9" x14ac:dyDescent="0.3">
      <c r="A236" t="s">
        <v>554</v>
      </c>
      <c r="B236" t="s">
        <v>761</v>
      </c>
      <c r="C236" t="s">
        <v>196</v>
      </c>
      <c r="H236" t="s">
        <v>541</v>
      </c>
      <c r="I236" t="s">
        <v>330</v>
      </c>
    </row>
    <row r="237" spans="1:9" x14ac:dyDescent="0.3">
      <c r="A237" t="s">
        <v>555</v>
      </c>
      <c r="B237" t="s">
        <v>761</v>
      </c>
      <c r="C237" t="s">
        <v>196</v>
      </c>
      <c r="H237" t="s">
        <v>272</v>
      </c>
      <c r="I237" t="s">
        <v>753</v>
      </c>
    </row>
    <row r="238" spans="1:9" x14ac:dyDescent="0.3">
      <c r="A238" t="s">
        <v>556</v>
      </c>
      <c r="B238" t="s">
        <v>761</v>
      </c>
      <c r="C238" t="s">
        <v>196</v>
      </c>
      <c r="H238" t="s">
        <v>82</v>
      </c>
      <c r="I238" t="s">
        <v>757</v>
      </c>
    </row>
    <row r="239" spans="1:9" x14ac:dyDescent="0.3">
      <c r="A239" t="s">
        <v>557</v>
      </c>
      <c r="B239" t="s">
        <v>761</v>
      </c>
      <c r="C239" t="s">
        <v>196</v>
      </c>
      <c r="H239" t="s">
        <v>610</v>
      </c>
      <c r="I239" t="s">
        <v>294</v>
      </c>
    </row>
    <row r="240" spans="1:9" x14ac:dyDescent="0.3">
      <c r="A240" t="s">
        <v>558</v>
      </c>
      <c r="B240" t="s">
        <v>761</v>
      </c>
      <c r="C240" t="s">
        <v>196</v>
      </c>
      <c r="H240" t="s">
        <v>565</v>
      </c>
      <c r="I240" t="s">
        <v>196</v>
      </c>
    </row>
    <row r="241" spans="1:9" x14ac:dyDescent="0.3">
      <c r="A241" t="s">
        <v>559</v>
      </c>
      <c r="B241" t="s">
        <v>761</v>
      </c>
      <c r="C241" t="s">
        <v>196</v>
      </c>
      <c r="H241" t="s">
        <v>668</v>
      </c>
      <c r="I241" t="s">
        <v>300</v>
      </c>
    </row>
    <row r="242" spans="1:9" x14ac:dyDescent="0.3">
      <c r="A242" t="s">
        <v>560</v>
      </c>
      <c r="B242" t="s">
        <v>761</v>
      </c>
      <c r="C242" t="s">
        <v>196</v>
      </c>
      <c r="H242" t="s">
        <v>132</v>
      </c>
      <c r="I242" t="s">
        <v>752</v>
      </c>
    </row>
    <row r="243" spans="1:9" x14ac:dyDescent="0.3">
      <c r="A243" t="s">
        <v>561</v>
      </c>
      <c r="B243" t="s">
        <v>761</v>
      </c>
      <c r="C243" t="s">
        <v>196</v>
      </c>
      <c r="H243" t="s">
        <v>182</v>
      </c>
      <c r="I243" t="s">
        <v>154</v>
      </c>
    </row>
    <row r="244" spans="1:9" x14ac:dyDescent="0.3">
      <c r="A244" t="s">
        <v>562</v>
      </c>
      <c r="B244" t="s">
        <v>761</v>
      </c>
      <c r="C244" t="s">
        <v>196</v>
      </c>
      <c r="H244" t="s">
        <v>274</v>
      </c>
      <c r="I244" t="s">
        <v>754</v>
      </c>
    </row>
    <row r="245" spans="1:9" x14ac:dyDescent="0.3">
      <c r="A245" t="s">
        <v>563</v>
      </c>
      <c r="B245" t="s">
        <v>761</v>
      </c>
      <c r="C245" t="s">
        <v>196</v>
      </c>
      <c r="H245" t="s">
        <v>276</v>
      </c>
      <c r="I245" t="s">
        <v>753</v>
      </c>
    </row>
    <row r="246" spans="1:9" x14ac:dyDescent="0.3">
      <c r="A246" t="s">
        <v>564</v>
      </c>
      <c r="B246" t="s">
        <v>761</v>
      </c>
      <c r="C246" t="s">
        <v>196</v>
      </c>
      <c r="H246" t="s">
        <v>705</v>
      </c>
      <c r="I246" t="s">
        <v>166</v>
      </c>
    </row>
    <row r="247" spans="1:9" x14ac:dyDescent="0.3">
      <c r="A247" t="s">
        <v>565</v>
      </c>
      <c r="B247" t="s">
        <v>761</v>
      </c>
      <c r="C247" t="s">
        <v>196</v>
      </c>
      <c r="H247" t="s">
        <v>597</v>
      </c>
      <c r="I247" t="s">
        <v>198</v>
      </c>
    </row>
    <row r="248" spans="1:9" x14ac:dyDescent="0.3">
      <c r="H248" t="s">
        <v>689</v>
      </c>
      <c r="I248" t="s">
        <v>208</v>
      </c>
    </row>
    <row r="249" spans="1:9" x14ac:dyDescent="0.3">
      <c r="A249" t="s">
        <v>334</v>
      </c>
      <c r="B249" t="s">
        <v>760</v>
      </c>
      <c r="C249" t="s">
        <v>748</v>
      </c>
      <c r="H249" t="s">
        <v>699</v>
      </c>
      <c r="I249" t="s">
        <v>310</v>
      </c>
    </row>
    <row r="250" spans="1:9" x14ac:dyDescent="0.3">
      <c r="A250" t="s">
        <v>566</v>
      </c>
      <c r="B250" t="s">
        <v>761</v>
      </c>
      <c r="C250" t="s">
        <v>334</v>
      </c>
      <c r="H250" t="s">
        <v>553</v>
      </c>
      <c r="I250" t="s">
        <v>288</v>
      </c>
    </row>
    <row r="251" spans="1:9" x14ac:dyDescent="0.3">
      <c r="A251" t="s">
        <v>567</v>
      </c>
      <c r="B251" t="s">
        <v>761</v>
      </c>
      <c r="C251" t="s">
        <v>334</v>
      </c>
      <c r="H251" t="s">
        <v>650</v>
      </c>
      <c r="I251" t="s">
        <v>146</v>
      </c>
    </row>
    <row r="252" spans="1:9" x14ac:dyDescent="0.3">
      <c r="A252" t="s">
        <v>568</v>
      </c>
      <c r="B252" t="s">
        <v>761</v>
      </c>
      <c r="C252" t="s">
        <v>334</v>
      </c>
      <c r="H252" t="s">
        <v>598</v>
      </c>
      <c r="I252" t="s">
        <v>198</v>
      </c>
    </row>
    <row r="253" spans="1:9" x14ac:dyDescent="0.3">
      <c r="A253" t="s">
        <v>569</v>
      </c>
      <c r="B253" t="s">
        <v>761</v>
      </c>
      <c r="C253" t="s">
        <v>334</v>
      </c>
      <c r="H253" t="s">
        <v>542</v>
      </c>
      <c r="I253" t="s">
        <v>330</v>
      </c>
    </row>
    <row r="254" spans="1:9" x14ac:dyDescent="0.3">
      <c r="A254" t="s">
        <v>570</v>
      </c>
      <c r="B254" t="s">
        <v>761</v>
      </c>
      <c r="C254" t="s">
        <v>334</v>
      </c>
      <c r="H254" t="s">
        <v>547</v>
      </c>
      <c r="I254" t="s">
        <v>332</v>
      </c>
    </row>
    <row r="255" spans="1:9" x14ac:dyDescent="0.3">
      <c r="A255" t="s">
        <v>571</v>
      </c>
      <c r="B255" t="s">
        <v>761</v>
      </c>
      <c r="C255" t="s">
        <v>334</v>
      </c>
      <c r="H255" t="s">
        <v>621</v>
      </c>
      <c r="I255" t="s">
        <v>60</v>
      </c>
    </row>
    <row r="256" spans="1:9" x14ac:dyDescent="0.3">
      <c r="H256" t="s">
        <v>636</v>
      </c>
      <c r="I256" t="s">
        <v>144</v>
      </c>
    </row>
    <row r="257" spans="1:9" x14ac:dyDescent="0.3">
      <c r="A257" t="s">
        <v>290</v>
      </c>
      <c r="B257" t="s">
        <v>760</v>
      </c>
      <c r="C257" t="s">
        <v>748</v>
      </c>
      <c r="H257" t="s">
        <v>669</v>
      </c>
      <c r="I257" t="s">
        <v>300</v>
      </c>
    </row>
    <row r="258" spans="1:9" x14ac:dyDescent="0.3">
      <c r="A258" t="s">
        <v>572</v>
      </c>
      <c r="B258" t="s">
        <v>761</v>
      </c>
      <c r="C258" t="s">
        <v>290</v>
      </c>
      <c r="H258" t="s">
        <v>674</v>
      </c>
      <c r="I258" t="s">
        <v>344</v>
      </c>
    </row>
    <row r="259" spans="1:9" x14ac:dyDescent="0.3">
      <c r="A259" t="s">
        <v>573</v>
      </c>
      <c r="B259" t="s">
        <v>761</v>
      </c>
      <c r="C259" t="s">
        <v>290</v>
      </c>
      <c r="H259" t="s">
        <v>278</v>
      </c>
      <c r="I259" t="s">
        <v>753</v>
      </c>
    </row>
    <row r="260" spans="1:9" x14ac:dyDescent="0.3">
      <c r="A260" t="s">
        <v>574</v>
      </c>
      <c r="B260" t="s">
        <v>761</v>
      </c>
      <c r="C260" t="s">
        <v>290</v>
      </c>
      <c r="H260" t="s">
        <v>548</v>
      </c>
      <c r="I260" t="s">
        <v>332</v>
      </c>
    </row>
    <row r="261" spans="1:9" x14ac:dyDescent="0.3">
      <c r="A261" t="s">
        <v>575</v>
      </c>
      <c r="B261" t="s">
        <v>761</v>
      </c>
      <c r="C261" t="s">
        <v>290</v>
      </c>
      <c r="H261" t="s">
        <v>84</v>
      </c>
      <c r="I261" t="s">
        <v>757</v>
      </c>
    </row>
    <row r="262" spans="1:9" x14ac:dyDescent="0.3">
      <c r="A262" t="s">
        <v>576</v>
      </c>
      <c r="B262" t="s">
        <v>761</v>
      </c>
      <c r="C262" t="s">
        <v>290</v>
      </c>
      <c r="H262" t="s">
        <v>582</v>
      </c>
      <c r="I262" t="s">
        <v>290</v>
      </c>
    </row>
    <row r="263" spans="1:9" x14ac:dyDescent="0.3">
      <c r="A263" t="s">
        <v>577</v>
      </c>
      <c r="B263" t="s">
        <v>761</v>
      </c>
      <c r="C263" t="s">
        <v>290</v>
      </c>
      <c r="H263" t="s">
        <v>96</v>
      </c>
      <c r="I263" t="s">
        <v>758</v>
      </c>
    </row>
    <row r="264" spans="1:9" x14ac:dyDescent="0.3">
      <c r="A264" t="s">
        <v>578</v>
      </c>
      <c r="B264" t="s">
        <v>761</v>
      </c>
      <c r="C264" t="s">
        <v>290</v>
      </c>
      <c r="H264" t="s">
        <v>700</v>
      </c>
      <c r="I264" t="s">
        <v>310</v>
      </c>
    </row>
    <row r="265" spans="1:9" x14ac:dyDescent="0.3">
      <c r="A265" t="s">
        <v>579</v>
      </c>
      <c r="B265" t="s">
        <v>761</v>
      </c>
      <c r="C265" t="s">
        <v>290</v>
      </c>
      <c r="H265" t="s">
        <v>184</v>
      </c>
      <c r="I265" t="s">
        <v>154</v>
      </c>
    </row>
    <row r="266" spans="1:9" x14ac:dyDescent="0.3">
      <c r="A266" t="s">
        <v>580</v>
      </c>
      <c r="B266" t="s">
        <v>761</v>
      </c>
      <c r="C266" t="s">
        <v>290</v>
      </c>
      <c r="H266" t="s">
        <v>585</v>
      </c>
      <c r="I266" t="s">
        <v>168</v>
      </c>
    </row>
    <row r="267" spans="1:9" x14ac:dyDescent="0.3">
      <c r="A267" t="s">
        <v>581</v>
      </c>
      <c r="B267" t="s">
        <v>761</v>
      </c>
      <c r="C267" t="s">
        <v>290</v>
      </c>
      <c r="H267" t="s">
        <v>712</v>
      </c>
      <c r="I267" t="s">
        <v>314</v>
      </c>
    </row>
    <row r="268" spans="1:9" x14ac:dyDescent="0.3">
      <c r="A268" t="s">
        <v>582</v>
      </c>
      <c r="B268" t="s">
        <v>761</v>
      </c>
      <c r="C268" t="s">
        <v>290</v>
      </c>
      <c r="H268" t="s">
        <v>586</v>
      </c>
      <c r="I268" t="s">
        <v>168</v>
      </c>
    </row>
    <row r="269" spans="1:9" x14ac:dyDescent="0.3">
      <c r="H269" t="s">
        <v>513</v>
      </c>
      <c r="I269" t="s">
        <v>286</v>
      </c>
    </row>
    <row r="270" spans="1:9" x14ac:dyDescent="0.3">
      <c r="A270" t="s">
        <v>198</v>
      </c>
      <c r="B270" t="s">
        <v>760</v>
      </c>
      <c r="C270" t="s">
        <v>748</v>
      </c>
      <c r="H270" t="s">
        <v>622</v>
      </c>
      <c r="I270" t="s">
        <v>60</v>
      </c>
    </row>
    <row r="271" spans="1:9" x14ac:dyDescent="0.3">
      <c r="A271" t="s">
        <v>589</v>
      </c>
      <c r="B271" t="s">
        <v>761</v>
      </c>
      <c r="C271" t="s">
        <v>198</v>
      </c>
      <c r="H271" t="s">
        <v>587</v>
      </c>
      <c r="I271" t="s">
        <v>168</v>
      </c>
    </row>
    <row r="272" spans="1:9" x14ac:dyDescent="0.3">
      <c r="A272" t="s">
        <v>590</v>
      </c>
      <c r="B272" t="s">
        <v>761</v>
      </c>
      <c r="C272" t="s">
        <v>198</v>
      </c>
    </row>
    <row r="273" spans="1:3" x14ac:dyDescent="0.3">
      <c r="A273" t="s">
        <v>591</v>
      </c>
      <c r="B273" t="s">
        <v>761</v>
      </c>
      <c r="C273" t="s">
        <v>198</v>
      </c>
    </row>
    <row r="274" spans="1:3" x14ac:dyDescent="0.3">
      <c r="A274" t="s">
        <v>592</v>
      </c>
      <c r="B274" t="s">
        <v>761</v>
      </c>
      <c r="C274" t="s">
        <v>198</v>
      </c>
    </row>
    <row r="275" spans="1:3" x14ac:dyDescent="0.3">
      <c r="A275" t="s">
        <v>593</v>
      </c>
      <c r="B275" t="s">
        <v>761</v>
      </c>
      <c r="C275" t="s">
        <v>198</v>
      </c>
    </row>
    <row r="276" spans="1:3" x14ac:dyDescent="0.3">
      <c r="A276" t="s">
        <v>594</v>
      </c>
      <c r="B276" t="s">
        <v>761</v>
      </c>
      <c r="C276" t="s">
        <v>198</v>
      </c>
    </row>
    <row r="277" spans="1:3" x14ac:dyDescent="0.3">
      <c r="A277" t="s">
        <v>595</v>
      </c>
      <c r="B277" t="s">
        <v>761</v>
      </c>
      <c r="C277" t="s">
        <v>198</v>
      </c>
    </row>
    <row r="278" spans="1:3" x14ac:dyDescent="0.3">
      <c r="A278" t="s">
        <v>596</v>
      </c>
      <c r="B278" t="s">
        <v>761</v>
      </c>
      <c r="C278" t="s">
        <v>198</v>
      </c>
    </row>
    <row r="279" spans="1:3" x14ac:dyDescent="0.3">
      <c r="A279" t="s">
        <v>597</v>
      </c>
      <c r="B279" t="s">
        <v>761</v>
      </c>
      <c r="C279" t="s">
        <v>198</v>
      </c>
    </row>
    <row r="280" spans="1:3" x14ac:dyDescent="0.3">
      <c r="A280" t="s">
        <v>598</v>
      </c>
      <c r="B280" t="s">
        <v>761</v>
      </c>
      <c r="C280" t="s">
        <v>198</v>
      </c>
    </row>
    <row r="282" spans="1:3" x14ac:dyDescent="0.3">
      <c r="A282" t="s">
        <v>294</v>
      </c>
      <c r="B282" t="s">
        <v>760</v>
      </c>
      <c r="C282" t="s">
        <v>748</v>
      </c>
    </row>
    <row r="283" spans="1:3" x14ac:dyDescent="0.3">
      <c r="A283" t="s">
        <v>599</v>
      </c>
      <c r="B283" t="s">
        <v>761</v>
      </c>
      <c r="C283" t="s">
        <v>294</v>
      </c>
    </row>
    <row r="284" spans="1:3" x14ac:dyDescent="0.3">
      <c r="A284" t="s">
        <v>600</v>
      </c>
      <c r="B284" t="s">
        <v>761</v>
      </c>
      <c r="C284" t="s">
        <v>294</v>
      </c>
    </row>
    <row r="285" spans="1:3" x14ac:dyDescent="0.3">
      <c r="A285" t="s">
        <v>601</v>
      </c>
      <c r="B285" t="s">
        <v>761</v>
      </c>
      <c r="C285" t="s">
        <v>294</v>
      </c>
    </row>
    <row r="286" spans="1:3" x14ac:dyDescent="0.3">
      <c r="A286" t="s">
        <v>602</v>
      </c>
      <c r="B286" t="s">
        <v>761</v>
      </c>
      <c r="C286" t="s">
        <v>294</v>
      </c>
    </row>
    <row r="287" spans="1:3" x14ac:dyDescent="0.3">
      <c r="A287" t="s">
        <v>603</v>
      </c>
      <c r="B287" t="s">
        <v>761</v>
      </c>
      <c r="C287" t="s">
        <v>294</v>
      </c>
    </row>
    <row r="288" spans="1:3" x14ac:dyDescent="0.3">
      <c r="A288" t="s">
        <v>604</v>
      </c>
      <c r="B288" t="s">
        <v>761</v>
      </c>
      <c r="C288" t="s">
        <v>294</v>
      </c>
    </row>
    <row r="289" spans="1:3" x14ac:dyDescent="0.3">
      <c r="A289" t="s">
        <v>605</v>
      </c>
      <c r="B289" t="s">
        <v>761</v>
      </c>
      <c r="C289" t="s">
        <v>294</v>
      </c>
    </row>
    <row r="290" spans="1:3" x14ac:dyDescent="0.3">
      <c r="A290" t="s">
        <v>741</v>
      </c>
      <c r="B290" t="s">
        <v>761</v>
      </c>
      <c r="C290" t="s">
        <v>294</v>
      </c>
    </row>
    <row r="291" spans="1:3" x14ac:dyDescent="0.3">
      <c r="A291" t="s">
        <v>607</v>
      </c>
      <c r="B291" t="s">
        <v>761</v>
      </c>
      <c r="C291" t="s">
        <v>294</v>
      </c>
    </row>
    <row r="292" spans="1:3" x14ac:dyDescent="0.3">
      <c r="A292" t="s">
        <v>608</v>
      </c>
      <c r="B292" t="s">
        <v>761</v>
      </c>
      <c r="C292" t="s">
        <v>294</v>
      </c>
    </row>
    <row r="293" spans="1:3" x14ac:dyDescent="0.3">
      <c r="A293" t="s">
        <v>609</v>
      </c>
      <c r="B293" t="s">
        <v>761</v>
      </c>
      <c r="C293" t="s">
        <v>294</v>
      </c>
    </row>
    <row r="294" spans="1:3" x14ac:dyDescent="0.3">
      <c r="A294" t="s">
        <v>610</v>
      </c>
      <c r="B294" t="s">
        <v>761</v>
      </c>
      <c r="C294" t="s">
        <v>294</v>
      </c>
    </row>
    <row r="296" spans="1:3" x14ac:dyDescent="0.3">
      <c r="A296" t="s">
        <v>60</v>
      </c>
      <c r="B296" t="s">
        <v>760</v>
      </c>
      <c r="C296" t="s">
        <v>748</v>
      </c>
    </row>
    <row r="297" spans="1:3" x14ac:dyDescent="0.3">
      <c r="A297" t="s">
        <v>611</v>
      </c>
      <c r="B297" t="s">
        <v>761</v>
      </c>
      <c r="C297" t="s">
        <v>60</v>
      </c>
    </row>
    <row r="298" spans="1:3" x14ac:dyDescent="0.3">
      <c r="A298" t="s">
        <v>612</v>
      </c>
      <c r="B298" t="s">
        <v>761</v>
      </c>
      <c r="C298" t="s">
        <v>60</v>
      </c>
    </row>
    <row r="299" spans="1:3" x14ac:dyDescent="0.3">
      <c r="A299" t="s">
        <v>613</v>
      </c>
      <c r="B299" t="s">
        <v>761</v>
      </c>
      <c r="C299" t="s">
        <v>60</v>
      </c>
    </row>
    <row r="300" spans="1:3" x14ac:dyDescent="0.3">
      <c r="A300" t="s">
        <v>614</v>
      </c>
      <c r="B300" t="s">
        <v>761</v>
      </c>
      <c r="C300" t="s">
        <v>60</v>
      </c>
    </row>
    <row r="301" spans="1:3" x14ac:dyDescent="0.3">
      <c r="A301" t="s">
        <v>615</v>
      </c>
      <c r="B301" t="s">
        <v>761</v>
      </c>
      <c r="C301" t="s">
        <v>60</v>
      </c>
    </row>
    <row r="302" spans="1:3" x14ac:dyDescent="0.3">
      <c r="A302" t="s">
        <v>616</v>
      </c>
      <c r="B302" t="s">
        <v>761</v>
      </c>
      <c r="C302" t="s">
        <v>60</v>
      </c>
    </row>
    <row r="303" spans="1:3" x14ac:dyDescent="0.3">
      <c r="A303" t="s">
        <v>617</v>
      </c>
      <c r="B303" t="s">
        <v>761</v>
      </c>
      <c r="C303" t="s">
        <v>60</v>
      </c>
    </row>
    <row r="304" spans="1:3" x14ac:dyDescent="0.3">
      <c r="A304" t="s">
        <v>618</v>
      </c>
      <c r="B304" t="s">
        <v>761</v>
      </c>
      <c r="C304" t="s">
        <v>60</v>
      </c>
    </row>
    <row r="305" spans="1:3" x14ac:dyDescent="0.3">
      <c r="A305" t="s">
        <v>619</v>
      </c>
      <c r="B305" t="s">
        <v>761</v>
      </c>
      <c r="C305" t="s">
        <v>60</v>
      </c>
    </row>
    <row r="306" spans="1:3" x14ac:dyDescent="0.3">
      <c r="A306" t="s">
        <v>620</v>
      </c>
      <c r="B306" t="s">
        <v>761</v>
      </c>
      <c r="C306" t="s">
        <v>60</v>
      </c>
    </row>
    <row r="307" spans="1:3" x14ac:dyDescent="0.3">
      <c r="A307" t="s">
        <v>621</v>
      </c>
      <c r="B307" t="s">
        <v>761</v>
      </c>
      <c r="C307" t="s">
        <v>60</v>
      </c>
    </row>
    <row r="308" spans="1:3" x14ac:dyDescent="0.3">
      <c r="A308" t="s">
        <v>622</v>
      </c>
      <c r="B308" t="s">
        <v>761</v>
      </c>
      <c r="C308" t="s">
        <v>60</v>
      </c>
    </row>
    <row r="310" spans="1:3" x14ac:dyDescent="0.3">
      <c r="A310" t="s">
        <v>142</v>
      </c>
      <c r="B310" t="s">
        <v>760</v>
      </c>
      <c r="C310" t="s">
        <v>748</v>
      </c>
    </row>
    <row r="311" spans="1:3" x14ac:dyDescent="0.3">
      <c r="A311" t="s">
        <v>623</v>
      </c>
      <c r="B311" t="s">
        <v>761</v>
      </c>
      <c r="C311" t="s">
        <v>142</v>
      </c>
    </row>
    <row r="312" spans="1:3" x14ac:dyDescent="0.3">
      <c r="A312" t="s">
        <v>624</v>
      </c>
      <c r="B312" t="s">
        <v>761</v>
      </c>
      <c r="C312" t="s">
        <v>142</v>
      </c>
    </row>
    <row r="313" spans="1:3" x14ac:dyDescent="0.3">
      <c r="A313" t="s">
        <v>625</v>
      </c>
      <c r="B313" t="s">
        <v>761</v>
      </c>
      <c r="C313" t="s">
        <v>142</v>
      </c>
    </row>
    <row r="314" spans="1:3" x14ac:dyDescent="0.3">
      <c r="A314" t="s">
        <v>626</v>
      </c>
      <c r="B314" t="s">
        <v>761</v>
      </c>
      <c r="C314" t="s">
        <v>142</v>
      </c>
    </row>
    <row r="315" spans="1:3" x14ac:dyDescent="0.3">
      <c r="A315" t="s">
        <v>627</v>
      </c>
      <c r="B315" t="s">
        <v>761</v>
      </c>
      <c r="C315" t="s">
        <v>142</v>
      </c>
    </row>
    <row r="316" spans="1:3" x14ac:dyDescent="0.3">
      <c r="A316" t="s">
        <v>628</v>
      </c>
      <c r="B316" t="s">
        <v>761</v>
      </c>
      <c r="C316" t="s">
        <v>142</v>
      </c>
    </row>
    <row r="317" spans="1:3" x14ac:dyDescent="0.3">
      <c r="A317" t="s">
        <v>629</v>
      </c>
      <c r="B317" t="s">
        <v>761</v>
      </c>
      <c r="C317" t="s">
        <v>142</v>
      </c>
    </row>
    <row r="319" spans="1:3" x14ac:dyDescent="0.3">
      <c r="A319" t="s">
        <v>144</v>
      </c>
      <c r="B319" t="s">
        <v>760</v>
      </c>
      <c r="C319" t="s">
        <v>748</v>
      </c>
    </row>
    <row r="320" spans="1:3" x14ac:dyDescent="0.3">
      <c r="A320" t="s">
        <v>630</v>
      </c>
      <c r="B320" t="s">
        <v>761</v>
      </c>
      <c r="C320" t="s">
        <v>144</v>
      </c>
    </row>
    <row r="321" spans="1:3" x14ac:dyDescent="0.3">
      <c r="A321" t="s">
        <v>631</v>
      </c>
      <c r="B321" t="s">
        <v>761</v>
      </c>
      <c r="C321" t="s">
        <v>144</v>
      </c>
    </row>
    <row r="322" spans="1:3" x14ac:dyDescent="0.3">
      <c r="A322" t="s">
        <v>632</v>
      </c>
      <c r="B322" t="s">
        <v>761</v>
      </c>
      <c r="C322" t="s">
        <v>144</v>
      </c>
    </row>
    <row r="323" spans="1:3" x14ac:dyDescent="0.3">
      <c r="A323" t="s">
        <v>633</v>
      </c>
      <c r="B323" t="s">
        <v>761</v>
      </c>
      <c r="C323" t="s">
        <v>144</v>
      </c>
    </row>
    <row r="324" spans="1:3" x14ac:dyDescent="0.3">
      <c r="A324" t="s">
        <v>634</v>
      </c>
      <c r="B324" t="s">
        <v>761</v>
      </c>
      <c r="C324" t="s">
        <v>144</v>
      </c>
    </row>
    <row r="325" spans="1:3" x14ac:dyDescent="0.3">
      <c r="A325" t="s">
        <v>635</v>
      </c>
      <c r="B325" t="s">
        <v>761</v>
      </c>
      <c r="C325" t="s">
        <v>144</v>
      </c>
    </row>
    <row r="326" spans="1:3" x14ac:dyDescent="0.3">
      <c r="A326" t="s">
        <v>636</v>
      </c>
      <c r="B326" t="s">
        <v>761</v>
      </c>
      <c r="C326" t="s">
        <v>144</v>
      </c>
    </row>
    <row r="328" spans="1:3" x14ac:dyDescent="0.3">
      <c r="A328" t="s">
        <v>202</v>
      </c>
      <c r="B328" t="s">
        <v>760</v>
      </c>
      <c r="C328" t="s">
        <v>748</v>
      </c>
    </row>
    <row r="329" spans="1:3" x14ac:dyDescent="0.3">
      <c r="A329" t="s">
        <v>637</v>
      </c>
      <c r="B329" t="s">
        <v>761</v>
      </c>
      <c r="C329" t="s">
        <v>202</v>
      </c>
    </row>
    <row r="330" spans="1:3" x14ac:dyDescent="0.3">
      <c r="A330" t="s">
        <v>638</v>
      </c>
      <c r="B330" t="s">
        <v>761</v>
      </c>
      <c r="C330" t="s">
        <v>202</v>
      </c>
    </row>
    <row r="331" spans="1:3" x14ac:dyDescent="0.3">
      <c r="A331" t="s">
        <v>639</v>
      </c>
      <c r="B331" t="s">
        <v>761</v>
      </c>
      <c r="C331" t="s">
        <v>202</v>
      </c>
    </row>
    <row r="332" spans="1:3" x14ac:dyDescent="0.3">
      <c r="A332" t="s">
        <v>640</v>
      </c>
      <c r="B332" t="s">
        <v>761</v>
      </c>
      <c r="C332" t="s">
        <v>202</v>
      </c>
    </row>
    <row r="333" spans="1:3" x14ac:dyDescent="0.3">
      <c r="A333" t="s">
        <v>641</v>
      </c>
      <c r="B333" t="s">
        <v>761</v>
      </c>
      <c r="C333" t="s">
        <v>202</v>
      </c>
    </row>
    <row r="334" spans="1:3" x14ac:dyDescent="0.3">
      <c r="A334" t="s">
        <v>642</v>
      </c>
      <c r="B334" t="s">
        <v>761</v>
      </c>
      <c r="C334" t="s">
        <v>202</v>
      </c>
    </row>
    <row r="335" spans="1:3" x14ac:dyDescent="0.3">
      <c r="A335" t="s">
        <v>643</v>
      </c>
      <c r="B335" t="s">
        <v>761</v>
      </c>
      <c r="C335" t="s">
        <v>202</v>
      </c>
    </row>
    <row r="337" spans="1:3" x14ac:dyDescent="0.3">
      <c r="A337" t="s">
        <v>146</v>
      </c>
      <c r="B337" t="s">
        <v>760</v>
      </c>
      <c r="C337" t="s">
        <v>748</v>
      </c>
    </row>
    <row r="338" spans="1:3" x14ac:dyDescent="0.3">
      <c r="A338" t="s">
        <v>644</v>
      </c>
      <c r="B338" t="s">
        <v>761</v>
      </c>
      <c r="C338" t="s">
        <v>146</v>
      </c>
    </row>
    <row r="339" spans="1:3" x14ac:dyDescent="0.3">
      <c r="A339" t="s">
        <v>645</v>
      </c>
      <c r="B339" t="s">
        <v>761</v>
      </c>
      <c r="C339" t="s">
        <v>146</v>
      </c>
    </row>
    <row r="340" spans="1:3" x14ac:dyDescent="0.3">
      <c r="A340" t="s">
        <v>646</v>
      </c>
      <c r="B340" t="s">
        <v>761</v>
      </c>
      <c r="C340" t="s">
        <v>146</v>
      </c>
    </row>
    <row r="341" spans="1:3" x14ac:dyDescent="0.3">
      <c r="A341" t="s">
        <v>647</v>
      </c>
      <c r="B341" t="s">
        <v>761</v>
      </c>
      <c r="C341" t="s">
        <v>146</v>
      </c>
    </row>
    <row r="342" spans="1:3" x14ac:dyDescent="0.3">
      <c r="A342" t="s">
        <v>648</v>
      </c>
      <c r="B342" t="s">
        <v>761</v>
      </c>
      <c r="C342" t="s">
        <v>146</v>
      </c>
    </row>
    <row r="343" spans="1:3" x14ac:dyDescent="0.3">
      <c r="A343" t="s">
        <v>649</v>
      </c>
      <c r="B343" t="s">
        <v>761</v>
      </c>
      <c r="C343" t="s">
        <v>146</v>
      </c>
    </row>
    <row r="344" spans="1:3" x14ac:dyDescent="0.3">
      <c r="A344" t="s">
        <v>650</v>
      </c>
      <c r="B344" t="s">
        <v>761</v>
      </c>
      <c r="C344" t="s">
        <v>146</v>
      </c>
    </row>
    <row r="354" spans="1:3" x14ac:dyDescent="0.3">
      <c r="A354" t="s">
        <v>108</v>
      </c>
      <c r="B354" t="s">
        <v>760</v>
      </c>
      <c r="C354" t="s">
        <v>748</v>
      </c>
    </row>
    <row r="355" spans="1:3" x14ac:dyDescent="0.3">
      <c r="A355" t="s">
        <v>651</v>
      </c>
      <c r="B355" t="s">
        <v>761</v>
      </c>
      <c r="C355" t="s">
        <v>108</v>
      </c>
    </row>
    <row r="356" spans="1:3" x14ac:dyDescent="0.3">
      <c r="A356" t="s">
        <v>652</v>
      </c>
      <c r="B356" t="s">
        <v>761</v>
      </c>
      <c r="C356" t="s">
        <v>108</v>
      </c>
    </row>
    <row r="357" spans="1:3" x14ac:dyDescent="0.3">
      <c r="A357" t="s">
        <v>653</v>
      </c>
      <c r="B357" t="s">
        <v>761</v>
      </c>
      <c r="C357" t="s">
        <v>108</v>
      </c>
    </row>
    <row r="358" spans="1:3" x14ac:dyDescent="0.3">
      <c r="A358" t="s">
        <v>654</v>
      </c>
      <c r="B358" t="s">
        <v>761</v>
      </c>
      <c r="C358" t="s">
        <v>108</v>
      </c>
    </row>
    <row r="359" spans="1:3" x14ac:dyDescent="0.3">
      <c r="A359" t="s">
        <v>655</v>
      </c>
      <c r="B359" t="s">
        <v>761</v>
      </c>
      <c r="C359" t="s">
        <v>108</v>
      </c>
    </row>
    <row r="360" spans="1:3" x14ac:dyDescent="0.3">
      <c r="A360" t="s">
        <v>656</v>
      </c>
      <c r="B360" t="s">
        <v>761</v>
      </c>
      <c r="C360" t="s">
        <v>108</v>
      </c>
    </row>
    <row r="361" spans="1:3" x14ac:dyDescent="0.3">
      <c r="A361" t="s">
        <v>657</v>
      </c>
      <c r="B361" t="s">
        <v>761</v>
      </c>
      <c r="C361" t="s">
        <v>108</v>
      </c>
    </row>
    <row r="363" spans="1:3" x14ac:dyDescent="0.3">
      <c r="A363" t="s">
        <v>150</v>
      </c>
      <c r="B363" t="s">
        <v>760</v>
      </c>
      <c r="C363" t="s">
        <v>748</v>
      </c>
    </row>
    <row r="364" spans="1:3" x14ac:dyDescent="0.3">
      <c r="A364" t="s">
        <v>658</v>
      </c>
      <c r="B364" t="s">
        <v>761</v>
      </c>
      <c r="C364" t="s">
        <v>150</v>
      </c>
    </row>
    <row r="365" spans="1:3" x14ac:dyDescent="0.3">
      <c r="A365" t="s">
        <v>659</v>
      </c>
      <c r="B365" t="s">
        <v>761</v>
      </c>
      <c r="C365" t="s">
        <v>150</v>
      </c>
    </row>
    <row r="366" spans="1:3" x14ac:dyDescent="0.3">
      <c r="A366" t="s">
        <v>660</v>
      </c>
      <c r="B366" t="s">
        <v>761</v>
      </c>
      <c r="C366" t="s">
        <v>150</v>
      </c>
    </row>
    <row r="367" spans="1:3" x14ac:dyDescent="0.3">
      <c r="A367" t="s">
        <v>661</v>
      </c>
      <c r="B367" t="s">
        <v>761</v>
      </c>
      <c r="C367" t="s">
        <v>150</v>
      </c>
    </row>
    <row r="368" spans="1:3" x14ac:dyDescent="0.3">
      <c r="A368" t="s">
        <v>662</v>
      </c>
      <c r="B368" t="s">
        <v>761</v>
      </c>
      <c r="C368" t="s">
        <v>150</v>
      </c>
    </row>
    <row r="369" spans="1:3" x14ac:dyDescent="0.3">
      <c r="A369" t="s">
        <v>663</v>
      </c>
      <c r="B369" t="s">
        <v>761</v>
      </c>
      <c r="C369" t="s">
        <v>150</v>
      </c>
    </row>
    <row r="370" spans="1:3" x14ac:dyDescent="0.3">
      <c r="A370" t="s">
        <v>664</v>
      </c>
      <c r="B370" t="s">
        <v>761</v>
      </c>
      <c r="C370" t="s">
        <v>150</v>
      </c>
    </row>
    <row r="372" spans="1:3" x14ac:dyDescent="0.3">
      <c r="A372" t="s">
        <v>300</v>
      </c>
      <c r="B372" t="s">
        <v>760</v>
      </c>
      <c r="C372" t="s">
        <v>748</v>
      </c>
    </row>
    <row r="373" spans="1:3" x14ac:dyDescent="0.3">
      <c r="A373" t="s">
        <v>665</v>
      </c>
      <c r="B373" t="s">
        <v>761</v>
      </c>
      <c r="C373" t="s">
        <v>300</v>
      </c>
    </row>
    <row r="374" spans="1:3" x14ac:dyDescent="0.3">
      <c r="A374" t="s">
        <v>666</v>
      </c>
      <c r="B374" t="s">
        <v>761</v>
      </c>
      <c r="C374" t="s">
        <v>300</v>
      </c>
    </row>
    <row r="375" spans="1:3" x14ac:dyDescent="0.3">
      <c r="A375" t="s">
        <v>667</v>
      </c>
      <c r="B375" t="s">
        <v>761</v>
      </c>
      <c r="C375" t="s">
        <v>300</v>
      </c>
    </row>
    <row r="376" spans="1:3" x14ac:dyDescent="0.3">
      <c r="A376" t="s">
        <v>668</v>
      </c>
      <c r="B376" t="s">
        <v>761</v>
      </c>
      <c r="C376" t="s">
        <v>300</v>
      </c>
    </row>
    <row r="377" spans="1:3" x14ac:dyDescent="0.3">
      <c r="A377" t="s">
        <v>669</v>
      </c>
      <c r="B377" t="s">
        <v>761</v>
      </c>
      <c r="C377" t="s">
        <v>300</v>
      </c>
    </row>
    <row r="386" spans="1:3" x14ac:dyDescent="0.3">
      <c r="A386" t="s">
        <v>344</v>
      </c>
      <c r="B386" t="s">
        <v>760</v>
      </c>
      <c r="C386" t="s">
        <v>748</v>
      </c>
    </row>
    <row r="387" spans="1:3" x14ac:dyDescent="0.3">
      <c r="A387" t="s">
        <v>670</v>
      </c>
      <c r="B387" t="s">
        <v>761</v>
      </c>
      <c r="C387" t="s">
        <v>344</v>
      </c>
    </row>
    <row r="388" spans="1:3" x14ac:dyDescent="0.3">
      <c r="A388" t="s">
        <v>671</v>
      </c>
      <c r="B388" t="s">
        <v>761</v>
      </c>
      <c r="C388" t="s">
        <v>344</v>
      </c>
    </row>
    <row r="389" spans="1:3" x14ac:dyDescent="0.3">
      <c r="A389" t="s">
        <v>672</v>
      </c>
      <c r="B389" t="s">
        <v>761</v>
      </c>
      <c r="C389" t="s">
        <v>344</v>
      </c>
    </row>
    <row r="390" spans="1:3" x14ac:dyDescent="0.3">
      <c r="A390" t="s">
        <v>795</v>
      </c>
      <c r="B390" t="s">
        <v>761</v>
      </c>
      <c r="C390" t="s">
        <v>344</v>
      </c>
    </row>
    <row r="391" spans="1:3" x14ac:dyDescent="0.3">
      <c r="A391" t="s">
        <v>673</v>
      </c>
      <c r="B391" t="s">
        <v>761</v>
      </c>
      <c r="C391" t="s">
        <v>344</v>
      </c>
    </row>
    <row r="392" spans="1:3" x14ac:dyDescent="0.3">
      <c r="A392" t="s">
        <v>674</v>
      </c>
      <c r="B392" t="s">
        <v>761</v>
      </c>
      <c r="C392" t="s">
        <v>344</v>
      </c>
    </row>
    <row r="394" spans="1:3" x14ac:dyDescent="0.3">
      <c r="A394" t="s">
        <v>160</v>
      </c>
      <c r="B394" t="s">
        <v>760</v>
      </c>
      <c r="C394" t="s">
        <v>748</v>
      </c>
    </row>
    <row r="395" spans="1:3" x14ac:dyDescent="0.3">
      <c r="A395" t="s">
        <v>675</v>
      </c>
      <c r="B395" t="s">
        <v>761</v>
      </c>
      <c r="C395" t="s">
        <v>160</v>
      </c>
    </row>
    <row r="396" spans="1:3" x14ac:dyDescent="0.3">
      <c r="A396" t="s">
        <v>676</v>
      </c>
      <c r="B396" t="s">
        <v>761</v>
      </c>
      <c r="C396" t="s">
        <v>160</v>
      </c>
    </row>
    <row r="397" spans="1:3" x14ac:dyDescent="0.3">
      <c r="A397" t="s">
        <v>677</v>
      </c>
      <c r="B397" t="s">
        <v>761</v>
      </c>
      <c r="C397" t="s">
        <v>160</v>
      </c>
    </row>
    <row r="398" spans="1:3" x14ac:dyDescent="0.3">
      <c r="A398" t="s">
        <v>678</v>
      </c>
      <c r="B398" t="s">
        <v>761</v>
      </c>
      <c r="C398" t="s">
        <v>160</v>
      </c>
    </row>
    <row r="399" spans="1:3" x14ac:dyDescent="0.3">
      <c r="A399" t="s">
        <v>679</v>
      </c>
      <c r="B399" t="s">
        <v>761</v>
      </c>
      <c r="C399" t="s">
        <v>160</v>
      </c>
    </row>
    <row r="400" spans="1:3" x14ac:dyDescent="0.3">
      <c r="A400" t="s">
        <v>680</v>
      </c>
      <c r="B400" t="s">
        <v>761</v>
      </c>
      <c r="C400" t="s">
        <v>160</v>
      </c>
    </row>
    <row r="401" spans="1:3" x14ac:dyDescent="0.3">
      <c r="A401" t="s">
        <v>681</v>
      </c>
      <c r="B401" t="s">
        <v>761</v>
      </c>
      <c r="C401" t="s">
        <v>160</v>
      </c>
    </row>
    <row r="402" spans="1:3" x14ac:dyDescent="0.3">
      <c r="A402" t="s">
        <v>682</v>
      </c>
      <c r="B402" t="s">
        <v>761</v>
      </c>
      <c r="C402" t="s">
        <v>160</v>
      </c>
    </row>
    <row r="404" spans="1:3" x14ac:dyDescent="0.3">
      <c r="A404" t="s">
        <v>208</v>
      </c>
      <c r="B404" t="s">
        <v>760</v>
      </c>
      <c r="C404" t="s">
        <v>748</v>
      </c>
    </row>
    <row r="405" spans="1:3" x14ac:dyDescent="0.3">
      <c r="A405" t="s">
        <v>683</v>
      </c>
      <c r="B405" t="s">
        <v>761</v>
      </c>
      <c r="C405" t="s">
        <v>208</v>
      </c>
    </row>
    <row r="406" spans="1:3" x14ac:dyDescent="0.3">
      <c r="A406" t="s">
        <v>684</v>
      </c>
      <c r="B406" t="s">
        <v>761</v>
      </c>
      <c r="C406" t="s">
        <v>208</v>
      </c>
    </row>
    <row r="407" spans="1:3" x14ac:dyDescent="0.3">
      <c r="A407" t="s">
        <v>685</v>
      </c>
      <c r="B407" t="s">
        <v>761</v>
      </c>
      <c r="C407" t="s">
        <v>208</v>
      </c>
    </row>
    <row r="408" spans="1:3" x14ac:dyDescent="0.3">
      <c r="A408" t="s">
        <v>794</v>
      </c>
      <c r="B408" t="s">
        <v>761</v>
      </c>
      <c r="C408" t="s">
        <v>208</v>
      </c>
    </row>
    <row r="409" spans="1:3" x14ac:dyDescent="0.3">
      <c r="A409" t="s">
        <v>793</v>
      </c>
      <c r="B409" t="s">
        <v>761</v>
      </c>
      <c r="C409" t="s">
        <v>208</v>
      </c>
    </row>
    <row r="410" spans="1:3" x14ac:dyDescent="0.3">
      <c r="A410" t="s">
        <v>686</v>
      </c>
      <c r="B410" t="s">
        <v>761</v>
      </c>
      <c r="C410" t="s">
        <v>208</v>
      </c>
    </row>
    <row r="411" spans="1:3" x14ac:dyDescent="0.3">
      <c r="A411" t="s">
        <v>687</v>
      </c>
      <c r="B411" t="s">
        <v>761</v>
      </c>
      <c r="C411" t="s">
        <v>208</v>
      </c>
    </row>
    <row r="412" spans="1:3" x14ac:dyDescent="0.3">
      <c r="A412" t="s">
        <v>688</v>
      </c>
      <c r="B412" t="s">
        <v>761</v>
      </c>
      <c r="C412" t="s">
        <v>208</v>
      </c>
    </row>
    <row r="413" spans="1:3" x14ac:dyDescent="0.3">
      <c r="A413" t="s">
        <v>689</v>
      </c>
      <c r="B413" t="s">
        <v>761</v>
      </c>
      <c r="C413" t="s">
        <v>208</v>
      </c>
    </row>
    <row r="415" spans="1:3" x14ac:dyDescent="0.3">
      <c r="A415" t="s">
        <v>310</v>
      </c>
      <c r="B415" t="s">
        <v>760</v>
      </c>
      <c r="C415" t="s">
        <v>748</v>
      </c>
    </row>
    <row r="416" spans="1:3" x14ac:dyDescent="0.3">
      <c r="A416" t="s">
        <v>690</v>
      </c>
      <c r="B416" t="s">
        <v>761</v>
      </c>
      <c r="C416" t="s">
        <v>310</v>
      </c>
    </row>
    <row r="417" spans="1:3" x14ac:dyDescent="0.3">
      <c r="A417" t="s">
        <v>691</v>
      </c>
      <c r="B417" t="s">
        <v>761</v>
      </c>
      <c r="C417" t="s">
        <v>310</v>
      </c>
    </row>
    <row r="418" spans="1:3" x14ac:dyDescent="0.3">
      <c r="A418" t="s">
        <v>692</v>
      </c>
      <c r="B418" t="s">
        <v>761</v>
      </c>
      <c r="C418" t="s">
        <v>310</v>
      </c>
    </row>
    <row r="419" spans="1:3" x14ac:dyDescent="0.3">
      <c r="A419" t="s">
        <v>693</v>
      </c>
      <c r="B419" t="s">
        <v>761</v>
      </c>
      <c r="C419" t="s">
        <v>310</v>
      </c>
    </row>
    <row r="420" spans="1:3" x14ac:dyDescent="0.3">
      <c r="A420" t="s">
        <v>694</v>
      </c>
      <c r="B420" t="s">
        <v>761</v>
      </c>
      <c r="C420" t="s">
        <v>310</v>
      </c>
    </row>
    <row r="421" spans="1:3" x14ac:dyDescent="0.3">
      <c r="A421" t="s">
        <v>695</v>
      </c>
      <c r="B421" t="s">
        <v>761</v>
      </c>
      <c r="C421" t="s">
        <v>310</v>
      </c>
    </row>
    <row r="422" spans="1:3" x14ac:dyDescent="0.3">
      <c r="A422" t="s">
        <v>696</v>
      </c>
      <c r="B422" t="s">
        <v>761</v>
      </c>
      <c r="C422" t="s">
        <v>310</v>
      </c>
    </row>
    <row r="423" spans="1:3" x14ac:dyDescent="0.3">
      <c r="A423" t="s">
        <v>697</v>
      </c>
      <c r="B423" t="s">
        <v>761</v>
      </c>
      <c r="C423" t="s">
        <v>310</v>
      </c>
    </row>
    <row r="424" spans="1:3" x14ac:dyDescent="0.3">
      <c r="A424" t="s">
        <v>698</v>
      </c>
      <c r="B424" t="s">
        <v>761</v>
      </c>
      <c r="C424" t="s">
        <v>310</v>
      </c>
    </row>
    <row r="425" spans="1:3" x14ac:dyDescent="0.3">
      <c r="A425" t="s">
        <v>699</v>
      </c>
      <c r="B425" t="s">
        <v>761</v>
      </c>
      <c r="C425" t="s">
        <v>310</v>
      </c>
    </row>
    <row r="426" spans="1:3" x14ac:dyDescent="0.3">
      <c r="A426" t="s">
        <v>700</v>
      </c>
      <c r="B426" t="s">
        <v>761</v>
      </c>
      <c r="C426" t="s">
        <v>310</v>
      </c>
    </row>
    <row r="428" spans="1:3" x14ac:dyDescent="0.3">
      <c r="A428" t="s">
        <v>166</v>
      </c>
      <c r="B428" t="s">
        <v>760</v>
      </c>
      <c r="C428" t="s">
        <v>748</v>
      </c>
    </row>
    <row r="429" spans="1:3" x14ac:dyDescent="0.3">
      <c r="A429" t="s">
        <v>701</v>
      </c>
      <c r="B429" t="s">
        <v>761</v>
      </c>
      <c r="C429" t="s">
        <v>166</v>
      </c>
    </row>
    <row r="430" spans="1:3" x14ac:dyDescent="0.3">
      <c r="A430" t="s">
        <v>702</v>
      </c>
      <c r="B430" t="s">
        <v>761</v>
      </c>
      <c r="C430" t="s">
        <v>166</v>
      </c>
    </row>
    <row r="431" spans="1:3" x14ac:dyDescent="0.3">
      <c r="A431" t="s">
        <v>703</v>
      </c>
      <c r="B431" t="s">
        <v>761</v>
      </c>
      <c r="C431" t="s">
        <v>166</v>
      </c>
    </row>
    <row r="432" spans="1:3" x14ac:dyDescent="0.3">
      <c r="A432" t="s">
        <v>704</v>
      </c>
      <c r="B432" t="s">
        <v>761</v>
      </c>
      <c r="C432" t="s">
        <v>166</v>
      </c>
    </row>
    <row r="433" spans="1:3" x14ac:dyDescent="0.3">
      <c r="A433" t="s">
        <v>705</v>
      </c>
      <c r="B433" t="s">
        <v>761</v>
      </c>
      <c r="C433" t="s">
        <v>166</v>
      </c>
    </row>
    <row r="435" spans="1:3" x14ac:dyDescent="0.3">
      <c r="A435" t="s">
        <v>314</v>
      </c>
      <c r="B435" t="s">
        <v>760</v>
      </c>
      <c r="C435" t="s">
        <v>748</v>
      </c>
    </row>
    <row r="436" spans="1:3" x14ac:dyDescent="0.3">
      <c r="A436" t="s">
        <v>706</v>
      </c>
      <c r="B436" t="s">
        <v>761</v>
      </c>
      <c r="C436" t="s">
        <v>314</v>
      </c>
    </row>
    <row r="437" spans="1:3" x14ac:dyDescent="0.3">
      <c r="A437" t="s">
        <v>707</v>
      </c>
      <c r="B437" t="s">
        <v>761</v>
      </c>
      <c r="C437" t="s">
        <v>314</v>
      </c>
    </row>
    <row r="438" spans="1:3" x14ac:dyDescent="0.3">
      <c r="A438" t="s">
        <v>708</v>
      </c>
      <c r="B438" t="s">
        <v>761</v>
      </c>
      <c r="C438" t="s">
        <v>314</v>
      </c>
    </row>
    <row r="439" spans="1:3" x14ac:dyDescent="0.3">
      <c r="A439" t="s">
        <v>709</v>
      </c>
      <c r="B439" t="s">
        <v>761</v>
      </c>
      <c r="C439" t="s">
        <v>314</v>
      </c>
    </row>
    <row r="440" spans="1:3" x14ac:dyDescent="0.3">
      <c r="A440" t="s">
        <v>710</v>
      </c>
      <c r="B440" t="s">
        <v>761</v>
      </c>
      <c r="C440" t="s">
        <v>314</v>
      </c>
    </row>
    <row r="441" spans="1:3" x14ac:dyDescent="0.3">
      <c r="A441" t="s">
        <v>711</v>
      </c>
      <c r="B441" t="s">
        <v>761</v>
      </c>
      <c r="C441" t="s">
        <v>314</v>
      </c>
    </row>
    <row r="442" spans="1:3" x14ac:dyDescent="0.3">
      <c r="A442" t="s">
        <v>712</v>
      </c>
      <c r="B442" t="s">
        <v>761</v>
      </c>
      <c r="C442" t="s">
        <v>314</v>
      </c>
    </row>
    <row r="450" spans="1:3" x14ac:dyDescent="0.3">
      <c r="A450" t="s">
        <v>168</v>
      </c>
      <c r="B450" t="s">
        <v>760</v>
      </c>
      <c r="C450" t="s">
        <v>748</v>
      </c>
    </row>
    <row r="451" spans="1:3" x14ac:dyDescent="0.3">
      <c r="A451" t="s">
        <v>583</v>
      </c>
      <c r="B451" t="s">
        <v>761</v>
      </c>
      <c r="C451" t="s">
        <v>168</v>
      </c>
    </row>
    <row r="452" spans="1:3" x14ac:dyDescent="0.3">
      <c r="A452" t="s">
        <v>588</v>
      </c>
      <c r="B452" t="s">
        <v>761</v>
      </c>
      <c r="C452" t="s">
        <v>168</v>
      </c>
    </row>
    <row r="453" spans="1:3" x14ac:dyDescent="0.3">
      <c r="A453" t="s">
        <v>584</v>
      </c>
      <c r="B453" t="s">
        <v>761</v>
      </c>
      <c r="C453" t="s">
        <v>168</v>
      </c>
    </row>
    <row r="454" spans="1:3" x14ac:dyDescent="0.3">
      <c r="A454" t="s">
        <v>585</v>
      </c>
      <c r="B454" t="s">
        <v>761</v>
      </c>
      <c r="C454" t="s">
        <v>168</v>
      </c>
    </row>
    <row r="455" spans="1:3" x14ac:dyDescent="0.3">
      <c r="A455" t="s">
        <v>586</v>
      </c>
      <c r="B455" t="s">
        <v>761</v>
      </c>
      <c r="C455" t="s">
        <v>168</v>
      </c>
    </row>
    <row r="456" spans="1:3" x14ac:dyDescent="0.3">
      <c r="A456" t="s">
        <v>587</v>
      </c>
      <c r="B456" t="s">
        <v>761</v>
      </c>
      <c r="C456" t="s">
        <v>168</v>
      </c>
    </row>
  </sheetData>
  <sortState xmlns:xlrd2="http://schemas.microsoft.com/office/spreadsheetml/2017/richdata2" ref="A62:C94">
    <sortCondition ref="A62:A94"/>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O158"/>
  <sheetViews>
    <sheetView tabSelected="1" workbookViewId="0">
      <selection activeCell="B5" sqref="B5"/>
    </sheetView>
  </sheetViews>
  <sheetFormatPr defaultColWidth="9.109375" defaultRowHeight="14.4" x14ac:dyDescent="0.3"/>
  <cols>
    <col min="1" max="1" width="40.33203125" style="105" bestFit="1" customWidth="1"/>
    <col min="2" max="2" width="26" style="105" bestFit="1" customWidth="1"/>
    <col min="3" max="3" width="28.88671875" style="105" customWidth="1"/>
    <col min="4" max="4" width="19.44140625" style="105" bestFit="1" customWidth="1"/>
    <col min="5" max="5" width="2.88671875" style="105" customWidth="1"/>
    <col min="6" max="6" width="9.109375" style="105"/>
    <col min="7" max="7" width="30.33203125" style="105" bestFit="1" customWidth="1"/>
    <col min="8" max="15" width="8.5546875" style="105" customWidth="1"/>
    <col min="16" max="16384" width="9.109375" style="105"/>
  </cols>
  <sheetData>
    <row r="1" spans="1:15" x14ac:dyDescent="0.3">
      <c r="A1" s="106" t="s">
        <v>762</v>
      </c>
      <c r="C1" s="110" t="s">
        <v>767</v>
      </c>
      <c r="D1" s="105" t="s">
        <v>796</v>
      </c>
    </row>
    <row r="3" spans="1:15" x14ac:dyDescent="0.3">
      <c r="A3" s="107" t="s">
        <v>763</v>
      </c>
    </row>
    <row r="4" spans="1:15" ht="15" thickBot="1" x14ac:dyDescent="0.35"/>
    <row r="5" spans="1:15" ht="16.2" thickBot="1" x14ac:dyDescent="0.35">
      <c r="A5" s="108" t="s">
        <v>764</v>
      </c>
      <c r="B5" s="109" t="s">
        <v>521</v>
      </c>
      <c r="C5" s="110" t="str">
        <f>IF(B7="Shire District","Local Highway Authority is:","")</f>
        <v>Local Highway Authority is:</v>
      </c>
      <c r="D5" s="105" t="str">
        <f>IF(B7="Shire District",VLOOKUP(B5,class!A154:C456,3,FALSE),"")</f>
        <v>Cumbria</v>
      </c>
      <c r="F5" s="111"/>
      <c r="G5" s="111"/>
      <c r="H5" s="111"/>
      <c r="I5" s="111"/>
      <c r="J5" s="111"/>
      <c r="K5" s="111"/>
      <c r="L5" s="111"/>
      <c r="M5" s="111"/>
      <c r="N5" s="111"/>
      <c r="O5" s="111"/>
    </row>
    <row r="6" spans="1:15" ht="18" x14ac:dyDescent="0.3">
      <c r="A6" s="108"/>
      <c r="F6" s="112" t="s">
        <v>768</v>
      </c>
    </row>
    <row r="7" spans="1:15" x14ac:dyDescent="0.3">
      <c r="A7" s="108" t="s">
        <v>765</v>
      </c>
      <c r="B7" s="105" t="str">
        <f>VLOOKUP(B5,class!A1:B456,2,FALSE)</f>
        <v>Shire District</v>
      </c>
      <c r="D7" s="105" t="str">
        <f>IF(B7="Shire District","Shire County","")</f>
        <v>Shire County</v>
      </c>
    </row>
    <row r="8" spans="1:15" x14ac:dyDescent="0.3">
      <c r="A8" s="108"/>
      <c r="G8" s="113"/>
      <c r="H8" s="130" t="s">
        <v>4</v>
      </c>
      <c r="I8" s="131"/>
      <c r="J8" s="131"/>
      <c r="K8" s="131"/>
      <c r="L8" s="131"/>
      <c r="M8" s="131"/>
      <c r="N8" s="131"/>
      <c r="O8" s="131"/>
    </row>
    <row r="9" spans="1:15" x14ac:dyDescent="0.3">
      <c r="A9" s="108" t="s">
        <v>766</v>
      </c>
      <c r="B9" s="105" t="str">
        <f>IFERROR(VLOOKUP(B5,classifications!A3:C333,3,FALSE),VLOOKUP(B5,classifications!I2:K28,3,FALSE))</f>
        <v>Predominantly Rural</v>
      </c>
      <c r="D9" s="105" t="str">
        <f>IF(B7="Shire District",VLOOKUP(D5,classifications!I2:K28,3,FALSE),"")</f>
        <v>Predominantly Rural</v>
      </c>
      <c r="G9" s="114" t="s">
        <v>489</v>
      </c>
      <c r="H9" s="115">
        <v>2012</v>
      </c>
      <c r="I9" s="115">
        <v>2013</v>
      </c>
      <c r="J9" s="115">
        <v>2014</v>
      </c>
      <c r="K9" s="115">
        <v>2015</v>
      </c>
      <c r="L9" s="115">
        <v>2016</v>
      </c>
      <c r="M9" s="115">
        <v>2017</v>
      </c>
      <c r="N9" s="115">
        <v>2018</v>
      </c>
      <c r="O9" s="115">
        <v>2019</v>
      </c>
    </row>
    <row r="10" spans="1:15" x14ac:dyDescent="0.3">
      <c r="G10" s="116" t="s">
        <v>491</v>
      </c>
      <c r="H10" s="116">
        <f>Sheet1!D179</f>
        <v>81881</v>
      </c>
      <c r="I10" s="116">
        <f>Sheet1!E179</f>
        <v>83015</v>
      </c>
      <c r="J10" s="116">
        <f>Sheet1!F179</f>
        <v>85339</v>
      </c>
      <c r="K10" s="116">
        <f>Sheet1!G179</f>
        <v>87314</v>
      </c>
      <c r="L10" s="116">
        <f>Sheet1!H179</f>
        <v>90259</v>
      </c>
      <c r="M10" s="116">
        <f>Sheet1!I179</f>
        <v>93243</v>
      </c>
      <c r="N10" s="116">
        <f>Sheet1!J179</f>
        <v>94224</v>
      </c>
      <c r="O10" s="116">
        <f>Sheet1!K179</f>
        <v>95584</v>
      </c>
    </row>
    <row r="11" spans="1:15" x14ac:dyDescent="0.3">
      <c r="G11" s="116" t="s">
        <v>493</v>
      </c>
      <c r="H11" s="116">
        <f>Sheet1!D180</f>
        <v>124200</v>
      </c>
      <c r="I11" s="116">
        <f>Sheet1!E180</f>
        <v>124951</v>
      </c>
      <c r="J11" s="116">
        <f>Sheet1!F180</f>
        <v>129266</v>
      </c>
      <c r="K11" s="116">
        <f>Sheet1!G180</f>
        <v>131987</v>
      </c>
      <c r="L11" s="116">
        <f>Sheet1!H180</f>
        <v>134628</v>
      </c>
      <c r="M11" s="116">
        <f>Sheet1!I180</f>
        <v>137036</v>
      </c>
      <c r="N11" s="116">
        <f>Sheet1!J180</f>
        <v>139378</v>
      </c>
      <c r="O11" s="116">
        <f>Sheet1!K180</f>
        <v>143118</v>
      </c>
    </row>
    <row r="12" spans="1:15" x14ac:dyDescent="0.3">
      <c r="G12" s="116" t="str">
        <f>Sheet1!C181</f>
        <v>Shire County total</v>
      </c>
      <c r="H12" s="116">
        <f>Sheet1!D181</f>
        <v>138554</v>
      </c>
      <c r="I12" s="116">
        <f>Sheet1!E181</f>
        <v>140001</v>
      </c>
      <c r="J12" s="116">
        <f>Sheet1!F181</f>
        <v>144451</v>
      </c>
      <c r="K12" s="116">
        <f>Sheet1!G181</f>
        <v>148278</v>
      </c>
      <c r="L12" s="116">
        <f>Sheet1!H181</f>
        <v>152389</v>
      </c>
      <c r="M12" s="116">
        <f>Sheet1!I181</f>
        <v>155611</v>
      </c>
      <c r="N12" s="116">
        <f>Sheet1!J181</f>
        <v>156633</v>
      </c>
      <c r="O12" s="116">
        <f>Sheet1!K181</f>
        <v>156180</v>
      </c>
    </row>
    <row r="13" spans="1:15" x14ac:dyDescent="0.3">
      <c r="G13" s="116" t="str">
        <f>Sheet1!C182</f>
        <v>Cumbria</v>
      </c>
      <c r="H13" s="116">
        <f>Sheet1!D182</f>
        <v>3384</v>
      </c>
      <c r="I13" s="116">
        <f>Sheet1!E182</f>
        <v>3428</v>
      </c>
      <c r="J13" s="116">
        <f>Sheet1!F182</f>
        <v>3528</v>
      </c>
      <c r="K13" s="116">
        <f>Sheet1!G182</f>
        <v>3605</v>
      </c>
      <c r="L13" s="116">
        <f>Sheet1!H182</f>
        <v>3737</v>
      </c>
      <c r="M13" s="116">
        <f>Sheet1!I182</f>
        <v>3824</v>
      </c>
      <c r="N13" s="116">
        <f>Sheet1!J182</f>
        <v>3962</v>
      </c>
      <c r="O13" s="116">
        <f>Sheet1!K182</f>
        <v>4040</v>
      </c>
    </row>
    <row r="30" spans="6:15" x14ac:dyDescent="0.3">
      <c r="F30" s="117"/>
      <c r="G30" s="117"/>
      <c r="H30" s="117"/>
      <c r="I30" s="117"/>
      <c r="J30" s="117"/>
      <c r="K30" s="117"/>
      <c r="L30" s="117"/>
      <c r="M30" s="117"/>
      <c r="N30" s="147"/>
    </row>
    <row r="31" spans="6:15" x14ac:dyDescent="0.3">
      <c r="O31" s="111"/>
    </row>
    <row r="32" spans="6:15" ht="18" x14ac:dyDescent="0.3">
      <c r="F32" s="112" t="s">
        <v>769</v>
      </c>
    </row>
    <row r="49" spans="6:15" x14ac:dyDescent="0.3">
      <c r="F49" s="117"/>
      <c r="G49" s="117"/>
      <c r="H49" s="117"/>
      <c r="I49" s="117"/>
      <c r="J49" s="117"/>
      <c r="K49" s="117"/>
      <c r="L49" s="117"/>
      <c r="M49" s="117"/>
      <c r="N49" s="147"/>
    </row>
    <row r="50" spans="6:15" x14ac:dyDescent="0.3">
      <c r="O50" s="111"/>
    </row>
    <row r="51" spans="6:15" ht="18" x14ac:dyDescent="0.3">
      <c r="F51" s="112" t="s">
        <v>770</v>
      </c>
    </row>
    <row r="53" spans="6:15" x14ac:dyDescent="0.3">
      <c r="G53" s="113"/>
      <c r="H53" s="130" t="s">
        <v>4</v>
      </c>
      <c r="I53" s="131"/>
      <c r="J53" s="131"/>
      <c r="K53" s="131"/>
      <c r="L53" s="131"/>
      <c r="M53" s="131"/>
      <c r="N53" s="131"/>
      <c r="O53" s="131"/>
    </row>
    <row r="54" spans="6:15" x14ac:dyDescent="0.3">
      <c r="G54" s="114" t="s">
        <v>495</v>
      </c>
      <c r="H54" s="118">
        <v>2012</v>
      </c>
      <c r="I54" s="118">
        <v>2013</v>
      </c>
      <c r="J54" s="118">
        <v>2014</v>
      </c>
      <c r="K54" s="118">
        <v>2015</v>
      </c>
      <c r="L54" s="118">
        <v>2016</v>
      </c>
      <c r="M54" s="118">
        <v>2017</v>
      </c>
      <c r="N54" s="118">
        <v>2018</v>
      </c>
      <c r="O54" s="118">
        <v>2019</v>
      </c>
    </row>
    <row r="55" spans="6:15" x14ac:dyDescent="0.3">
      <c r="G55" s="116" t="s">
        <v>491</v>
      </c>
      <c r="H55" s="116">
        <f>Sheet1!D380</f>
        <v>45550</v>
      </c>
      <c r="I55" s="116">
        <f>Sheet1!E380</f>
        <v>46112</v>
      </c>
      <c r="J55" s="116">
        <f>Sheet1!F380</f>
        <v>47342</v>
      </c>
      <c r="K55" s="116">
        <f>Sheet1!G380</f>
        <v>48293</v>
      </c>
      <c r="L55" s="116">
        <f>Sheet1!H380</f>
        <v>50033</v>
      </c>
      <c r="M55" s="116">
        <f>Sheet1!I380</f>
        <v>51637</v>
      </c>
      <c r="N55" s="116">
        <f>Sheet1!J380</f>
        <v>52477</v>
      </c>
      <c r="O55" s="116">
        <f>Sheet1!K380</f>
        <v>53409</v>
      </c>
    </row>
    <row r="56" spans="6:15" x14ac:dyDescent="0.3">
      <c r="G56" s="116" t="s">
        <v>493</v>
      </c>
      <c r="H56" s="116">
        <f>Sheet1!D381</f>
        <v>100057</v>
      </c>
      <c r="I56" s="116">
        <f>Sheet1!E381</f>
        <v>100298</v>
      </c>
      <c r="J56" s="116">
        <f>Sheet1!F381</f>
        <v>103156</v>
      </c>
      <c r="K56" s="116">
        <f>Sheet1!G381</f>
        <v>104963</v>
      </c>
      <c r="L56" s="116">
        <f>Sheet1!H381</f>
        <v>106532</v>
      </c>
      <c r="M56" s="116">
        <f>Sheet1!I381</f>
        <v>108527</v>
      </c>
      <c r="N56" s="116">
        <f>Sheet1!J381</f>
        <v>110376</v>
      </c>
      <c r="O56" s="116">
        <f>Sheet1!K381</f>
        <v>113585</v>
      </c>
    </row>
    <row r="57" spans="6:15" x14ac:dyDescent="0.3">
      <c r="G57" s="116" t="str">
        <f>Sheet1!C382</f>
        <v>Shire County total</v>
      </c>
      <c r="H57" s="116">
        <f>Sheet1!D382</f>
        <v>109594</v>
      </c>
      <c r="I57" s="116">
        <f>Sheet1!E382</f>
        <v>110181</v>
      </c>
      <c r="J57" s="116">
        <f>Sheet1!F382</f>
        <v>113086</v>
      </c>
      <c r="K57" s="116">
        <f>Sheet1!G382</f>
        <v>115437</v>
      </c>
      <c r="L57" s="116">
        <f>Sheet1!H382</f>
        <v>118339</v>
      </c>
      <c r="M57" s="116">
        <f>Sheet1!I382</f>
        <v>120762</v>
      </c>
      <c r="N57" s="116">
        <f>Sheet1!J382</f>
        <v>121384</v>
      </c>
      <c r="O57" s="116">
        <f>Sheet1!K382</f>
        <v>121042</v>
      </c>
    </row>
    <row r="58" spans="6:15" x14ac:dyDescent="0.3">
      <c r="G58" s="116" t="str">
        <f>Sheet1!C383</f>
        <v>Cumbria</v>
      </c>
      <c r="H58" s="116">
        <f>Sheet1!D383</f>
        <v>2564</v>
      </c>
      <c r="I58" s="116">
        <f>Sheet1!E383</f>
        <v>2589</v>
      </c>
      <c r="J58" s="116">
        <f>Sheet1!F383</f>
        <v>2646</v>
      </c>
      <c r="K58" s="116">
        <f>Sheet1!G383</f>
        <v>2670</v>
      </c>
      <c r="L58" s="116">
        <f>Sheet1!H383</f>
        <v>2770</v>
      </c>
      <c r="M58" s="116">
        <f>Sheet1!I383</f>
        <v>2827</v>
      </c>
      <c r="N58" s="116">
        <f>Sheet1!J383</f>
        <v>2980</v>
      </c>
      <c r="O58" s="116">
        <f>Sheet1!K383</f>
        <v>3034</v>
      </c>
    </row>
    <row r="75" spans="6:15" x14ac:dyDescent="0.3">
      <c r="F75" s="117"/>
      <c r="G75" s="117"/>
      <c r="H75" s="117"/>
      <c r="I75" s="117"/>
      <c r="J75" s="117"/>
      <c r="K75" s="117"/>
      <c r="L75" s="117"/>
      <c r="M75" s="117"/>
      <c r="N75" s="147"/>
    </row>
    <row r="76" spans="6:15" x14ac:dyDescent="0.3">
      <c r="O76" s="111"/>
    </row>
    <row r="77" spans="6:15" ht="18" x14ac:dyDescent="0.3">
      <c r="F77" s="112" t="s">
        <v>771</v>
      </c>
    </row>
    <row r="95" spans="6:15" x14ac:dyDescent="0.3">
      <c r="F95" s="111"/>
      <c r="G95" s="111"/>
      <c r="H95" s="111"/>
      <c r="I95" s="111"/>
      <c r="J95" s="111"/>
      <c r="K95" s="111"/>
      <c r="L95" s="111"/>
      <c r="M95" s="111"/>
      <c r="N95" s="111"/>
      <c r="O95" s="111"/>
    </row>
    <row r="96" spans="6:15" ht="18" x14ac:dyDescent="0.3">
      <c r="F96" s="112" t="s">
        <v>772</v>
      </c>
    </row>
    <row r="98" spans="7:15" x14ac:dyDescent="0.3">
      <c r="G98" s="113"/>
      <c r="H98" s="130" t="s">
        <v>4</v>
      </c>
      <c r="I98" s="131"/>
      <c r="J98" s="131"/>
      <c r="K98" s="131"/>
      <c r="L98" s="131"/>
      <c r="M98" s="131"/>
      <c r="N98" s="131"/>
      <c r="O98" s="131"/>
    </row>
    <row r="99" spans="7:15" ht="20.399999999999999" x14ac:dyDescent="0.3">
      <c r="G99" s="119" t="s">
        <v>497</v>
      </c>
      <c r="H99" s="118">
        <v>2012</v>
      </c>
      <c r="I99" s="118">
        <v>2013</v>
      </c>
      <c r="J99" s="118">
        <v>2014</v>
      </c>
      <c r="K99" s="118">
        <v>2015</v>
      </c>
      <c r="L99" s="118">
        <v>2016</v>
      </c>
      <c r="M99" s="118">
        <v>2017</v>
      </c>
      <c r="N99" s="118">
        <v>2018</v>
      </c>
      <c r="O99" s="118">
        <v>2019</v>
      </c>
    </row>
    <row r="100" spans="7:15" x14ac:dyDescent="0.3">
      <c r="G100" s="116" t="s">
        <v>491</v>
      </c>
      <c r="H100" s="116">
        <f>Sheet1!D582</f>
        <v>39907</v>
      </c>
      <c r="I100" s="116">
        <f>Sheet1!E582</f>
        <v>40590</v>
      </c>
      <c r="J100" s="116">
        <f>Sheet1!F582</f>
        <v>42203</v>
      </c>
      <c r="K100" s="116">
        <f>Sheet1!G582</f>
        <v>43278</v>
      </c>
      <c r="L100" s="116">
        <f>Sheet1!H582</f>
        <v>44756</v>
      </c>
      <c r="M100" s="116">
        <f>Sheet1!I582</f>
        <v>46117</v>
      </c>
      <c r="N100" s="116">
        <f>Sheet1!J582</f>
        <v>46638</v>
      </c>
      <c r="O100" s="116">
        <f>Sheet1!K582</f>
        <v>47249</v>
      </c>
    </row>
    <row r="101" spans="7:15" x14ac:dyDescent="0.3">
      <c r="G101" s="116" t="s">
        <v>493</v>
      </c>
      <c r="H101" s="116">
        <f>Sheet1!D583</f>
        <v>92066</v>
      </c>
      <c r="I101" s="116">
        <f>Sheet1!E583</f>
        <v>92563</v>
      </c>
      <c r="J101" s="116">
        <f>Sheet1!F583</f>
        <v>95918</v>
      </c>
      <c r="K101" s="116">
        <f>Sheet1!G583</f>
        <v>97769</v>
      </c>
      <c r="L101" s="116">
        <f>Sheet1!H583</f>
        <v>99651</v>
      </c>
      <c r="M101" s="116">
        <f>Sheet1!I583</f>
        <v>101635</v>
      </c>
      <c r="N101" s="116">
        <f>Sheet1!J583</f>
        <v>103870</v>
      </c>
      <c r="O101" s="116">
        <f>Sheet1!K583</f>
        <v>106781</v>
      </c>
    </row>
    <row r="102" spans="7:15" x14ac:dyDescent="0.3">
      <c r="G102" s="116" t="str">
        <f>Sheet1!C584</f>
        <v>Shire County total</v>
      </c>
      <c r="H102" s="116">
        <f>Sheet1!D584</f>
        <v>86189</v>
      </c>
      <c r="I102" s="116">
        <f>Sheet1!E584</f>
        <v>87228</v>
      </c>
      <c r="J102" s="116">
        <f>Sheet1!F584</f>
        <v>90758</v>
      </c>
      <c r="K102" s="116">
        <f>Sheet1!G584</f>
        <v>92995</v>
      </c>
      <c r="L102" s="116">
        <f>Sheet1!H584</f>
        <v>95715</v>
      </c>
      <c r="M102" s="116">
        <f>Sheet1!I584</f>
        <v>97654</v>
      </c>
      <c r="N102" s="116">
        <f>Sheet1!J584</f>
        <v>98254</v>
      </c>
      <c r="O102" s="116">
        <f>Sheet1!K584</f>
        <v>97334</v>
      </c>
    </row>
    <row r="103" spans="7:15" x14ac:dyDescent="0.3">
      <c r="G103" s="116" t="str">
        <f>Sheet1!C585</f>
        <v>Cumbria</v>
      </c>
      <c r="H103" s="116">
        <f>Sheet1!D585</f>
        <v>1803</v>
      </c>
      <c r="I103" s="116">
        <f>Sheet1!E585</f>
        <v>1819</v>
      </c>
      <c r="J103" s="116">
        <f>Sheet1!F585</f>
        <v>1886</v>
      </c>
      <c r="K103" s="116">
        <f>Sheet1!G585</f>
        <v>1923</v>
      </c>
      <c r="L103" s="116">
        <f>Sheet1!H585</f>
        <v>1995</v>
      </c>
      <c r="M103" s="116">
        <f>Sheet1!I585</f>
        <v>1974</v>
      </c>
      <c r="N103" s="116">
        <f>Sheet1!J585</f>
        <v>2054</v>
      </c>
      <c r="O103" s="116">
        <f>Sheet1!K585</f>
        <v>2124</v>
      </c>
    </row>
    <row r="120" spans="6:15" x14ac:dyDescent="0.3">
      <c r="F120" s="117"/>
      <c r="G120" s="117"/>
      <c r="H120" s="117"/>
      <c r="I120" s="117"/>
      <c r="J120" s="117"/>
      <c r="K120" s="117"/>
      <c r="L120" s="117"/>
      <c r="M120" s="117"/>
      <c r="N120" s="147"/>
    </row>
    <row r="121" spans="6:15" x14ac:dyDescent="0.3">
      <c r="O121" s="111"/>
    </row>
    <row r="122" spans="6:15" ht="18" x14ac:dyDescent="0.3">
      <c r="F122" s="112" t="s">
        <v>773</v>
      </c>
    </row>
    <row r="140" spans="6:15" x14ac:dyDescent="0.3">
      <c r="F140" s="111"/>
      <c r="G140" s="111"/>
      <c r="H140" s="111"/>
      <c r="I140" s="111"/>
      <c r="J140" s="111"/>
      <c r="K140" s="111"/>
      <c r="L140" s="111"/>
      <c r="M140" s="111"/>
      <c r="N140" s="111"/>
      <c r="O140" s="111"/>
    </row>
    <row r="141" spans="6:15" ht="18" x14ac:dyDescent="0.3">
      <c r="F141" s="112" t="s">
        <v>774</v>
      </c>
    </row>
    <row r="158" spans="7:14" ht="69.75" customHeight="1" x14ac:dyDescent="0.3">
      <c r="G158" s="129" t="s">
        <v>775</v>
      </c>
      <c r="H158" s="129"/>
      <c r="I158" s="129"/>
      <c r="J158" s="129"/>
      <c r="K158" s="129"/>
      <c r="L158" s="129"/>
      <c r="M158" s="129"/>
      <c r="N158" s="122"/>
    </row>
  </sheetData>
  <sheetProtection algorithmName="SHA-512" hashValue="iVrbZsSNZFRcfA4GwPBaCgiX7H5hbcHRR59DFl8LW0lwh7lPgVKzNXtlBScKJeGJsLXJOAdTPg4D1sJsRaDclw==" saltValue="iOmKmdxFxsBPtDNCIF9OPQ==" spinCount="100000" sheet="1" objects="1" scenarios="1"/>
  <protectedRanges>
    <protectedRange sqref="B5" name="Range1"/>
  </protectedRanges>
  <mergeCells count="4">
    <mergeCell ref="G158:M158"/>
    <mergeCell ref="H8:O8"/>
    <mergeCell ref="H53:O53"/>
    <mergeCell ref="H98:O98"/>
  </mergeCells>
  <dataValidations count="1">
    <dataValidation type="list" allowBlank="1" showInputMessage="1" showErrorMessage="1" sqref="B5" xr:uid="{00000000-0002-0000-0A00-000000000000}">
      <formula1>members</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X244"/>
  <sheetViews>
    <sheetView topLeftCell="A9" workbookViewId="0">
      <selection activeCell="C173" sqref="C173"/>
    </sheetView>
  </sheetViews>
  <sheetFormatPr defaultColWidth="10.6640625" defaultRowHeight="13.2" x14ac:dyDescent="0.25"/>
  <cols>
    <col min="1" max="1" width="11.109375" style="13" customWidth="1"/>
    <col min="2" max="2" width="2.88671875" style="13" customWidth="1"/>
    <col min="3" max="3" width="26.6640625" style="18" customWidth="1"/>
    <col min="4" max="4" width="3.109375" style="18" customWidth="1"/>
    <col min="5" max="5" width="7.88671875" style="19" customWidth="1"/>
    <col min="6" max="28" width="7.88671875" style="13" customWidth="1"/>
    <col min="29" max="29" width="8.6640625" style="13" customWidth="1"/>
    <col min="30" max="30" width="9.109375" style="13" bestFit="1" customWidth="1"/>
    <col min="31" max="148" width="8.6640625" style="13" customWidth="1"/>
    <col min="149" max="149" width="10.6640625" style="13" customWidth="1"/>
    <col min="150" max="16384" width="10.6640625" style="13"/>
  </cols>
  <sheetData>
    <row r="1" spans="1:50" s="2" customFormat="1" ht="15.6" x14ac:dyDescent="0.3">
      <c r="A1" s="1" t="s">
        <v>0</v>
      </c>
    </row>
    <row r="2" spans="1:50" s="3" customFormat="1" x14ac:dyDescent="0.25">
      <c r="A2" s="123" t="s">
        <v>1</v>
      </c>
      <c r="B2" s="123"/>
      <c r="C2" s="123"/>
      <c r="D2" s="123"/>
      <c r="E2" s="123"/>
      <c r="F2" s="123"/>
      <c r="G2" s="123"/>
      <c r="H2" s="123"/>
      <c r="I2" s="123"/>
      <c r="J2" s="123"/>
      <c r="K2" s="123"/>
      <c r="L2" s="123"/>
    </row>
    <row r="3" spans="1:50" s="2" customFormat="1" ht="21.75" customHeight="1" x14ac:dyDescent="0.3">
      <c r="A3" s="4" t="s">
        <v>467</v>
      </c>
      <c r="B3" s="4"/>
      <c r="C3" s="5"/>
    </row>
    <row r="4" spans="1:50" s="2" customFormat="1" ht="18.75" customHeight="1" x14ac:dyDescent="0.3">
      <c r="A4" s="4" t="s">
        <v>468</v>
      </c>
      <c r="B4" s="4"/>
      <c r="C4" s="5">
        <v>1</v>
      </c>
      <c r="D4" s="6">
        <v>2</v>
      </c>
      <c r="E4" s="6">
        <v>3</v>
      </c>
      <c r="F4" s="6">
        <v>4</v>
      </c>
      <c r="G4" s="5">
        <v>5</v>
      </c>
      <c r="H4" s="6">
        <v>6</v>
      </c>
      <c r="I4" s="6">
        <v>7</v>
      </c>
      <c r="J4" s="6">
        <v>8</v>
      </c>
      <c r="K4" s="5">
        <v>9</v>
      </c>
      <c r="L4" s="6">
        <v>10</v>
      </c>
      <c r="M4" s="6">
        <v>11</v>
      </c>
      <c r="N4" s="6">
        <v>12</v>
      </c>
      <c r="O4" s="5">
        <v>13</v>
      </c>
      <c r="P4" s="6">
        <v>14</v>
      </c>
      <c r="Q4" s="6">
        <v>15</v>
      </c>
      <c r="R4" s="6">
        <v>16</v>
      </c>
      <c r="S4" s="5">
        <v>17</v>
      </c>
      <c r="T4" s="6">
        <v>18</v>
      </c>
      <c r="U4" s="6">
        <v>19</v>
      </c>
      <c r="V4" s="6">
        <v>20</v>
      </c>
      <c r="W4" s="5">
        <v>21</v>
      </c>
      <c r="X4" s="6">
        <v>22</v>
      </c>
      <c r="Y4" s="6">
        <v>23</v>
      </c>
      <c r="Z4" s="6">
        <v>24</v>
      </c>
      <c r="AA4" s="5">
        <v>25</v>
      </c>
      <c r="AB4" s="6">
        <v>26</v>
      </c>
      <c r="AC4" s="6">
        <v>27</v>
      </c>
      <c r="AD4" s="6">
        <v>28</v>
      </c>
      <c r="AE4" s="6">
        <v>29</v>
      </c>
    </row>
    <row r="5" spans="1:50" s="3" customFormat="1" ht="22.5" customHeight="1" thickBot="1" x14ac:dyDescent="0.3">
      <c r="A5" s="7"/>
      <c r="B5" s="7"/>
      <c r="C5" s="8"/>
      <c r="D5" s="7"/>
      <c r="E5" s="9"/>
      <c r="F5" s="9"/>
      <c r="G5" s="9"/>
      <c r="H5" s="9"/>
      <c r="I5" s="9"/>
      <c r="J5" s="9"/>
      <c r="K5" s="9"/>
      <c r="L5" s="9"/>
      <c r="M5" s="9"/>
      <c r="N5" s="9"/>
      <c r="O5" s="9"/>
      <c r="P5" s="9"/>
      <c r="Q5" s="9"/>
      <c r="R5" s="9"/>
      <c r="S5" s="9"/>
      <c r="T5" s="9"/>
      <c r="U5" s="9"/>
      <c r="V5" s="9"/>
      <c r="W5" s="9"/>
      <c r="X5" s="10"/>
      <c r="Y5" s="10"/>
      <c r="Z5" s="10"/>
      <c r="AA5" s="10"/>
      <c r="AB5" s="10"/>
      <c r="AC5" s="10" t="s">
        <v>4</v>
      </c>
    </row>
    <row r="6" spans="1:50" s="3" customFormat="1" ht="33" customHeight="1" thickBot="1" x14ac:dyDescent="0.3">
      <c r="A6" s="39" t="s">
        <v>5</v>
      </c>
      <c r="B6" s="40" t="s">
        <v>6</v>
      </c>
      <c r="C6" s="132"/>
      <c r="D6" s="41"/>
      <c r="E6" s="42">
        <v>1993</v>
      </c>
      <c r="F6" s="42">
        <v>1994</v>
      </c>
      <c r="G6" s="42">
        <v>1995</v>
      </c>
      <c r="H6" s="42">
        <v>1996</v>
      </c>
      <c r="I6" s="133">
        <v>1997</v>
      </c>
      <c r="J6" s="42">
        <v>1998</v>
      </c>
      <c r="K6" s="133">
        <v>1999</v>
      </c>
      <c r="L6" s="42">
        <v>2000</v>
      </c>
      <c r="M6" s="133">
        <v>2001</v>
      </c>
      <c r="N6" s="42">
        <v>2002</v>
      </c>
      <c r="O6" s="133">
        <v>2003</v>
      </c>
      <c r="P6" s="42">
        <v>2004</v>
      </c>
      <c r="Q6" s="133">
        <v>2005</v>
      </c>
      <c r="R6" s="42">
        <v>2006</v>
      </c>
      <c r="S6" s="133">
        <v>2007</v>
      </c>
      <c r="T6" s="42">
        <v>2008</v>
      </c>
      <c r="U6" s="133">
        <v>2009</v>
      </c>
      <c r="V6" s="133" t="s">
        <v>776</v>
      </c>
      <c r="W6" s="41" t="s">
        <v>777</v>
      </c>
      <c r="X6" s="42" t="s">
        <v>778</v>
      </c>
      <c r="Y6" s="42" t="s">
        <v>779</v>
      </c>
      <c r="Z6" s="42" t="s">
        <v>780</v>
      </c>
      <c r="AA6" s="134" t="s">
        <v>781</v>
      </c>
      <c r="AB6" s="134" t="s">
        <v>782</v>
      </c>
      <c r="AC6" s="42" t="s">
        <v>783</v>
      </c>
      <c r="AD6" s="42" t="s">
        <v>784</v>
      </c>
      <c r="AE6" s="42">
        <v>2019</v>
      </c>
    </row>
    <row r="7" spans="1:50" s="11" customFormat="1" ht="19.5" customHeight="1" x14ac:dyDescent="0.25">
      <c r="A7" s="136" t="s">
        <v>7</v>
      </c>
      <c r="B7" s="44" t="s">
        <v>8</v>
      </c>
      <c r="C7" s="44"/>
      <c r="D7" s="45"/>
      <c r="E7" s="46">
        <v>210085</v>
      </c>
      <c r="F7" s="46">
        <v>214389</v>
      </c>
      <c r="G7" s="46">
        <v>218176</v>
      </c>
      <c r="H7" s="46">
        <v>223646</v>
      </c>
      <c r="I7" s="46">
        <v>227296</v>
      </c>
      <c r="J7" s="46">
        <v>230279</v>
      </c>
      <c r="K7" s="46">
        <v>234533</v>
      </c>
      <c r="L7" s="46">
        <v>233657</v>
      </c>
      <c r="M7" s="46">
        <v>236887</v>
      </c>
      <c r="N7" s="46">
        <v>242682</v>
      </c>
      <c r="O7" s="46">
        <v>242314</v>
      </c>
      <c r="P7" s="46">
        <v>244963</v>
      </c>
      <c r="Q7" s="46">
        <v>243997</v>
      </c>
      <c r="R7" s="46">
        <v>246906</v>
      </c>
      <c r="S7" s="46">
        <v>247272</v>
      </c>
      <c r="T7" s="46">
        <v>245411</v>
      </c>
      <c r="U7" s="46">
        <v>244791</v>
      </c>
      <c r="V7" s="46">
        <v>241866</v>
      </c>
      <c r="W7" s="46">
        <v>244311</v>
      </c>
      <c r="X7" s="46">
        <v>245498</v>
      </c>
      <c r="Y7" s="46">
        <v>246642</v>
      </c>
      <c r="Z7" s="46">
        <v>253537</v>
      </c>
      <c r="AA7" s="46">
        <v>258113</v>
      </c>
      <c r="AB7" s="46">
        <v>263914</v>
      </c>
      <c r="AC7" s="46">
        <v>268973</v>
      </c>
      <c r="AD7" s="46">
        <v>272325</v>
      </c>
      <c r="AE7" s="46">
        <v>278231</v>
      </c>
    </row>
    <row r="8" spans="1:50" s="11" customFormat="1" ht="15" customHeight="1" x14ac:dyDescent="0.25">
      <c r="A8" s="136" t="s">
        <v>9</v>
      </c>
      <c r="B8" s="44" t="s">
        <v>10</v>
      </c>
      <c r="C8" s="44"/>
      <c r="D8" s="45"/>
      <c r="E8" s="46">
        <v>181128</v>
      </c>
      <c r="F8" s="46">
        <v>184789</v>
      </c>
      <c r="G8" s="46">
        <v>188015</v>
      </c>
      <c r="H8" s="46">
        <v>192730</v>
      </c>
      <c r="I8" s="46">
        <v>195868</v>
      </c>
      <c r="J8" s="46">
        <v>198600</v>
      </c>
      <c r="K8" s="46">
        <v>202352</v>
      </c>
      <c r="L8" s="46">
        <v>201624</v>
      </c>
      <c r="M8" s="46">
        <v>204379</v>
      </c>
      <c r="N8" s="46">
        <v>208943</v>
      </c>
      <c r="O8" s="46">
        <v>208402</v>
      </c>
      <c r="P8" s="46">
        <v>210463</v>
      </c>
      <c r="Q8" s="46">
        <v>209722</v>
      </c>
      <c r="R8" s="46">
        <v>211721</v>
      </c>
      <c r="S8" s="46">
        <v>211946</v>
      </c>
      <c r="T8" s="46">
        <v>210263</v>
      </c>
      <c r="U8" s="46">
        <v>209752</v>
      </c>
      <c r="V8" s="46">
        <v>207551</v>
      </c>
      <c r="W8" s="46">
        <v>209896</v>
      </c>
      <c r="X8" s="46">
        <v>210913</v>
      </c>
      <c r="Y8" s="46">
        <v>211854</v>
      </c>
      <c r="Z8" s="46">
        <v>217814</v>
      </c>
      <c r="AA8" s="46">
        <v>221893</v>
      </c>
      <c r="AB8" s="46">
        <v>226805</v>
      </c>
      <c r="AC8" s="46">
        <v>231496</v>
      </c>
      <c r="AD8" s="46">
        <v>234388</v>
      </c>
      <c r="AE8" s="46">
        <v>239780</v>
      </c>
    </row>
    <row r="9" spans="1:50" s="11" customFormat="1" ht="15" customHeight="1" x14ac:dyDescent="0.25">
      <c r="A9" s="136" t="s">
        <v>11</v>
      </c>
      <c r="B9" s="44" t="s">
        <v>12</v>
      </c>
      <c r="C9" s="44"/>
      <c r="D9" s="45"/>
      <c r="E9" s="46">
        <v>17678</v>
      </c>
      <c r="F9" s="46">
        <v>18071</v>
      </c>
      <c r="G9" s="46">
        <v>18421</v>
      </c>
      <c r="H9" s="46">
        <v>18908</v>
      </c>
      <c r="I9" s="46">
        <v>19200</v>
      </c>
      <c r="J9" s="46">
        <v>19358</v>
      </c>
      <c r="K9" s="46">
        <v>19629</v>
      </c>
      <c r="L9" s="46">
        <v>19538</v>
      </c>
      <c r="M9" s="46">
        <v>19824</v>
      </c>
      <c r="N9" s="46">
        <v>20584</v>
      </c>
      <c r="O9" s="46">
        <v>20647</v>
      </c>
      <c r="P9" s="46">
        <v>20924</v>
      </c>
      <c r="Q9" s="46">
        <v>20826</v>
      </c>
      <c r="R9" s="46">
        <v>21416</v>
      </c>
      <c r="S9" s="46">
        <v>21465</v>
      </c>
      <c r="T9" s="46">
        <v>21348</v>
      </c>
      <c r="U9" s="46">
        <v>21370</v>
      </c>
      <c r="V9" s="46">
        <v>20874</v>
      </c>
      <c r="W9" s="46">
        <v>20868</v>
      </c>
      <c r="X9" s="46">
        <v>20994</v>
      </c>
      <c r="Y9" s="46">
        <v>21033</v>
      </c>
      <c r="Z9" s="46">
        <v>21432</v>
      </c>
      <c r="AA9" s="46">
        <v>21615</v>
      </c>
      <c r="AB9" s="46">
        <v>22049</v>
      </c>
      <c r="AC9" s="46">
        <v>22477</v>
      </c>
      <c r="AD9" s="46">
        <v>22606</v>
      </c>
      <c r="AE9" s="46">
        <v>22834</v>
      </c>
    </row>
    <row r="10" spans="1:50" s="11" customFormat="1" ht="15" customHeight="1" x14ac:dyDescent="0.25">
      <c r="A10" s="136" t="s">
        <v>13</v>
      </c>
      <c r="B10" s="44" t="s">
        <v>14</v>
      </c>
      <c r="C10" s="44"/>
      <c r="D10" s="45"/>
      <c r="E10" s="46">
        <v>11279</v>
      </c>
      <c r="F10" s="46">
        <v>11529</v>
      </c>
      <c r="G10" s="46">
        <v>11739</v>
      </c>
      <c r="H10" s="46">
        <v>12008</v>
      </c>
      <c r="I10" s="46">
        <v>12228</v>
      </c>
      <c r="J10" s="46">
        <v>12321</v>
      </c>
      <c r="K10" s="46">
        <v>12553</v>
      </c>
      <c r="L10" s="46">
        <v>12495</v>
      </c>
      <c r="M10" s="46">
        <v>12683</v>
      </c>
      <c r="N10" s="46">
        <v>13155</v>
      </c>
      <c r="O10" s="46">
        <v>13264</v>
      </c>
      <c r="P10" s="46">
        <v>13576</v>
      </c>
      <c r="Q10" s="46">
        <v>13449</v>
      </c>
      <c r="R10" s="46">
        <v>13769</v>
      </c>
      <c r="S10" s="46">
        <v>13862</v>
      </c>
      <c r="T10" s="46">
        <v>13799</v>
      </c>
      <c r="U10" s="46">
        <v>13669</v>
      </c>
      <c r="V10" s="46">
        <v>13441</v>
      </c>
      <c r="W10" s="46">
        <v>13547</v>
      </c>
      <c r="X10" s="46">
        <v>13591</v>
      </c>
      <c r="Y10" s="46">
        <v>13756</v>
      </c>
      <c r="Z10" s="46">
        <v>14292</v>
      </c>
      <c r="AA10" s="46">
        <v>14605</v>
      </c>
      <c r="AB10" s="46">
        <v>15061</v>
      </c>
      <c r="AC10" s="46">
        <v>15000</v>
      </c>
      <c r="AD10" s="46">
        <v>15331</v>
      </c>
      <c r="AE10" s="46">
        <v>15617</v>
      </c>
    </row>
    <row r="11" spans="1:50" s="11" customFormat="1" ht="22.5" customHeight="1" x14ac:dyDescent="0.25">
      <c r="A11" s="136" t="s">
        <v>15</v>
      </c>
      <c r="B11" s="44" t="s">
        <v>16</v>
      </c>
      <c r="C11" s="44"/>
      <c r="D11" s="45"/>
      <c r="E11" s="46">
        <v>8537</v>
      </c>
      <c r="F11" s="46">
        <v>8676</v>
      </c>
      <c r="G11" s="46">
        <v>8811</v>
      </c>
      <c r="H11" s="46">
        <v>8999</v>
      </c>
      <c r="I11" s="46">
        <v>9159</v>
      </c>
      <c r="J11" s="46">
        <v>9251</v>
      </c>
      <c r="K11" s="46">
        <v>9488</v>
      </c>
      <c r="L11" s="46">
        <v>9345</v>
      </c>
      <c r="M11" s="46">
        <v>9450</v>
      </c>
      <c r="N11" s="46">
        <v>9611</v>
      </c>
      <c r="O11" s="46">
        <v>9536</v>
      </c>
      <c r="P11" s="46">
        <v>9554</v>
      </c>
      <c r="Q11" s="46">
        <v>9444</v>
      </c>
      <c r="R11" s="46">
        <v>9495</v>
      </c>
      <c r="S11" s="46">
        <v>9494</v>
      </c>
      <c r="T11" s="46">
        <v>9317</v>
      </c>
      <c r="U11" s="46">
        <v>9292</v>
      </c>
      <c r="V11" s="46">
        <v>9161</v>
      </c>
      <c r="W11" s="46">
        <v>9289</v>
      </c>
      <c r="X11" s="46">
        <v>9407</v>
      </c>
      <c r="Y11" s="46">
        <v>9441</v>
      </c>
      <c r="Z11" s="46">
        <v>9680</v>
      </c>
      <c r="AA11" s="46">
        <v>9834</v>
      </c>
      <c r="AB11" s="46">
        <v>9970</v>
      </c>
      <c r="AC11" s="46">
        <v>10162</v>
      </c>
      <c r="AD11" s="46">
        <v>10473</v>
      </c>
      <c r="AE11" s="46">
        <v>11046</v>
      </c>
    </row>
    <row r="12" spans="1:50" customFormat="1" ht="15" customHeight="1" x14ac:dyDescent="0.3">
      <c r="A12" s="137" t="s">
        <v>17</v>
      </c>
      <c r="B12" s="44"/>
      <c r="C12" s="48" t="s">
        <v>18</v>
      </c>
      <c r="D12" s="49"/>
      <c r="E12" s="50">
        <v>344</v>
      </c>
      <c r="F12" s="50">
        <v>349</v>
      </c>
      <c r="G12" s="50">
        <v>355</v>
      </c>
      <c r="H12" s="50">
        <v>369</v>
      </c>
      <c r="I12" s="50">
        <v>385</v>
      </c>
      <c r="J12" s="50">
        <v>392</v>
      </c>
      <c r="K12" s="50">
        <v>403</v>
      </c>
      <c r="L12" s="50">
        <v>391</v>
      </c>
      <c r="M12" s="50">
        <v>402</v>
      </c>
      <c r="N12" s="50">
        <v>417</v>
      </c>
      <c r="O12" s="50">
        <v>412</v>
      </c>
      <c r="P12" s="50">
        <v>403</v>
      </c>
      <c r="Q12" s="50">
        <v>405</v>
      </c>
      <c r="R12" s="50">
        <v>408</v>
      </c>
      <c r="S12" s="50">
        <v>398</v>
      </c>
      <c r="T12" s="50">
        <v>391</v>
      </c>
      <c r="U12" s="50">
        <v>389</v>
      </c>
      <c r="V12" s="50">
        <v>383</v>
      </c>
      <c r="W12" s="50">
        <v>391</v>
      </c>
      <c r="X12" s="50">
        <v>398</v>
      </c>
      <c r="Y12" s="50">
        <v>397</v>
      </c>
      <c r="Z12" s="50">
        <v>409</v>
      </c>
      <c r="AA12" s="50">
        <v>415</v>
      </c>
      <c r="AB12" s="50">
        <v>414</v>
      </c>
      <c r="AC12" s="50">
        <v>415</v>
      </c>
      <c r="AD12" s="50">
        <v>433</v>
      </c>
      <c r="AE12" s="50">
        <v>452</v>
      </c>
      <c r="AF12" s="13"/>
      <c r="AG12" s="13"/>
      <c r="AH12" s="13"/>
      <c r="AI12" s="13"/>
      <c r="AJ12" s="13"/>
      <c r="AK12" s="13"/>
      <c r="AL12" s="13"/>
      <c r="AM12" s="13"/>
      <c r="AN12" s="13"/>
      <c r="AO12" s="13"/>
      <c r="AP12" s="13"/>
      <c r="AQ12" s="13"/>
      <c r="AR12" s="13"/>
      <c r="AS12" s="13"/>
      <c r="AT12" s="13"/>
      <c r="AU12" s="13"/>
      <c r="AV12" s="13"/>
      <c r="AW12" s="13"/>
      <c r="AX12" s="11"/>
    </row>
    <row r="13" spans="1:50" customFormat="1" ht="15" customHeight="1" x14ac:dyDescent="0.3">
      <c r="A13" s="137" t="s">
        <v>19</v>
      </c>
      <c r="B13" s="44"/>
      <c r="C13" s="48" t="s">
        <v>485</v>
      </c>
      <c r="D13" s="49">
        <v>1</v>
      </c>
      <c r="E13" s="50">
        <v>1541</v>
      </c>
      <c r="F13" s="50">
        <v>1579</v>
      </c>
      <c r="G13" s="50">
        <v>1607</v>
      </c>
      <c r="H13" s="50">
        <v>1654</v>
      </c>
      <c r="I13" s="50">
        <v>1713</v>
      </c>
      <c r="J13" s="50">
        <v>1740</v>
      </c>
      <c r="K13" s="50">
        <v>1780</v>
      </c>
      <c r="L13" s="50">
        <v>1766</v>
      </c>
      <c r="M13" s="50">
        <v>1776</v>
      </c>
      <c r="N13" s="50">
        <v>1816</v>
      </c>
      <c r="O13" s="50">
        <v>1819</v>
      </c>
      <c r="P13" s="50">
        <v>1845</v>
      </c>
      <c r="Q13" s="50">
        <v>1840</v>
      </c>
      <c r="R13" s="50">
        <v>1874</v>
      </c>
      <c r="S13" s="50">
        <v>1905</v>
      </c>
      <c r="T13" s="50">
        <v>1877</v>
      </c>
      <c r="U13" s="50">
        <v>1873</v>
      </c>
      <c r="V13" s="50">
        <v>1855</v>
      </c>
      <c r="W13" s="50">
        <v>1873</v>
      </c>
      <c r="X13" s="50">
        <v>1909</v>
      </c>
      <c r="Y13" s="50">
        <v>1918</v>
      </c>
      <c r="Z13" s="50">
        <v>1974</v>
      </c>
      <c r="AA13" s="50">
        <v>2024</v>
      </c>
      <c r="AB13" s="50">
        <v>2038</v>
      </c>
      <c r="AC13" s="50">
        <v>2107</v>
      </c>
      <c r="AD13" s="50">
        <v>2176</v>
      </c>
      <c r="AE13" s="50">
        <v>2285</v>
      </c>
      <c r="AF13" s="13"/>
      <c r="AG13" s="13"/>
      <c r="AH13" s="13"/>
      <c r="AI13" s="13"/>
      <c r="AJ13" s="13"/>
      <c r="AK13" s="13"/>
      <c r="AL13" s="13"/>
      <c r="AM13" s="13"/>
      <c r="AN13" s="13"/>
      <c r="AO13" s="13"/>
      <c r="AP13" s="13"/>
      <c r="AQ13" s="13"/>
      <c r="AR13" s="13"/>
      <c r="AS13" s="13"/>
      <c r="AT13" s="13"/>
      <c r="AU13" s="13"/>
      <c r="AV13" s="13"/>
      <c r="AW13" s="13"/>
      <c r="AX13" s="11"/>
    </row>
    <row r="14" spans="1:50" customFormat="1" ht="15" customHeight="1" x14ac:dyDescent="0.3">
      <c r="A14" s="137" t="s">
        <v>20</v>
      </c>
      <c r="B14" s="44"/>
      <c r="C14" s="48" t="s">
        <v>21</v>
      </c>
      <c r="D14" s="49"/>
      <c r="E14" s="50">
        <v>287</v>
      </c>
      <c r="F14" s="50">
        <v>291</v>
      </c>
      <c r="G14" s="50">
        <v>295</v>
      </c>
      <c r="H14" s="50">
        <v>301</v>
      </c>
      <c r="I14" s="50">
        <v>310</v>
      </c>
      <c r="J14" s="50">
        <v>310</v>
      </c>
      <c r="K14" s="50">
        <v>319</v>
      </c>
      <c r="L14" s="50">
        <v>315</v>
      </c>
      <c r="M14" s="50">
        <v>321</v>
      </c>
      <c r="N14" s="50">
        <v>328</v>
      </c>
      <c r="O14" s="50">
        <v>328</v>
      </c>
      <c r="P14" s="50">
        <v>323</v>
      </c>
      <c r="Q14" s="50">
        <v>318</v>
      </c>
      <c r="R14" s="50">
        <v>317</v>
      </c>
      <c r="S14" s="50">
        <v>311</v>
      </c>
      <c r="T14" s="50">
        <v>309</v>
      </c>
      <c r="U14" s="50">
        <v>307</v>
      </c>
      <c r="V14" s="50">
        <v>298</v>
      </c>
      <c r="W14" s="50">
        <v>302</v>
      </c>
      <c r="X14" s="50">
        <v>313</v>
      </c>
      <c r="Y14" s="50">
        <v>312</v>
      </c>
      <c r="Z14" s="50">
        <v>318</v>
      </c>
      <c r="AA14" s="50">
        <v>325</v>
      </c>
      <c r="AB14" s="50">
        <v>329</v>
      </c>
      <c r="AC14" s="50">
        <v>334</v>
      </c>
      <c r="AD14" s="50">
        <v>348</v>
      </c>
      <c r="AE14" s="50">
        <v>360</v>
      </c>
      <c r="AF14" s="13"/>
      <c r="AG14" s="13"/>
      <c r="AH14" s="13"/>
      <c r="AI14" s="13"/>
      <c r="AJ14" s="13"/>
      <c r="AK14" s="13"/>
      <c r="AL14" s="13"/>
      <c r="AM14" s="13"/>
      <c r="AN14" s="13"/>
      <c r="AO14" s="13"/>
      <c r="AP14" s="13"/>
      <c r="AQ14" s="13"/>
      <c r="AR14" s="13"/>
      <c r="AS14" s="13"/>
      <c r="AT14" s="13"/>
      <c r="AU14" s="13"/>
      <c r="AV14" s="13"/>
      <c r="AW14" s="13"/>
      <c r="AX14" s="11"/>
    </row>
    <row r="15" spans="1:50" customFormat="1" ht="15" customHeight="1" x14ac:dyDescent="0.3">
      <c r="A15" s="137" t="s">
        <v>22</v>
      </c>
      <c r="B15" s="44"/>
      <c r="C15" s="48" t="s">
        <v>23</v>
      </c>
      <c r="D15" s="49"/>
      <c r="E15" s="50">
        <v>604</v>
      </c>
      <c r="F15" s="50">
        <v>611</v>
      </c>
      <c r="G15" s="50">
        <v>617</v>
      </c>
      <c r="H15" s="50">
        <v>622</v>
      </c>
      <c r="I15" s="50">
        <v>630</v>
      </c>
      <c r="J15" s="50">
        <v>633</v>
      </c>
      <c r="K15" s="50">
        <v>655</v>
      </c>
      <c r="L15" s="50">
        <v>640</v>
      </c>
      <c r="M15" s="50">
        <v>649</v>
      </c>
      <c r="N15" s="50">
        <v>652</v>
      </c>
      <c r="O15" s="50">
        <v>644</v>
      </c>
      <c r="P15" s="50">
        <v>643</v>
      </c>
      <c r="Q15" s="50">
        <v>632</v>
      </c>
      <c r="R15" s="50">
        <v>625</v>
      </c>
      <c r="S15" s="50">
        <v>616</v>
      </c>
      <c r="T15" s="50">
        <v>602</v>
      </c>
      <c r="U15" s="50">
        <v>605</v>
      </c>
      <c r="V15" s="50">
        <v>588</v>
      </c>
      <c r="W15" s="50">
        <v>593</v>
      </c>
      <c r="X15" s="50">
        <v>611</v>
      </c>
      <c r="Y15" s="50">
        <v>605</v>
      </c>
      <c r="Z15" s="50">
        <v>625</v>
      </c>
      <c r="AA15" s="50">
        <v>641</v>
      </c>
      <c r="AB15" s="50">
        <v>634</v>
      </c>
      <c r="AC15" s="50">
        <v>650</v>
      </c>
      <c r="AD15" s="50">
        <v>677</v>
      </c>
      <c r="AE15" s="50">
        <v>709</v>
      </c>
      <c r="AF15" s="13"/>
      <c r="AG15" s="13"/>
      <c r="AH15" s="13"/>
      <c r="AI15" s="13"/>
      <c r="AJ15" s="13"/>
      <c r="AK15" s="13"/>
      <c r="AL15" s="13"/>
      <c r="AM15" s="13"/>
      <c r="AN15" s="13"/>
      <c r="AO15" s="13"/>
      <c r="AP15" s="13"/>
      <c r="AQ15" s="13"/>
      <c r="AR15" s="13"/>
      <c r="AS15" s="13"/>
      <c r="AT15" s="13"/>
      <c r="AU15" s="13"/>
      <c r="AV15" s="13"/>
      <c r="AW15" s="13"/>
      <c r="AX15" s="11"/>
    </row>
    <row r="16" spans="1:50" customFormat="1" ht="15" customHeight="1" x14ac:dyDescent="0.3">
      <c r="A16" s="137" t="s">
        <v>24</v>
      </c>
      <c r="B16" s="44"/>
      <c r="C16" s="48" t="s">
        <v>25</v>
      </c>
      <c r="D16" s="49">
        <v>1</v>
      </c>
      <c r="E16" s="50">
        <v>1082</v>
      </c>
      <c r="F16" s="50">
        <v>1114</v>
      </c>
      <c r="G16" s="50">
        <v>1138</v>
      </c>
      <c r="H16" s="50">
        <v>1159</v>
      </c>
      <c r="I16" s="50">
        <v>1168</v>
      </c>
      <c r="J16" s="50">
        <v>1177</v>
      </c>
      <c r="K16" s="50">
        <v>1221</v>
      </c>
      <c r="L16" s="50">
        <v>1202</v>
      </c>
      <c r="M16" s="50">
        <v>1231</v>
      </c>
      <c r="N16" s="50">
        <v>1238</v>
      </c>
      <c r="O16" s="50">
        <v>1239</v>
      </c>
      <c r="P16" s="50">
        <v>1267</v>
      </c>
      <c r="Q16" s="50">
        <v>1261</v>
      </c>
      <c r="R16" s="50">
        <v>1292</v>
      </c>
      <c r="S16" s="50">
        <v>1292</v>
      </c>
      <c r="T16" s="50">
        <v>1258</v>
      </c>
      <c r="U16" s="50">
        <v>1252</v>
      </c>
      <c r="V16" s="50">
        <v>1255</v>
      </c>
      <c r="W16" s="50">
        <v>1296</v>
      </c>
      <c r="X16" s="50">
        <v>1281</v>
      </c>
      <c r="Y16" s="50">
        <v>1302</v>
      </c>
      <c r="Z16" s="50">
        <v>1337</v>
      </c>
      <c r="AA16" s="50">
        <v>1382</v>
      </c>
      <c r="AB16" s="50">
        <v>1446</v>
      </c>
      <c r="AC16" s="50">
        <v>1502</v>
      </c>
      <c r="AD16" s="50">
        <v>1540</v>
      </c>
      <c r="AE16" s="50">
        <v>1637</v>
      </c>
      <c r="AF16" s="13"/>
      <c r="AG16" s="13"/>
      <c r="AH16" s="13"/>
      <c r="AI16" s="13"/>
      <c r="AJ16" s="13"/>
      <c r="AK16" s="13"/>
      <c r="AL16" s="13"/>
      <c r="AM16" s="13"/>
      <c r="AN16" s="13"/>
      <c r="AO16" s="13"/>
      <c r="AP16" s="13"/>
      <c r="AQ16" s="13"/>
      <c r="AR16" s="13"/>
      <c r="AS16" s="13"/>
      <c r="AT16" s="13"/>
      <c r="AU16" s="13"/>
      <c r="AV16" s="13"/>
      <c r="AW16" s="13"/>
      <c r="AX16" s="11"/>
    </row>
    <row r="17" spans="1:50" customFormat="1" ht="15" customHeight="1" x14ac:dyDescent="0.3">
      <c r="A17" s="137" t="s">
        <v>26</v>
      </c>
      <c r="B17" s="44"/>
      <c r="C17" s="48" t="s">
        <v>27</v>
      </c>
      <c r="D17" s="49"/>
      <c r="E17" s="50">
        <v>446</v>
      </c>
      <c r="F17" s="50">
        <v>453</v>
      </c>
      <c r="G17" s="50">
        <v>460</v>
      </c>
      <c r="H17" s="50">
        <v>465</v>
      </c>
      <c r="I17" s="50">
        <v>470</v>
      </c>
      <c r="J17" s="50">
        <v>472</v>
      </c>
      <c r="K17" s="50">
        <v>486</v>
      </c>
      <c r="L17" s="50">
        <v>473</v>
      </c>
      <c r="M17" s="50">
        <v>466</v>
      </c>
      <c r="N17" s="50">
        <v>472</v>
      </c>
      <c r="O17" s="50">
        <v>474</v>
      </c>
      <c r="P17" s="50">
        <v>466</v>
      </c>
      <c r="Q17" s="50">
        <v>464</v>
      </c>
      <c r="R17" s="50">
        <v>475</v>
      </c>
      <c r="S17" s="50">
        <v>475</v>
      </c>
      <c r="T17" s="50">
        <v>471</v>
      </c>
      <c r="U17" s="50">
        <v>460</v>
      </c>
      <c r="V17" s="50">
        <v>459</v>
      </c>
      <c r="W17" s="50">
        <v>461</v>
      </c>
      <c r="X17" s="50">
        <v>458</v>
      </c>
      <c r="Y17" s="50">
        <v>459</v>
      </c>
      <c r="Z17" s="50">
        <v>473</v>
      </c>
      <c r="AA17" s="50">
        <v>475</v>
      </c>
      <c r="AB17" s="50">
        <v>487</v>
      </c>
      <c r="AC17" s="50">
        <v>493</v>
      </c>
      <c r="AD17" s="50">
        <v>520</v>
      </c>
      <c r="AE17" s="50">
        <v>544</v>
      </c>
      <c r="AF17" s="13"/>
      <c r="AG17" s="13"/>
      <c r="AH17" s="13"/>
      <c r="AI17" s="13"/>
      <c r="AJ17" s="13"/>
      <c r="AK17" s="13"/>
      <c r="AL17" s="13"/>
      <c r="AM17" s="13"/>
      <c r="AN17" s="13"/>
      <c r="AO17" s="13"/>
      <c r="AP17" s="13"/>
      <c r="AQ17" s="13"/>
      <c r="AR17" s="13"/>
      <c r="AS17" s="13"/>
      <c r="AT17" s="13"/>
      <c r="AU17" s="13"/>
      <c r="AV17" s="13"/>
      <c r="AW17" s="13"/>
      <c r="AX17" s="11"/>
    </row>
    <row r="18" spans="1:50" customFormat="1" ht="15" customHeight="1" x14ac:dyDescent="0.3">
      <c r="A18" s="137" t="s">
        <v>28</v>
      </c>
      <c r="B18" s="44"/>
      <c r="C18" s="48" t="s">
        <v>29</v>
      </c>
      <c r="D18" s="49"/>
      <c r="E18" s="50">
        <v>668</v>
      </c>
      <c r="F18" s="50">
        <v>676</v>
      </c>
      <c r="G18" s="50">
        <v>686</v>
      </c>
      <c r="H18" s="50">
        <v>705</v>
      </c>
      <c r="I18" s="50">
        <v>713</v>
      </c>
      <c r="J18" s="50">
        <v>725</v>
      </c>
      <c r="K18" s="50">
        <v>748</v>
      </c>
      <c r="L18" s="50">
        <v>747</v>
      </c>
      <c r="M18" s="50">
        <v>751</v>
      </c>
      <c r="N18" s="50">
        <v>765</v>
      </c>
      <c r="O18" s="50">
        <v>759</v>
      </c>
      <c r="P18" s="50">
        <v>754</v>
      </c>
      <c r="Q18" s="50">
        <v>733</v>
      </c>
      <c r="R18" s="50">
        <v>733</v>
      </c>
      <c r="S18" s="50">
        <v>721</v>
      </c>
      <c r="T18" s="50">
        <v>705</v>
      </c>
      <c r="U18" s="50">
        <v>721</v>
      </c>
      <c r="V18" s="50">
        <v>707</v>
      </c>
      <c r="W18" s="50">
        <v>723</v>
      </c>
      <c r="X18" s="50">
        <v>737</v>
      </c>
      <c r="Y18" s="50">
        <v>724</v>
      </c>
      <c r="Z18" s="50">
        <v>757</v>
      </c>
      <c r="AA18" s="50">
        <v>770</v>
      </c>
      <c r="AB18" s="50">
        <v>780</v>
      </c>
      <c r="AC18" s="50">
        <v>782</v>
      </c>
      <c r="AD18" s="50">
        <v>789</v>
      </c>
      <c r="AE18" s="50">
        <v>860</v>
      </c>
      <c r="AF18" s="13"/>
      <c r="AG18" s="13"/>
      <c r="AH18" s="13"/>
      <c r="AI18" s="13"/>
      <c r="AJ18" s="13"/>
      <c r="AK18" s="13"/>
      <c r="AL18" s="13"/>
      <c r="AM18" s="13"/>
      <c r="AN18" s="13"/>
      <c r="AO18" s="13"/>
      <c r="AP18" s="13"/>
      <c r="AQ18" s="13"/>
      <c r="AR18" s="13"/>
      <c r="AS18" s="13"/>
      <c r="AT18" s="13"/>
      <c r="AU18" s="13"/>
      <c r="AV18" s="13"/>
      <c r="AW18" s="13"/>
      <c r="AX18" s="11"/>
    </row>
    <row r="19" spans="1:50" s="11" customFormat="1" ht="15" customHeight="1" x14ac:dyDescent="0.25">
      <c r="A19" s="136" t="s">
        <v>30</v>
      </c>
      <c r="B19" s="44"/>
      <c r="C19" s="44" t="s">
        <v>31</v>
      </c>
      <c r="D19" s="45"/>
      <c r="E19" s="50">
        <v>3565</v>
      </c>
      <c r="F19" s="50">
        <v>3603</v>
      </c>
      <c r="G19" s="50">
        <v>3653</v>
      </c>
      <c r="H19" s="50">
        <v>3725</v>
      </c>
      <c r="I19" s="50">
        <v>3771</v>
      </c>
      <c r="J19" s="50">
        <v>3802</v>
      </c>
      <c r="K19" s="50">
        <v>3875</v>
      </c>
      <c r="L19" s="50">
        <v>3811</v>
      </c>
      <c r="M19" s="50">
        <v>3853</v>
      </c>
      <c r="N19" s="50">
        <v>3922</v>
      </c>
      <c r="O19" s="50">
        <v>3861</v>
      </c>
      <c r="P19" s="50">
        <v>3853</v>
      </c>
      <c r="Q19" s="50">
        <v>3790</v>
      </c>
      <c r="R19" s="50">
        <v>3771</v>
      </c>
      <c r="S19" s="50">
        <v>3775</v>
      </c>
      <c r="T19" s="50">
        <v>3704</v>
      </c>
      <c r="U19" s="50">
        <v>3685</v>
      </c>
      <c r="V19" s="50">
        <v>3616</v>
      </c>
      <c r="W19" s="50">
        <v>3651</v>
      </c>
      <c r="X19" s="50">
        <v>3700</v>
      </c>
      <c r="Y19" s="50">
        <v>3724</v>
      </c>
      <c r="Z19" s="50">
        <v>3789</v>
      </c>
      <c r="AA19" s="50">
        <v>3803</v>
      </c>
      <c r="AB19" s="50">
        <v>3840</v>
      </c>
      <c r="AC19" s="50">
        <v>3879</v>
      </c>
      <c r="AD19" s="50">
        <v>3990</v>
      </c>
      <c r="AE19" s="50">
        <v>4199</v>
      </c>
    </row>
    <row r="20" spans="1:50" customFormat="1" ht="15" customHeight="1" x14ac:dyDescent="0.3">
      <c r="A20" s="137" t="s">
        <v>32</v>
      </c>
      <c r="B20" s="44"/>
      <c r="C20" s="51" t="s">
        <v>33</v>
      </c>
      <c r="D20" s="49"/>
      <c r="E20" s="50">
        <v>872</v>
      </c>
      <c r="F20" s="50">
        <v>885</v>
      </c>
      <c r="G20" s="50">
        <v>896</v>
      </c>
      <c r="H20" s="50">
        <v>922</v>
      </c>
      <c r="I20" s="50">
        <v>938</v>
      </c>
      <c r="J20" s="50">
        <v>946</v>
      </c>
      <c r="K20" s="50">
        <v>954</v>
      </c>
      <c r="L20" s="50">
        <v>929</v>
      </c>
      <c r="M20" s="50">
        <v>933</v>
      </c>
      <c r="N20" s="50">
        <v>949</v>
      </c>
      <c r="O20" s="50">
        <v>935</v>
      </c>
      <c r="P20" s="50">
        <v>919</v>
      </c>
      <c r="Q20" s="50">
        <v>899</v>
      </c>
      <c r="R20" s="50">
        <v>877</v>
      </c>
      <c r="S20" s="50">
        <v>891</v>
      </c>
      <c r="T20" s="50">
        <v>873</v>
      </c>
      <c r="U20" s="50">
        <v>881</v>
      </c>
      <c r="V20" s="50">
        <v>855</v>
      </c>
      <c r="W20" s="50">
        <v>870</v>
      </c>
      <c r="X20" s="50">
        <v>877</v>
      </c>
      <c r="Y20" s="50">
        <v>880</v>
      </c>
      <c r="Z20" s="50">
        <v>894</v>
      </c>
      <c r="AA20" s="50">
        <v>861</v>
      </c>
      <c r="AB20" s="50">
        <v>869</v>
      </c>
      <c r="AC20" s="50">
        <v>907</v>
      </c>
      <c r="AD20" s="50">
        <v>931</v>
      </c>
      <c r="AE20" s="50">
        <v>1020</v>
      </c>
      <c r="AF20" s="13"/>
      <c r="AG20" s="13"/>
      <c r="AH20" s="13"/>
      <c r="AI20" s="13"/>
      <c r="AJ20" s="13"/>
      <c r="AK20" s="13"/>
      <c r="AL20" s="13"/>
      <c r="AM20" s="13"/>
      <c r="AN20" s="13"/>
      <c r="AO20" s="13"/>
      <c r="AP20" s="13"/>
      <c r="AQ20" s="13"/>
      <c r="AR20" s="13"/>
      <c r="AS20" s="13"/>
      <c r="AT20" s="13"/>
      <c r="AU20" s="13"/>
      <c r="AV20" s="13"/>
      <c r="AW20" s="13"/>
      <c r="AX20" s="11"/>
    </row>
    <row r="21" spans="1:50" customFormat="1" ht="15" customHeight="1" x14ac:dyDescent="0.3">
      <c r="A21" s="137" t="s">
        <v>34</v>
      </c>
      <c r="B21" s="44"/>
      <c r="C21" s="51" t="s">
        <v>35</v>
      </c>
      <c r="D21" s="49"/>
      <c r="E21" s="50">
        <v>888</v>
      </c>
      <c r="F21" s="50">
        <v>897</v>
      </c>
      <c r="G21" s="50">
        <v>908</v>
      </c>
      <c r="H21" s="50">
        <v>911</v>
      </c>
      <c r="I21" s="50">
        <v>922</v>
      </c>
      <c r="J21" s="50">
        <v>928</v>
      </c>
      <c r="K21" s="50">
        <v>952</v>
      </c>
      <c r="L21" s="50">
        <v>933</v>
      </c>
      <c r="M21" s="50">
        <v>951</v>
      </c>
      <c r="N21" s="50">
        <v>962</v>
      </c>
      <c r="O21" s="50">
        <v>943</v>
      </c>
      <c r="P21" s="50">
        <v>947</v>
      </c>
      <c r="Q21" s="50">
        <v>933</v>
      </c>
      <c r="R21" s="50">
        <v>917</v>
      </c>
      <c r="S21" s="50">
        <v>918</v>
      </c>
      <c r="T21" s="50">
        <v>901</v>
      </c>
      <c r="U21" s="50">
        <v>891</v>
      </c>
      <c r="V21" s="50">
        <v>880</v>
      </c>
      <c r="W21" s="50">
        <v>887</v>
      </c>
      <c r="X21" s="50">
        <v>893</v>
      </c>
      <c r="Y21" s="50">
        <v>899</v>
      </c>
      <c r="Z21" s="50">
        <v>911</v>
      </c>
      <c r="AA21" s="50">
        <v>922</v>
      </c>
      <c r="AB21" s="50">
        <v>931</v>
      </c>
      <c r="AC21" s="50">
        <v>946</v>
      </c>
      <c r="AD21" s="50">
        <v>971</v>
      </c>
      <c r="AE21" s="50">
        <v>1006</v>
      </c>
      <c r="AF21" s="13"/>
      <c r="AG21" s="13"/>
      <c r="AH21" s="13"/>
      <c r="AI21" s="13"/>
      <c r="AJ21" s="13"/>
      <c r="AK21" s="13"/>
      <c r="AL21" s="13"/>
      <c r="AM21" s="13"/>
      <c r="AN21" s="13"/>
      <c r="AO21" s="13"/>
      <c r="AP21" s="13"/>
      <c r="AQ21" s="13"/>
      <c r="AR21" s="13"/>
      <c r="AS21" s="13"/>
      <c r="AT21" s="13"/>
      <c r="AU21" s="13"/>
      <c r="AV21" s="13"/>
      <c r="AW21" s="13"/>
      <c r="AX21" s="11"/>
    </row>
    <row r="22" spans="1:50" customFormat="1" ht="15" customHeight="1" x14ac:dyDescent="0.3">
      <c r="A22" s="137" t="s">
        <v>36</v>
      </c>
      <c r="B22" s="44"/>
      <c r="C22" s="51" t="s">
        <v>37</v>
      </c>
      <c r="D22" s="49"/>
      <c r="E22" s="50">
        <v>629</v>
      </c>
      <c r="F22" s="50">
        <v>632</v>
      </c>
      <c r="G22" s="50">
        <v>642</v>
      </c>
      <c r="H22" s="50">
        <v>655</v>
      </c>
      <c r="I22" s="50">
        <v>661</v>
      </c>
      <c r="J22" s="50">
        <v>666</v>
      </c>
      <c r="K22" s="50">
        <v>681</v>
      </c>
      <c r="L22" s="50">
        <v>664</v>
      </c>
      <c r="M22" s="50">
        <v>680</v>
      </c>
      <c r="N22" s="50">
        <v>693</v>
      </c>
      <c r="O22" s="50">
        <v>676</v>
      </c>
      <c r="P22" s="50">
        <v>683</v>
      </c>
      <c r="Q22" s="50">
        <v>674</v>
      </c>
      <c r="R22" s="50">
        <v>666</v>
      </c>
      <c r="S22" s="50">
        <v>671</v>
      </c>
      <c r="T22" s="50">
        <v>661</v>
      </c>
      <c r="U22" s="50">
        <v>653</v>
      </c>
      <c r="V22" s="50">
        <v>649</v>
      </c>
      <c r="W22" s="50">
        <v>660</v>
      </c>
      <c r="X22" s="50">
        <v>670</v>
      </c>
      <c r="Y22" s="50">
        <v>678</v>
      </c>
      <c r="Z22" s="50">
        <v>696</v>
      </c>
      <c r="AA22" s="50">
        <v>703</v>
      </c>
      <c r="AB22" s="50">
        <v>710</v>
      </c>
      <c r="AC22" s="50">
        <v>701</v>
      </c>
      <c r="AD22" s="50">
        <v>722</v>
      </c>
      <c r="AE22" s="50">
        <v>758</v>
      </c>
      <c r="AF22" s="13"/>
      <c r="AG22" s="13"/>
      <c r="AH22" s="13"/>
      <c r="AI22" s="13"/>
      <c r="AJ22" s="13"/>
      <c r="AK22" s="13"/>
      <c r="AL22" s="13"/>
      <c r="AM22" s="13"/>
      <c r="AN22" s="13"/>
      <c r="AO22" s="13"/>
      <c r="AP22" s="13"/>
      <c r="AQ22" s="13"/>
      <c r="AR22" s="13"/>
      <c r="AS22" s="13"/>
      <c r="AT22" s="13"/>
      <c r="AU22" s="13"/>
      <c r="AV22" s="13"/>
      <c r="AW22" s="13"/>
      <c r="AX22" s="11"/>
    </row>
    <row r="23" spans="1:50" customFormat="1" ht="15" customHeight="1" x14ac:dyDescent="0.3">
      <c r="A23" s="137" t="s">
        <v>38</v>
      </c>
      <c r="B23" s="44"/>
      <c r="C23" s="51" t="s">
        <v>39</v>
      </c>
      <c r="D23" s="49"/>
      <c r="E23" s="50">
        <v>362</v>
      </c>
      <c r="F23" s="50">
        <v>366</v>
      </c>
      <c r="G23" s="50">
        <v>371</v>
      </c>
      <c r="H23" s="50">
        <v>378</v>
      </c>
      <c r="I23" s="50">
        <v>380</v>
      </c>
      <c r="J23" s="50">
        <v>381</v>
      </c>
      <c r="K23" s="50">
        <v>390</v>
      </c>
      <c r="L23" s="50">
        <v>388</v>
      </c>
      <c r="M23" s="50">
        <v>391</v>
      </c>
      <c r="N23" s="50">
        <v>397</v>
      </c>
      <c r="O23" s="50">
        <v>395</v>
      </c>
      <c r="P23" s="50">
        <v>393</v>
      </c>
      <c r="Q23" s="50">
        <v>385</v>
      </c>
      <c r="R23" s="50">
        <v>390</v>
      </c>
      <c r="S23" s="50">
        <v>382</v>
      </c>
      <c r="T23" s="50">
        <v>376</v>
      </c>
      <c r="U23" s="50">
        <v>375</v>
      </c>
      <c r="V23" s="50">
        <v>369</v>
      </c>
      <c r="W23" s="50">
        <v>372</v>
      </c>
      <c r="X23" s="50">
        <v>389</v>
      </c>
      <c r="Y23" s="50">
        <v>396</v>
      </c>
      <c r="Z23" s="50">
        <v>392</v>
      </c>
      <c r="AA23" s="50">
        <v>402</v>
      </c>
      <c r="AB23" s="50">
        <v>409</v>
      </c>
      <c r="AC23" s="50">
        <v>405</v>
      </c>
      <c r="AD23" s="50">
        <v>416</v>
      </c>
      <c r="AE23" s="50">
        <v>435</v>
      </c>
      <c r="AF23" s="13"/>
      <c r="AG23" s="13"/>
      <c r="AH23" s="13"/>
      <c r="AI23" s="13"/>
      <c r="AJ23" s="13"/>
      <c r="AK23" s="13"/>
      <c r="AL23" s="13"/>
      <c r="AM23" s="13"/>
      <c r="AN23" s="13"/>
      <c r="AO23" s="13"/>
      <c r="AP23" s="13"/>
      <c r="AQ23" s="13"/>
      <c r="AR23" s="13"/>
      <c r="AS23" s="13"/>
      <c r="AT23" s="13"/>
      <c r="AU23" s="13"/>
      <c r="AV23" s="13"/>
      <c r="AW23" s="13"/>
      <c r="AX23" s="11"/>
    </row>
    <row r="24" spans="1:50" customFormat="1" ht="15" customHeight="1" x14ac:dyDescent="0.3">
      <c r="A24" s="137" t="s">
        <v>40</v>
      </c>
      <c r="B24" s="44"/>
      <c r="C24" s="51" t="s">
        <v>41</v>
      </c>
      <c r="D24" s="49"/>
      <c r="E24" s="50">
        <v>814</v>
      </c>
      <c r="F24" s="50">
        <v>823</v>
      </c>
      <c r="G24" s="50">
        <v>836</v>
      </c>
      <c r="H24" s="50">
        <v>859</v>
      </c>
      <c r="I24" s="50">
        <v>871</v>
      </c>
      <c r="J24" s="50">
        <v>881</v>
      </c>
      <c r="K24" s="50">
        <v>899</v>
      </c>
      <c r="L24" s="50">
        <v>896</v>
      </c>
      <c r="M24" s="50">
        <v>898</v>
      </c>
      <c r="N24" s="50">
        <v>921</v>
      </c>
      <c r="O24" s="50">
        <v>911</v>
      </c>
      <c r="P24" s="50">
        <v>911</v>
      </c>
      <c r="Q24" s="50">
        <v>899</v>
      </c>
      <c r="R24" s="50">
        <v>921</v>
      </c>
      <c r="S24" s="50">
        <v>912</v>
      </c>
      <c r="T24" s="50">
        <v>893</v>
      </c>
      <c r="U24" s="50">
        <v>886</v>
      </c>
      <c r="V24" s="50">
        <v>863</v>
      </c>
      <c r="W24" s="50">
        <v>863</v>
      </c>
      <c r="X24" s="50">
        <v>871</v>
      </c>
      <c r="Y24" s="50">
        <v>871</v>
      </c>
      <c r="Z24" s="50">
        <v>897</v>
      </c>
      <c r="AA24" s="50">
        <v>915</v>
      </c>
      <c r="AB24" s="50">
        <v>922</v>
      </c>
      <c r="AC24" s="50">
        <v>921</v>
      </c>
      <c r="AD24" s="50">
        <v>950</v>
      </c>
      <c r="AE24" s="50">
        <v>980</v>
      </c>
      <c r="AF24" s="13"/>
      <c r="AG24" s="13"/>
      <c r="AH24" s="13"/>
      <c r="AI24" s="13"/>
      <c r="AJ24" s="13"/>
      <c r="AK24" s="13"/>
      <c r="AL24" s="13"/>
      <c r="AM24" s="13"/>
      <c r="AN24" s="13"/>
      <c r="AO24" s="13"/>
      <c r="AP24" s="13"/>
      <c r="AQ24" s="13"/>
      <c r="AR24" s="13"/>
      <c r="AS24" s="13"/>
      <c r="AT24" s="13"/>
      <c r="AU24" s="13"/>
      <c r="AV24" s="13"/>
      <c r="AW24" s="13"/>
      <c r="AX24" s="11"/>
    </row>
    <row r="25" spans="1:50" s="11" customFormat="1" ht="22.5" customHeight="1" x14ac:dyDescent="0.25">
      <c r="A25" s="136" t="s">
        <v>42</v>
      </c>
      <c r="B25" s="44" t="s">
        <v>43</v>
      </c>
      <c r="C25" s="44"/>
      <c r="D25" s="45"/>
      <c r="E25" s="46">
        <v>23730</v>
      </c>
      <c r="F25" s="46">
        <v>24124</v>
      </c>
      <c r="G25" s="46">
        <v>24607</v>
      </c>
      <c r="H25" s="46">
        <v>25177</v>
      </c>
      <c r="I25" s="46">
        <v>25621</v>
      </c>
      <c r="J25" s="46">
        <v>26030</v>
      </c>
      <c r="K25" s="46">
        <v>26464</v>
      </c>
      <c r="L25" s="46">
        <v>26432</v>
      </c>
      <c r="M25" s="46">
        <v>26846</v>
      </c>
      <c r="N25" s="46">
        <v>27424</v>
      </c>
      <c r="O25" s="46">
        <v>27345</v>
      </c>
      <c r="P25" s="46">
        <v>27787</v>
      </c>
      <c r="Q25" s="46">
        <v>27505</v>
      </c>
      <c r="R25" s="46">
        <v>27690</v>
      </c>
      <c r="S25" s="46">
        <v>27687</v>
      </c>
      <c r="T25" s="46">
        <v>27512</v>
      </c>
      <c r="U25" s="46">
        <v>27643</v>
      </c>
      <c r="V25" s="46">
        <v>27377</v>
      </c>
      <c r="W25" s="46">
        <v>27820</v>
      </c>
      <c r="X25" s="46">
        <v>27862</v>
      </c>
      <c r="Y25" s="46">
        <v>27972</v>
      </c>
      <c r="Z25" s="46">
        <v>28737</v>
      </c>
      <c r="AA25" s="46">
        <v>29204</v>
      </c>
      <c r="AB25" s="46">
        <v>29739</v>
      </c>
      <c r="AC25" s="46">
        <v>30200</v>
      </c>
      <c r="AD25" s="46">
        <v>30945</v>
      </c>
      <c r="AE25" s="46">
        <v>32204</v>
      </c>
    </row>
    <row r="26" spans="1:50" customFormat="1" ht="15" customHeight="1" x14ac:dyDescent="0.3">
      <c r="A26" s="137" t="s">
        <v>44</v>
      </c>
      <c r="B26" s="44"/>
      <c r="C26" s="48" t="s">
        <v>45</v>
      </c>
      <c r="D26" s="49"/>
      <c r="E26" s="50">
        <v>320</v>
      </c>
      <c r="F26" s="50">
        <v>324</v>
      </c>
      <c r="G26" s="50">
        <v>330</v>
      </c>
      <c r="H26" s="50">
        <v>337</v>
      </c>
      <c r="I26" s="50">
        <v>342</v>
      </c>
      <c r="J26" s="50">
        <v>345</v>
      </c>
      <c r="K26" s="50">
        <v>346</v>
      </c>
      <c r="L26" s="50">
        <v>352</v>
      </c>
      <c r="M26" s="50">
        <v>349</v>
      </c>
      <c r="N26" s="50">
        <v>356</v>
      </c>
      <c r="O26" s="50">
        <v>352</v>
      </c>
      <c r="P26" s="50">
        <v>359</v>
      </c>
      <c r="Q26" s="50">
        <v>364</v>
      </c>
      <c r="R26" s="50">
        <v>358</v>
      </c>
      <c r="S26" s="50">
        <v>373</v>
      </c>
      <c r="T26" s="50">
        <v>363</v>
      </c>
      <c r="U26" s="50">
        <v>358</v>
      </c>
      <c r="V26" s="50">
        <v>359</v>
      </c>
      <c r="W26" s="50">
        <v>364</v>
      </c>
      <c r="X26" s="50">
        <v>365</v>
      </c>
      <c r="Y26" s="50">
        <v>373</v>
      </c>
      <c r="Z26" s="50">
        <v>386</v>
      </c>
      <c r="AA26" s="50">
        <v>393</v>
      </c>
      <c r="AB26" s="50">
        <v>397</v>
      </c>
      <c r="AC26" s="50">
        <v>388</v>
      </c>
      <c r="AD26" s="50">
        <v>413</v>
      </c>
      <c r="AE26" s="50">
        <v>429</v>
      </c>
      <c r="AF26" s="13"/>
      <c r="AG26" s="13"/>
      <c r="AH26" s="13"/>
      <c r="AI26" s="13"/>
      <c r="AJ26" s="13"/>
      <c r="AK26" s="13"/>
      <c r="AL26" s="13"/>
      <c r="AM26" s="13"/>
      <c r="AN26" s="13"/>
      <c r="AO26" s="13"/>
      <c r="AP26" s="13"/>
      <c r="AQ26" s="13"/>
      <c r="AR26" s="13"/>
      <c r="AS26" s="13"/>
      <c r="AT26" s="13"/>
      <c r="AU26" s="13"/>
      <c r="AV26" s="13"/>
      <c r="AW26" s="13"/>
      <c r="AX26" s="11"/>
    </row>
    <row r="27" spans="1:50" customFormat="1" ht="15" customHeight="1" x14ac:dyDescent="0.3">
      <c r="A27" s="137" t="s">
        <v>46</v>
      </c>
      <c r="B27" s="44"/>
      <c r="C27" s="48" t="s">
        <v>47</v>
      </c>
      <c r="D27" s="49"/>
      <c r="E27" s="50">
        <v>292</v>
      </c>
      <c r="F27" s="50">
        <v>294</v>
      </c>
      <c r="G27" s="50">
        <v>299</v>
      </c>
      <c r="H27" s="50">
        <v>301</v>
      </c>
      <c r="I27" s="50">
        <v>301</v>
      </c>
      <c r="J27" s="50">
        <v>303</v>
      </c>
      <c r="K27" s="50">
        <v>308</v>
      </c>
      <c r="L27" s="50">
        <v>304</v>
      </c>
      <c r="M27" s="50">
        <v>308</v>
      </c>
      <c r="N27" s="50">
        <v>311</v>
      </c>
      <c r="O27" s="50">
        <v>303</v>
      </c>
      <c r="P27" s="50">
        <v>303</v>
      </c>
      <c r="Q27" s="50">
        <v>301</v>
      </c>
      <c r="R27" s="50">
        <v>289</v>
      </c>
      <c r="S27" s="50">
        <v>292</v>
      </c>
      <c r="T27" s="50">
        <v>291</v>
      </c>
      <c r="U27" s="50">
        <v>289</v>
      </c>
      <c r="V27" s="50">
        <v>286</v>
      </c>
      <c r="W27" s="50">
        <v>294</v>
      </c>
      <c r="X27" s="50">
        <v>297</v>
      </c>
      <c r="Y27" s="50">
        <v>298</v>
      </c>
      <c r="Z27" s="50">
        <v>308</v>
      </c>
      <c r="AA27" s="50">
        <v>315</v>
      </c>
      <c r="AB27" s="50">
        <v>321</v>
      </c>
      <c r="AC27" s="50">
        <v>327</v>
      </c>
      <c r="AD27" s="50">
        <v>335</v>
      </c>
      <c r="AE27" s="50">
        <v>352</v>
      </c>
      <c r="AF27" s="13"/>
      <c r="AG27" s="13"/>
      <c r="AH27" s="13"/>
      <c r="AI27" s="13"/>
      <c r="AJ27" s="13"/>
      <c r="AK27" s="13"/>
      <c r="AL27" s="13"/>
      <c r="AM27" s="13"/>
      <c r="AN27" s="13"/>
      <c r="AO27" s="13"/>
      <c r="AP27" s="13"/>
      <c r="AQ27" s="13"/>
      <c r="AR27" s="13"/>
      <c r="AS27" s="13"/>
      <c r="AT27" s="13"/>
      <c r="AU27" s="13"/>
      <c r="AV27" s="13"/>
      <c r="AW27" s="13"/>
      <c r="AX27" s="11"/>
    </row>
    <row r="28" spans="1:50" customFormat="1" ht="15" customHeight="1" x14ac:dyDescent="0.3">
      <c r="A28" s="138" t="s">
        <v>48</v>
      </c>
      <c r="B28" s="53"/>
      <c r="C28" s="54" t="s">
        <v>49</v>
      </c>
      <c r="D28" s="55">
        <v>1</v>
      </c>
      <c r="E28" s="139">
        <v>3480</v>
      </c>
      <c r="F28" s="139">
        <v>3548</v>
      </c>
      <c r="G28" s="139">
        <v>3628</v>
      </c>
      <c r="H28" s="139">
        <v>3775</v>
      </c>
      <c r="I28" s="139">
        <v>3861</v>
      </c>
      <c r="J28" s="139">
        <v>3918</v>
      </c>
      <c r="K28" s="139">
        <v>3980</v>
      </c>
      <c r="L28" s="139">
        <v>3982</v>
      </c>
      <c r="M28" s="139">
        <v>4062</v>
      </c>
      <c r="N28" s="139">
        <v>4029</v>
      </c>
      <c r="O28" s="139">
        <v>4073</v>
      </c>
      <c r="P28" s="139">
        <v>4167</v>
      </c>
      <c r="Q28" s="139">
        <v>4132</v>
      </c>
      <c r="R28" s="139">
        <v>4213</v>
      </c>
      <c r="S28" s="139">
        <v>4192</v>
      </c>
      <c r="T28" s="139">
        <v>4151</v>
      </c>
      <c r="U28" s="50" t="s">
        <v>50</v>
      </c>
      <c r="V28" s="50" t="s">
        <v>50</v>
      </c>
      <c r="W28" s="50" t="s">
        <v>50</v>
      </c>
      <c r="X28" s="50" t="s">
        <v>50</v>
      </c>
      <c r="Y28" s="50" t="s">
        <v>50</v>
      </c>
      <c r="Z28" s="50" t="s">
        <v>50</v>
      </c>
      <c r="AA28" s="50" t="s">
        <v>50</v>
      </c>
      <c r="AB28" s="50" t="s">
        <v>50</v>
      </c>
      <c r="AC28" s="50" t="s">
        <v>50</v>
      </c>
      <c r="AD28" s="50" t="s">
        <v>50</v>
      </c>
      <c r="AE28" s="50" t="s">
        <v>50</v>
      </c>
      <c r="AF28" s="13"/>
      <c r="AG28" s="13"/>
      <c r="AH28" s="13"/>
      <c r="AI28" s="13"/>
      <c r="AJ28" s="13"/>
      <c r="AK28" s="13"/>
      <c r="AL28" s="13"/>
      <c r="AM28" s="13"/>
      <c r="AN28" s="13"/>
      <c r="AO28" s="13"/>
      <c r="AP28" s="13"/>
      <c r="AQ28" s="13"/>
      <c r="AR28" s="13"/>
      <c r="AS28" s="13"/>
      <c r="AT28" s="13"/>
      <c r="AU28" s="13"/>
      <c r="AV28" s="13"/>
      <c r="AW28" s="13"/>
      <c r="AX28" s="11"/>
    </row>
    <row r="29" spans="1:50" customFormat="1" ht="15" customHeight="1" x14ac:dyDescent="0.3">
      <c r="A29" s="137" t="s">
        <v>51</v>
      </c>
      <c r="B29" s="44"/>
      <c r="C29" s="48" t="s">
        <v>52</v>
      </c>
      <c r="D29" s="49">
        <v>1</v>
      </c>
      <c r="E29" s="50" t="s">
        <v>50</v>
      </c>
      <c r="F29" s="50" t="s">
        <v>50</v>
      </c>
      <c r="G29" s="50" t="s">
        <v>50</v>
      </c>
      <c r="H29" s="50" t="s">
        <v>50</v>
      </c>
      <c r="I29" s="50" t="s">
        <v>50</v>
      </c>
      <c r="J29" s="50" t="s">
        <v>50</v>
      </c>
      <c r="K29" s="50" t="s">
        <v>50</v>
      </c>
      <c r="L29" s="50" t="s">
        <v>50</v>
      </c>
      <c r="M29" s="50" t="s">
        <v>50</v>
      </c>
      <c r="N29" s="50" t="s">
        <v>50</v>
      </c>
      <c r="O29" s="50" t="s">
        <v>50</v>
      </c>
      <c r="P29" s="50" t="s">
        <v>50</v>
      </c>
      <c r="Q29" s="50" t="s">
        <v>50</v>
      </c>
      <c r="R29" s="50" t="s">
        <v>50</v>
      </c>
      <c r="S29" s="50" t="s">
        <v>50</v>
      </c>
      <c r="T29" s="50" t="s">
        <v>50</v>
      </c>
      <c r="U29" s="50">
        <v>2237</v>
      </c>
      <c r="V29" s="50">
        <v>2184</v>
      </c>
      <c r="W29" s="50">
        <v>2205</v>
      </c>
      <c r="X29" s="50">
        <v>2201</v>
      </c>
      <c r="Y29" s="50">
        <v>2205</v>
      </c>
      <c r="Z29" s="50">
        <v>2301</v>
      </c>
      <c r="AA29" s="50">
        <v>2282</v>
      </c>
      <c r="AB29" s="50">
        <v>2306</v>
      </c>
      <c r="AC29" s="50">
        <v>2320</v>
      </c>
      <c r="AD29" s="50">
        <v>2355</v>
      </c>
      <c r="AE29" s="50">
        <v>2447</v>
      </c>
      <c r="AF29" s="13"/>
      <c r="AG29" s="13"/>
      <c r="AH29" s="13"/>
      <c r="AI29" s="13"/>
      <c r="AJ29" s="13"/>
      <c r="AK29" s="13"/>
      <c r="AL29" s="13"/>
      <c r="AM29" s="13"/>
      <c r="AN29" s="13"/>
      <c r="AO29" s="13"/>
      <c r="AP29" s="13"/>
      <c r="AQ29" s="13"/>
      <c r="AR29" s="13"/>
      <c r="AS29" s="13"/>
      <c r="AT29" s="13"/>
      <c r="AU29" s="13"/>
      <c r="AV29" s="13"/>
      <c r="AW29" s="13"/>
      <c r="AX29" s="11"/>
    </row>
    <row r="30" spans="1:50" customFormat="1" ht="15" customHeight="1" x14ac:dyDescent="0.3">
      <c r="A30" s="137" t="s">
        <v>53</v>
      </c>
      <c r="B30" s="44"/>
      <c r="C30" s="48" t="s">
        <v>54</v>
      </c>
      <c r="D30" s="49">
        <v>1</v>
      </c>
      <c r="E30" s="50" t="s">
        <v>50</v>
      </c>
      <c r="F30" s="50" t="s">
        <v>50</v>
      </c>
      <c r="G30" s="50" t="s">
        <v>50</v>
      </c>
      <c r="H30" s="50" t="s">
        <v>50</v>
      </c>
      <c r="I30" s="50" t="s">
        <v>50</v>
      </c>
      <c r="J30" s="50" t="s">
        <v>50</v>
      </c>
      <c r="K30" s="50" t="s">
        <v>50</v>
      </c>
      <c r="L30" s="50" t="s">
        <v>50</v>
      </c>
      <c r="M30" s="50" t="s">
        <v>50</v>
      </c>
      <c r="N30" s="50" t="s">
        <v>50</v>
      </c>
      <c r="O30" s="50" t="s">
        <v>50</v>
      </c>
      <c r="P30" s="50" t="s">
        <v>50</v>
      </c>
      <c r="Q30" s="50" t="s">
        <v>50</v>
      </c>
      <c r="R30" s="50" t="s">
        <v>50</v>
      </c>
      <c r="S30" s="50" t="s">
        <v>50</v>
      </c>
      <c r="T30" s="50" t="s">
        <v>50</v>
      </c>
      <c r="U30" s="50">
        <v>1948</v>
      </c>
      <c r="V30" s="50">
        <v>1926</v>
      </c>
      <c r="W30" s="50">
        <v>1947</v>
      </c>
      <c r="X30" s="50">
        <v>1912</v>
      </c>
      <c r="Y30" s="50">
        <v>1930</v>
      </c>
      <c r="Z30" s="50">
        <v>2016</v>
      </c>
      <c r="AA30" s="50">
        <v>2024</v>
      </c>
      <c r="AB30" s="50">
        <v>2051</v>
      </c>
      <c r="AC30" s="50">
        <v>2042</v>
      </c>
      <c r="AD30" s="50">
        <v>2107</v>
      </c>
      <c r="AE30" s="50">
        <v>2164</v>
      </c>
      <c r="AF30" s="13"/>
      <c r="AG30" s="13"/>
      <c r="AH30" s="13"/>
      <c r="AI30" s="13"/>
      <c r="AJ30" s="13"/>
      <c r="AK30" s="13"/>
      <c r="AL30" s="13"/>
      <c r="AM30" s="13"/>
      <c r="AN30" s="13"/>
      <c r="AO30" s="13"/>
      <c r="AP30" s="13"/>
      <c r="AQ30" s="13"/>
      <c r="AR30" s="13"/>
      <c r="AS30" s="13"/>
      <c r="AT30" s="13"/>
      <c r="AU30" s="13"/>
      <c r="AV30" s="13"/>
      <c r="AW30" s="13"/>
      <c r="AX30" s="11"/>
    </row>
    <row r="31" spans="1:50" customFormat="1" ht="15" customHeight="1" x14ac:dyDescent="0.3">
      <c r="A31" s="137" t="s">
        <v>55</v>
      </c>
      <c r="B31" s="44"/>
      <c r="C31" s="48" t="s">
        <v>56</v>
      </c>
      <c r="D31" s="49"/>
      <c r="E31" s="50">
        <v>2219</v>
      </c>
      <c r="F31" s="50">
        <v>2272</v>
      </c>
      <c r="G31" s="50">
        <v>2324</v>
      </c>
      <c r="H31" s="50">
        <v>2377</v>
      </c>
      <c r="I31" s="50">
        <v>2452</v>
      </c>
      <c r="J31" s="50">
        <v>2461</v>
      </c>
      <c r="K31" s="50">
        <v>2470</v>
      </c>
      <c r="L31" s="50">
        <v>2494</v>
      </c>
      <c r="M31" s="50">
        <v>2473</v>
      </c>
      <c r="N31" s="50">
        <v>2557</v>
      </c>
      <c r="O31" s="50">
        <v>2586</v>
      </c>
      <c r="P31" s="50">
        <v>2615</v>
      </c>
      <c r="Q31" s="50">
        <v>2589</v>
      </c>
      <c r="R31" s="50">
        <v>2621</v>
      </c>
      <c r="S31" s="50">
        <v>2603</v>
      </c>
      <c r="T31" s="50">
        <v>2571</v>
      </c>
      <c r="U31" s="50">
        <v>2596</v>
      </c>
      <c r="V31" s="50">
        <v>2546</v>
      </c>
      <c r="W31" s="50">
        <v>2532</v>
      </c>
      <c r="X31" s="50">
        <v>2564</v>
      </c>
      <c r="Y31" s="50">
        <v>2589</v>
      </c>
      <c r="Z31" s="50">
        <v>2646</v>
      </c>
      <c r="AA31" s="50">
        <v>2670</v>
      </c>
      <c r="AB31" s="50">
        <v>2770</v>
      </c>
      <c r="AC31" s="50">
        <v>2827</v>
      </c>
      <c r="AD31" s="50">
        <v>2980</v>
      </c>
      <c r="AE31" s="50">
        <v>3034</v>
      </c>
      <c r="AF31" s="13"/>
      <c r="AG31" s="13"/>
      <c r="AH31" s="13"/>
      <c r="AI31" s="13"/>
      <c r="AJ31" s="13"/>
      <c r="AK31" s="13"/>
      <c r="AL31" s="13"/>
      <c r="AM31" s="13"/>
      <c r="AN31" s="13"/>
      <c r="AO31" s="13"/>
      <c r="AP31" s="13"/>
      <c r="AQ31" s="13"/>
      <c r="AR31" s="13"/>
      <c r="AS31" s="13"/>
      <c r="AT31" s="13"/>
      <c r="AU31" s="13"/>
      <c r="AV31" s="13"/>
      <c r="AW31" s="13"/>
      <c r="AX31" s="11"/>
    </row>
    <row r="32" spans="1:50" customFormat="1" ht="15" customHeight="1" x14ac:dyDescent="0.3">
      <c r="A32" s="137" t="s">
        <v>57</v>
      </c>
      <c r="B32" s="44"/>
      <c r="C32" s="48" t="s">
        <v>58</v>
      </c>
      <c r="D32" s="49"/>
      <c r="E32" s="50">
        <v>409</v>
      </c>
      <c r="F32" s="50">
        <v>416</v>
      </c>
      <c r="G32" s="50">
        <v>424</v>
      </c>
      <c r="H32" s="50">
        <v>438</v>
      </c>
      <c r="I32" s="50">
        <v>451</v>
      </c>
      <c r="J32" s="50">
        <v>465</v>
      </c>
      <c r="K32" s="50">
        <v>467</v>
      </c>
      <c r="L32" s="50">
        <v>483</v>
      </c>
      <c r="M32" s="50">
        <v>478</v>
      </c>
      <c r="N32" s="50">
        <v>487</v>
      </c>
      <c r="O32" s="50">
        <v>499</v>
      </c>
      <c r="P32" s="50">
        <v>493</v>
      </c>
      <c r="Q32" s="50">
        <v>490</v>
      </c>
      <c r="R32" s="50">
        <v>502</v>
      </c>
      <c r="S32" s="50">
        <v>502</v>
      </c>
      <c r="T32" s="50">
        <v>496</v>
      </c>
      <c r="U32" s="50">
        <v>498</v>
      </c>
      <c r="V32" s="50">
        <v>486</v>
      </c>
      <c r="W32" s="50">
        <v>499</v>
      </c>
      <c r="X32" s="50">
        <v>511</v>
      </c>
      <c r="Y32" s="50">
        <v>513</v>
      </c>
      <c r="Z32" s="50">
        <v>528</v>
      </c>
      <c r="AA32" s="50">
        <v>534</v>
      </c>
      <c r="AB32" s="50">
        <v>541</v>
      </c>
      <c r="AC32" s="50">
        <v>538</v>
      </c>
      <c r="AD32" s="50">
        <v>585</v>
      </c>
      <c r="AE32" s="50">
        <v>606</v>
      </c>
      <c r="AF32" s="13"/>
      <c r="AG32" s="13"/>
      <c r="AH32" s="13"/>
      <c r="AI32" s="13"/>
      <c r="AJ32" s="13"/>
      <c r="AK32" s="13"/>
      <c r="AL32" s="13"/>
      <c r="AM32" s="13"/>
      <c r="AN32" s="13"/>
      <c r="AO32" s="13"/>
      <c r="AP32" s="13"/>
      <c r="AQ32" s="13"/>
      <c r="AR32" s="13"/>
      <c r="AS32" s="13"/>
      <c r="AT32" s="13"/>
      <c r="AU32" s="13"/>
      <c r="AV32" s="13"/>
      <c r="AW32" s="13"/>
      <c r="AX32" s="11"/>
    </row>
    <row r="33" spans="1:50" customFormat="1" ht="15" customHeight="1" x14ac:dyDescent="0.3">
      <c r="A33" s="137" t="s">
        <v>59</v>
      </c>
      <c r="B33" s="44"/>
      <c r="C33" s="48" t="s">
        <v>60</v>
      </c>
      <c r="D33" s="49"/>
      <c r="E33" s="50">
        <v>4717</v>
      </c>
      <c r="F33" s="50">
        <v>4802</v>
      </c>
      <c r="G33" s="50">
        <v>4896</v>
      </c>
      <c r="H33" s="50">
        <v>5005</v>
      </c>
      <c r="I33" s="50">
        <v>5075</v>
      </c>
      <c r="J33" s="50">
        <v>5179</v>
      </c>
      <c r="K33" s="50">
        <v>5303</v>
      </c>
      <c r="L33" s="50">
        <v>5214</v>
      </c>
      <c r="M33" s="50">
        <v>5288</v>
      </c>
      <c r="N33" s="50">
        <v>5448</v>
      </c>
      <c r="O33" s="50">
        <v>5378</v>
      </c>
      <c r="P33" s="50">
        <v>5552</v>
      </c>
      <c r="Q33" s="50">
        <v>5495</v>
      </c>
      <c r="R33" s="50">
        <v>5556</v>
      </c>
      <c r="S33" s="50">
        <v>5492</v>
      </c>
      <c r="T33" s="50">
        <v>5506</v>
      </c>
      <c r="U33" s="50">
        <v>5519</v>
      </c>
      <c r="V33" s="50">
        <v>5483</v>
      </c>
      <c r="W33" s="50">
        <v>5580</v>
      </c>
      <c r="X33" s="50">
        <v>5498</v>
      </c>
      <c r="Y33" s="50">
        <v>5580</v>
      </c>
      <c r="Z33" s="50">
        <v>5718</v>
      </c>
      <c r="AA33" s="50">
        <v>5864</v>
      </c>
      <c r="AB33" s="50">
        <v>5918</v>
      </c>
      <c r="AC33" s="50">
        <v>5996</v>
      </c>
      <c r="AD33" s="50">
        <v>6107</v>
      </c>
      <c r="AE33" s="50">
        <v>6355</v>
      </c>
      <c r="AF33" s="13"/>
      <c r="AG33" s="13"/>
      <c r="AH33" s="13"/>
      <c r="AI33" s="13"/>
      <c r="AJ33" s="13"/>
      <c r="AK33" s="13"/>
      <c r="AL33" s="13"/>
      <c r="AM33" s="13"/>
      <c r="AN33" s="13"/>
      <c r="AO33" s="13"/>
      <c r="AP33" s="13"/>
      <c r="AQ33" s="13"/>
      <c r="AR33" s="13"/>
      <c r="AS33" s="13"/>
      <c r="AT33" s="13"/>
      <c r="AU33" s="13"/>
      <c r="AV33" s="13"/>
      <c r="AW33" s="13"/>
      <c r="AX33" s="11"/>
    </row>
    <row r="34" spans="1:50" customFormat="1" ht="15" customHeight="1" x14ac:dyDescent="0.3">
      <c r="A34" s="137" t="s">
        <v>61</v>
      </c>
      <c r="B34" s="44"/>
      <c r="C34" s="48" t="s">
        <v>62</v>
      </c>
      <c r="D34" s="49"/>
      <c r="E34" s="50">
        <v>1024</v>
      </c>
      <c r="F34" s="50">
        <v>1044</v>
      </c>
      <c r="G34" s="50">
        <v>1070</v>
      </c>
      <c r="H34" s="50">
        <v>1096</v>
      </c>
      <c r="I34" s="50">
        <v>1122</v>
      </c>
      <c r="J34" s="50">
        <v>1147</v>
      </c>
      <c r="K34" s="50">
        <v>1163</v>
      </c>
      <c r="L34" s="50">
        <v>1183</v>
      </c>
      <c r="M34" s="50">
        <v>1195</v>
      </c>
      <c r="N34" s="50">
        <v>1193</v>
      </c>
      <c r="O34" s="50">
        <v>1202</v>
      </c>
      <c r="P34" s="50">
        <v>1191</v>
      </c>
      <c r="Q34" s="50">
        <v>1195</v>
      </c>
      <c r="R34" s="50">
        <v>1235</v>
      </c>
      <c r="S34" s="50">
        <v>1260</v>
      </c>
      <c r="T34" s="50">
        <v>1272</v>
      </c>
      <c r="U34" s="50">
        <v>1270</v>
      </c>
      <c r="V34" s="50">
        <v>1241</v>
      </c>
      <c r="W34" s="50">
        <v>1250</v>
      </c>
      <c r="X34" s="50">
        <v>1238</v>
      </c>
      <c r="Y34" s="50">
        <v>1242</v>
      </c>
      <c r="Z34" s="50">
        <v>1278</v>
      </c>
      <c r="AA34" s="50">
        <v>1308</v>
      </c>
      <c r="AB34" s="50">
        <v>1386</v>
      </c>
      <c r="AC34" s="50">
        <v>1399</v>
      </c>
      <c r="AD34" s="50">
        <v>1413</v>
      </c>
      <c r="AE34" s="50">
        <v>1454</v>
      </c>
      <c r="AF34" s="13"/>
      <c r="AG34" s="13"/>
      <c r="AH34" s="13"/>
      <c r="AI34" s="13"/>
      <c r="AJ34" s="13"/>
      <c r="AK34" s="13"/>
      <c r="AL34" s="13"/>
      <c r="AM34" s="13"/>
      <c r="AN34" s="13"/>
      <c r="AO34" s="13"/>
      <c r="AP34" s="13"/>
      <c r="AQ34" s="13"/>
      <c r="AR34" s="13"/>
      <c r="AS34" s="13"/>
      <c r="AT34" s="13"/>
      <c r="AU34" s="13"/>
      <c r="AV34" s="13"/>
      <c r="AW34" s="13"/>
      <c r="AX34" s="11"/>
    </row>
    <row r="35" spans="1:50" s="11" customFormat="1" ht="15" customHeight="1" x14ac:dyDescent="0.25">
      <c r="A35" s="136" t="s">
        <v>63</v>
      </c>
      <c r="B35" s="44"/>
      <c r="C35" s="44" t="s">
        <v>64</v>
      </c>
      <c r="D35" s="45"/>
      <c r="E35" s="50">
        <v>7803</v>
      </c>
      <c r="F35" s="50">
        <v>7917</v>
      </c>
      <c r="G35" s="50">
        <v>8070</v>
      </c>
      <c r="H35" s="50">
        <v>8244</v>
      </c>
      <c r="I35" s="50">
        <v>8362</v>
      </c>
      <c r="J35" s="50">
        <v>8527</v>
      </c>
      <c r="K35" s="50">
        <v>8705</v>
      </c>
      <c r="L35" s="50">
        <v>8658</v>
      </c>
      <c r="M35" s="50">
        <v>8912</v>
      </c>
      <c r="N35" s="50">
        <v>9150</v>
      </c>
      <c r="O35" s="50">
        <v>9100</v>
      </c>
      <c r="P35" s="50">
        <v>9236</v>
      </c>
      <c r="Q35" s="50">
        <v>9027</v>
      </c>
      <c r="R35" s="50">
        <v>9004</v>
      </c>
      <c r="S35" s="50">
        <v>9057</v>
      </c>
      <c r="T35" s="50">
        <v>8934</v>
      </c>
      <c r="U35" s="50">
        <v>9020</v>
      </c>
      <c r="V35" s="50">
        <v>9000</v>
      </c>
      <c r="W35" s="50">
        <v>9186</v>
      </c>
      <c r="X35" s="50">
        <v>9283</v>
      </c>
      <c r="Y35" s="50">
        <v>9196</v>
      </c>
      <c r="Z35" s="50">
        <v>9391</v>
      </c>
      <c r="AA35" s="50">
        <v>9542</v>
      </c>
      <c r="AB35" s="50">
        <v>9653</v>
      </c>
      <c r="AC35" s="50">
        <v>9808</v>
      </c>
      <c r="AD35" s="50">
        <v>9995</v>
      </c>
      <c r="AE35" s="50">
        <v>10507</v>
      </c>
    </row>
    <row r="36" spans="1:50" customFormat="1" ht="15" customHeight="1" x14ac:dyDescent="0.3">
      <c r="A36" s="137" t="s">
        <v>65</v>
      </c>
      <c r="B36" s="44"/>
      <c r="C36" s="51" t="s">
        <v>66</v>
      </c>
      <c r="D36" s="49"/>
      <c r="E36" s="50">
        <v>910</v>
      </c>
      <c r="F36" s="50">
        <v>924</v>
      </c>
      <c r="G36" s="50">
        <v>941</v>
      </c>
      <c r="H36" s="50">
        <v>971</v>
      </c>
      <c r="I36" s="50">
        <v>986</v>
      </c>
      <c r="J36" s="50">
        <v>1012</v>
      </c>
      <c r="K36" s="50">
        <v>1036</v>
      </c>
      <c r="L36" s="50">
        <v>1027</v>
      </c>
      <c r="M36" s="50">
        <v>1044</v>
      </c>
      <c r="N36" s="50">
        <v>1071</v>
      </c>
      <c r="O36" s="50">
        <v>1062</v>
      </c>
      <c r="P36" s="50">
        <v>1083</v>
      </c>
      <c r="Q36" s="50">
        <v>1063</v>
      </c>
      <c r="R36" s="50">
        <v>1052</v>
      </c>
      <c r="S36" s="50">
        <v>1062</v>
      </c>
      <c r="T36" s="50">
        <v>1042</v>
      </c>
      <c r="U36" s="50">
        <v>1057</v>
      </c>
      <c r="V36" s="50">
        <v>1008</v>
      </c>
      <c r="W36" s="50">
        <v>1054</v>
      </c>
      <c r="X36" s="50">
        <v>1062</v>
      </c>
      <c r="Y36" s="50">
        <v>1070</v>
      </c>
      <c r="Z36" s="50">
        <v>1107</v>
      </c>
      <c r="AA36" s="50">
        <v>1120</v>
      </c>
      <c r="AB36" s="50">
        <v>1121</v>
      </c>
      <c r="AC36" s="50">
        <v>1150</v>
      </c>
      <c r="AD36" s="50">
        <v>1173</v>
      </c>
      <c r="AE36" s="50">
        <v>1226</v>
      </c>
      <c r="AF36" s="13"/>
      <c r="AG36" s="13"/>
      <c r="AH36" s="13"/>
      <c r="AI36" s="13"/>
      <c r="AJ36" s="13"/>
      <c r="AK36" s="13"/>
      <c r="AL36" s="13"/>
      <c r="AM36" s="13"/>
      <c r="AN36" s="13"/>
      <c r="AO36" s="13"/>
      <c r="AP36" s="13"/>
      <c r="AQ36" s="13"/>
      <c r="AR36" s="13"/>
      <c r="AS36" s="13"/>
      <c r="AT36" s="13"/>
      <c r="AU36" s="13"/>
      <c r="AV36" s="13"/>
      <c r="AW36" s="13"/>
      <c r="AX36" s="11"/>
    </row>
    <row r="37" spans="1:50" customFormat="1" ht="15" customHeight="1" x14ac:dyDescent="0.3">
      <c r="A37" s="137" t="s">
        <v>67</v>
      </c>
      <c r="B37" s="44"/>
      <c r="C37" s="51" t="s">
        <v>68</v>
      </c>
      <c r="D37" s="49"/>
      <c r="E37" s="50">
        <v>646</v>
      </c>
      <c r="F37" s="50">
        <v>656</v>
      </c>
      <c r="G37" s="50">
        <v>669</v>
      </c>
      <c r="H37" s="50">
        <v>689</v>
      </c>
      <c r="I37" s="50">
        <v>702</v>
      </c>
      <c r="J37" s="50">
        <v>721</v>
      </c>
      <c r="K37" s="50">
        <v>749</v>
      </c>
      <c r="L37" s="50">
        <v>733</v>
      </c>
      <c r="M37" s="50">
        <v>745</v>
      </c>
      <c r="N37" s="50">
        <v>799</v>
      </c>
      <c r="O37" s="50">
        <v>787</v>
      </c>
      <c r="P37" s="50">
        <v>809</v>
      </c>
      <c r="Q37" s="50">
        <v>790</v>
      </c>
      <c r="R37" s="50">
        <v>813</v>
      </c>
      <c r="S37" s="50">
        <v>819</v>
      </c>
      <c r="T37" s="50">
        <v>796</v>
      </c>
      <c r="U37" s="50">
        <v>816</v>
      </c>
      <c r="V37" s="50">
        <v>804</v>
      </c>
      <c r="W37" s="50">
        <v>817</v>
      </c>
      <c r="X37" s="50">
        <v>814</v>
      </c>
      <c r="Y37" s="50">
        <v>829</v>
      </c>
      <c r="Z37" s="50">
        <v>844</v>
      </c>
      <c r="AA37" s="50">
        <v>847</v>
      </c>
      <c r="AB37" s="50">
        <v>868</v>
      </c>
      <c r="AC37" s="50">
        <v>861</v>
      </c>
      <c r="AD37" s="50">
        <v>878</v>
      </c>
      <c r="AE37" s="50">
        <v>929</v>
      </c>
      <c r="AF37" s="13"/>
      <c r="AG37" s="13"/>
      <c r="AH37" s="13"/>
      <c r="AI37" s="13"/>
      <c r="AJ37" s="13"/>
      <c r="AK37" s="13"/>
      <c r="AL37" s="13"/>
      <c r="AM37" s="13"/>
      <c r="AN37" s="13"/>
      <c r="AO37" s="13"/>
      <c r="AP37" s="13"/>
      <c r="AQ37" s="13"/>
      <c r="AR37" s="13"/>
      <c r="AS37" s="13"/>
      <c r="AT37" s="13"/>
      <c r="AU37" s="13"/>
      <c r="AV37" s="13"/>
      <c r="AW37" s="13"/>
      <c r="AX37" s="11"/>
    </row>
    <row r="38" spans="1:50" customFormat="1" ht="15" customHeight="1" x14ac:dyDescent="0.3">
      <c r="A38" s="137" t="s">
        <v>69</v>
      </c>
      <c r="B38" s="44"/>
      <c r="C38" s="51" t="s">
        <v>70</v>
      </c>
      <c r="D38" s="49"/>
      <c r="E38" s="50">
        <v>1300</v>
      </c>
      <c r="F38" s="50">
        <v>1319</v>
      </c>
      <c r="G38" s="50">
        <v>1339</v>
      </c>
      <c r="H38" s="50">
        <v>1341</v>
      </c>
      <c r="I38" s="50">
        <v>1355</v>
      </c>
      <c r="J38" s="50">
        <v>1389</v>
      </c>
      <c r="K38" s="50">
        <v>1414</v>
      </c>
      <c r="L38" s="50">
        <v>1411</v>
      </c>
      <c r="M38" s="50">
        <v>1414</v>
      </c>
      <c r="N38" s="50">
        <v>1439</v>
      </c>
      <c r="O38" s="50">
        <v>1440</v>
      </c>
      <c r="P38" s="50">
        <v>1449</v>
      </c>
      <c r="Q38" s="50">
        <v>1411</v>
      </c>
      <c r="R38" s="50">
        <v>1403</v>
      </c>
      <c r="S38" s="50">
        <v>1414</v>
      </c>
      <c r="T38" s="50">
        <v>1386</v>
      </c>
      <c r="U38" s="50">
        <v>1381</v>
      </c>
      <c r="V38" s="50">
        <v>1354</v>
      </c>
      <c r="W38" s="50">
        <v>1389</v>
      </c>
      <c r="X38" s="50">
        <v>1409</v>
      </c>
      <c r="Y38" s="50">
        <v>1415</v>
      </c>
      <c r="Z38" s="50">
        <v>1457</v>
      </c>
      <c r="AA38" s="50">
        <v>1484</v>
      </c>
      <c r="AB38" s="50">
        <v>1505</v>
      </c>
      <c r="AC38" s="50">
        <v>1563</v>
      </c>
      <c r="AD38" s="50">
        <v>1581</v>
      </c>
      <c r="AE38" s="50">
        <v>1657</v>
      </c>
      <c r="AF38" s="13"/>
      <c r="AG38" s="13"/>
      <c r="AH38" s="13"/>
      <c r="AI38" s="13"/>
      <c r="AJ38" s="13"/>
      <c r="AK38" s="13"/>
      <c r="AL38" s="13"/>
      <c r="AM38" s="13"/>
      <c r="AN38" s="13"/>
      <c r="AO38" s="13"/>
      <c r="AP38" s="13"/>
      <c r="AQ38" s="13"/>
      <c r="AR38" s="13"/>
      <c r="AS38" s="13"/>
      <c r="AT38" s="13"/>
      <c r="AU38" s="13"/>
      <c r="AV38" s="13"/>
      <c r="AW38" s="13"/>
      <c r="AX38" s="11"/>
    </row>
    <row r="39" spans="1:50" customFormat="1" ht="15" customHeight="1" x14ac:dyDescent="0.3">
      <c r="A39" s="137" t="s">
        <v>71</v>
      </c>
      <c r="B39" s="44"/>
      <c r="C39" s="51" t="s">
        <v>72</v>
      </c>
      <c r="D39" s="49"/>
      <c r="E39" s="50">
        <v>419</v>
      </c>
      <c r="F39" s="50">
        <v>424</v>
      </c>
      <c r="G39" s="50">
        <v>431</v>
      </c>
      <c r="H39" s="50">
        <v>436</v>
      </c>
      <c r="I39" s="50">
        <v>438</v>
      </c>
      <c r="J39" s="50">
        <v>440</v>
      </c>
      <c r="K39" s="50">
        <v>450</v>
      </c>
      <c r="L39" s="50">
        <v>450</v>
      </c>
      <c r="M39" s="50">
        <v>533</v>
      </c>
      <c r="N39" s="50">
        <v>550</v>
      </c>
      <c r="O39" s="50">
        <v>543</v>
      </c>
      <c r="P39" s="50">
        <v>556</v>
      </c>
      <c r="Q39" s="50">
        <v>552</v>
      </c>
      <c r="R39" s="50">
        <v>546</v>
      </c>
      <c r="S39" s="50">
        <v>548</v>
      </c>
      <c r="T39" s="50">
        <v>544</v>
      </c>
      <c r="U39" s="50">
        <v>553</v>
      </c>
      <c r="V39" s="50">
        <v>541</v>
      </c>
      <c r="W39" s="50">
        <v>541</v>
      </c>
      <c r="X39" s="50">
        <v>550</v>
      </c>
      <c r="Y39" s="50">
        <v>555</v>
      </c>
      <c r="Z39" s="50">
        <v>578</v>
      </c>
      <c r="AA39" s="50">
        <v>591</v>
      </c>
      <c r="AB39" s="50">
        <v>600</v>
      </c>
      <c r="AC39" s="50">
        <v>621</v>
      </c>
      <c r="AD39" s="50">
        <v>629</v>
      </c>
      <c r="AE39" s="50">
        <v>663</v>
      </c>
      <c r="AF39" s="13"/>
      <c r="AG39" s="13"/>
      <c r="AH39" s="13"/>
      <c r="AI39" s="13"/>
      <c r="AJ39" s="13"/>
      <c r="AK39" s="13"/>
      <c r="AL39" s="13"/>
      <c r="AM39" s="13"/>
      <c r="AN39" s="13"/>
      <c r="AO39" s="13"/>
      <c r="AP39" s="13"/>
      <c r="AQ39" s="13"/>
      <c r="AR39" s="13"/>
      <c r="AS39" s="13"/>
      <c r="AT39" s="13"/>
      <c r="AU39" s="13"/>
      <c r="AV39" s="13"/>
      <c r="AW39" s="13"/>
      <c r="AX39" s="11"/>
    </row>
    <row r="40" spans="1:50" customFormat="1" ht="15" customHeight="1" x14ac:dyDescent="0.3">
      <c r="A40" s="137" t="s">
        <v>73</v>
      </c>
      <c r="B40" s="44"/>
      <c r="C40" s="51" t="s">
        <v>74</v>
      </c>
      <c r="D40" s="49"/>
      <c r="E40" s="50">
        <v>676</v>
      </c>
      <c r="F40" s="50">
        <v>687</v>
      </c>
      <c r="G40" s="50">
        <v>704</v>
      </c>
      <c r="H40" s="50">
        <v>732</v>
      </c>
      <c r="I40" s="50">
        <v>745</v>
      </c>
      <c r="J40" s="50">
        <v>766</v>
      </c>
      <c r="K40" s="50">
        <v>785</v>
      </c>
      <c r="L40" s="50">
        <v>789</v>
      </c>
      <c r="M40" s="50">
        <v>808</v>
      </c>
      <c r="N40" s="50">
        <v>820</v>
      </c>
      <c r="O40" s="50">
        <v>816</v>
      </c>
      <c r="P40" s="50">
        <v>826</v>
      </c>
      <c r="Q40" s="50">
        <v>819</v>
      </c>
      <c r="R40" s="50">
        <v>817</v>
      </c>
      <c r="S40" s="50">
        <v>820</v>
      </c>
      <c r="T40" s="50">
        <v>796</v>
      </c>
      <c r="U40" s="50">
        <v>807</v>
      </c>
      <c r="V40" s="50">
        <v>802</v>
      </c>
      <c r="W40" s="50">
        <v>842</v>
      </c>
      <c r="X40" s="50">
        <v>841</v>
      </c>
      <c r="Y40" s="50">
        <v>828</v>
      </c>
      <c r="Z40" s="50">
        <v>819</v>
      </c>
      <c r="AA40" s="50">
        <v>835</v>
      </c>
      <c r="AB40" s="50">
        <v>852</v>
      </c>
      <c r="AC40" s="50">
        <v>856</v>
      </c>
      <c r="AD40" s="50">
        <v>878</v>
      </c>
      <c r="AE40" s="50">
        <v>929</v>
      </c>
      <c r="AF40" s="13"/>
      <c r="AG40" s="13"/>
      <c r="AH40" s="13"/>
      <c r="AI40" s="13"/>
      <c r="AJ40" s="13"/>
      <c r="AK40" s="13"/>
      <c r="AL40" s="13"/>
      <c r="AM40" s="13"/>
      <c r="AN40" s="13"/>
      <c r="AO40" s="13"/>
      <c r="AP40" s="13"/>
      <c r="AQ40" s="13"/>
      <c r="AR40" s="13"/>
      <c r="AS40" s="13"/>
      <c r="AT40" s="13"/>
      <c r="AU40" s="13"/>
      <c r="AV40" s="13"/>
      <c r="AW40" s="13"/>
      <c r="AX40" s="11"/>
    </row>
    <row r="41" spans="1:50" customFormat="1" ht="15" customHeight="1" x14ac:dyDescent="0.3">
      <c r="A41" s="137" t="s">
        <v>75</v>
      </c>
      <c r="B41" s="44"/>
      <c r="C41" s="51" t="s">
        <v>76</v>
      </c>
      <c r="D41" s="49"/>
      <c r="E41" s="50">
        <v>1020</v>
      </c>
      <c r="F41" s="50">
        <v>1037</v>
      </c>
      <c r="G41" s="50">
        <v>1062</v>
      </c>
      <c r="H41" s="50">
        <v>1092</v>
      </c>
      <c r="I41" s="50">
        <v>1114</v>
      </c>
      <c r="J41" s="50">
        <v>1111</v>
      </c>
      <c r="K41" s="50">
        <v>1137</v>
      </c>
      <c r="L41" s="50">
        <v>1145</v>
      </c>
      <c r="M41" s="50">
        <v>1126</v>
      </c>
      <c r="N41" s="50">
        <v>1159</v>
      </c>
      <c r="O41" s="50">
        <v>1153</v>
      </c>
      <c r="P41" s="50">
        <v>1170</v>
      </c>
      <c r="Q41" s="50">
        <v>1127</v>
      </c>
      <c r="R41" s="50">
        <v>1130</v>
      </c>
      <c r="S41" s="50">
        <v>1145</v>
      </c>
      <c r="T41" s="50">
        <v>1139</v>
      </c>
      <c r="U41" s="50">
        <v>1166</v>
      </c>
      <c r="V41" s="50">
        <v>1292</v>
      </c>
      <c r="W41" s="50">
        <v>1285</v>
      </c>
      <c r="X41" s="50">
        <v>1296</v>
      </c>
      <c r="Y41" s="50">
        <v>1179</v>
      </c>
      <c r="Z41" s="50">
        <v>1177</v>
      </c>
      <c r="AA41" s="50">
        <v>1203</v>
      </c>
      <c r="AB41" s="50">
        <v>1206</v>
      </c>
      <c r="AC41" s="50">
        <v>1184</v>
      </c>
      <c r="AD41" s="50">
        <v>1211</v>
      </c>
      <c r="AE41" s="50">
        <v>1260</v>
      </c>
      <c r="AF41" s="13"/>
      <c r="AG41" s="13"/>
      <c r="AH41" s="13"/>
      <c r="AI41" s="13"/>
      <c r="AJ41" s="13"/>
      <c r="AK41" s="13"/>
      <c r="AL41" s="13"/>
      <c r="AM41" s="13"/>
      <c r="AN41" s="13"/>
      <c r="AO41" s="13"/>
      <c r="AP41" s="13"/>
      <c r="AQ41" s="13"/>
      <c r="AR41" s="13"/>
      <c r="AS41" s="13"/>
      <c r="AT41" s="13"/>
      <c r="AU41" s="13"/>
      <c r="AV41" s="13"/>
      <c r="AW41" s="13"/>
      <c r="AX41" s="11"/>
    </row>
    <row r="42" spans="1:50" customFormat="1" ht="15" customHeight="1" x14ac:dyDescent="0.3">
      <c r="A42" s="137" t="s">
        <v>77</v>
      </c>
      <c r="B42" s="44"/>
      <c r="C42" s="51" t="s">
        <v>78</v>
      </c>
      <c r="D42" s="49"/>
      <c r="E42" s="50">
        <v>834</v>
      </c>
      <c r="F42" s="50">
        <v>846</v>
      </c>
      <c r="G42" s="50">
        <v>861</v>
      </c>
      <c r="H42" s="50">
        <v>874</v>
      </c>
      <c r="I42" s="50">
        <v>883</v>
      </c>
      <c r="J42" s="50">
        <v>900</v>
      </c>
      <c r="K42" s="50">
        <v>920</v>
      </c>
      <c r="L42" s="50">
        <v>907</v>
      </c>
      <c r="M42" s="50">
        <v>965</v>
      </c>
      <c r="N42" s="50">
        <v>970</v>
      </c>
      <c r="O42" s="50">
        <v>972</v>
      </c>
      <c r="P42" s="50">
        <v>985</v>
      </c>
      <c r="Q42" s="50">
        <v>947</v>
      </c>
      <c r="R42" s="50">
        <v>953</v>
      </c>
      <c r="S42" s="50">
        <v>954</v>
      </c>
      <c r="T42" s="50">
        <v>956</v>
      </c>
      <c r="U42" s="50">
        <v>950</v>
      </c>
      <c r="V42" s="50">
        <v>930</v>
      </c>
      <c r="W42" s="50">
        <v>951</v>
      </c>
      <c r="X42" s="50">
        <v>964</v>
      </c>
      <c r="Y42" s="50">
        <v>973</v>
      </c>
      <c r="Z42" s="50">
        <v>996</v>
      </c>
      <c r="AA42" s="50">
        <v>1015</v>
      </c>
      <c r="AB42" s="50">
        <v>1031</v>
      </c>
      <c r="AC42" s="50">
        <v>1055</v>
      </c>
      <c r="AD42" s="50">
        <v>1078</v>
      </c>
      <c r="AE42" s="50">
        <v>1161</v>
      </c>
      <c r="AF42" s="13"/>
      <c r="AG42" s="13"/>
      <c r="AH42" s="13"/>
      <c r="AI42" s="13"/>
      <c r="AJ42" s="13"/>
      <c r="AK42" s="13"/>
      <c r="AL42" s="13"/>
      <c r="AM42" s="13"/>
      <c r="AN42" s="13"/>
      <c r="AO42" s="13"/>
      <c r="AP42" s="13"/>
      <c r="AQ42" s="13"/>
      <c r="AR42" s="13"/>
      <c r="AS42" s="13"/>
      <c r="AT42" s="13"/>
      <c r="AU42" s="13"/>
      <c r="AV42" s="13"/>
      <c r="AW42" s="13"/>
      <c r="AX42" s="11"/>
    </row>
    <row r="43" spans="1:50" customFormat="1" ht="15" customHeight="1" x14ac:dyDescent="0.3">
      <c r="A43" s="137" t="s">
        <v>79</v>
      </c>
      <c r="B43" s="44"/>
      <c r="C43" s="51" t="s">
        <v>80</v>
      </c>
      <c r="D43" s="49"/>
      <c r="E43" s="50">
        <v>430</v>
      </c>
      <c r="F43" s="50">
        <v>434</v>
      </c>
      <c r="G43" s="50">
        <v>442</v>
      </c>
      <c r="H43" s="50">
        <v>452</v>
      </c>
      <c r="I43" s="50">
        <v>455</v>
      </c>
      <c r="J43" s="50">
        <v>462</v>
      </c>
      <c r="K43" s="50">
        <v>469</v>
      </c>
      <c r="L43" s="50">
        <v>462</v>
      </c>
      <c r="M43" s="50">
        <v>552</v>
      </c>
      <c r="N43" s="50">
        <v>578</v>
      </c>
      <c r="O43" s="50">
        <v>574</v>
      </c>
      <c r="P43" s="50">
        <v>595</v>
      </c>
      <c r="Q43" s="50">
        <v>581</v>
      </c>
      <c r="R43" s="50">
        <v>572</v>
      </c>
      <c r="S43" s="50">
        <v>582</v>
      </c>
      <c r="T43" s="50">
        <v>571</v>
      </c>
      <c r="U43" s="50">
        <v>585</v>
      </c>
      <c r="V43" s="50">
        <v>575</v>
      </c>
      <c r="W43" s="50">
        <v>587</v>
      </c>
      <c r="X43" s="50">
        <v>594</v>
      </c>
      <c r="Y43" s="50">
        <v>592</v>
      </c>
      <c r="Z43" s="50">
        <v>609</v>
      </c>
      <c r="AA43" s="50">
        <v>619</v>
      </c>
      <c r="AB43" s="50">
        <v>629</v>
      </c>
      <c r="AC43" s="50">
        <v>642</v>
      </c>
      <c r="AD43" s="50">
        <v>662</v>
      </c>
      <c r="AE43" s="50">
        <v>685</v>
      </c>
      <c r="AF43" s="13"/>
      <c r="AG43" s="13"/>
      <c r="AH43" s="13"/>
      <c r="AI43" s="13"/>
      <c r="AJ43" s="13"/>
      <c r="AK43" s="13"/>
      <c r="AL43" s="13"/>
      <c r="AM43" s="13"/>
      <c r="AN43" s="13"/>
      <c r="AO43" s="13"/>
      <c r="AP43" s="13"/>
      <c r="AQ43" s="13"/>
      <c r="AR43" s="13"/>
      <c r="AS43" s="13"/>
      <c r="AT43" s="13"/>
      <c r="AU43" s="13"/>
      <c r="AV43" s="13"/>
      <c r="AW43" s="13"/>
      <c r="AX43" s="11"/>
    </row>
    <row r="44" spans="1:50" customFormat="1" ht="15" customHeight="1" x14ac:dyDescent="0.3">
      <c r="A44" s="137" t="s">
        <v>81</v>
      </c>
      <c r="B44" s="44"/>
      <c r="C44" s="51" t="s">
        <v>82</v>
      </c>
      <c r="D44" s="49"/>
      <c r="E44" s="50">
        <v>747</v>
      </c>
      <c r="F44" s="50">
        <v>758</v>
      </c>
      <c r="G44" s="50">
        <v>769</v>
      </c>
      <c r="H44" s="50">
        <v>782</v>
      </c>
      <c r="I44" s="50">
        <v>794</v>
      </c>
      <c r="J44" s="50">
        <v>808</v>
      </c>
      <c r="K44" s="50">
        <v>812</v>
      </c>
      <c r="L44" s="50">
        <v>797</v>
      </c>
      <c r="M44" s="50">
        <v>789</v>
      </c>
      <c r="N44" s="50">
        <v>799</v>
      </c>
      <c r="O44" s="50">
        <v>798</v>
      </c>
      <c r="P44" s="50">
        <v>798</v>
      </c>
      <c r="Q44" s="50">
        <v>764</v>
      </c>
      <c r="R44" s="50">
        <v>750</v>
      </c>
      <c r="S44" s="50">
        <v>748</v>
      </c>
      <c r="T44" s="50">
        <v>741</v>
      </c>
      <c r="U44" s="50">
        <v>739</v>
      </c>
      <c r="V44" s="50">
        <v>743</v>
      </c>
      <c r="W44" s="50">
        <v>758</v>
      </c>
      <c r="X44" s="50">
        <v>787</v>
      </c>
      <c r="Y44" s="50">
        <v>790</v>
      </c>
      <c r="Z44" s="50">
        <v>815</v>
      </c>
      <c r="AA44" s="50">
        <v>818</v>
      </c>
      <c r="AB44" s="50">
        <v>816</v>
      </c>
      <c r="AC44" s="50">
        <v>832</v>
      </c>
      <c r="AD44" s="50">
        <v>850</v>
      </c>
      <c r="AE44" s="50">
        <v>893</v>
      </c>
      <c r="AF44" s="13"/>
      <c r="AG44" s="13"/>
      <c r="AH44" s="13"/>
      <c r="AI44" s="13"/>
      <c r="AJ44" s="13"/>
      <c r="AK44" s="13"/>
      <c r="AL44" s="13"/>
      <c r="AM44" s="13"/>
      <c r="AN44" s="13"/>
      <c r="AO44" s="13"/>
      <c r="AP44" s="13"/>
      <c r="AQ44" s="13"/>
      <c r="AR44" s="13"/>
      <c r="AS44" s="13"/>
      <c r="AT44" s="13"/>
      <c r="AU44" s="13"/>
      <c r="AV44" s="13"/>
      <c r="AW44" s="13"/>
      <c r="AX44" s="11"/>
    </row>
    <row r="45" spans="1:50" customFormat="1" ht="15" customHeight="1" x14ac:dyDescent="0.3">
      <c r="A45" s="137" t="s">
        <v>83</v>
      </c>
      <c r="B45" s="44"/>
      <c r="C45" s="51" t="s">
        <v>84</v>
      </c>
      <c r="D45" s="49"/>
      <c r="E45" s="50">
        <v>822</v>
      </c>
      <c r="F45" s="50">
        <v>833</v>
      </c>
      <c r="G45" s="50">
        <v>851</v>
      </c>
      <c r="H45" s="50">
        <v>875</v>
      </c>
      <c r="I45" s="50">
        <v>891</v>
      </c>
      <c r="J45" s="50">
        <v>918</v>
      </c>
      <c r="K45" s="50">
        <v>934</v>
      </c>
      <c r="L45" s="50">
        <v>937</v>
      </c>
      <c r="M45" s="50">
        <v>938</v>
      </c>
      <c r="N45" s="50">
        <v>966</v>
      </c>
      <c r="O45" s="50">
        <v>956</v>
      </c>
      <c r="P45" s="50">
        <v>965</v>
      </c>
      <c r="Q45" s="50">
        <v>975</v>
      </c>
      <c r="R45" s="50">
        <v>967</v>
      </c>
      <c r="S45" s="50">
        <v>965</v>
      </c>
      <c r="T45" s="50">
        <v>963</v>
      </c>
      <c r="U45" s="50">
        <v>965</v>
      </c>
      <c r="V45" s="50">
        <v>951</v>
      </c>
      <c r="W45" s="50">
        <v>962</v>
      </c>
      <c r="X45" s="50">
        <v>966</v>
      </c>
      <c r="Y45" s="50">
        <v>966</v>
      </c>
      <c r="Z45" s="50">
        <v>987</v>
      </c>
      <c r="AA45" s="50">
        <v>1010</v>
      </c>
      <c r="AB45" s="50">
        <v>1027</v>
      </c>
      <c r="AC45" s="50">
        <v>1042</v>
      </c>
      <c r="AD45" s="50">
        <v>1057</v>
      </c>
      <c r="AE45" s="50">
        <v>1103</v>
      </c>
      <c r="AF45" s="13"/>
      <c r="AG45" s="13"/>
      <c r="AH45" s="13"/>
      <c r="AI45" s="13"/>
      <c r="AJ45" s="13"/>
      <c r="AK45" s="13"/>
      <c r="AL45" s="13"/>
      <c r="AM45" s="13"/>
      <c r="AN45" s="13"/>
      <c r="AO45" s="13"/>
      <c r="AP45" s="13"/>
      <c r="AQ45" s="13"/>
      <c r="AR45" s="13"/>
      <c r="AS45" s="13"/>
      <c r="AT45" s="13"/>
      <c r="AU45" s="13"/>
      <c r="AV45" s="13"/>
      <c r="AW45" s="13"/>
      <c r="AX45" s="11"/>
    </row>
    <row r="46" spans="1:50" s="11" customFormat="1" ht="15" customHeight="1" x14ac:dyDescent="0.25">
      <c r="A46" s="136" t="s">
        <v>85</v>
      </c>
      <c r="B46" s="44"/>
      <c r="C46" s="44" t="s">
        <v>86</v>
      </c>
      <c r="D46" s="45"/>
      <c r="E46" s="46">
        <v>3467</v>
      </c>
      <c r="F46" s="46">
        <v>3508</v>
      </c>
      <c r="G46" s="46">
        <v>3566</v>
      </c>
      <c r="H46" s="46">
        <v>3604</v>
      </c>
      <c r="I46" s="46">
        <v>3654</v>
      </c>
      <c r="J46" s="46">
        <v>3686</v>
      </c>
      <c r="K46" s="46">
        <v>3723</v>
      </c>
      <c r="L46" s="46">
        <v>3763</v>
      </c>
      <c r="M46" s="46">
        <v>3781</v>
      </c>
      <c r="N46" s="46">
        <v>3893</v>
      </c>
      <c r="O46" s="46">
        <v>3851</v>
      </c>
      <c r="P46" s="46">
        <v>3870</v>
      </c>
      <c r="Q46" s="46">
        <v>3912</v>
      </c>
      <c r="R46" s="46">
        <v>3912</v>
      </c>
      <c r="S46" s="46">
        <v>3918</v>
      </c>
      <c r="T46" s="46">
        <v>3926</v>
      </c>
      <c r="U46" s="46">
        <v>3907</v>
      </c>
      <c r="V46" s="46">
        <v>3866</v>
      </c>
      <c r="W46" s="46">
        <v>3963</v>
      </c>
      <c r="X46" s="46">
        <v>3991</v>
      </c>
      <c r="Y46" s="46">
        <v>4046</v>
      </c>
      <c r="Z46" s="46">
        <v>4165</v>
      </c>
      <c r="AA46" s="46">
        <v>4272</v>
      </c>
      <c r="AB46" s="46">
        <v>4394</v>
      </c>
      <c r="AC46" s="46">
        <v>4554</v>
      </c>
      <c r="AD46" s="46">
        <v>4656</v>
      </c>
      <c r="AE46" s="46">
        <v>4857</v>
      </c>
    </row>
    <row r="47" spans="1:50" customFormat="1" ht="15" customHeight="1" x14ac:dyDescent="0.3">
      <c r="A47" s="137" t="s">
        <v>87</v>
      </c>
      <c r="B47" s="44"/>
      <c r="C47" s="51" t="s">
        <v>88</v>
      </c>
      <c r="D47" s="49"/>
      <c r="E47" s="50">
        <v>569</v>
      </c>
      <c r="F47" s="50">
        <v>576</v>
      </c>
      <c r="G47" s="50">
        <v>587</v>
      </c>
      <c r="H47" s="50">
        <v>572</v>
      </c>
      <c r="I47" s="50">
        <v>593</v>
      </c>
      <c r="J47" s="50">
        <v>608</v>
      </c>
      <c r="K47" s="50">
        <v>619</v>
      </c>
      <c r="L47" s="50">
        <v>631</v>
      </c>
      <c r="M47" s="50">
        <v>641</v>
      </c>
      <c r="N47" s="50">
        <v>663</v>
      </c>
      <c r="O47" s="50">
        <v>654</v>
      </c>
      <c r="P47" s="50">
        <v>660</v>
      </c>
      <c r="Q47" s="50">
        <v>677</v>
      </c>
      <c r="R47" s="50">
        <v>676</v>
      </c>
      <c r="S47" s="50">
        <v>685</v>
      </c>
      <c r="T47" s="50">
        <v>685</v>
      </c>
      <c r="U47" s="50">
        <v>699</v>
      </c>
      <c r="V47" s="50">
        <v>692</v>
      </c>
      <c r="W47" s="50">
        <v>703</v>
      </c>
      <c r="X47" s="50">
        <v>710</v>
      </c>
      <c r="Y47" s="50">
        <v>725</v>
      </c>
      <c r="Z47" s="50">
        <v>748</v>
      </c>
      <c r="AA47" s="50">
        <v>760</v>
      </c>
      <c r="AB47" s="50">
        <v>787</v>
      </c>
      <c r="AC47" s="50">
        <v>841</v>
      </c>
      <c r="AD47" s="50">
        <v>875</v>
      </c>
      <c r="AE47" s="50">
        <v>918</v>
      </c>
      <c r="AF47" s="13"/>
      <c r="AG47" s="13"/>
      <c r="AH47" s="13"/>
      <c r="AI47" s="13"/>
      <c r="AJ47" s="13"/>
      <c r="AK47" s="13"/>
      <c r="AL47" s="13"/>
      <c r="AM47" s="13"/>
      <c r="AN47" s="13"/>
      <c r="AO47" s="13"/>
      <c r="AP47" s="13"/>
      <c r="AQ47" s="13"/>
      <c r="AR47" s="13"/>
      <c r="AS47" s="13"/>
      <c r="AT47" s="13"/>
      <c r="AU47" s="13"/>
      <c r="AV47" s="13"/>
      <c r="AW47" s="13"/>
      <c r="AX47" s="11"/>
    </row>
    <row r="48" spans="1:50" customFormat="1" ht="15" customHeight="1" x14ac:dyDescent="0.3">
      <c r="A48" s="137" t="s">
        <v>89</v>
      </c>
      <c r="B48" s="44"/>
      <c r="C48" s="51" t="s">
        <v>90</v>
      </c>
      <c r="D48" s="49"/>
      <c r="E48" s="50">
        <v>1060</v>
      </c>
      <c r="F48" s="50">
        <v>1072</v>
      </c>
      <c r="G48" s="50">
        <v>1086</v>
      </c>
      <c r="H48" s="50">
        <v>1093</v>
      </c>
      <c r="I48" s="50">
        <v>1098</v>
      </c>
      <c r="J48" s="50">
        <v>1105</v>
      </c>
      <c r="K48" s="50">
        <v>1115</v>
      </c>
      <c r="L48" s="50">
        <v>1116</v>
      </c>
      <c r="M48" s="50">
        <v>1117</v>
      </c>
      <c r="N48" s="50">
        <v>1150</v>
      </c>
      <c r="O48" s="50">
        <v>1140</v>
      </c>
      <c r="P48" s="50">
        <v>1140</v>
      </c>
      <c r="Q48" s="50">
        <v>1154</v>
      </c>
      <c r="R48" s="50">
        <v>1139</v>
      </c>
      <c r="S48" s="50">
        <v>1141</v>
      </c>
      <c r="T48" s="50">
        <v>1134</v>
      </c>
      <c r="U48" s="50">
        <v>1126</v>
      </c>
      <c r="V48" s="50">
        <v>1121</v>
      </c>
      <c r="W48" s="50">
        <v>1143</v>
      </c>
      <c r="X48" s="50">
        <v>1159</v>
      </c>
      <c r="Y48" s="50">
        <v>1180</v>
      </c>
      <c r="Z48" s="50">
        <v>1203</v>
      </c>
      <c r="AA48" s="50">
        <v>1250</v>
      </c>
      <c r="AB48" s="50">
        <v>1276</v>
      </c>
      <c r="AC48" s="50">
        <v>1346</v>
      </c>
      <c r="AD48" s="50">
        <v>1378</v>
      </c>
      <c r="AE48" s="50">
        <v>1440</v>
      </c>
      <c r="AF48" s="13"/>
      <c r="AG48" s="13"/>
      <c r="AH48" s="13"/>
      <c r="AI48" s="13"/>
      <c r="AJ48" s="13"/>
      <c r="AK48" s="13"/>
      <c r="AL48" s="13"/>
      <c r="AM48" s="13"/>
      <c r="AN48" s="13"/>
      <c r="AO48" s="13"/>
      <c r="AP48" s="13"/>
      <c r="AQ48" s="13"/>
      <c r="AR48" s="13"/>
      <c r="AS48" s="13"/>
      <c r="AT48" s="13"/>
      <c r="AU48" s="13"/>
      <c r="AV48" s="13"/>
      <c r="AW48" s="13"/>
      <c r="AX48" s="11"/>
    </row>
    <row r="49" spans="1:50" customFormat="1" ht="15" customHeight="1" x14ac:dyDescent="0.3">
      <c r="A49" s="137" t="s">
        <v>91</v>
      </c>
      <c r="B49" s="44"/>
      <c r="C49" s="51" t="s">
        <v>92</v>
      </c>
      <c r="D49" s="49"/>
      <c r="E49" s="50">
        <v>538</v>
      </c>
      <c r="F49" s="50">
        <v>547</v>
      </c>
      <c r="G49" s="50">
        <v>560</v>
      </c>
      <c r="H49" s="50">
        <v>582</v>
      </c>
      <c r="I49" s="50">
        <v>589</v>
      </c>
      <c r="J49" s="50">
        <v>590</v>
      </c>
      <c r="K49" s="50">
        <v>609</v>
      </c>
      <c r="L49" s="50">
        <v>611</v>
      </c>
      <c r="M49" s="50">
        <v>606</v>
      </c>
      <c r="N49" s="50">
        <v>616</v>
      </c>
      <c r="O49" s="50">
        <v>625</v>
      </c>
      <c r="P49" s="50">
        <v>625</v>
      </c>
      <c r="Q49" s="50">
        <v>605</v>
      </c>
      <c r="R49" s="50">
        <v>634</v>
      </c>
      <c r="S49" s="50">
        <v>624</v>
      </c>
      <c r="T49" s="50">
        <v>658</v>
      </c>
      <c r="U49" s="50">
        <v>639</v>
      </c>
      <c r="V49" s="50">
        <v>630</v>
      </c>
      <c r="W49" s="50">
        <v>652</v>
      </c>
      <c r="X49" s="50">
        <v>637</v>
      </c>
      <c r="Y49" s="50">
        <v>641</v>
      </c>
      <c r="Z49" s="50">
        <v>673</v>
      </c>
      <c r="AA49" s="50">
        <v>684</v>
      </c>
      <c r="AB49" s="50">
        <v>711</v>
      </c>
      <c r="AC49" s="50">
        <v>716</v>
      </c>
      <c r="AD49" s="50">
        <v>715</v>
      </c>
      <c r="AE49" s="50">
        <v>728</v>
      </c>
      <c r="AF49" s="13"/>
      <c r="AG49" s="13"/>
      <c r="AH49" s="13"/>
      <c r="AI49" s="13"/>
      <c r="AJ49" s="13"/>
      <c r="AK49" s="13"/>
      <c r="AL49" s="13"/>
      <c r="AM49" s="13"/>
      <c r="AN49" s="13"/>
      <c r="AO49" s="13"/>
      <c r="AP49" s="13"/>
      <c r="AQ49" s="13"/>
      <c r="AR49" s="13"/>
      <c r="AS49" s="13"/>
      <c r="AT49" s="13"/>
      <c r="AU49" s="13"/>
      <c r="AV49" s="13"/>
      <c r="AW49" s="13"/>
      <c r="AX49" s="11"/>
    </row>
    <row r="50" spans="1:50" customFormat="1" ht="15" customHeight="1" x14ac:dyDescent="0.3">
      <c r="A50" s="137" t="s">
        <v>93</v>
      </c>
      <c r="B50" s="44"/>
      <c r="C50" s="51" t="s">
        <v>94</v>
      </c>
      <c r="D50" s="49"/>
      <c r="E50" s="50">
        <v>555</v>
      </c>
      <c r="F50" s="50">
        <v>561</v>
      </c>
      <c r="G50" s="50">
        <v>570</v>
      </c>
      <c r="H50" s="50">
        <v>575</v>
      </c>
      <c r="I50" s="50">
        <v>581</v>
      </c>
      <c r="J50" s="50">
        <v>569</v>
      </c>
      <c r="K50" s="50">
        <v>557</v>
      </c>
      <c r="L50" s="50">
        <v>583</v>
      </c>
      <c r="M50" s="50">
        <v>585</v>
      </c>
      <c r="N50" s="50">
        <v>595</v>
      </c>
      <c r="O50" s="50">
        <v>577</v>
      </c>
      <c r="P50" s="50">
        <v>587</v>
      </c>
      <c r="Q50" s="50">
        <v>585</v>
      </c>
      <c r="R50" s="50">
        <v>588</v>
      </c>
      <c r="S50" s="50">
        <v>583</v>
      </c>
      <c r="T50" s="50">
        <v>581</v>
      </c>
      <c r="U50" s="50">
        <v>584</v>
      </c>
      <c r="V50" s="50">
        <v>571</v>
      </c>
      <c r="W50" s="50">
        <v>584</v>
      </c>
      <c r="X50" s="50">
        <v>604</v>
      </c>
      <c r="Y50" s="50">
        <v>610</v>
      </c>
      <c r="Z50" s="50">
        <v>621</v>
      </c>
      <c r="AA50" s="50">
        <v>630</v>
      </c>
      <c r="AB50" s="50">
        <v>648</v>
      </c>
      <c r="AC50" s="50">
        <v>671</v>
      </c>
      <c r="AD50" s="50">
        <v>675</v>
      </c>
      <c r="AE50" s="50">
        <v>704</v>
      </c>
      <c r="AF50" s="13"/>
      <c r="AG50" s="13"/>
      <c r="AH50" s="13"/>
      <c r="AI50" s="13"/>
      <c r="AJ50" s="13"/>
      <c r="AK50" s="13"/>
      <c r="AL50" s="13"/>
      <c r="AM50" s="13"/>
      <c r="AN50" s="13"/>
      <c r="AO50" s="13"/>
      <c r="AP50" s="13"/>
      <c r="AQ50" s="13"/>
      <c r="AR50" s="13"/>
      <c r="AS50" s="13"/>
      <c r="AT50" s="13"/>
      <c r="AU50" s="13"/>
      <c r="AV50" s="13"/>
      <c r="AW50" s="13"/>
      <c r="AX50" s="11"/>
    </row>
    <row r="51" spans="1:50" customFormat="1" ht="15" customHeight="1" x14ac:dyDescent="0.3">
      <c r="A51" s="137" t="s">
        <v>95</v>
      </c>
      <c r="B51" s="44"/>
      <c r="C51" s="51" t="s">
        <v>96</v>
      </c>
      <c r="D51" s="49"/>
      <c r="E51" s="50">
        <v>745</v>
      </c>
      <c r="F51" s="50">
        <v>752</v>
      </c>
      <c r="G51" s="50">
        <v>763</v>
      </c>
      <c r="H51" s="50">
        <v>781</v>
      </c>
      <c r="I51" s="50">
        <v>794</v>
      </c>
      <c r="J51" s="50">
        <v>814</v>
      </c>
      <c r="K51" s="50">
        <v>823</v>
      </c>
      <c r="L51" s="50">
        <v>822</v>
      </c>
      <c r="M51" s="50">
        <v>833</v>
      </c>
      <c r="N51" s="50">
        <v>870</v>
      </c>
      <c r="O51" s="50">
        <v>855</v>
      </c>
      <c r="P51" s="50">
        <v>859</v>
      </c>
      <c r="Q51" s="50">
        <v>891</v>
      </c>
      <c r="R51" s="50">
        <v>875</v>
      </c>
      <c r="S51" s="50">
        <v>886</v>
      </c>
      <c r="T51" s="50">
        <v>869</v>
      </c>
      <c r="U51" s="50">
        <v>859</v>
      </c>
      <c r="V51" s="50">
        <v>853</v>
      </c>
      <c r="W51" s="50">
        <v>880</v>
      </c>
      <c r="X51" s="50">
        <v>881</v>
      </c>
      <c r="Y51" s="50">
        <v>889</v>
      </c>
      <c r="Z51" s="50">
        <v>921</v>
      </c>
      <c r="AA51" s="50">
        <v>948</v>
      </c>
      <c r="AB51" s="50">
        <v>972</v>
      </c>
      <c r="AC51" s="50">
        <v>980</v>
      </c>
      <c r="AD51" s="50">
        <v>1013</v>
      </c>
      <c r="AE51" s="50">
        <v>1066</v>
      </c>
      <c r="AF51" s="13"/>
      <c r="AG51" s="13"/>
      <c r="AH51" s="13"/>
      <c r="AI51" s="13"/>
      <c r="AJ51" s="13"/>
      <c r="AK51" s="13"/>
      <c r="AL51" s="13"/>
      <c r="AM51" s="13"/>
      <c r="AN51" s="13"/>
      <c r="AO51" s="13"/>
      <c r="AP51" s="13"/>
      <c r="AQ51" s="13"/>
      <c r="AR51" s="13"/>
      <c r="AS51" s="13"/>
      <c r="AT51" s="13"/>
      <c r="AU51" s="13"/>
      <c r="AV51" s="13"/>
      <c r="AW51" s="13"/>
      <c r="AX51" s="11"/>
    </row>
    <row r="52" spans="1:50" s="11" customFormat="1" ht="22.5" customHeight="1" x14ac:dyDescent="0.25">
      <c r="A52" s="136" t="s">
        <v>97</v>
      </c>
      <c r="B52" s="44" t="s">
        <v>98</v>
      </c>
      <c r="C52" s="44"/>
      <c r="D52" s="45"/>
      <c r="E52" s="46">
        <v>16876</v>
      </c>
      <c r="F52" s="46">
        <v>17218</v>
      </c>
      <c r="G52" s="46">
        <v>17548</v>
      </c>
      <c r="H52" s="46">
        <v>18047</v>
      </c>
      <c r="I52" s="46">
        <v>18303</v>
      </c>
      <c r="J52" s="46">
        <v>18647</v>
      </c>
      <c r="K52" s="46">
        <v>18907</v>
      </c>
      <c r="L52" s="46">
        <v>18861</v>
      </c>
      <c r="M52" s="46">
        <v>19163</v>
      </c>
      <c r="N52" s="46">
        <v>19684</v>
      </c>
      <c r="O52" s="46">
        <v>19660</v>
      </c>
      <c r="P52" s="46">
        <v>20018</v>
      </c>
      <c r="Q52" s="46">
        <v>20016</v>
      </c>
      <c r="R52" s="46">
        <v>20362</v>
      </c>
      <c r="S52" s="46">
        <v>20441</v>
      </c>
      <c r="T52" s="46">
        <v>20208</v>
      </c>
      <c r="U52" s="46">
        <v>20095</v>
      </c>
      <c r="V52" s="46">
        <v>19912</v>
      </c>
      <c r="W52" s="46">
        <v>20207</v>
      </c>
      <c r="X52" s="46">
        <v>20249</v>
      </c>
      <c r="Y52" s="46">
        <v>20479</v>
      </c>
      <c r="Z52" s="46">
        <v>21247</v>
      </c>
      <c r="AA52" s="46">
        <v>21756</v>
      </c>
      <c r="AB52" s="46">
        <v>22588</v>
      </c>
      <c r="AC52" s="46">
        <v>23035</v>
      </c>
      <c r="AD52" s="46">
        <v>23806</v>
      </c>
      <c r="AE52" s="46">
        <v>24396</v>
      </c>
    </row>
    <row r="53" spans="1:50" customFormat="1" ht="15" customHeight="1" x14ac:dyDescent="0.3">
      <c r="A53" s="137" t="s">
        <v>99</v>
      </c>
      <c r="B53" s="44"/>
      <c r="C53" s="48" t="s">
        <v>100</v>
      </c>
      <c r="D53" s="49"/>
      <c r="E53" s="50">
        <v>1286</v>
      </c>
      <c r="F53" s="50">
        <v>1327</v>
      </c>
      <c r="G53" s="50">
        <v>1351</v>
      </c>
      <c r="H53" s="50">
        <v>1402</v>
      </c>
      <c r="I53" s="50">
        <v>1413</v>
      </c>
      <c r="J53" s="50">
        <v>1424</v>
      </c>
      <c r="K53" s="50">
        <v>1464</v>
      </c>
      <c r="L53" s="50">
        <v>1438</v>
      </c>
      <c r="M53" s="50">
        <v>1459</v>
      </c>
      <c r="N53" s="50">
        <v>1514</v>
      </c>
      <c r="O53" s="50">
        <v>1524</v>
      </c>
      <c r="P53" s="50">
        <v>1573</v>
      </c>
      <c r="Q53" s="50">
        <v>1565</v>
      </c>
      <c r="R53" s="50">
        <v>1581</v>
      </c>
      <c r="S53" s="50">
        <v>1569</v>
      </c>
      <c r="T53" s="50">
        <v>1583</v>
      </c>
      <c r="U53" s="50">
        <v>1574</v>
      </c>
      <c r="V53" s="50">
        <v>1550</v>
      </c>
      <c r="W53" s="50">
        <v>1558</v>
      </c>
      <c r="X53" s="50">
        <v>1553</v>
      </c>
      <c r="Y53" s="50">
        <v>1578</v>
      </c>
      <c r="Z53" s="50">
        <v>1637</v>
      </c>
      <c r="AA53" s="50">
        <v>1666</v>
      </c>
      <c r="AB53" s="50">
        <v>1722</v>
      </c>
      <c r="AC53" s="50">
        <v>1739</v>
      </c>
      <c r="AD53" s="50">
        <v>1803</v>
      </c>
      <c r="AE53" s="50">
        <v>1853</v>
      </c>
      <c r="AF53" s="13"/>
      <c r="AG53" s="13"/>
      <c r="AH53" s="13"/>
      <c r="AI53" s="13"/>
      <c r="AJ53" s="13"/>
      <c r="AK53" s="13"/>
      <c r="AL53" s="13"/>
      <c r="AM53" s="13"/>
      <c r="AN53" s="13"/>
      <c r="AO53" s="13"/>
      <c r="AP53" s="13"/>
      <c r="AQ53" s="13"/>
      <c r="AR53" s="13"/>
      <c r="AS53" s="13"/>
      <c r="AT53" s="13"/>
      <c r="AU53" s="13"/>
      <c r="AV53" s="13"/>
      <c r="AW53" s="13"/>
      <c r="AX53" s="11"/>
    </row>
    <row r="54" spans="1:50" customFormat="1" ht="15" customHeight="1" x14ac:dyDescent="0.3">
      <c r="A54" s="137" t="s">
        <v>101</v>
      </c>
      <c r="B54" s="44"/>
      <c r="C54" s="48" t="s">
        <v>102</v>
      </c>
      <c r="D54" s="49"/>
      <c r="E54" s="50">
        <v>562</v>
      </c>
      <c r="F54" s="50">
        <v>567</v>
      </c>
      <c r="G54" s="50">
        <v>572</v>
      </c>
      <c r="H54" s="50">
        <v>575</v>
      </c>
      <c r="I54" s="50">
        <v>577</v>
      </c>
      <c r="J54" s="50">
        <v>581</v>
      </c>
      <c r="K54" s="50">
        <v>589</v>
      </c>
      <c r="L54" s="50">
        <v>586</v>
      </c>
      <c r="M54" s="50">
        <v>592</v>
      </c>
      <c r="N54" s="50">
        <v>606</v>
      </c>
      <c r="O54" s="50">
        <v>597</v>
      </c>
      <c r="P54" s="50">
        <v>603</v>
      </c>
      <c r="Q54" s="50">
        <v>600</v>
      </c>
      <c r="R54" s="50">
        <v>596</v>
      </c>
      <c r="S54" s="50">
        <v>601</v>
      </c>
      <c r="T54" s="50">
        <v>594</v>
      </c>
      <c r="U54" s="50">
        <v>595</v>
      </c>
      <c r="V54" s="50">
        <v>592</v>
      </c>
      <c r="W54" s="50">
        <v>609</v>
      </c>
      <c r="X54" s="50">
        <v>630</v>
      </c>
      <c r="Y54" s="50">
        <v>641</v>
      </c>
      <c r="Z54" s="50">
        <v>674</v>
      </c>
      <c r="AA54" s="50">
        <v>686</v>
      </c>
      <c r="AB54" s="50">
        <v>712</v>
      </c>
      <c r="AC54" s="50">
        <v>752</v>
      </c>
      <c r="AD54" s="50">
        <v>787</v>
      </c>
      <c r="AE54" s="50">
        <v>827</v>
      </c>
      <c r="AF54" s="13"/>
      <c r="AG54" s="13"/>
      <c r="AH54" s="13"/>
      <c r="AI54" s="13"/>
      <c r="AJ54" s="13"/>
      <c r="AK54" s="13"/>
      <c r="AL54" s="13"/>
      <c r="AM54" s="13"/>
      <c r="AN54" s="13"/>
      <c r="AO54" s="13"/>
      <c r="AP54" s="13"/>
      <c r="AQ54" s="13"/>
      <c r="AR54" s="13"/>
      <c r="AS54" s="13"/>
      <c r="AT54" s="13"/>
      <c r="AU54" s="13"/>
      <c r="AV54" s="13"/>
      <c r="AW54" s="13"/>
      <c r="AX54" s="11"/>
    </row>
    <row r="55" spans="1:50" customFormat="1" ht="15" customHeight="1" x14ac:dyDescent="0.3">
      <c r="A55" s="137" t="s">
        <v>103</v>
      </c>
      <c r="B55" s="44"/>
      <c r="C55" s="48" t="s">
        <v>104</v>
      </c>
      <c r="D55" s="49"/>
      <c r="E55" s="50">
        <v>428</v>
      </c>
      <c r="F55" s="50">
        <v>433</v>
      </c>
      <c r="G55" s="50">
        <v>440</v>
      </c>
      <c r="H55" s="50">
        <v>446</v>
      </c>
      <c r="I55" s="50">
        <v>451</v>
      </c>
      <c r="J55" s="50">
        <v>456</v>
      </c>
      <c r="K55" s="50">
        <v>463</v>
      </c>
      <c r="L55" s="50">
        <v>461</v>
      </c>
      <c r="M55" s="50">
        <v>465</v>
      </c>
      <c r="N55" s="50">
        <v>483</v>
      </c>
      <c r="O55" s="50">
        <v>479</v>
      </c>
      <c r="P55" s="50">
        <v>485</v>
      </c>
      <c r="Q55" s="50">
        <v>481</v>
      </c>
      <c r="R55" s="50">
        <v>489</v>
      </c>
      <c r="S55" s="50">
        <v>483</v>
      </c>
      <c r="T55" s="50">
        <v>483</v>
      </c>
      <c r="U55" s="50">
        <v>480</v>
      </c>
      <c r="V55" s="50">
        <v>478</v>
      </c>
      <c r="W55" s="50">
        <v>490</v>
      </c>
      <c r="X55" s="50">
        <v>500</v>
      </c>
      <c r="Y55" s="50">
        <v>502</v>
      </c>
      <c r="Z55" s="50">
        <v>524</v>
      </c>
      <c r="AA55" s="50">
        <v>541</v>
      </c>
      <c r="AB55" s="50">
        <v>559</v>
      </c>
      <c r="AC55" s="50">
        <v>565</v>
      </c>
      <c r="AD55" s="50">
        <v>594</v>
      </c>
      <c r="AE55" s="50">
        <v>610</v>
      </c>
      <c r="AF55" s="13"/>
      <c r="AG55" s="13"/>
      <c r="AH55" s="13"/>
      <c r="AI55" s="13"/>
      <c r="AJ55" s="13"/>
      <c r="AK55" s="13"/>
      <c r="AL55" s="13"/>
      <c r="AM55" s="13"/>
      <c r="AN55" s="13"/>
      <c r="AO55" s="13"/>
      <c r="AP55" s="13"/>
      <c r="AQ55" s="13"/>
      <c r="AR55" s="13"/>
      <c r="AS55" s="13"/>
      <c r="AT55" s="13"/>
      <c r="AU55" s="13"/>
      <c r="AV55" s="13"/>
      <c r="AW55" s="13"/>
      <c r="AX55" s="11"/>
    </row>
    <row r="56" spans="1:50" customFormat="1" ht="15" customHeight="1" x14ac:dyDescent="0.3">
      <c r="A56" s="137" t="s">
        <v>105</v>
      </c>
      <c r="B56" s="44"/>
      <c r="C56" s="48" t="s">
        <v>106</v>
      </c>
      <c r="D56" s="49"/>
      <c r="E56" s="50">
        <v>578</v>
      </c>
      <c r="F56" s="50">
        <v>593</v>
      </c>
      <c r="G56" s="50">
        <v>603</v>
      </c>
      <c r="H56" s="50">
        <v>623</v>
      </c>
      <c r="I56" s="50">
        <v>635</v>
      </c>
      <c r="J56" s="50">
        <v>635</v>
      </c>
      <c r="K56" s="50">
        <v>653</v>
      </c>
      <c r="L56" s="50">
        <v>657</v>
      </c>
      <c r="M56" s="50">
        <v>671</v>
      </c>
      <c r="N56" s="50">
        <v>698</v>
      </c>
      <c r="O56" s="50">
        <v>704</v>
      </c>
      <c r="P56" s="50">
        <v>716</v>
      </c>
      <c r="Q56" s="50">
        <v>717</v>
      </c>
      <c r="R56" s="50">
        <v>723</v>
      </c>
      <c r="S56" s="50">
        <v>738</v>
      </c>
      <c r="T56" s="50">
        <v>738</v>
      </c>
      <c r="U56" s="50">
        <v>732</v>
      </c>
      <c r="V56" s="50">
        <v>719</v>
      </c>
      <c r="W56" s="50">
        <v>729</v>
      </c>
      <c r="X56" s="50">
        <v>739</v>
      </c>
      <c r="Y56" s="50">
        <v>743</v>
      </c>
      <c r="Z56" s="50">
        <v>764</v>
      </c>
      <c r="AA56" s="50">
        <v>777</v>
      </c>
      <c r="AB56" s="50">
        <v>806</v>
      </c>
      <c r="AC56" s="50">
        <v>810</v>
      </c>
      <c r="AD56" s="50">
        <v>856</v>
      </c>
      <c r="AE56" s="50">
        <v>857</v>
      </c>
      <c r="AF56" s="13"/>
      <c r="AG56" s="13"/>
      <c r="AH56" s="13"/>
      <c r="AI56" s="13"/>
      <c r="AJ56" s="13"/>
      <c r="AK56" s="13"/>
      <c r="AL56" s="13"/>
      <c r="AM56" s="13"/>
      <c r="AN56" s="13"/>
      <c r="AO56" s="13"/>
      <c r="AP56" s="13"/>
      <c r="AQ56" s="13"/>
      <c r="AR56" s="13"/>
      <c r="AS56" s="13"/>
      <c r="AT56" s="13"/>
      <c r="AU56" s="13"/>
      <c r="AV56" s="13"/>
      <c r="AW56" s="13"/>
      <c r="AX56" s="11"/>
    </row>
    <row r="57" spans="1:50" customFormat="1" ht="15" customHeight="1" x14ac:dyDescent="0.3">
      <c r="A57" s="137" t="s">
        <v>107</v>
      </c>
      <c r="B57" s="44"/>
      <c r="C57" s="48" t="s">
        <v>108</v>
      </c>
      <c r="D57" s="49"/>
      <c r="E57" s="50">
        <v>3040</v>
      </c>
      <c r="F57" s="50">
        <v>3132</v>
      </c>
      <c r="G57" s="50">
        <v>3195</v>
      </c>
      <c r="H57" s="50">
        <v>3287</v>
      </c>
      <c r="I57" s="50">
        <v>3330</v>
      </c>
      <c r="J57" s="50">
        <v>3392</v>
      </c>
      <c r="K57" s="50">
        <v>3408</v>
      </c>
      <c r="L57" s="50">
        <v>3363</v>
      </c>
      <c r="M57" s="50">
        <v>3444</v>
      </c>
      <c r="N57" s="50">
        <v>3579</v>
      </c>
      <c r="O57" s="50">
        <v>3601</v>
      </c>
      <c r="P57" s="50">
        <v>3644</v>
      </c>
      <c r="Q57" s="50">
        <v>3727</v>
      </c>
      <c r="R57" s="50">
        <v>3884</v>
      </c>
      <c r="S57" s="50">
        <v>3866</v>
      </c>
      <c r="T57" s="50">
        <v>3745</v>
      </c>
      <c r="U57" s="50">
        <v>3735</v>
      </c>
      <c r="V57" s="50">
        <v>3709</v>
      </c>
      <c r="W57" s="50">
        <v>3736</v>
      </c>
      <c r="X57" s="50">
        <v>3662</v>
      </c>
      <c r="Y57" s="50">
        <v>3737</v>
      </c>
      <c r="Z57" s="50">
        <v>3840</v>
      </c>
      <c r="AA57" s="50">
        <v>3897</v>
      </c>
      <c r="AB57" s="50">
        <v>4076</v>
      </c>
      <c r="AC57" s="50">
        <v>4122</v>
      </c>
      <c r="AD57" s="50">
        <v>4287</v>
      </c>
      <c r="AE57" s="50">
        <v>4312</v>
      </c>
      <c r="AF57" s="13"/>
      <c r="AG57" s="13"/>
      <c r="AH57" s="13"/>
      <c r="AI57" s="13"/>
      <c r="AJ57" s="13"/>
      <c r="AK57" s="13"/>
      <c r="AL57" s="13"/>
      <c r="AM57" s="13"/>
      <c r="AN57" s="13"/>
      <c r="AO57" s="13"/>
      <c r="AP57" s="13"/>
      <c r="AQ57" s="13"/>
      <c r="AR57" s="13"/>
      <c r="AS57" s="13"/>
      <c r="AT57" s="13"/>
      <c r="AU57" s="13"/>
      <c r="AV57" s="13"/>
      <c r="AW57" s="13"/>
      <c r="AX57" s="11"/>
    </row>
    <row r="58" spans="1:50" customFormat="1" ht="15" customHeight="1" x14ac:dyDescent="0.3">
      <c r="A58" s="137" t="s">
        <v>109</v>
      </c>
      <c r="B58" s="44"/>
      <c r="C58" s="48" t="s">
        <v>110</v>
      </c>
      <c r="D58" s="49"/>
      <c r="E58" s="50">
        <v>525</v>
      </c>
      <c r="F58" s="50">
        <v>537</v>
      </c>
      <c r="G58" s="50">
        <v>549</v>
      </c>
      <c r="H58" s="50">
        <v>562</v>
      </c>
      <c r="I58" s="50">
        <v>566</v>
      </c>
      <c r="J58" s="50">
        <v>568</v>
      </c>
      <c r="K58" s="50">
        <v>589</v>
      </c>
      <c r="L58" s="50">
        <v>601</v>
      </c>
      <c r="M58" s="50">
        <v>609</v>
      </c>
      <c r="N58" s="50">
        <v>614</v>
      </c>
      <c r="O58" s="50">
        <v>628</v>
      </c>
      <c r="P58" s="50">
        <v>637</v>
      </c>
      <c r="Q58" s="50">
        <v>629</v>
      </c>
      <c r="R58" s="50">
        <v>645</v>
      </c>
      <c r="S58" s="50">
        <v>642</v>
      </c>
      <c r="T58" s="50">
        <v>628</v>
      </c>
      <c r="U58" s="50">
        <v>625</v>
      </c>
      <c r="V58" s="50">
        <v>624</v>
      </c>
      <c r="W58" s="50">
        <v>629</v>
      </c>
      <c r="X58" s="50">
        <v>641</v>
      </c>
      <c r="Y58" s="50">
        <v>648</v>
      </c>
      <c r="Z58" s="50">
        <v>671</v>
      </c>
      <c r="AA58" s="50">
        <v>683</v>
      </c>
      <c r="AB58" s="50">
        <v>710</v>
      </c>
      <c r="AC58" s="50">
        <v>752</v>
      </c>
      <c r="AD58" s="50">
        <v>775</v>
      </c>
      <c r="AE58" s="50">
        <v>797</v>
      </c>
      <c r="AF58" s="13"/>
      <c r="AG58" s="13"/>
      <c r="AH58" s="13"/>
      <c r="AI58" s="13"/>
      <c r="AJ58" s="13"/>
      <c r="AK58" s="13"/>
      <c r="AL58" s="13"/>
      <c r="AM58" s="13"/>
      <c r="AN58" s="13"/>
      <c r="AO58" s="13"/>
      <c r="AP58" s="13"/>
      <c r="AQ58" s="13"/>
      <c r="AR58" s="13"/>
      <c r="AS58" s="13"/>
      <c r="AT58" s="13"/>
      <c r="AU58" s="13"/>
      <c r="AV58" s="13"/>
      <c r="AW58" s="13"/>
      <c r="AX58" s="11"/>
    </row>
    <row r="59" spans="1:50" s="11" customFormat="1" ht="15" customHeight="1" x14ac:dyDescent="0.25">
      <c r="A59" s="136" t="s">
        <v>111</v>
      </c>
      <c r="B59" s="44"/>
      <c r="C59" s="44" t="s">
        <v>112</v>
      </c>
      <c r="D59" s="45"/>
      <c r="E59" s="46">
        <v>3913</v>
      </c>
      <c r="F59" s="46">
        <v>3978</v>
      </c>
      <c r="G59" s="46">
        <v>4056</v>
      </c>
      <c r="H59" s="46">
        <v>4187</v>
      </c>
      <c r="I59" s="46">
        <v>4240</v>
      </c>
      <c r="J59" s="46">
        <v>4327</v>
      </c>
      <c r="K59" s="46">
        <v>4416</v>
      </c>
      <c r="L59" s="46">
        <v>4434</v>
      </c>
      <c r="M59" s="46">
        <v>4538</v>
      </c>
      <c r="N59" s="46">
        <v>4672</v>
      </c>
      <c r="O59" s="46">
        <v>4658</v>
      </c>
      <c r="P59" s="46">
        <v>4788</v>
      </c>
      <c r="Q59" s="46">
        <v>4761</v>
      </c>
      <c r="R59" s="46">
        <v>4766</v>
      </c>
      <c r="S59" s="46">
        <v>4800</v>
      </c>
      <c r="T59" s="46">
        <v>4763</v>
      </c>
      <c r="U59" s="46">
        <v>4751</v>
      </c>
      <c r="V59" s="46">
        <v>4705</v>
      </c>
      <c r="W59" s="46">
        <v>4785</v>
      </c>
      <c r="X59" s="46">
        <v>4830</v>
      </c>
      <c r="Y59" s="46">
        <v>4870</v>
      </c>
      <c r="Z59" s="46">
        <v>5002</v>
      </c>
      <c r="AA59" s="46">
        <v>5142</v>
      </c>
      <c r="AB59" s="46">
        <v>5289</v>
      </c>
      <c r="AC59" s="46">
        <v>5384</v>
      </c>
      <c r="AD59" s="46">
        <v>5616</v>
      </c>
      <c r="AE59" s="46">
        <v>5772</v>
      </c>
    </row>
    <row r="60" spans="1:50" customFormat="1" ht="15" customHeight="1" x14ac:dyDescent="0.3">
      <c r="A60" s="137" t="s">
        <v>113</v>
      </c>
      <c r="B60" s="44"/>
      <c r="C60" s="51" t="s">
        <v>114</v>
      </c>
      <c r="D60" s="49"/>
      <c r="E60" s="50">
        <v>729</v>
      </c>
      <c r="F60" s="50">
        <v>741</v>
      </c>
      <c r="G60" s="50">
        <v>756</v>
      </c>
      <c r="H60" s="50">
        <v>779</v>
      </c>
      <c r="I60" s="50">
        <v>762</v>
      </c>
      <c r="J60" s="50">
        <v>776</v>
      </c>
      <c r="K60" s="50">
        <v>848</v>
      </c>
      <c r="L60" s="50">
        <v>854</v>
      </c>
      <c r="M60" s="50">
        <v>864</v>
      </c>
      <c r="N60" s="50">
        <v>888</v>
      </c>
      <c r="O60" s="50">
        <v>886</v>
      </c>
      <c r="P60" s="50">
        <v>921</v>
      </c>
      <c r="Q60" s="50">
        <v>914</v>
      </c>
      <c r="R60" s="50">
        <v>914</v>
      </c>
      <c r="S60" s="50">
        <v>929</v>
      </c>
      <c r="T60" s="50">
        <v>906</v>
      </c>
      <c r="U60" s="50">
        <v>905</v>
      </c>
      <c r="V60" s="50">
        <v>911</v>
      </c>
      <c r="W60" s="50">
        <v>915</v>
      </c>
      <c r="X60" s="50">
        <v>918</v>
      </c>
      <c r="Y60" s="50">
        <v>925</v>
      </c>
      <c r="Z60" s="50">
        <v>950</v>
      </c>
      <c r="AA60" s="50">
        <v>973</v>
      </c>
      <c r="AB60" s="50">
        <v>990</v>
      </c>
      <c r="AC60" s="50">
        <v>1010</v>
      </c>
      <c r="AD60" s="50">
        <v>1055</v>
      </c>
      <c r="AE60" s="50">
        <v>1089</v>
      </c>
      <c r="AF60" s="13"/>
      <c r="AG60" s="13"/>
      <c r="AH60" s="13"/>
      <c r="AI60" s="13"/>
      <c r="AJ60" s="13"/>
      <c r="AK60" s="13"/>
      <c r="AL60" s="13"/>
      <c r="AM60" s="13"/>
      <c r="AN60" s="13"/>
      <c r="AO60" s="13"/>
      <c r="AP60" s="13"/>
      <c r="AQ60" s="13"/>
      <c r="AR60" s="13"/>
      <c r="AS60" s="13"/>
      <c r="AT60" s="13"/>
      <c r="AU60" s="13"/>
      <c r="AV60" s="13"/>
      <c r="AW60" s="13"/>
      <c r="AX60" s="11"/>
    </row>
    <row r="61" spans="1:50" customFormat="1" ht="15" customHeight="1" x14ac:dyDescent="0.3">
      <c r="A61" s="137" t="s">
        <v>115</v>
      </c>
      <c r="B61" s="44"/>
      <c r="C61" s="51" t="s">
        <v>116</v>
      </c>
      <c r="D61" s="49"/>
      <c r="E61" s="50">
        <v>1086</v>
      </c>
      <c r="F61" s="50">
        <v>1106</v>
      </c>
      <c r="G61" s="50">
        <v>1128</v>
      </c>
      <c r="H61" s="50">
        <v>1176</v>
      </c>
      <c r="I61" s="50">
        <v>1206</v>
      </c>
      <c r="J61" s="50">
        <v>1233</v>
      </c>
      <c r="K61" s="50">
        <v>1247</v>
      </c>
      <c r="L61" s="50">
        <v>1254</v>
      </c>
      <c r="M61" s="50">
        <v>1293</v>
      </c>
      <c r="N61" s="50">
        <v>1357</v>
      </c>
      <c r="O61" s="50">
        <v>1353</v>
      </c>
      <c r="P61" s="50">
        <v>1409</v>
      </c>
      <c r="Q61" s="50">
        <v>1417</v>
      </c>
      <c r="R61" s="50">
        <v>1410</v>
      </c>
      <c r="S61" s="50">
        <v>1425</v>
      </c>
      <c r="T61" s="50">
        <v>1402</v>
      </c>
      <c r="U61" s="50">
        <v>1398</v>
      </c>
      <c r="V61" s="50">
        <v>1380</v>
      </c>
      <c r="W61" s="50">
        <v>1400</v>
      </c>
      <c r="X61" s="50">
        <v>1439</v>
      </c>
      <c r="Y61" s="50">
        <v>1446</v>
      </c>
      <c r="Z61" s="50">
        <v>1502</v>
      </c>
      <c r="AA61" s="50">
        <v>1542</v>
      </c>
      <c r="AB61" s="50">
        <v>1593</v>
      </c>
      <c r="AC61" s="50">
        <v>1624</v>
      </c>
      <c r="AD61" s="50">
        <v>1705</v>
      </c>
      <c r="AE61" s="50">
        <v>1731</v>
      </c>
      <c r="AF61" s="13"/>
      <c r="AG61" s="13"/>
      <c r="AH61" s="13"/>
      <c r="AI61" s="13"/>
      <c r="AJ61" s="13"/>
      <c r="AK61" s="13"/>
      <c r="AL61" s="13"/>
      <c r="AM61" s="13"/>
      <c r="AN61" s="13"/>
      <c r="AO61" s="13"/>
      <c r="AP61" s="13"/>
      <c r="AQ61" s="13"/>
      <c r="AR61" s="13"/>
      <c r="AS61" s="13"/>
      <c r="AT61" s="13"/>
      <c r="AU61" s="13"/>
      <c r="AV61" s="13"/>
      <c r="AW61" s="13"/>
      <c r="AX61" s="11"/>
    </row>
    <row r="62" spans="1:50" customFormat="1" ht="15" customHeight="1" x14ac:dyDescent="0.3">
      <c r="A62" s="137" t="s">
        <v>117</v>
      </c>
      <c r="B62" s="44"/>
      <c r="C62" s="51" t="s">
        <v>118</v>
      </c>
      <c r="D62" s="49"/>
      <c r="E62" s="50">
        <v>930</v>
      </c>
      <c r="F62" s="50">
        <v>947</v>
      </c>
      <c r="G62" s="50">
        <v>968</v>
      </c>
      <c r="H62" s="50">
        <v>1008</v>
      </c>
      <c r="I62" s="50">
        <v>1030</v>
      </c>
      <c r="J62" s="50">
        <v>1057</v>
      </c>
      <c r="K62" s="50">
        <v>1026</v>
      </c>
      <c r="L62" s="50">
        <v>1032</v>
      </c>
      <c r="M62" s="50">
        <v>1060</v>
      </c>
      <c r="N62" s="50">
        <v>1078</v>
      </c>
      <c r="O62" s="50">
        <v>1072</v>
      </c>
      <c r="P62" s="50">
        <v>1102</v>
      </c>
      <c r="Q62" s="50">
        <v>1098</v>
      </c>
      <c r="R62" s="50">
        <v>1106</v>
      </c>
      <c r="S62" s="50">
        <v>1101</v>
      </c>
      <c r="T62" s="50">
        <v>1127</v>
      </c>
      <c r="U62" s="50">
        <v>1117</v>
      </c>
      <c r="V62" s="50">
        <v>1097</v>
      </c>
      <c r="W62" s="50">
        <v>1122</v>
      </c>
      <c r="X62" s="50">
        <v>1118</v>
      </c>
      <c r="Y62" s="50">
        <v>1131</v>
      </c>
      <c r="Z62" s="50">
        <v>1147</v>
      </c>
      <c r="AA62" s="50">
        <v>1191</v>
      </c>
      <c r="AB62" s="50">
        <v>1220</v>
      </c>
      <c r="AC62" s="50">
        <v>1239</v>
      </c>
      <c r="AD62" s="50">
        <v>1286</v>
      </c>
      <c r="AE62" s="50">
        <v>1341</v>
      </c>
      <c r="AF62" s="13"/>
      <c r="AG62" s="13"/>
      <c r="AH62" s="13"/>
      <c r="AI62" s="13"/>
      <c r="AJ62" s="13"/>
      <c r="AK62" s="13"/>
      <c r="AL62" s="13"/>
      <c r="AM62" s="13"/>
      <c r="AN62" s="13"/>
      <c r="AO62" s="13"/>
      <c r="AP62" s="13"/>
      <c r="AQ62" s="13"/>
      <c r="AR62" s="13"/>
      <c r="AS62" s="13"/>
      <c r="AT62" s="13"/>
      <c r="AU62" s="13"/>
      <c r="AV62" s="13"/>
      <c r="AW62" s="13"/>
      <c r="AX62" s="11"/>
    </row>
    <row r="63" spans="1:50" customFormat="1" ht="15" customHeight="1" x14ac:dyDescent="0.3">
      <c r="A63" s="137" t="s">
        <v>119</v>
      </c>
      <c r="B63" s="44"/>
      <c r="C63" s="51" t="s">
        <v>120</v>
      </c>
      <c r="D63" s="49"/>
      <c r="E63" s="50">
        <v>1168</v>
      </c>
      <c r="F63" s="50">
        <v>1184</v>
      </c>
      <c r="G63" s="50">
        <v>1204</v>
      </c>
      <c r="H63" s="50">
        <v>1224</v>
      </c>
      <c r="I63" s="50">
        <v>1242</v>
      </c>
      <c r="J63" s="50">
        <v>1262</v>
      </c>
      <c r="K63" s="50">
        <v>1294</v>
      </c>
      <c r="L63" s="50">
        <v>1294</v>
      </c>
      <c r="M63" s="50">
        <v>1322</v>
      </c>
      <c r="N63" s="50">
        <v>1349</v>
      </c>
      <c r="O63" s="50">
        <v>1348</v>
      </c>
      <c r="P63" s="50">
        <v>1356</v>
      </c>
      <c r="Q63" s="50">
        <v>1332</v>
      </c>
      <c r="R63" s="50">
        <v>1335</v>
      </c>
      <c r="S63" s="50">
        <v>1344</v>
      </c>
      <c r="T63" s="50">
        <v>1328</v>
      </c>
      <c r="U63" s="50">
        <v>1331</v>
      </c>
      <c r="V63" s="50">
        <v>1317</v>
      </c>
      <c r="W63" s="50">
        <v>1348</v>
      </c>
      <c r="X63" s="50">
        <v>1355</v>
      </c>
      <c r="Y63" s="50">
        <v>1368</v>
      </c>
      <c r="Z63" s="50">
        <v>1404</v>
      </c>
      <c r="AA63" s="50">
        <v>1437</v>
      </c>
      <c r="AB63" s="50">
        <v>1485</v>
      </c>
      <c r="AC63" s="50">
        <v>1511</v>
      </c>
      <c r="AD63" s="50">
        <v>1570</v>
      </c>
      <c r="AE63" s="50">
        <v>1612</v>
      </c>
      <c r="AF63" s="13"/>
      <c r="AG63" s="13"/>
      <c r="AH63" s="13"/>
      <c r="AI63" s="13"/>
      <c r="AJ63" s="13"/>
      <c r="AK63" s="13"/>
      <c r="AL63" s="13"/>
      <c r="AM63" s="13"/>
      <c r="AN63" s="13"/>
      <c r="AO63" s="13"/>
      <c r="AP63" s="13"/>
      <c r="AQ63" s="13"/>
      <c r="AR63" s="13"/>
      <c r="AS63" s="13"/>
      <c r="AT63" s="13"/>
      <c r="AU63" s="13"/>
      <c r="AV63" s="13"/>
      <c r="AW63" s="13"/>
      <c r="AX63" s="11"/>
    </row>
    <row r="64" spans="1:50" s="11" customFormat="1" ht="15" customHeight="1" x14ac:dyDescent="0.25">
      <c r="A64" s="136" t="s">
        <v>121</v>
      </c>
      <c r="B64" s="44"/>
      <c r="C64" s="44" t="s">
        <v>122</v>
      </c>
      <c r="D64" s="45"/>
      <c r="E64" s="46">
        <v>6546</v>
      </c>
      <c r="F64" s="46">
        <v>6651</v>
      </c>
      <c r="G64" s="46">
        <v>6782</v>
      </c>
      <c r="H64" s="46">
        <v>6965</v>
      </c>
      <c r="I64" s="46">
        <v>7091</v>
      </c>
      <c r="J64" s="46">
        <v>7265</v>
      </c>
      <c r="K64" s="46">
        <v>7325</v>
      </c>
      <c r="L64" s="46">
        <v>7322</v>
      </c>
      <c r="M64" s="46">
        <v>7386</v>
      </c>
      <c r="N64" s="46">
        <v>7518</v>
      </c>
      <c r="O64" s="46">
        <v>7468</v>
      </c>
      <c r="P64" s="46">
        <v>7572</v>
      </c>
      <c r="Q64" s="46">
        <v>7535</v>
      </c>
      <c r="R64" s="46">
        <v>7678</v>
      </c>
      <c r="S64" s="46">
        <v>7742</v>
      </c>
      <c r="T64" s="46">
        <v>7674</v>
      </c>
      <c r="U64" s="46">
        <v>7603</v>
      </c>
      <c r="V64" s="46">
        <v>7535</v>
      </c>
      <c r="W64" s="46">
        <v>7671</v>
      </c>
      <c r="X64" s="46">
        <v>7695</v>
      </c>
      <c r="Y64" s="46">
        <v>7760</v>
      </c>
      <c r="Z64" s="46">
        <v>8134</v>
      </c>
      <c r="AA64" s="46">
        <v>8364</v>
      </c>
      <c r="AB64" s="46">
        <v>8715</v>
      </c>
      <c r="AC64" s="46">
        <v>8910</v>
      </c>
      <c r="AD64" s="46">
        <v>9087</v>
      </c>
      <c r="AE64" s="46">
        <v>9368</v>
      </c>
    </row>
    <row r="65" spans="1:50" customFormat="1" ht="15" customHeight="1" x14ac:dyDescent="0.3">
      <c r="A65" s="137" t="s">
        <v>123</v>
      </c>
      <c r="B65" s="44"/>
      <c r="C65" s="51" t="s">
        <v>124</v>
      </c>
      <c r="D65" s="49"/>
      <c r="E65" s="50">
        <v>1115</v>
      </c>
      <c r="F65" s="50">
        <v>1129</v>
      </c>
      <c r="G65" s="50">
        <v>1146</v>
      </c>
      <c r="H65" s="50">
        <v>1166</v>
      </c>
      <c r="I65" s="50">
        <v>1181</v>
      </c>
      <c r="J65" s="50">
        <v>1199</v>
      </c>
      <c r="K65" s="50">
        <v>1203</v>
      </c>
      <c r="L65" s="50">
        <v>1196</v>
      </c>
      <c r="M65" s="50">
        <v>1205</v>
      </c>
      <c r="N65" s="50">
        <v>1238</v>
      </c>
      <c r="O65" s="50">
        <v>1226</v>
      </c>
      <c r="P65" s="50">
        <v>1223</v>
      </c>
      <c r="Q65" s="50">
        <v>1223</v>
      </c>
      <c r="R65" s="50">
        <v>1244</v>
      </c>
      <c r="S65" s="50">
        <v>1253</v>
      </c>
      <c r="T65" s="50">
        <v>1245</v>
      </c>
      <c r="U65" s="50">
        <v>1237</v>
      </c>
      <c r="V65" s="50">
        <v>1236</v>
      </c>
      <c r="W65" s="50">
        <v>1256</v>
      </c>
      <c r="X65" s="50">
        <v>1275</v>
      </c>
      <c r="Y65" s="50">
        <v>1285</v>
      </c>
      <c r="Z65" s="50">
        <v>1341</v>
      </c>
      <c r="AA65" s="50">
        <v>1380</v>
      </c>
      <c r="AB65" s="50">
        <v>1415</v>
      </c>
      <c r="AC65" s="50">
        <v>1468</v>
      </c>
      <c r="AD65" s="50">
        <v>1507</v>
      </c>
      <c r="AE65" s="50">
        <v>1540</v>
      </c>
      <c r="AF65" s="13"/>
      <c r="AG65" s="13"/>
      <c r="AH65" s="13"/>
      <c r="AI65" s="13"/>
      <c r="AJ65" s="13"/>
      <c r="AK65" s="13"/>
      <c r="AL65" s="13"/>
      <c r="AM65" s="13"/>
      <c r="AN65" s="13"/>
      <c r="AO65" s="13"/>
      <c r="AP65" s="13"/>
      <c r="AQ65" s="13"/>
      <c r="AR65" s="13"/>
      <c r="AS65" s="13"/>
      <c r="AT65" s="13"/>
      <c r="AU65" s="13"/>
      <c r="AV65" s="13"/>
      <c r="AW65" s="13"/>
      <c r="AX65" s="11"/>
    </row>
    <row r="66" spans="1:50" customFormat="1" ht="15" customHeight="1" x14ac:dyDescent="0.3">
      <c r="A66" s="137" t="s">
        <v>125</v>
      </c>
      <c r="B66" s="44"/>
      <c r="C66" s="51" t="s">
        <v>126</v>
      </c>
      <c r="D66" s="49"/>
      <c r="E66" s="50">
        <v>637</v>
      </c>
      <c r="F66" s="50">
        <v>646</v>
      </c>
      <c r="G66" s="50">
        <v>660</v>
      </c>
      <c r="H66" s="50">
        <v>681</v>
      </c>
      <c r="I66" s="50">
        <v>690</v>
      </c>
      <c r="J66" s="50">
        <v>704</v>
      </c>
      <c r="K66" s="50">
        <v>711</v>
      </c>
      <c r="L66" s="50">
        <v>710</v>
      </c>
      <c r="M66" s="50">
        <v>714</v>
      </c>
      <c r="N66" s="50">
        <v>728</v>
      </c>
      <c r="O66" s="50">
        <v>712</v>
      </c>
      <c r="P66" s="50">
        <v>725</v>
      </c>
      <c r="Q66" s="50">
        <v>725</v>
      </c>
      <c r="R66" s="50">
        <v>728</v>
      </c>
      <c r="S66" s="50">
        <v>740</v>
      </c>
      <c r="T66" s="50">
        <v>738</v>
      </c>
      <c r="U66" s="50">
        <v>742</v>
      </c>
      <c r="V66" s="50">
        <v>725</v>
      </c>
      <c r="W66" s="50">
        <v>725</v>
      </c>
      <c r="X66" s="50">
        <v>721</v>
      </c>
      <c r="Y66" s="50">
        <v>725</v>
      </c>
      <c r="Z66" s="50">
        <v>762</v>
      </c>
      <c r="AA66" s="50">
        <v>773</v>
      </c>
      <c r="AB66" s="50">
        <v>794</v>
      </c>
      <c r="AC66" s="50">
        <v>801</v>
      </c>
      <c r="AD66" s="50">
        <v>818</v>
      </c>
      <c r="AE66" s="50">
        <v>842</v>
      </c>
      <c r="AF66" s="13"/>
      <c r="AG66" s="13"/>
      <c r="AH66" s="13"/>
      <c r="AI66" s="13"/>
      <c r="AJ66" s="13"/>
      <c r="AK66" s="13"/>
      <c r="AL66" s="13"/>
      <c r="AM66" s="13"/>
      <c r="AN66" s="13"/>
      <c r="AO66" s="13"/>
      <c r="AP66" s="13"/>
      <c r="AQ66" s="13"/>
      <c r="AR66" s="13"/>
      <c r="AS66" s="13"/>
      <c r="AT66" s="13"/>
      <c r="AU66" s="13"/>
      <c r="AV66" s="13"/>
      <c r="AW66" s="13"/>
      <c r="AX66" s="11"/>
    </row>
    <row r="67" spans="1:50" customFormat="1" ht="15" customHeight="1" x14ac:dyDescent="0.3">
      <c r="A67" s="137" t="s">
        <v>127</v>
      </c>
      <c r="B67" s="44"/>
      <c r="C67" s="51" t="s">
        <v>128</v>
      </c>
      <c r="D67" s="49"/>
      <c r="E67" s="50">
        <v>1082</v>
      </c>
      <c r="F67" s="50">
        <v>1099</v>
      </c>
      <c r="G67" s="50">
        <v>1123</v>
      </c>
      <c r="H67" s="50">
        <v>1153</v>
      </c>
      <c r="I67" s="50">
        <v>1170</v>
      </c>
      <c r="J67" s="50">
        <v>1197</v>
      </c>
      <c r="K67" s="50">
        <v>1225</v>
      </c>
      <c r="L67" s="50">
        <v>1232</v>
      </c>
      <c r="M67" s="50">
        <v>1243</v>
      </c>
      <c r="N67" s="50">
        <v>1258</v>
      </c>
      <c r="O67" s="50">
        <v>1211</v>
      </c>
      <c r="P67" s="50">
        <v>1254</v>
      </c>
      <c r="Q67" s="50">
        <v>1260</v>
      </c>
      <c r="R67" s="50">
        <v>1279</v>
      </c>
      <c r="S67" s="50">
        <v>1296</v>
      </c>
      <c r="T67" s="50">
        <v>1281</v>
      </c>
      <c r="U67" s="50">
        <v>1273</v>
      </c>
      <c r="V67" s="50">
        <v>1263</v>
      </c>
      <c r="W67" s="50">
        <v>1274</v>
      </c>
      <c r="X67" s="50">
        <v>1270</v>
      </c>
      <c r="Y67" s="50">
        <v>1278</v>
      </c>
      <c r="Z67" s="50">
        <v>1367</v>
      </c>
      <c r="AA67" s="50">
        <v>1377</v>
      </c>
      <c r="AB67" s="50">
        <v>1434</v>
      </c>
      <c r="AC67" s="50">
        <v>1459</v>
      </c>
      <c r="AD67" s="50">
        <v>1480</v>
      </c>
      <c r="AE67" s="50">
        <v>1518</v>
      </c>
      <c r="AF67" s="13"/>
      <c r="AG67" s="13"/>
      <c r="AH67" s="13"/>
      <c r="AI67" s="13"/>
      <c r="AJ67" s="13"/>
      <c r="AK67" s="13"/>
      <c r="AL67" s="13"/>
      <c r="AM67" s="13"/>
      <c r="AN67" s="13"/>
      <c r="AO67" s="13"/>
      <c r="AP67" s="13"/>
      <c r="AQ67" s="13"/>
      <c r="AR67" s="13"/>
      <c r="AS67" s="13"/>
      <c r="AT67" s="13"/>
      <c r="AU67" s="13"/>
      <c r="AV67" s="13"/>
      <c r="AW67" s="13"/>
      <c r="AX67" s="11"/>
    </row>
    <row r="68" spans="1:50" customFormat="1" ht="15" customHeight="1" x14ac:dyDescent="0.3">
      <c r="A68" s="137" t="s">
        <v>129</v>
      </c>
      <c r="B68" s="44"/>
      <c r="C68" s="51" t="s">
        <v>130</v>
      </c>
      <c r="D68" s="49"/>
      <c r="E68" s="50">
        <v>2655</v>
      </c>
      <c r="F68" s="50">
        <v>2702</v>
      </c>
      <c r="G68" s="50">
        <v>2755</v>
      </c>
      <c r="H68" s="50">
        <v>2817</v>
      </c>
      <c r="I68" s="50">
        <v>2877</v>
      </c>
      <c r="J68" s="50">
        <v>2970</v>
      </c>
      <c r="K68" s="50">
        <v>2959</v>
      </c>
      <c r="L68" s="50">
        <v>2964</v>
      </c>
      <c r="M68" s="50">
        <v>2990</v>
      </c>
      <c r="N68" s="50">
        <v>3064</v>
      </c>
      <c r="O68" s="50">
        <v>3077</v>
      </c>
      <c r="P68" s="50">
        <v>3120</v>
      </c>
      <c r="Q68" s="50">
        <v>3071</v>
      </c>
      <c r="R68" s="50">
        <v>3100</v>
      </c>
      <c r="S68" s="50">
        <v>3121</v>
      </c>
      <c r="T68" s="50">
        <v>3100</v>
      </c>
      <c r="U68" s="50">
        <v>3047</v>
      </c>
      <c r="V68" s="50">
        <v>3029</v>
      </c>
      <c r="W68" s="50">
        <v>3080</v>
      </c>
      <c r="X68" s="50">
        <v>3104</v>
      </c>
      <c r="Y68" s="50">
        <v>3125</v>
      </c>
      <c r="Z68" s="50">
        <v>3259</v>
      </c>
      <c r="AA68" s="50">
        <v>3385</v>
      </c>
      <c r="AB68" s="50">
        <v>3563</v>
      </c>
      <c r="AC68" s="50">
        <v>3652</v>
      </c>
      <c r="AD68" s="50">
        <v>3719</v>
      </c>
      <c r="AE68" s="50">
        <v>3846</v>
      </c>
      <c r="AF68" s="13"/>
      <c r="AG68" s="13"/>
      <c r="AH68" s="13"/>
      <c r="AI68" s="13"/>
      <c r="AJ68" s="13"/>
      <c r="AK68" s="13"/>
      <c r="AL68" s="13"/>
      <c r="AM68" s="13"/>
      <c r="AN68" s="13"/>
      <c r="AO68" s="13"/>
      <c r="AP68" s="13"/>
      <c r="AQ68" s="13"/>
      <c r="AR68" s="13"/>
      <c r="AS68" s="13"/>
      <c r="AT68" s="13"/>
      <c r="AU68" s="13"/>
      <c r="AV68" s="13"/>
      <c r="AW68" s="13"/>
      <c r="AX68" s="11"/>
    </row>
    <row r="69" spans="1:50" customFormat="1" ht="15" customHeight="1" x14ac:dyDescent="0.3">
      <c r="A69" s="137" t="s">
        <v>131</v>
      </c>
      <c r="B69" s="44"/>
      <c r="C69" s="51" t="s">
        <v>132</v>
      </c>
      <c r="D69" s="49"/>
      <c r="E69" s="50">
        <v>1056</v>
      </c>
      <c r="F69" s="50">
        <v>1074</v>
      </c>
      <c r="G69" s="50">
        <v>1097</v>
      </c>
      <c r="H69" s="50">
        <v>1148</v>
      </c>
      <c r="I69" s="50">
        <v>1173</v>
      </c>
      <c r="J69" s="50">
        <v>1194</v>
      </c>
      <c r="K69" s="50">
        <v>1228</v>
      </c>
      <c r="L69" s="50">
        <v>1220</v>
      </c>
      <c r="M69" s="50">
        <v>1233</v>
      </c>
      <c r="N69" s="50">
        <v>1229</v>
      </c>
      <c r="O69" s="50">
        <v>1242</v>
      </c>
      <c r="P69" s="50">
        <v>1250</v>
      </c>
      <c r="Q69" s="50">
        <v>1256</v>
      </c>
      <c r="R69" s="50">
        <v>1328</v>
      </c>
      <c r="S69" s="50">
        <v>1330</v>
      </c>
      <c r="T69" s="50">
        <v>1311</v>
      </c>
      <c r="U69" s="50">
        <v>1305</v>
      </c>
      <c r="V69" s="50">
        <v>1283</v>
      </c>
      <c r="W69" s="50">
        <v>1335</v>
      </c>
      <c r="X69" s="50">
        <v>1325</v>
      </c>
      <c r="Y69" s="50">
        <v>1347</v>
      </c>
      <c r="Z69" s="50">
        <v>1405</v>
      </c>
      <c r="AA69" s="50">
        <v>1448</v>
      </c>
      <c r="AB69" s="50">
        <v>1509</v>
      </c>
      <c r="AC69" s="50">
        <v>1529</v>
      </c>
      <c r="AD69" s="50">
        <v>1563</v>
      </c>
      <c r="AE69" s="50">
        <v>1622</v>
      </c>
      <c r="AF69" s="13"/>
      <c r="AG69" s="13"/>
      <c r="AH69" s="13"/>
      <c r="AI69" s="13"/>
      <c r="AJ69" s="13"/>
      <c r="AK69" s="13"/>
      <c r="AL69" s="13"/>
      <c r="AM69" s="13"/>
      <c r="AN69" s="13"/>
      <c r="AO69" s="13"/>
      <c r="AP69" s="13"/>
      <c r="AQ69" s="13"/>
      <c r="AR69" s="13"/>
      <c r="AS69" s="13"/>
      <c r="AT69" s="13"/>
      <c r="AU69" s="13"/>
      <c r="AV69" s="13"/>
      <c r="AW69" s="13"/>
      <c r="AX69" s="11"/>
    </row>
    <row r="70" spans="1:50" s="11" customFormat="1" ht="22.5" customHeight="1" x14ac:dyDescent="0.25">
      <c r="A70" s="136" t="s">
        <v>133</v>
      </c>
      <c r="B70" s="44" t="s">
        <v>134</v>
      </c>
      <c r="C70" s="44"/>
      <c r="D70" s="45"/>
      <c r="E70" s="46">
        <v>16200</v>
      </c>
      <c r="F70" s="46">
        <v>16545</v>
      </c>
      <c r="G70" s="46">
        <v>16857</v>
      </c>
      <c r="H70" s="46">
        <v>17360</v>
      </c>
      <c r="I70" s="46">
        <v>17674</v>
      </c>
      <c r="J70" s="46">
        <v>17935</v>
      </c>
      <c r="K70" s="46">
        <v>18421</v>
      </c>
      <c r="L70" s="46">
        <v>18277</v>
      </c>
      <c r="M70" s="46">
        <v>18612</v>
      </c>
      <c r="N70" s="46">
        <v>19180</v>
      </c>
      <c r="O70" s="46">
        <v>19458</v>
      </c>
      <c r="P70" s="46">
        <v>19709</v>
      </c>
      <c r="Q70" s="46">
        <v>19706</v>
      </c>
      <c r="R70" s="46">
        <v>20013</v>
      </c>
      <c r="S70" s="46">
        <v>20093</v>
      </c>
      <c r="T70" s="46">
        <v>19906</v>
      </c>
      <c r="U70" s="46">
        <v>19897</v>
      </c>
      <c r="V70" s="46">
        <v>19773</v>
      </c>
      <c r="W70" s="46">
        <v>19960</v>
      </c>
      <c r="X70" s="46">
        <v>20172</v>
      </c>
      <c r="Y70" s="46">
        <v>20244</v>
      </c>
      <c r="Z70" s="46">
        <v>20727</v>
      </c>
      <c r="AA70" s="46">
        <v>21096</v>
      </c>
      <c r="AB70" s="46">
        <v>21618</v>
      </c>
      <c r="AC70" s="46">
        <v>22062</v>
      </c>
      <c r="AD70" s="46">
        <v>22332</v>
      </c>
      <c r="AE70" s="46">
        <v>22917</v>
      </c>
    </row>
    <row r="71" spans="1:50" customFormat="1" ht="15" customHeight="1" x14ac:dyDescent="0.3">
      <c r="A71" s="137" t="s">
        <v>135</v>
      </c>
      <c r="B71" s="44"/>
      <c r="C71" s="48" t="s">
        <v>136</v>
      </c>
      <c r="D71" s="49"/>
      <c r="E71" s="50">
        <v>812</v>
      </c>
      <c r="F71" s="50">
        <v>820</v>
      </c>
      <c r="G71" s="50">
        <v>828</v>
      </c>
      <c r="H71" s="50">
        <v>836</v>
      </c>
      <c r="I71" s="50">
        <v>835</v>
      </c>
      <c r="J71" s="50">
        <v>835</v>
      </c>
      <c r="K71" s="50">
        <v>847</v>
      </c>
      <c r="L71" s="50">
        <v>833</v>
      </c>
      <c r="M71" s="50">
        <v>841</v>
      </c>
      <c r="N71" s="50">
        <v>864</v>
      </c>
      <c r="O71" s="50">
        <v>858</v>
      </c>
      <c r="P71" s="50">
        <v>872</v>
      </c>
      <c r="Q71" s="50">
        <v>866</v>
      </c>
      <c r="R71" s="50">
        <v>862</v>
      </c>
      <c r="S71" s="50">
        <v>870</v>
      </c>
      <c r="T71" s="50">
        <v>895</v>
      </c>
      <c r="U71" s="50">
        <v>891</v>
      </c>
      <c r="V71" s="50">
        <v>867</v>
      </c>
      <c r="W71" s="50">
        <v>882</v>
      </c>
      <c r="X71" s="50">
        <v>892</v>
      </c>
      <c r="Y71" s="50">
        <v>873</v>
      </c>
      <c r="Z71" s="50">
        <v>895</v>
      </c>
      <c r="AA71" s="50">
        <v>903</v>
      </c>
      <c r="AB71" s="50">
        <v>903</v>
      </c>
      <c r="AC71" s="50">
        <v>934</v>
      </c>
      <c r="AD71" s="50">
        <v>925</v>
      </c>
      <c r="AE71" s="50">
        <v>956</v>
      </c>
      <c r="AF71" s="13"/>
      <c r="AG71" s="13"/>
      <c r="AH71" s="13"/>
      <c r="AI71" s="13"/>
      <c r="AJ71" s="13"/>
      <c r="AK71" s="13"/>
      <c r="AL71" s="13"/>
      <c r="AM71" s="13"/>
      <c r="AN71" s="13"/>
      <c r="AO71" s="13"/>
      <c r="AP71" s="13"/>
      <c r="AQ71" s="13"/>
      <c r="AR71" s="13"/>
      <c r="AS71" s="13"/>
      <c r="AT71" s="13"/>
      <c r="AU71" s="13"/>
      <c r="AV71" s="13"/>
      <c r="AW71" s="13"/>
      <c r="AX71" s="11"/>
    </row>
    <row r="72" spans="1:50" customFormat="1" ht="15" customHeight="1" x14ac:dyDescent="0.3">
      <c r="A72" s="137" t="s">
        <v>137</v>
      </c>
      <c r="B72" s="44"/>
      <c r="C72" s="48" t="s">
        <v>138</v>
      </c>
      <c r="D72" s="49"/>
      <c r="E72" s="50">
        <v>3026</v>
      </c>
      <c r="F72" s="50">
        <v>3098</v>
      </c>
      <c r="G72" s="50">
        <v>3160</v>
      </c>
      <c r="H72" s="50">
        <v>3280</v>
      </c>
      <c r="I72" s="50">
        <v>3339</v>
      </c>
      <c r="J72" s="50">
        <v>3417</v>
      </c>
      <c r="K72" s="50">
        <v>3428</v>
      </c>
      <c r="L72" s="50">
        <v>3340</v>
      </c>
      <c r="M72" s="50">
        <v>3435</v>
      </c>
      <c r="N72" s="50">
        <v>3473</v>
      </c>
      <c r="O72" s="50">
        <v>3540</v>
      </c>
      <c r="P72" s="50">
        <v>3600</v>
      </c>
      <c r="Q72" s="50">
        <v>3634</v>
      </c>
      <c r="R72" s="50">
        <v>3668</v>
      </c>
      <c r="S72" s="50">
        <v>3684</v>
      </c>
      <c r="T72" s="50">
        <v>3718</v>
      </c>
      <c r="U72" s="50">
        <v>3723</v>
      </c>
      <c r="V72" s="50">
        <v>3682</v>
      </c>
      <c r="W72" s="50">
        <v>3736</v>
      </c>
      <c r="X72" s="50">
        <v>3812</v>
      </c>
      <c r="Y72" s="50">
        <v>3773</v>
      </c>
      <c r="Z72" s="50">
        <v>3835</v>
      </c>
      <c r="AA72" s="50">
        <v>3907</v>
      </c>
      <c r="AB72" s="50">
        <v>4050</v>
      </c>
      <c r="AC72" s="50">
        <v>4126</v>
      </c>
      <c r="AD72" s="50">
        <v>4164</v>
      </c>
      <c r="AE72" s="50">
        <v>4266</v>
      </c>
      <c r="AF72" s="13"/>
      <c r="AG72" s="13"/>
      <c r="AH72" s="13"/>
      <c r="AI72" s="13"/>
      <c r="AJ72" s="13"/>
      <c r="AK72" s="13"/>
      <c r="AL72" s="13"/>
      <c r="AM72" s="13"/>
      <c r="AN72" s="13"/>
      <c r="AO72" s="13"/>
      <c r="AP72" s="13"/>
      <c r="AQ72" s="13"/>
      <c r="AR72" s="13"/>
      <c r="AS72" s="13"/>
      <c r="AT72" s="13"/>
      <c r="AU72" s="13"/>
      <c r="AV72" s="13"/>
      <c r="AW72" s="13"/>
      <c r="AX72" s="11"/>
    </row>
    <row r="73" spans="1:50" customFormat="1" ht="15" customHeight="1" x14ac:dyDescent="0.3">
      <c r="A73" s="137" t="s">
        <v>139</v>
      </c>
      <c r="B73" s="44"/>
      <c r="C73" s="48" t="s">
        <v>140</v>
      </c>
      <c r="D73" s="49"/>
      <c r="E73" s="50">
        <v>664</v>
      </c>
      <c r="F73" s="50">
        <v>674</v>
      </c>
      <c r="G73" s="50">
        <v>683</v>
      </c>
      <c r="H73" s="50">
        <v>690</v>
      </c>
      <c r="I73" s="50">
        <v>682</v>
      </c>
      <c r="J73" s="50">
        <v>688</v>
      </c>
      <c r="K73" s="50">
        <v>700</v>
      </c>
      <c r="L73" s="50">
        <v>715</v>
      </c>
      <c r="M73" s="50">
        <v>719</v>
      </c>
      <c r="N73" s="50">
        <v>730</v>
      </c>
      <c r="O73" s="50">
        <v>733</v>
      </c>
      <c r="P73" s="50">
        <v>736</v>
      </c>
      <c r="Q73" s="50">
        <v>721</v>
      </c>
      <c r="R73" s="50">
        <v>736</v>
      </c>
      <c r="S73" s="50">
        <v>738</v>
      </c>
      <c r="T73" s="50">
        <v>733</v>
      </c>
      <c r="U73" s="50">
        <v>729</v>
      </c>
      <c r="V73" s="50">
        <v>709</v>
      </c>
      <c r="W73" s="50">
        <v>720</v>
      </c>
      <c r="X73" s="50">
        <v>728</v>
      </c>
      <c r="Y73" s="50">
        <v>722</v>
      </c>
      <c r="Z73" s="50">
        <v>736</v>
      </c>
      <c r="AA73" s="50">
        <v>737</v>
      </c>
      <c r="AB73" s="50">
        <v>746</v>
      </c>
      <c r="AC73" s="50">
        <v>766</v>
      </c>
      <c r="AD73" s="50">
        <v>760</v>
      </c>
      <c r="AE73" s="50">
        <v>788</v>
      </c>
      <c r="AF73" s="13"/>
      <c r="AG73" s="13"/>
      <c r="AH73" s="13"/>
      <c r="AI73" s="13"/>
      <c r="AJ73" s="13"/>
      <c r="AK73" s="13"/>
      <c r="AL73" s="13"/>
      <c r="AM73" s="13"/>
      <c r="AN73" s="13"/>
      <c r="AO73" s="13"/>
      <c r="AP73" s="13"/>
      <c r="AQ73" s="13"/>
      <c r="AR73" s="13"/>
      <c r="AS73" s="13"/>
      <c r="AT73" s="13"/>
      <c r="AU73" s="13"/>
      <c r="AV73" s="13"/>
      <c r="AW73" s="13"/>
      <c r="AX73" s="11"/>
    </row>
    <row r="74" spans="1:50" customFormat="1" ht="15" customHeight="1" x14ac:dyDescent="0.3">
      <c r="A74" s="137" t="s">
        <v>141</v>
      </c>
      <c r="B74" s="44"/>
      <c r="C74" s="48" t="s">
        <v>142</v>
      </c>
      <c r="D74" s="49"/>
      <c r="E74" s="50">
        <v>2740</v>
      </c>
      <c r="F74" s="50">
        <v>2798</v>
      </c>
      <c r="G74" s="50">
        <v>2859</v>
      </c>
      <c r="H74" s="50">
        <v>2983</v>
      </c>
      <c r="I74" s="50">
        <v>3121</v>
      </c>
      <c r="J74" s="50">
        <v>3195</v>
      </c>
      <c r="K74" s="50">
        <v>3312</v>
      </c>
      <c r="L74" s="50">
        <v>3268</v>
      </c>
      <c r="M74" s="50">
        <v>3341</v>
      </c>
      <c r="N74" s="50">
        <v>3443</v>
      </c>
      <c r="O74" s="50">
        <v>3439</v>
      </c>
      <c r="P74" s="50">
        <v>3488</v>
      </c>
      <c r="Q74" s="50">
        <v>3520</v>
      </c>
      <c r="R74" s="50">
        <v>3554</v>
      </c>
      <c r="S74" s="50">
        <v>3543</v>
      </c>
      <c r="T74" s="50">
        <v>3483</v>
      </c>
      <c r="U74" s="50">
        <v>3491</v>
      </c>
      <c r="V74" s="50">
        <v>3469</v>
      </c>
      <c r="W74" s="50">
        <v>3498</v>
      </c>
      <c r="X74" s="50">
        <v>3491</v>
      </c>
      <c r="Y74" s="50">
        <v>3561</v>
      </c>
      <c r="Z74" s="50">
        <v>3658</v>
      </c>
      <c r="AA74" s="50">
        <v>3674</v>
      </c>
      <c r="AB74" s="50">
        <v>3781</v>
      </c>
      <c r="AC74" s="50">
        <v>3832</v>
      </c>
      <c r="AD74" s="50">
        <v>3860</v>
      </c>
      <c r="AE74" s="50">
        <v>3964</v>
      </c>
      <c r="AF74" s="13"/>
      <c r="AG74" s="13"/>
      <c r="AH74" s="13"/>
      <c r="AI74" s="13"/>
      <c r="AJ74" s="13"/>
      <c r="AK74" s="13"/>
      <c r="AL74" s="13"/>
      <c r="AM74" s="13"/>
      <c r="AN74" s="13"/>
      <c r="AO74" s="13"/>
      <c r="AP74" s="13"/>
      <c r="AQ74" s="13"/>
      <c r="AR74" s="13"/>
      <c r="AS74" s="13"/>
      <c r="AT74" s="13"/>
      <c r="AU74" s="13"/>
      <c r="AV74" s="13"/>
      <c r="AW74" s="13"/>
      <c r="AX74" s="11"/>
    </row>
    <row r="75" spans="1:50" customFormat="1" ht="15" customHeight="1" x14ac:dyDescent="0.3">
      <c r="A75" s="137" t="s">
        <v>143</v>
      </c>
      <c r="B75" s="44"/>
      <c r="C75" s="48" t="s">
        <v>144</v>
      </c>
      <c r="D75" s="49"/>
      <c r="E75" s="50">
        <v>2164</v>
      </c>
      <c r="F75" s="50">
        <v>2229</v>
      </c>
      <c r="G75" s="50">
        <v>2271</v>
      </c>
      <c r="H75" s="50">
        <v>2327</v>
      </c>
      <c r="I75" s="50">
        <v>2363</v>
      </c>
      <c r="J75" s="50">
        <v>2381</v>
      </c>
      <c r="K75" s="50">
        <v>2445</v>
      </c>
      <c r="L75" s="50">
        <v>2461</v>
      </c>
      <c r="M75" s="50">
        <v>2499</v>
      </c>
      <c r="N75" s="50">
        <v>2604</v>
      </c>
      <c r="O75" s="50">
        <v>2632</v>
      </c>
      <c r="P75" s="50">
        <v>2676</v>
      </c>
      <c r="Q75" s="50">
        <v>2726</v>
      </c>
      <c r="R75" s="50">
        <v>2775</v>
      </c>
      <c r="S75" s="50">
        <v>2789</v>
      </c>
      <c r="T75" s="50">
        <v>2757</v>
      </c>
      <c r="U75" s="50">
        <v>2747</v>
      </c>
      <c r="V75" s="50">
        <v>2764</v>
      </c>
      <c r="W75" s="50">
        <v>2795</v>
      </c>
      <c r="X75" s="50">
        <v>2807</v>
      </c>
      <c r="Y75" s="50">
        <v>2840</v>
      </c>
      <c r="Z75" s="50">
        <v>2916</v>
      </c>
      <c r="AA75" s="50">
        <v>2986</v>
      </c>
      <c r="AB75" s="50">
        <v>3100</v>
      </c>
      <c r="AC75" s="50">
        <v>3205</v>
      </c>
      <c r="AD75" s="50">
        <v>3307</v>
      </c>
      <c r="AE75" s="50">
        <v>3366</v>
      </c>
      <c r="AF75" s="13"/>
      <c r="AG75" s="13"/>
      <c r="AH75" s="13"/>
      <c r="AI75" s="13"/>
      <c r="AJ75" s="13"/>
      <c r="AK75" s="13"/>
      <c r="AL75" s="13"/>
      <c r="AM75" s="13"/>
      <c r="AN75" s="13"/>
      <c r="AO75" s="13"/>
      <c r="AP75" s="13"/>
      <c r="AQ75" s="13"/>
      <c r="AR75" s="13"/>
      <c r="AS75" s="13"/>
      <c r="AT75" s="13"/>
      <c r="AU75" s="13"/>
      <c r="AV75" s="13"/>
      <c r="AW75" s="13"/>
      <c r="AX75" s="11"/>
    </row>
    <row r="76" spans="1:50" customFormat="1" ht="15" customHeight="1" x14ac:dyDescent="0.3">
      <c r="A76" s="137" t="s">
        <v>145</v>
      </c>
      <c r="B76" s="44"/>
      <c r="C76" s="48" t="s">
        <v>146</v>
      </c>
      <c r="D76" s="49"/>
      <c r="E76" s="50">
        <v>3134</v>
      </c>
      <c r="F76" s="50">
        <v>3193</v>
      </c>
      <c r="G76" s="50">
        <v>3260</v>
      </c>
      <c r="H76" s="50">
        <v>3361</v>
      </c>
      <c r="I76" s="50">
        <v>3410</v>
      </c>
      <c r="J76" s="50">
        <v>3471</v>
      </c>
      <c r="K76" s="50">
        <v>3626</v>
      </c>
      <c r="L76" s="50">
        <v>3632</v>
      </c>
      <c r="M76" s="50">
        <v>3713</v>
      </c>
      <c r="N76" s="50">
        <v>3889</v>
      </c>
      <c r="O76" s="50">
        <v>4035</v>
      </c>
      <c r="P76" s="50">
        <v>4050</v>
      </c>
      <c r="Q76" s="50">
        <v>3960</v>
      </c>
      <c r="R76" s="50">
        <v>4015</v>
      </c>
      <c r="S76" s="50">
        <v>4030</v>
      </c>
      <c r="T76" s="50">
        <v>3975</v>
      </c>
      <c r="U76" s="50">
        <v>3980</v>
      </c>
      <c r="V76" s="50">
        <v>3953</v>
      </c>
      <c r="W76" s="50">
        <v>3931</v>
      </c>
      <c r="X76" s="50">
        <v>3982</v>
      </c>
      <c r="Y76" s="50">
        <v>4006</v>
      </c>
      <c r="Z76" s="50">
        <v>4096</v>
      </c>
      <c r="AA76" s="50">
        <v>4180</v>
      </c>
      <c r="AB76" s="50">
        <v>4249</v>
      </c>
      <c r="AC76" s="50">
        <v>4330</v>
      </c>
      <c r="AD76" s="50">
        <v>4418</v>
      </c>
      <c r="AE76" s="50">
        <v>4552</v>
      </c>
      <c r="AF76" s="13"/>
      <c r="AG76" s="13"/>
      <c r="AH76" s="13"/>
      <c r="AI76" s="13"/>
      <c r="AJ76" s="13"/>
      <c r="AK76" s="13"/>
      <c r="AL76" s="13"/>
      <c r="AM76" s="13"/>
      <c r="AN76" s="13"/>
      <c r="AO76" s="13"/>
      <c r="AP76" s="13"/>
      <c r="AQ76" s="13"/>
      <c r="AR76" s="13"/>
      <c r="AS76" s="13"/>
      <c r="AT76" s="13"/>
      <c r="AU76" s="13"/>
      <c r="AV76" s="13"/>
      <c r="AW76" s="13"/>
      <c r="AX76" s="11"/>
    </row>
    <row r="77" spans="1:50" customFormat="1" ht="15" customHeight="1" x14ac:dyDescent="0.3">
      <c r="A77" s="137" t="s">
        <v>147</v>
      </c>
      <c r="B77" s="44"/>
      <c r="C77" s="48" t="s">
        <v>148</v>
      </c>
      <c r="D77" s="49"/>
      <c r="E77" s="50">
        <v>732</v>
      </c>
      <c r="F77" s="50">
        <v>742</v>
      </c>
      <c r="G77" s="50">
        <v>750</v>
      </c>
      <c r="H77" s="50">
        <v>756</v>
      </c>
      <c r="I77" s="50">
        <v>758</v>
      </c>
      <c r="J77" s="50">
        <v>767</v>
      </c>
      <c r="K77" s="50">
        <v>776</v>
      </c>
      <c r="L77" s="50">
        <v>773</v>
      </c>
      <c r="M77" s="50">
        <v>773</v>
      </c>
      <c r="N77" s="50">
        <v>784</v>
      </c>
      <c r="O77" s="50">
        <v>778</v>
      </c>
      <c r="P77" s="50">
        <v>781</v>
      </c>
      <c r="Q77" s="50">
        <v>779</v>
      </c>
      <c r="R77" s="50">
        <v>781</v>
      </c>
      <c r="S77" s="50">
        <v>773</v>
      </c>
      <c r="T77" s="50">
        <v>769</v>
      </c>
      <c r="U77" s="50">
        <v>775</v>
      </c>
      <c r="V77" s="50">
        <v>759</v>
      </c>
      <c r="W77" s="50">
        <v>764</v>
      </c>
      <c r="X77" s="50">
        <v>767</v>
      </c>
      <c r="Y77" s="50">
        <v>757</v>
      </c>
      <c r="Z77" s="50">
        <v>761</v>
      </c>
      <c r="AA77" s="50">
        <v>764</v>
      </c>
      <c r="AB77" s="50">
        <v>770</v>
      </c>
      <c r="AC77" s="50">
        <v>798</v>
      </c>
      <c r="AD77" s="50">
        <v>814</v>
      </c>
      <c r="AE77" s="50">
        <v>853</v>
      </c>
      <c r="AF77" s="13"/>
      <c r="AG77" s="13"/>
      <c r="AH77" s="13"/>
      <c r="AI77" s="13"/>
      <c r="AJ77" s="13"/>
      <c r="AK77" s="13"/>
      <c r="AL77" s="13"/>
      <c r="AM77" s="13"/>
      <c r="AN77" s="13"/>
      <c r="AO77" s="13"/>
      <c r="AP77" s="13"/>
      <c r="AQ77" s="13"/>
      <c r="AR77" s="13"/>
      <c r="AS77" s="13"/>
      <c r="AT77" s="13"/>
      <c r="AU77" s="13"/>
      <c r="AV77" s="13"/>
      <c r="AW77" s="13"/>
      <c r="AX77" s="11"/>
    </row>
    <row r="78" spans="1:50" customFormat="1" ht="15" customHeight="1" x14ac:dyDescent="0.3">
      <c r="A78" s="137" t="s">
        <v>149</v>
      </c>
      <c r="B78" s="44"/>
      <c r="C78" s="48" t="s">
        <v>150</v>
      </c>
      <c r="D78" s="49"/>
      <c r="E78" s="50">
        <v>2703</v>
      </c>
      <c r="F78" s="50">
        <v>2757</v>
      </c>
      <c r="G78" s="50">
        <v>2808</v>
      </c>
      <c r="H78" s="50">
        <v>2877</v>
      </c>
      <c r="I78" s="50">
        <v>2911</v>
      </c>
      <c r="J78" s="50">
        <v>2925</v>
      </c>
      <c r="K78" s="50">
        <v>3029</v>
      </c>
      <c r="L78" s="50">
        <v>2990</v>
      </c>
      <c r="M78" s="50">
        <v>3041</v>
      </c>
      <c r="N78" s="50">
        <v>3123</v>
      </c>
      <c r="O78" s="50">
        <v>3176</v>
      </c>
      <c r="P78" s="50">
        <v>3243</v>
      </c>
      <c r="Q78" s="50">
        <v>3239</v>
      </c>
      <c r="R78" s="50">
        <v>3353</v>
      </c>
      <c r="S78" s="50">
        <v>3399</v>
      </c>
      <c r="T78" s="50">
        <v>3307</v>
      </c>
      <c r="U78" s="50">
        <v>3291</v>
      </c>
      <c r="V78" s="50">
        <v>3293</v>
      </c>
      <c r="W78" s="50">
        <v>3349</v>
      </c>
      <c r="X78" s="50">
        <v>3416</v>
      </c>
      <c r="Y78" s="50">
        <v>3433</v>
      </c>
      <c r="Z78" s="50">
        <v>3540</v>
      </c>
      <c r="AA78" s="50">
        <v>3633</v>
      </c>
      <c r="AB78" s="50">
        <v>3690</v>
      </c>
      <c r="AC78" s="50">
        <v>3743</v>
      </c>
      <c r="AD78" s="50">
        <v>3750</v>
      </c>
      <c r="AE78" s="50">
        <v>3833</v>
      </c>
      <c r="AF78" s="13"/>
      <c r="AG78" s="13"/>
      <c r="AH78" s="13"/>
      <c r="AI78" s="13"/>
      <c r="AJ78" s="13"/>
      <c r="AK78" s="13"/>
      <c r="AL78" s="13"/>
      <c r="AM78" s="13"/>
      <c r="AN78" s="13"/>
      <c r="AO78" s="13"/>
      <c r="AP78" s="13"/>
      <c r="AQ78" s="13"/>
      <c r="AR78" s="13"/>
      <c r="AS78" s="13"/>
      <c r="AT78" s="13"/>
      <c r="AU78" s="13"/>
      <c r="AV78" s="13"/>
      <c r="AW78" s="13"/>
      <c r="AX78" s="11"/>
    </row>
    <row r="79" spans="1:50" customFormat="1" ht="15" customHeight="1" x14ac:dyDescent="0.3">
      <c r="A79" s="137" t="s">
        <v>151</v>
      </c>
      <c r="B79" s="44"/>
      <c r="C79" s="48" t="s">
        <v>152</v>
      </c>
      <c r="D79" s="49"/>
      <c r="E79" s="50">
        <v>226</v>
      </c>
      <c r="F79" s="50">
        <v>234</v>
      </c>
      <c r="G79" s="50">
        <v>238</v>
      </c>
      <c r="H79" s="50">
        <v>251</v>
      </c>
      <c r="I79" s="50">
        <v>256</v>
      </c>
      <c r="J79" s="50">
        <v>257</v>
      </c>
      <c r="K79" s="50">
        <v>257</v>
      </c>
      <c r="L79" s="50">
        <v>266</v>
      </c>
      <c r="M79" s="50">
        <v>250</v>
      </c>
      <c r="N79" s="50">
        <v>269</v>
      </c>
      <c r="O79" s="50">
        <v>266</v>
      </c>
      <c r="P79" s="50">
        <v>262</v>
      </c>
      <c r="Q79" s="50">
        <v>261</v>
      </c>
      <c r="R79" s="50">
        <v>269</v>
      </c>
      <c r="S79" s="50">
        <v>266</v>
      </c>
      <c r="T79" s="50">
        <v>270</v>
      </c>
      <c r="U79" s="50">
        <v>271</v>
      </c>
      <c r="V79" s="50">
        <v>277</v>
      </c>
      <c r="W79" s="50">
        <v>285</v>
      </c>
      <c r="X79" s="50">
        <v>278</v>
      </c>
      <c r="Y79" s="50">
        <v>279</v>
      </c>
      <c r="Z79" s="50">
        <v>289</v>
      </c>
      <c r="AA79" s="50">
        <v>312</v>
      </c>
      <c r="AB79" s="50">
        <v>330</v>
      </c>
      <c r="AC79" s="50">
        <v>327</v>
      </c>
      <c r="AD79" s="50">
        <v>336</v>
      </c>
      <c r="AE79" s="50">
        <v>338</v>
      </c>
      <c r="AF79" s="13"/>
      <c r="AG79" s="13"/>
      <c r="AH79" s="13"/>
      <c r="AI79" s="13"/>
      <c r="AJ79" s="13"/>
      <c r="AK79" s="13"/>
      <c r="AL79" s="13"/>
      <c r="AM79" s="13"/>
      <c r="AN79" s="13"/>
      <c r="AO79" s="13"/>
      <c r="AP79" s="13"/>
      <c r="AQ79" s="13"/>
      <c r="AR79" s="13"/>
      <c r="AS79" s="13"/>
      <c r="AT79" s="13"/>
      <c r="AU79" s="13"/>
      <c r="AV79" s="13"/>
      <c r="AW79" s="13"/>
      <c r="AX79" s="11"/>
    </row>
    <row r="80" spans="1:50" s="11" customFormat="1" ht="22.5" customHeight="1" x14ac:dyDescent="0.25">
      <c r="A80" s="136" t="s">
        <v>153</v>
      </c>
      <c r="B80" s="44" t="s">
        <v>154</v>
      </c>
      <c r="C80" s="44"/>
      <c r="D80" s="45"/>
      <c r="E80" s="46">
        <v>20484</v>
      </c>
      <c r="F80" s="46">
        <v>20877</v>
      </c>
      <c r="G80" s="46">
        <v>21274</v>
      </c>
      <c r="H80" s="46">
        <v>21809</v>
      </c>
      <c r="I80" s="46">
        <v>22186</v>
      </c>
      <c r="J80" s="46">
        <v>22493</v>
      </c>
      <c r="K80" s="46">
        <v>22790</v>
      </c>
      <c r="L80" s="46">
        <v>22685</v>
      </c>
      <c r="M80" s="46">
        <v>22897</v>
      </c>
      <c r="N80" s="46">
        <v>23498</v>
      </c>
      <c r="O80" s="46">
        <v>23269</v>
      </c>
      <c r="P80" s="46">
        <v>23579</v>
      </c>
      <c r="Q80" s="46">
        <v>23638</v>
      </c>
      <c r="R80" s="46">
        <v>23891</v>
      </c>
      <c r="S80" s="46">
        <v>23997</v>
      </c>
      <c r="T80" s="46">
        <v>23882</v>
      </c>
      <c r="U80" s="46">
        <v>23767</v>
      </c>
      <c r="V80" s="46">
        <v>23414</v>
      </c>
      <c r="W80" s="46">
        <v>23914</v>
      </c>
      <c r="X80" s="46">
        <v>24123</v>
      </c>
      <c r="Y80" s="46">
        <v>24118</v>
      </c>
      <c r="Z80" s="46">
        <v>24850</v>
      </c>
      <c r="AA80" s="46">
        <v>25289</v>
      </c>
      <c r="AB80" s="46">
        <v>25833</v>
      </c>
      <c r="AC80" s="46">
        <v>26187</v>
      </c>
      <c r="AD80" s="46">
        <v>26399</v>
      </c>
      <c r="AE80" s="46">
        <v>26849</v>
      </c>
    </row>
    <row r="81" spans="1:50" customFormat="1" ht="15" customHeight="1" x14ac:dyDescent="0.3">
      <c r="A81" s="137" t="s">
        <v>155</v>
      </c>
      <c r="B81" s="44"/>
      <c r="C81" s="48" t="s">
        <v>156</v>
      </c>
      <c r="D81" s="49"/>
      <c r="E81" s="50">
        <v>718</v>
      </c>
      <c r="F81" s="50">
        <v>739</v>
      </c>
      <c r="G81" s="50">
        <v>752</v>
      </c>
      <c r="H81" s="50">
        <v>770</v>
      </c>
      <c r="I81" s="50">
        <v>780</v>
      </c>
      <c r="J81" s="50">
        <v>783</v>
      </c>
      <c r="K81" s="50">
        <v>796</v>
      </c>
      <c r="L81" s="50">
        <v>784</v>
      </c>
      <c r="M81" s="50">
        <v>793</v>
      </c>
      <c r="N81" s="50">
        <v>831</v>
      </c>
      <c r="O81" s="50">
        <v>836</v>
      </c>
      <c r="P81" s="50">
        <v>855</v>
      </c>
      <c r="Q81" s="50">
        <v>857</v>
      </c>
      <c r="R81" s="50">
        <v>863</v>
      </c>
      <c r="S81" s="50">
        <v>860</v>
      </c>
      <c r="T81" s="50">
        <v>853</v>
      </c>
      <c r="U81" s="50">
        <v>850</v>
      </c>
      <c r="V81" s="50">
        <v>840</v>
      </c>
      <c r="W81" s="50">
        <v>843</v>
      </c>
      <c r="X81" s="50">
        <v>842</v>
      </c>
      <c r="Y81" s="50">
        <v>846</v>
      </c>
      <c r="Z81" s="50">
        <v>881</v>
      </c>
      <c r="AA81" s="50">
        <v>894</v>
      </c>
      <c r="AB81" s="50">
        <v>921</v>
      </c>
      <c r="AC81" s="50">
        <v>939</v>
      </c>
      <c r="AD81" s="50">
        <v>937</v>
      </c>
      <c r="AE81" s="50">
        <v>935</v>
      </c>
      <c r="AF81" s="13"/>
      <c r="AG81" s="13"/>
      <c r="AH81" s="13"/>
      <c r="AI81" s="13"/>
      <c r="AJ81" s="13"/>
      <c r="AK81" s="13"/>
      <c r="AL81" s="13"/>
      <c r="AM81" s="13"/>
      <c r="AN81" s="13"/>
      <c r="AO81" s="13"/>
      <c r="AP81" s="13"/>
      <c r="AQ81" s="13"/>
      <c r="AR81" s="13"/>
      <c r="AS81" s="13"/>
      <c r="AT81" s="13"/>
      <c r="AU81" s="13"/>
      <c r="AV81" s="13"/>
      <c r="AW81" s="13"/>
      <c r="AX81" s="11"/>
    </row>
    <row r="82" spans="1:50" customFormat="1" ht="15" customHeight="1" x14ac:dyDescent="0.3">
      <c r="A82" s="137" t="s">
        <v>157</v>
      </c>
      <c r="B82" s="44"/>
      <c r="C82" s="48" t="s">
        <v>158</v>
      </c>
      <c r="D82" s="49"/>
      <c r="E82" s="50">
        <v>1191</v>
      </c>
      <c r="F82" s="50">
        <v>1229</v>
      </c>
      <c r="G82" s="50">
        <v>1252</v>
      </c>
      <c r="H82" s="50">
        <v>1275</v>
      </c>
      <c r="I82" s="50">
        <v>1305</v>
      </c>
      <c r="J82" s="50">
        <v>1317</v>
      </c>
      <c r="K82" s="50">
        <v>1338</v>
      </c>
      <c r="L82" s="50">
        <v>1322</v>
      </c>
      <c r="M82" s="50">
        <v>1370</v>
      </c>
      <c r="N82" s="50">
        <v>1398</v>
      </c>
      <c r="O82" s="50">
        <v>1403</v>
      </c>
      <c r="P82" s="50">
        <v>1418</v>
      </c>
      <c r="Q82" s="50">
        <v>1412</v>
      </c>
      <c r="R82" s="50">
        <v>1440</v>
      </c>
      <c r="S82" s="50">
        <v>1409</v>
      </c>
      <c r="T82" s="50">
        <v>1417</v>
      </c>
      <c r="U82" s="50">
        <v>1416</v>
      </c>
      <c r="V82" s="50">
        <v>1402</v>
      </c>
      <c r="W82" s="50">
        <v>1412</v>
      </c>
      <c r="X82" s="50">
        <v>1422</v>
      </c>
      <c r="Y82" s="50">
        <v>1442</v>
      </c>
      <c r="Z82" s="50">
        <v>1477</v>
      </c>
      <c r="AA82" s="50">
        <v>1496</v>
      </c>
      <c r="AB82" s="50">
        <v>1568</v>
      </c>
      <c r="AC82" s="50">
        <v>1596</v>
      </c>
      <c r="AD82" s="50">
        <v>1622</v>
      </c>
      <c r="AE82" s="50">
        <v>1645</v>
      </c>
      <c r="AF82" s="13"/>
      <c r="AG82" s="13"/>
      <c r="AH82" s="13"/>
      <c r="AI82" s="13"/>
      <c r="AJ82" s="13"/>
      <c r="AK82" s="13"/>
      <c r="AL82" s="13"/>
      <c r="AM82" s="13"/>
      <c r="AN82" s="13"/>
      <c r="AO82" s="13"/>
      <c r="AP82" s="13"/>
      <c r="AQ82" s="13"/>
      <c r="AR82" s="13"/>
      <c r="AS82" s="13"/>
      <c r="AT82" s="13"/>
      <c r="AU82" s="13"/>
      <c r="AV82" s="13"/>
      <c r="AW82" s="13"/>
      <c r="AX82" s="11"/>
    </row>
    <row r="83" spans="1:50" customFormat="1" ht="15" customHeight="1" x14ac:dyDescent="0.3">
      <c r="A83" s="137" t="s">
        <v>159</v>
      </c>
      <c r="B83" s="44"/>
      <c r="C83" s="48" t="s">
        <v>160</v>
      </c>
      <c r="D83" s="49"/>
      <c r="E83" s="50">
        <v>3552</v>
      </c>
      <c r="F83" s="50">
        <v>3647</v>
      </c>
      <c r="G83" s="50">
        <v>3737</v>
      </c>
      <c r="H83" s="50">
        <v>3836</v>
      </c>
      <c r="I83" s="50">
        <v>3893</v>
      </c>
      <c r="J83" s="50">
        <v>3924</v>
      </c>
      <c r="K83" s="50">
        <v>3981</v>
      </c>
      <c r="L83" s="50">
        <v>3946</v>
      </c>
      <c r="M83" s="50">
        <v>4016</v>
      </c>
      <c r="N83" s="50">
        <v>4113</v>
      </c>
      <c r="O83" s="50">
        <v>4111</v>
      </c>
      <c r="P83" s="50">
        <v>4221</v>
      </c>
      <c r="Q83" s="50">
        <v>4371</v>
      </c>
      <c r="R83" s="50">
        <v>4425</v>
      </c>
      <c r="S83" s="50">
        <v>4450</v>
      </c>
      <c r="T83" s="50">
        <v>4484</v>
      </c>
      <c r="U83" s="50">
        <v>4431</v>
      </c>
      <c r="V83" s="50">
        <v>4329</v>
      </c>
      <c r="W83" s="50">
        <v>4431</v>
      </c>
      <c r="X83" s="50">
        <v>4470</v>
      </c>
      <c r="Y83" s="50">
        <v>4430</v>
      </c>
      <c r="Z83" s="50">
        <v>4569</v>
      </c>
      <c r="AA83" s="50">
        <v>4639</v>
      </c>
      <c r="AB83" s="50">
        <v>4785</v>
      </c>
      <c r="AC83" s="50">
        <v>4743</v>
      </c>
      <c r="AD83" s="50">
        <v>4713</v>
      </c>
      <c r="AE83" s="50">
        <v>4816</v>
      </c>
      <c r="AF83" s="13"/>
      <c r="AG83" s="13"/>
      <c r="AH83" s="13"/>
      <c r="AI83" s="13"/>
      <c r="AJ83" s="13"/>
      <c r="AK83" s="13"/>
      <c r="AL83" s="13"/>
      <c r="AM83" s="13"/>
      <c r="AN83" s="13"/>
      <c r="AO83" s="13"/>
      <c r="AP83" s="13"/>
      <c r="AQ83" s="13"/>
      <c r="AR83" s="13"/>
      <c r="AS83" s="13"/>
      <c r="AT83" s="13"/>
      <c r="AU83" s="13"/>
      <c r="AV83" s="13"/>
      <c r="AW83" s="13"/>
      <c r="AX83" s="11"/>
    </row>
    <row r="84" spans="1:50" customFormat="1" ht="15" customHeight="1" x14ac:dyDescent="0.3">
      <c r="A84" s="137" t="s">
        <v>161</v>
      </c>
      <c r="B84" s="44"/>
      <c r="C84" s="48" t="s">
        <v>162</v>
      </c>
      <c r="D84" s="49"/>
      <c r="E84" s="50">
        <v>612</v>
      </c>
      <c r="F84" s="50">
        <v>618</v>
      </c>
      <c r="G84" s="50">
        <v>627</v>
      </c>
      <c r="H84" s="50">
        <v>633</v>
      </c>
      <c r="I84" s="50">
        <v>629</v>
      </c>
      <c r="J84" s="50">
        <v>635</v>
      </c>
      <c r="K84" s="50">
        <v>633</v>
      </c>
      <c r="L84" s="50">
        <v>637</v>
      </c>
      <c r="M84" s="50">
        <v>689</v>
      </c>
      <c r="N84" s="50">
        <v>703</v>
      </c>
      <c r="O84" s="50">
        <v>698</v>
      </c>
      <c r="P84" s="50">
        <v>699</v>
      </c>
      <c r="Q84" s="50">
        <v>688</v>
      </c>
      <c r="R84" s="50">
        <v>689</v>
      </c>
      <c r="S84" s="50">
        <v>684</v>
      </c>
      <c r="T84" s="50">
        <v>697</v>
      </c>
      <c r="U84" s="50">
        <v>710</v>
      </c>
      <c r="V84" s="50">
        <v>697</v>
      </c>
      <c r="W84" s="50">
        <v>713</v>
      </c>
      <c r="X84" s="50">
        <v>719</v>
      </c>
      <c r="Y84" s="50">
        <v>723</v>
      </c>
      <c r="Z84" s="50">
        <v>739</v>
      </c>
      <c r="AA84" s="50">
        <v>753</v>
      </c>
      <c r="AB84" s="50">
        <v>752</v>
      </c>
      <c r="AC84" s="50">
        <v>751</v>
      </c>
      <c r="AD84" s="50">
        <v>758</v>
      </c>
      <c r="AE84" s="50">
        <v>774</v>
      </c>
      <c r="AF84" s="13"/>
      <c r="AG84" s="13"/>
      <c r="AH84" s="13"/>
      <c r="AI84" s="13"/>
      <c r="AJ84" s="13"/>
      <c r="AK84" s="13"/>
      <c r="AL84" s="13"/>
      <c r="AM84" s="13"/>
      <c r="AN84" s="13"/>
      <c r="AO84" s="13"/>
      <c r="AP84" s="13"/>
      <c r="AQ84" s="13"/>
      <c r="AR84" s="13"/>
      <c r="AS84" s="13"/>
      <c r="AT84" s="13"/>
      <c r="AU84" s="13"/>
      <c r="AV84" s="13"/>
      <c r="AW84" s="13"/>
      <c r="AX84" s="11"/>
    </row>
    <row r="85" spans="1:50" customFormat="1" ht="15" customHeight="1" x14ac:dyDescent="0.3">
      <c r="A85" s="137" t="s">
        <v>163</v>
      </c>
      <c r="B85" s="44"/>
      <c r="C85" s="48" t="s">
        <v>164</v>
      </c>
      <c r="D85" s="49"/>
      <c r="E85" s="50">
        <v>575</v>
      </c>
      <c r="F85" s="50">
        <v>585</v>
      </c>
      <c r="G85" s="50">
        <v>593</v>
      </c>
      <c r="H85" s="50">
        <v>605</v>
      </c>
      <c r="I85" s="50">
        <v>620</v>
      </c>
      <c r="J85" s="50">
        <v>630</v>
      </c>
      <c r="K85" s="50">
        <v>641</v>
      </c>
      <c r="L85" s="50">
        <v>642</v>
      </c>
      <c r="M85" s="50">
        <v>648</v>
      </c>
      <c r="N85" s="50">
        <v>670</v>
      </c>
      <c r="O85" s="50">
        <v>659</v>
      </c>
      <c r="P85" s="50">
        <v>662</v>
      </c>
      <c r="Q85" s="50">
        <v>664</v>
      </c>
      <c r="R85" s="50">
        <v>653</v>
      </c>
      <c r="S85" s="50">
        <v>655</v>
      </c>
      <c r="T85" s="50">
        <v>664</v>
      </c>
      <c r="U85" s="50">
        <v>655</v>
      </c>
      <c r="V85" s="50">
        <v>643</v>
      </c>
      <c r="W85" s="50">
        <v>672</v>
      </c>
      <c r="X85" s="50">
        <v>674</v>
      </c>
      <c r="Y85" s="50">
        <v>677</v>
      </c>
      <c r="Z85" s="50">
        <v>693</v>
      </c>
      <c r="AA85" s="50">
        <v>707</v>
      </c>
      <c r="AB85" s="50">
        <v>726</v>
      </c>
      <c r="AC85" s="50">
        <v>772</v>
      </c>
      <c r="AD85" s="50">
        <v>804</v>
      </c>
      <c r="AE85" s="50">
        <v>816</v>
      </c>
      <c r="AF85" s="13"/>
      <c r="AG85" s="13"/>
      <c r="AH85" s="13"/>
      <c r="AI85" s="13"/>
      <c r="AJ85" s="13"/>
      <c r="AK85" s="13"/>
      <c r="AL85" s="13"/>
      <c r="AM85" s="13"/>
      <c r="AN85" s="13"/>
      <c r="AO85" s="13"/>
      <c r="AP85" s="13"/>
      <c r="AQ85" s="13"/>
      <c r="AR85" s="13"/>
      <c r="AS85" s="13"/>
      <c r="AT85" s="13"/>
      <c r="AU85" s="13"/>
      <c r="AV85" s="13"/>
      <c r="AW85" s="13"/>
      <c r="AX85" s="11"/>
    </row>
    <row r="86" spans="1:50" customFormat="1" ht="15" customHeight="1" x14ac:dyDescent="0.3">
      <c r="A86" s="137" t="s">
        <v>165</v>
      </c>
      <c r="B86" s="44"/>
      <c r="C86" s="48" t="s">
        <v>166</v>
      </c>
      <c r="D86" s="49"/>
      <c r="E86" s="50">
        <v>3448</v>
      </c>
      <c r="F86" s="50">
        <v>3521</v>
      </c>
      <c r="G86" s="50">
        <v>3602</v>
      </c>
      <c r="H86" s="50">
        <v>3772</v>
      </c>
      <c r="I86" s="50">
        <v>3900</v>
      </c>
      <c r="J86" s="50">
        <v>3987</v>
      </c>
      <c r="K86" s="50">
        <v>3975</v>
      </c>
      <c r="L86" s="50">
        <v>3998</v>
      </c>
      <c r="M86" s="50">
        <v>4046</v>
      </c>
      <c r="N86" s="50">
        <v>4083</v>
      </c>
      <c r="O86" s="50">
        <v>4032</v>
      </c>
      <c r="P86" s="50">
        <v>4204</v>
      </c>
      <c r="Q86" s="50">
        <v>4193</v>
      </c>
      <c r="R86" s="50">
        <v>4276</v>
      </c>
      <c r="S86" s="50">
        <v>4303</v>
      </c>
      <c r="T86" s="50">
        <v>4370</v>
      </c>
      <c r="U86" s="50">
        <v>4323</v>
      </c>
      <c r="V86" s="50">
        <v>4281</v>
      </c>
      <c r="W86" s="50">
        <v>4313</v>
      </c>
      <c r="X86" s="50">
        <v>4408</v>
      </c>
      <c r="Y86" s="50">
        <v>4413</v>
      </c>
      <c r="Z86" s="50">
        <v>4482</v>
      </c>
      <c r="AA86" s="50">
        <v>4622</v>
      </c>
      <c r="AB86" s="50">
        <v>4722</v>
      </c>
      <c r="AC86" s="50">
        <v>4785</v>
      </c>
      <c r="AD86" s="50">
        <v>4829</v>
      </c>
      <c r="AE86" s="50">
        <v>4844</v>
      </c>
      <c r="AF86" s="13"/>
      <c r="AG86" s="13"/>
      <c r="AH86" s="13"/>
      <c r="AI86" s="13"/>
      <c r="AJ86" s="13"/>
      <c r="AK86" s="13"/>
      <c r="AL86" s="13"/>
      <c r="AM86" s="13"/>
      <c r="AN86" s="13"/>
      <c r="AO86" s="13"/>
      <c r="AP86" s="13"/>
      <c r="AQ86" s="13"/>
      <c r="AR86" s="13"/>
      <c r="AS86" s="13"/>
      <c r="AT86" s="13"/>
      <c r="AU86" s="13"/>
      <c r="AV86" s="13"/>
      <c r="AW86" s="13"/>
      <c r="AX86" s="11"/>
    </row>
    <row r="87" spans="1:50" customFormat="1" ht="15" customHeight="1" x14ac:dyDescent="0.3">
      <c r="A87" s="137" t="s">
        <v>167</v>
      </c>
      <c r="B87" s="44"/>
      <c r="C87" s="48" t="s">
        <v>168</v>
      </c>
      <c r="D87" s="49"/>
      <c r="E87" s="50">
        <v>2694</v>
      </c>
      <c r="F87" s="50">
        <v>2749</v>
      </c>
      <c r="G87" s="50">
        <v>2806</v>
      </c>
      <c r="H87" s="50">
        <v>2937</v>
      </c>
      <c r="I87" s="50">
        <v>3018</v>
      </c>
      <c r="J87" s="50">
        <v>3074</v>
      </c>
      <c r="K87" s="50">
        <v>3172</v>
      </c>
      <c r="L87" s="50">
        <v>3173</v>
      </c>
      <c r="M87" s="50">
        <v>3133</v>
      </c>
      <c r="N87" s="50">
        <v>3267</v>
      </c>
      <c r="O87" s="50">
        <v>3168</v>
      </c>
      <c r="P87" s="50">
        <v>3201</v>
      </c>
      <c r="Q87" s="50">
        <v>3191</v>
      </c>
      <c r="R87" s="50">
        <v>3313</v>
      </c>
      <c r="S87" s="50">
        <v>3349</v>
      </c>
      <c r="T87" s="50">
        <v>3276</v>
      </c>
      <c r="U87" s="50">
        <v>3253</v>
      </c>
      <c r="V87" s="50">
        <v>3214</v>
      </c>
      <c r="W87" s="50">
        <v>3265</v>
      </c>
      <c r="X87" s="50">
        <v>3160</v>
      </c>
      <c r="Y87" s="50">
        <v>3211</v>
      </c>
      <c r="Z87" s="50">
        <v>3304</v>
      </c>
      <c r="AA87" s="50">
        <v>3360</v>
      </c>
      <c r="AB87" s="50">
        <v>3440</v>
      </c>
      <c r="AC87" s="50">
        <v>3489</v>
      </c>
      <c r="AD87" s="50">
        <v>3490</v>
      </c>
      <c r="AE87" s="50">
        <v>3557</v>
      </c>
      <c r="AF87" s="13"/>
      <c r="AG87" s="13"/>
      <c r="AH87" s="13"/>
      <c r="AI87" s="13"/>
      <c r="AJ87" s="13"/>
      <c r="AK87" s="13"/>
      <c r="AL87" s="13"/>
      <c r="AM87" s="13"/>
      <c r="AN87" s="13"/>
      <c r="AO87" s="13"/>
      <c r="AP87" s="13"/>
      <c r="AQ87" s="13"/>
      <c r="AR87" s="13"/>
      <c r="AS87" s="13"/>
      <c r="AT87" s="13"/>
      <c r="AU87" s="13"/>
      <c r="AV87" s="13"/>
      <c r="AW87" s="13"/>
      <c r="AX87" s="11"/>
    </row>
    <row r="88" spans="1:50" s="11" customFormat="1" ht="15" customHeight="1" x14ac:dyDescent="0.25">
      <c r="A88" s="136" t="s">
        <v>169</v>
      </c>
      <c r="B88" s="44"/>
      <c r="C88" s="44" t="s">
        <v>170</v>
      </c>
      <c r="D88" s="45"/>
      <c r="E88" s="46">
        <v>7694</v>
      </c>
      <c r="F88" s="46">
        <v>7788</v>
      </c>
      <c r="G88" s="46">
        <v>7905</v>
      </c>
      <c r="H88" s="46">
        <v>7980</v>
      </c>
      <c r="I88" s="46">
        <v>8042</v>
      </c>
      <c r="J88" s="46">
        <v>8143</v>
      </c>
      <c r="K88" s="46">
        <v>8254</v>
      </c>
      <c r="L88" s="46">
        <v>8182</v>
      </c>
      <c r="M88" s="46">
        <v>8202</v>
      </c>
      <c r="N88" s="46">
        <v>8433</v>
      </c>
      <c r="O88" s="46">
        <v>8362</v>
      </c>
      <c r="P88" s="46">
        <v>8320</v>
      </c>
      <c r="Q88" s="46">
        <v>8262</v>
      </c>
      <c r="R88" s="46">
        <v>8232</v>
      </c>
      <c r="S88" s="46">
        <v>8287</v>
      </c>
      <c r="T88" s="46">
        <v>8121</v>
      </c>
      <c r="U88" s="46">
        <v>8131</v>
      </c>
      <c r="V88" s="46">
        <v>8008</v>
      </c>
      <c r="W88" s="46">
        <v>8265</v>
      </c>
      <c r="X88" s="46">
        <v>8429</v>
      </c>
      <c r="Y88" s="46">
        <v>8376</v>
      </c>
      <c r="Z88" s="46">
        <v>8704</v>
      </c>
      <c r="AA88" s="46">
        <v>8817</v>
      </c>
      <c r="AB88" s="46">
        <v>8918</v>
      </c>
      <c r="AC88" s="46">
        <v>9113</v>
      </c>
      <c r="AD88" s="46">
        <v>9247</v>
      </c>
      <c r="AE88" s="46">
        <v>9463</v>
      </c>
    </row>
    <row r="89" spans="1:50" customFormat="1" ht="15" customHeight="1" x14ac:dyDescent="0.3">
      <c r="A89" s="137" t="s">
        <v>171</v>
      </c>
      <c r="B89" s="44"/>
      <c r="C89" s="51" t="s">
        <v>172</v>
      </c>
      <c r="D89" s="49"/>
      <c r="E89" s="50">
        <v>2937</v>
      </c>
      <c r="F89" s="50">
        <v>2971</v>
      </c>
      <c r="G89" s="50">
        <v>3012</v>
      </c>
      <c r="H89" s="50">
        <v>3000</v>
      </c>
      <c r="I89" s="50">
        <v>3031</v>
      </c>
      <c r="J89" s="50">
        <v>3056</v>
      </c>
      <c r="K89" s="50">
        <v>3080</v>
      </c>
      <c r="L89" s="50">
        <v>3049</v>
      </c>
      <c r="M89" s="50">
        <v>3046</v>
      </c>
      <c r="N89" s="50">
        <v>3108</v>
      </c>
      <c r="O89" s="50">
        <v>3093</v>
      </c>
      <c r="P89" s="50">
        <v>3056</v>
      </c>
      <c r="Q89" s="50">
        <v>3019</v>
      </c>
      <c r="R89" s="50">
        <v>3014</v>
      </c>
      <c r="S89" s="50">
        <v>3045</v>
      </c>
      <c r="T89" s="50">
        <v>2954</v>
      </c>
      <c r="U89" s="50">
        <v>2957</v>
      </c>
      <c r="V89" s="50">
        <v>2925</v>
      </c>
      <c r="W89" s="50">
        <v>3024</v>
      </c>
      <c r="X89" s="50">
        <v>3102</v>
      </c>
      <c r="Y89" s="50">
        <v>3065</v>
      </c>
      <c r="Z89" s="50">
        <v>3175</v>
      </c>
      <c r="AA89" s="50">
        <v>3207</v>
      </c>
      <c r="AB89" s="50">
        <v>3211</v>
      </c>
      <c r="AC89" s="50">
        <v>3285</v>
      </c>
      <c r="AD89" s="50">
        <v>3348</v>
      </c>
      <c r="AE89" s="50">
        <v>3443</v>
      </c>
      <c r="AF89" s="13"/>
      <c r="AG89" s="13"/>
      <c r="AH89" s="13"/>
      <c r="AI89" s="13"/>
      <c r="AJ89" s="13"/>
      <c r="AK89" s="13"/>
      <c r="AL89" s="13"/>
      <c r="AM89" s="13"/>
      <c r="AN89" s="13"/>
      <c r="AO89" s="13"/>
      <c r="AP89" s="13"/>
      <c r="AQ89" s="13"/>
      <c r="AR89" s="13"/>
      <c r="AS89" s="13"/>
      <c r="AT89" s="13"/>
      <c r="AU89" s="13"/>
      <c r="AV89" s="13"/>
      <c r="AW89" s="13"/>
      <c r="AX89" s="11"/>
    </row>
    <row r="90" spans="1:50" customFormat="1" ht="15" customHeight="1" x14ac:dyDescent="0.3">
      <c r="A90" s="137" t="s">
        <v>173</v>
      </c>
      <c r="B90" s="44"/>
      <c r="C90" s="51" t="s">
        <v>174</v>
      </c>
      <c r="D90" s="49"/>
      <c r="E90" s="50">
        <v>855</v>
      </c>
      <c r="F90" s="50">
        <v>866</v>
      </c>
      <c r="G90" s="50">
        <v>874</v>
      </c>
      <c r="H90" s="50">
        <v>885</v>
      </c>
      <c r="I90" s="50">
        <v>888</v>
      </c>
      <c r="J90" s="50">
        <v>902</v>
      </c>
      <c r="K90" s="50">
        <v>923</v>
      </c>
      <c r="L90" s="50">
        <v>916</v>
      </c>
      <c r="M90" s="50">
        <v>923</v>
      </c>
      <c r="N90" s="50">
        <v>954</v>
      </c>
      <c r="O90" s="50">
        <v>938</v>
      </c>
      <c r="P90" s="50">
        <v>944</v>
      </c>
      <c r="Q90" s="50">
        <v>942</v>
      </c>
      <c r="R90" s="50">
        <v>939</v>
      </c>
      <c r="S90" s="50">
        <v>939</v>
      </c>
      <c r="T90" s="50">
        <v>919</v>
      </c>
      <c r="U90" s="50">
        <v>933</v>
      </c>
      <c r="V90" s="50">
        <v>927</v>
      </c>
      <c r="W90" s="50">
        <v>954</v>
      </c>
      <c r="X90" s="50">
        <v>970</v>
      </c>
      <c r="Y90" s="50">
        <v>962</v>
      </c>
      <c r="Z90" s="50">
        <v>1017</v>
      </c>
      <c r="AA90" s="50">
        <v>1038</v>
      </c>
      <c r="AB90" s="50">
        <v>1070</v>
      </c>
      <c r="AC90" s="50">
        <v>1089</v>
      </c>
      <c r="AD90" s="50">
        <v>1092</v>
      </c>
      <c r="AE90" s="50">
        <v>1125</v>
      </c>
      <c r="AF90" s="13"/>
      <c r="AG90" s="13"/>
      <c r="AH90" s="13"/>
      <c r="AI90" s="13"/>
      <c r="AJ90" s="13"/>
      <c r="AK90" s="13"/>
      <c r="AL90" s="13"/>
      <c r="AM90" s="13"/>
      <c r="AN90" s="13"/>
      <c r="AO90" s="13"/>
      <c r="AP90" s="13"/>
      <c r="AQ90" s="13"/>
      <c r="AR90" s="13"/>
      <c r="AS90" s="13"/>
      <c r="AT90" s="13"/>
      <c r="AU90" s="13"/>
      <c r="AV90" s="13"/>
      <c r="AW90" s="13"/>
      <c r="AX90" s="11"/>
    </row>
    <row r="91" spans="1:50" customFormat="1" ht="15" customHeight="1" x14ac:dyDescent="0.3">
      <c r="A91" s="137" t="s">
        <v>175</v>
      </c>
      <c r="B91" s="44"/>
      <c r="C91" s="51" t="s">
        <v>176</v>
      </c>
      <c r="D91" s="49"/>
      <c r="E91" s="50">
        <v>814</v>
      </c>
      <c r="F91" s="50">
        <v>822</v>
      </c>
      <c r="G91" s="50">
        <v>834</v>
      </c>
      <c r="H91" s="50">
        <v>848</v>
      </c>
      <c r="I91" s="50">
        <v>853</v>
      </c>
      <c r="J91" s="50">
        <v>864</v>
      </c>
      <c r="K91" s="50">
        <v>877</v>
      </c>
      <c r="L91" s="50">
        <v>864</v>
      </c>
      <c r="M91" s="50">
        <v>873</v>
      </c>
      <c r="N91" s="50">
        <v>893</v>
      </c>
      <c r="O91" s="50">
        <v>896</v>
      </c>
      <c r="P91" s="50">
        <v>883</v>
      </c>
      <c r="Q91" s="50">
        <v>875</v>
      </c>
      <c r="R91" s="50">
        <v>872</v>
      </c>
      <c r="S91" s="50">
        <v>878</v>
      </c>
      <c r="T91" s="50">
        <v>866</v>
      </c>
      <c r="U91" s="50">
        <v>861</v>
      </c>
      <c r="V91" s="50">
        <v>827</v>
      </c>
      <c r="W91" s="50">
        <v>844</v>
      </c>
      <c r="X91" s="50">
        <v>858</v>
      </c>
      <c r="Y91" s="50">
        <v>865</v>
      </c>
      <c r="Z91" s="50">
        <v>894</v>
      </c>
      <c r="AA91" s="50">
        <v>908</v>
      </c>
      <c r="AB91" s="50">
        <v>913</v>
      </c>
      <c r="AC91" s="50">
        <v>923</v>
      </c>
      <c r="AD91" s="50">
        <v>928</v>
      </c>
      <c r="AE91" s="50">
        <v>945</v>
      </c>
      <c r="AF91" s="13"/>
      <c r="AG91" s="13"/>
      <c r="AH91" s="13"/>
      <c r="AI91" s="13"/>
      <c r="AJ91" s="13"/>
      <c r="AK91" s="13"/>
      <c r="AL91" s="13"/>
      <c r="AM91" s="13"/>
      <c r="AN91" s="13"/>
      <c r="AO91" s="13"/>
      <c r="AP91" s="13"/>
      <c r="AQ91" s="13"/>
      <c r="AR91" s="13"/>
      <c r="AS91" s="13"/>
      <c r="AT91" s="13"/>
      <c r="AU91" s="13"/>
      <c r="AV91" s="13"/>
      <c r="AW91" s="13"/>
      <c r="AX91" s="11"/>
    </row>
    <row r="92" spans="1:50" customFormat="1" ht="15" customHeight="1" x14ac:dyDescent="0.3">
      <c r="A92" s="137" t="s">
        <v>177</v>
      </c>
      <c r="B92" s="44"/>
      <c r="C92" s="51" t="s">
        <v>178</v>
      </c>
      <c r="D92" s="49"/>
      <c r="E92" s="50">
        <v>883</v>
      </c>
      <c r="F92" s="50">
        <v>895</v>
      </c>
      <c r="G92" s="50">
        <v>910</v>
      </c>
      <c r="H92" s="50">
        <v>932</v>
      </c>
      <c r="I92" s="50">
        <v>930</v>
      </c>
      <c r="J92" s="50">
        <v>936</v>
      </c>
      <c r="K92" s="50">
        <v>947</v>
      </c>
      <c r="L92" s="50">
        <v>950</v>
      </c>
      <c r="M92" s="50">
        <v>948</v>
      </c>
      <c r="N92" s="50">
        <v>977</v>
      </c>
      <c r="O92" s="50">
        <v>970</v>
      </c>
      <c r="P92" s="50">
        <v>969</v>
      </c>
      <c r="Q92" s="50">
        <v>967</v>
      </c>
      <c r="R92" s="50">
        <v>970</v>
      </c>
      <c r="S92" s="50">
        <v>968</v>
      </c>
      <c r="T92" s="50">
        <v>952</v>
      </c>
      <c r="U92" s="50">
        <v>962</v>
      </c>
      <c r="V92" s="50">
        <v>941</v>
      </c>
      <c r="W92" s="50">
        <v>960</v>
      </c>
      <c r="X92" s="50">
        <v>988</v>
      </c>
      <c r="Y92" s="50">
        <v>984</v>
      </c>
      <c r="Z92" s="50">
        <v>1027</v>
      </c>
      <c r="AA92" s="50">
        <v>1029</v>
      </c>
      <c r="AB92" s="50">
        <v>1045</v>
      </c>
      <c r="AC92" s="50">
        <v>1087</v>
      </c>
      <c r="AD92" s="50">
        <v>1107</v>
      </c>
      <c r="AE92" s="50">
        <v>1130</v>
      </c>
      <c r="AF92" s="13"/>
      <c r="AG92" s="13"/>
      <c r="AH92" s="13"/>
      <c r="AI92" s="13"/>
      <c r="AJ92" s="13"/>
      <c r="AK92" s="13"/>
      <c r="AL92" s="13"/>
      <c r="AM92" s="13"/>
      <c r="AN92" s="13"/>
      <c r="AO92" s="13"/>
      <c r="AP92" s="13"/>
      <c r="AQ92" s="13"/>
      <c r="AR92" s="13"/>
      <c r="AS92" s="13"/>
      <c r="AT92" s="13"/>
      <c r="AU92" s="13"/>
      <c r="AV92" s="13"/>
      <c r="AW92" s="13"/>
      <c r="AX92" s="11"/>
    </row>
    <row r="93" spans="1:50" customFormat="1" ht="15" customHeight="1" x14ac:dyDescent="0.3">
      <c r="A93" s="137" t="s">
        <v>179</v>
      </c>
      <c r="B93" s="44"/>
      <c r="C93" s="51" t="s">
        <v>180</v>
      </c>
      <c r="D93" s="49"/>
      <c r="E93" s="50">
        <v>965</v>
      </c>
      <c r="F93" s="50">
        <v>981</v>
      </c>
      <c r="G93" s="50">
        <v>999</v>
      </c>
      <c r="H93" s="50">
        <v>1026</v>
      </c>
      <c r="I93" s="50">
        <v>1048</v>
      </c>
      <c r="J93" s="50">
        <v>1073</v>
      </c>
      <c r="K93" s="50">
        <v>1087</v>
      </c>
      <c r="L93" s="50">
        <v>1074</v>
      </c>
      <c r="M93" s="50">
        <v>1074</v>
      </c>
      <c r="N93" s="50">
        <v>1146</v>
      </c>
      <c r="O93" s="50">
        <v>1114</v>
      </c>
      <c r="P93" s="50">
        <v>1135</v>
      </c>
      <c r="Q93" s="50">
        <v>1109</v>
      </c>
      <c r="R93" s="50">
        <v>1096</v>
      </c>
      <c r="S93" s="50">
        <v>1133</v>
      </c>
      <c r="T93" s="50">
        <v>1128</v>
      </c>
      <c r="U93" s="50">
        <v>1122</v>
      </c>
      <c r="V93" s="50">
        <v>1110</v>
      </c>
      <c r="W93" s="50">
        <v>1170</v>
      </c>
      <c r="X93" s="50">
        <v>1180</v>
      </c>
      <c r="Y93" s="50">
        <v>1162</v>
      </c>
      <c r="Z93" s="50">
        <v>1201</v>
      </c>
      <c r="AA93" s="50">
        <v>1242</v>
      </c>
      <c r="AB93" s="50">
        <v>1271</v>
      </c>
      <c r="AC93" s="50">
        <v>1284</v>
      </c>
      <c r="AD93" s="50">
        <v>1305</v>
      </c>
      <c r="AE93" s="50">
        <v>1313</v>
      </c>
      <c r="AF93" s="13"/>
      <c r="AG93" s="13"/>
      <c r="AH93" s="13"/>
      <c r="AI93" s="13"/>
      <c r="AJ93" s="13"/>
      <c r="AK93" s="13"/>
      <c r="AL93" s="13"/>
      <c r="AM93" s="13"/>
      <c r="AN93" s="13"/>
      <c r="AO93" s="13"/>
      <c r="AP93" s="13"/>
      <c r="AQ93" s="13"/>
      <c r="AR93" s="13"/>
      <c r="AS93" s="13"/>
      <c r="AT93" s="13"/>
      <c r="AU93" s="13"/>
      <c r="AV93" s="13"/>
      <c r="AW93" s="13"/>
      <c r="AX93" s="11"/>
    </row>
    <row r="94" spans="1:50" customFormat="1" ht="15" customHeight="1" x14ac:dyDescent="0.3">
      <c r="A94" s="137" t="s">
        <v>181</v>
      </c>
      <c r="B94" s="44"/>
      <c r="C94" s="51" t="s">
        <v>182</v>
      </c>
      <c r="D94" s="49"/>
      <c r="E94" s="50">
        <v>658</v>
      </c>
      <c r="F94" s="50">
        <v>665</v>
      </c>
      <c r="G94" s="50">
        <v>679</v>
      </c>
      <c r="H94" s="50">
        <v>688</v>
      </c>
      <c r="I94" s="50">
        <v>693</v>
      </c>
      <c r="J94" s="50">
        <v>705</v>
      </c>
      <c r="K94" s="50">
        <v>720</v>
      </c>
      <c r="L94" s="50">
        <v>720</v>
      </c>
      <c r="M94" s="50">
        <v>730</v>
      </c>
      <c r="N94" s="50">
        <v>731</v>
      </c>
      <c r="O94" s="50">
        <v>730</v>
      </c>
      <c r="P94" s="50">
        <v>718</v>
      </c>
      <c r="Q94" s="50">
        <v>736</v>
      </c>
      <c r="R94" s="50">
        <v>731</v>
      </c>
      <c r="S94" s="50">
        <v>715</v>
      </c>
      <c r="T94" s="50">
        <v>702</v>
      </c>
      <c r="U94" s="50">
        <v>699</v>
      </c>
      <c r="V94" s="50">
        <v>689</v>
      </c>
      <c r="W94" s="50">
        <v>713</v>
      </c>
      <c r="X94" s="50">
        <v>722</v>
      </c>
      <c r="Y94" s="50">
        <v>728</v>
      </c>
      <c r="Z94" s="50">
        <v>761</v>
      </c>
      <c r="AA94" s="50">
        <v>756</v>
      </c>
      <c r="AB94" s="50">
        <v>763</v>
      </c>
      <c r="AC94" s="50">
        <v>790</v>
      </c>
      <c r="AD94" s="50">
        <v>795</v>
      </c>
      <c r="AE94" s="50">
        <v>820</v>
      </c>
      <c r="AF94" s="13"/>
      <c r="AG94" s="13"/>
      <c r="AH94" s="13"/>
      <c r="AI94" s="13"/>
      <c r="AJ94" s="13"/>
      <c r="AK94" s="13"/>
      <c r="AL94" s="13"/>
      <c r="AM94" s="13"/>
      <c r="AN94" s="13"/>
      <c r="AO94" s="13"/>
      <c r="AP94" s="13"/>
      <c r="AQ94" s="13"/>
      <c r="AR94" s="13"/>
      <c r="AS94" s="13"/>
      <c r="AT94" s="13"/>
      <c r="AU94" s="13"/>
      <c r="AV94" s="13"/>
      <c r="AW94" s="13"/>
      <c r="AX94" s="11"/>
    </row>
    <row r="95" spans="1:50" customFormat="1" ht="15" customHeight="1" x14ac:dyDescent="0.3">
      <c r="A95" s="137" t="s">
        <v>183</v>
      </c>
      <c r="B95" s="44"/>
      <c r="C95" s="51" t="s">
        <v>184</v>
      </c>
      <c r="D95" s="49"/>
      <c r="E95" s="50">
        <v>582</v>
      </c>
      <c r="F95" s="50">
        <v>588</v>
      </c>
      <c r="G95" s="50">
        <v>596</v>
      </c>
      <c r="H95" s="50">
        <v>601</v>
      </c>
      <c r="I95" s="50">
        <v>598</v>
      </c>
      <c r="J95" s="50">
        <v>606</v>
      </c>
      <c r="K95" s="50">
        <v>621</v>
      </c>
      <c r="L95" s="50">
        <v>608</v>
      </c>
      <c r="M95" s="50">
        <v>607</v>
      </c>
      <c r="N95" s="50">
        <v>624</v>
      </c>
      <c r="O95" s="50">
        <v>622</v>
      </c>
      <c r="P95" s="50">
        <v>616</v>
      </c>
      <c r="Q95" s="50">
        <v>613</v>
      </c>
      <c r="R95" s="50">
        <v>609</v>
      </c>
      <c r="S95" s="50">
        <v>610</v>
      </c>
      <c r="T95" s="50">
        <v>601</v>
      </c>
      <c r="U95" s="50">
        <v>598</v>
      </c>
      <c r="V95" s="50">
        <v>589</v>
      </c>
      <c r="W95" s="50">
        <v>599</v>
      </c>
      <c r="X95" s="50">
        <v>610</v>
      </c>
      <c r="Y95" s="50">
        <v>611</v>
      </c>
      <c r="Z95" s="50">
        <v>628</v>
      </c>
      <c r="AA95" s="50">
        <v>638</v>
      </c>
      <c r="AB95" s="50">
        <v>646</v>
      </c>
      <c r="AC95" s="50">
        <v>654</v>
      </c>
      <c r="AD95" s="50">
        <v>673</v>
      </c>
      <c r="AE95" s="50">
        <v>688</v>
      </c>
      <c r="AF95" s="13"/>
      <c r="AG95" s="13"/>
      <c r="AH95" s="13"/>
      <c r="AI95" s="13"/>
      <c r="AJ95" s="13"/>
      <c r="AK95" s="13"/>
      <c r="AL95" s="13"/>
      <c r="AM95" s="13"/>
      <c r="AN95" s="13"/>
      <c r="AO95" s="13"/>
      <c r="AP95" s="13"/>
      <c r="AQ95" s="13"/>
      <c r="AR95" s="13"/>
      <c r="AS95" s="13"/>
      <c r="AT95" s="13"/>
      <c r="AU95" s="13"/>
      <c r="AV95" s="13"/>
      <c r="AW95" s="13"/>
      <c r="AX95" s="11"/>
    </row>
    <row r="96" spans="1:50" s="11" customFormat="1" ht="22.5" customHeight="1" x14ac:dyDescent="0.25">
      <c r="A96" s="136" t="s">
        <v>185</v>
      </c>
      <c r="B96" s="44" t="s">
        <v>186</v>
      </c>
      <c r="C96" s="44"/>
      <c r="D96" s="45"/>
      <c r="E96" s="46">
        <v>22996</v>
      </c>
      <c r="F96" s="46">
        <v>23537</v>
      </c>
      <c r="G96" s="46">
        <v>23981</v>
      </c>
      <c r="H96" s="46">
        <v>24592</v>
      </c>
      <c r="I96" s="46">
        <v>25047</v>
      </c>
      <c r="J96" s="46">
        <v>25242</v>
      </c>
      <c r="K96" s="46">
        <v>25733</v>
      </c>
      <c r="L96" s="46">
        <v>25564</v>
      </c>
      <c r="M96" s="46">
        <v>25943</v>
      </c>
      <c r="N96" s="46">
        <v>26516</v>
      </c>
      <c r="O96" s="46">
        <v>26538</v>
      </c>
      <c r="P96" s="46">
        <v>26892</v>
      </c>
      <c r="Q96" s="46">
        <v>26719</v>
      </c>
      <c r="R96" s="46">
        <v>27038</v>
      </c>
      <c r="S96" s="46">
        <v>27215</v>
      </c>
      <c r="T96" s="46">
        <v>27057</v>
      </c>
      <c r="U96" s="46">
        <v>27080</v>
      </c>
      <c r="V96" s="46">
        <v>26411</v>
      </c>
      <c r="W96" s="46">
        <v>26797</v>
      </c>
      <c r="X96" s="46">
        <v>27080</v>
      </c>
      <c r="Y96" s="46">
        <v>27347</v>
      </c>
      <c r="Z96" s="46">
        <v>28159</v>
      </c>
      <c r="AA96" s="46">
        <v>28737</v>
      </c>
      <c r="AB96" s="46">
        <v>29526</v>
      </c>
      <c r="AC96" s="46">
        <v>30633</v>
      </c>
      <c r="AD96" s="46">
        <v>30648</v>
      </c>
      <c r="AE96" s="46">
        <v>30875</v>
      </c>
    </row>
    <row r="97" spans="1:50" s="15" customFormat="1" ht="15" customHeight="1" x14ac:dyDescent="0.25">
      <c r="A97" s="138" t="s">
        <v>187</v>
      </c>
      <c r="B97" s="53"/>
      <c r="C97" s="54" t="s">
        <v>188</v>
      </c>
      <c r="D97" s="55">
        <v>1</v>
      </c>
      <c r="E97" s="139">
        <v>1660</v>
      </c>
      <c r="F97" s="139">
        <v>1693</v>
      </c>
      <c r="G97" s="139">
        <v>1726</v>
      </c>
      <c r="H97" s="139">
        <v>1780</v>
      </c>
      <c r="I97" s="139">
        <v>1805</v>
      </c>
      <c r="J97" s="139">
        <v>1840</v>
      </c>
      <c r="K97" s="139">
        <v>1876</v>
      </c>
      <c r="L97" s="139">
        <v>1856</v>
      </c>
      <c r="M97" s="139">
        <v>1871</v>
      </c>
      <c r="N97" s="139">
        <v>1937</v>
      </c>
      <c r="O97" s="139">
        <v>1969</v>
      </c>
      <c r="P97" s="139">
        <v>2011</v>
      </c>
      <c r="Q97" s="139">
        <v>2010</v>
      </c>
      <c r="R97" s="139">
        <v>1986</v>
      </c>
      <c r="S97" s="139">
        <v>1976</v>
      </c>
      <c r="T97" s="139">
        <v>2005</v>
      </c>
      <c r="U97" s="50" t="s">
        <v>50</v>
      </c>
      <c r="V97" s="50" t="s">
        <v>50</v>
      </c>
      <c r="W97" s="50" t="s">
        <v>50</v>
      </c>
      <c r="X97" s="50" t="s">
        <v>50</v>
      </c>
      <c r="Y97" s="50" t="s">
        <v>50</v>
      </c>
      <c r="Z97" s="50" t="s">
        <v>50</v>
      </c>
      <c r="AA97" s="50" t="s">
        <v>50</v>
      </c>
      <c r="AB97" s="50" t="s">
        <v>50</v>
      </c>
      <c r="AC97" s="50" t="s">
        <v>50</v>
      </c>
      <c r="AD97" s="50" t="s">
        <v>50</v>
      </c>
      <c r="AE97" s="50" t="s">
        <v>50</v>
      </c>
      <c r="AX97" s="11"/>
    </row>
    <row r="98" spans="1:50" customFormat="1" ht="15" customHeight="1" x14ac:dyDescent="0.3">
      <c r="A98" s="137" t="s">
        <v>189</v>
      </c>
      <c r="B98" s="44"/>
      <c r="C98" s="48" t="s">
        <v>190</v>
      </c>
      <c r="D98" s="49">
        <v>1</v>
      </c>
      <c r="E98" s="50" t="s">
        <v>50</v>
      </c>
      <c r="F98" s="50" t="s">
        <v>50</v>
      </c>
      <c r="G98" s="50" t="s">
        <v>50</v>
      </c>
      <c r="H98" s="50" t="s">
        <v>50</v>
      </c>
      <c r="I98" s="50" t="s">
        <v>50</v>
      </c>
      <c r="J98" s="50" t="s">
        <v>50</v>
      </c>
      <c r="K98" s="50" t="s">
        <v>50</v>
      </c>
      <c r="L98" s="50" t="s">
        <v>50</v>
      </c>
      <c r="M98" s="50" t="s">
        <v>50</v>
      </c>
      <c r="N98" s="50" t="s">
        <v>50</v>
      </c>
      <c r="O98" s="50" t="s">
        <v>50</v>
      </c>
      <c r="P98" s="50" t="s">
        <v>50</v>
      </c>
      <c r="Q98" s="50" t="s">
        <v>50</v>
      </c>
      <c r="R98" s="50" t="s">
        <v>50</v>
      </c>
      <c r="S98" s="50" t="s">
        <v>50</v>
      </c>
      <c r="T98" s="50" t="s">
        <v>50</v>
      </c>
      <c r="U98" s="50">
        <v>627</v>
      </c>
      <c r="V98" s="50">
        <v>573</v>
      </c>
      <c r="W98" s="50">
        <v>573</v>
      </c>
      <c r="X98" s="50">
        <v>600</v>
      </c>
      <c r="Y98" s="50">
        <v>608</v>
      </c>
      <c r="Z98" s="50">
        <v>639</v>
      </c>
      <c r="AA98" s="50">
        <v>658</v>
      </c>
      <c r="AB98" s="50">
        <v>678</v>
      </c>
      <c r="AC98" s="50">
        <v>718</v>
      </c>
      <c r="AD98" s="50">
        <v>707</v>
      </c>
      <c r="AE98" s="50">
        <v>722</v>
      </c>
      <c r="AF98" s="13"/>
      <c r="AG98" s="13"/>
      <c r="AH98" s="13"/>
      <c r="AI98" s="13"/>
      <c r="AJ98" s="13"/>
      <c r="AK98" s="13"/>
      <c r="AL98" s="13"/>
      <c r="AM98" s="13"/>
      <c r="AN98" s="13"/>
      <c r="AO98" s="13"/>
      <c r="AP98" s="13"/>
      <c r="AQ98" s="13"/>
      <c r="AR98" s="13"/>
      <c r="AS98" s="13"/>
      <c r="AT98" s="13"/>
      <c r="AU98" s="13"/>
      <c r="AV98" s="13"/>
      <c r="AW98" s="13"/>
      <c r="AX98" s="11"/>
    </row>
    <row r="99" spans="1:50" customFormat="1" ht="15" customHeight="1" x14ac:dyDescent="0.3">
      <c r="A99" s="137" t="s">
        <v>191</v>
      </c>
      <c r="B99" s="44"/>
      <c r="C99" s="48" t="s">
        <v>192</v>
      </c>
      <c r="D99" s="49">
        <v>1</v>
      </c>
      <c r="E99" s="50" t="s">
        <v>50</v>
      </c>
      <c r="F99" s="50" t="s">
        <v>50</v>
      </c>
      <c r="G99" s="50" t="s">
        <v>50</v>
      </c>
      <c r="H99" s="50" t="s">
        <v>50</v>
      </c>
      <c r="I99" s="50" t="s">
        <v>50</v>
      </c>
      <c r="J99" s="50" t="s">
        <v>50</v>
      </c>
      <c r="K99" s="50" t="s">
        <v>50</v>
      </c>
      <c r="L99" s="50" t="s">
        <v>50</v>
      </c>
      <c r="M99" s="50" t="s">
        <v>50</v>
      </c>
      <c r="N99" s="50" t="s">
        <v>50</v>
      </c>
      <c r="O99" s="50" t="s">
        <v>50</v>
      </c>
      <c r="P99" s="50" t="s">
        <v>50</v>
      </c>
      <c r="Q99" s="50" t="s">
        <v>50</v>
      </c>
      <c r="R99" s="50" t="s">
        <v>50</v>
      </c>
      <c r="S99" s="50" t="s">
        <v>50</v>
      </c>
      <c r="T99" s="50" t="s">
        <v>50</v>
      </c>
      <c r="U99" s="50">
        <v>1405</v>
      </c>
      <c r="V99" s="50">
        <v>1357</v>
      </c>
      <c r="W99" s="50">
        <v>1366</v>
      </c>
      <c r="X99" s="50">
        <v>1400</v>
      </c>
      <c r="Y99" s="50">
        <v>1468</v>
      </c>
      <c r="Z99" s="50">
        <v>1499</v>
      </c>
      <c r="AA99" s="50">
        <v>1545</v>
      </c>
      <c r="AB99" s="50">
        <v>1578</v>
      </c>
      <c r="AC99" s="50">
        <v>1618</v>
      </c>
      <c r="AD99" s="50">
        <v>1684</v>
      </c>
      <c r="AE99" s="50">
        <v>1728</v>
      </c>
      <c r="AF99" s="13"/>
      <c r="AG99" s="13"/>
      <c r="AH99" s="13"/>
      <c r="AI99" s="13"/>
      <c r="AJ99" s="13"/>
      <c r="AK99" s="13"/>
      <c r="AL99" s="13"/>
      <c r="AM99" s="13"/>
      <c r="AN99" s="13"/>
      <c r="AO99" s="13"/>
      <c r="AP99" s="13"/>
      <c r="AQ99" s="13"/>
      <c r="AR99" s="13"/>
      <c r="AS99" s="13"/>
      <c r="AT99" s="13"/>
      <c r="AU99" s="13"/>
      <c r="AV99" s="13"/>
      <c r="AW99" s="13"/>
      <c r="AX99" s="11"/>
    </row>
    <row r="100" spans="1:50" customFormat="1" ht="15" customHeight="1" x14ac:dyDescent="0.3">
      <c r="A100" s="137" t="s">
        <v>193</v>
      </c>
      <c r="B100" s="44"/>
      <c r="C100" s="48" t="s">
        <v>194</v>
      </c>
      <c r="D100" s="49"/>
      <c r="E100" s="50">
        <v>2793</v>
      </c>
      <c r="F100" s="50">
        <v>2859</v>
      </c>
      <c r="G100" s="50">
        <v>2912</v>
      </c>
      <c r="H100" s="50">
        <v>3016</v>
      </c>
      <c r="I100" s="50">
        <v>3111</v>
      </c>
      <c r="J100" s="50">
        <v>3133</v>
      </c>
      <c r="K100" s="50">
        <v>3213</v>
      </c>
      <c r="L100" s="50">
        <v>3196</v>
      </c>
      <c r="M100" s="50">
        <v>3249</v>
      </c>
      <c r="N100" s="50">
        <v>3281</v>
      </c>
      <c r="O100" s="50">
        <v>3326</v>
      </c>
      <c r="P100" s="50">
        <v>3367</v>
      </c>
      <c r="Q100" s="50">
        <v>3363</v>
      </c>
      <c r="R100" s="50">
        <v>3371</v>
      </c>
      <c r="S100" s="50">
        <v>3453</v>
      </c>
      <c r="T100" s="50">
        <v>3472</v>
      </c>
      <c r="U100" s="50">
        <v>3433</v>
      </c>
      <c r="V100" s="50">
        <v>3363</v>
      </c>
      <c r="W100" s="50">
        <v>3411</v>
      </c>
      <c r="X100" s="50">
        <v>3400</v>
      </c>
      <c r="Y100" s="50">
        <v>3458</v>
      </c>
      <c r="Z100" s="50">
        <v>3555</v>
      </c>
      <c r="AA100" s="50">
        <v>3649</v>
      </c>
      <c r="AB100" s="50">
        <v>3748</v>
      </c>
      <c r="AC100" s="50">
        <v>3862</v>
      </c>
      <c r="AD100" s="50">
        <v>3834</v>
      </c>
      <c r="AE100" s="50">
        <v>3863</v>
      </c>
      <c r="AF100" s="13"/>
      <c r="AG100" s="13"/>
      <c r="AH100" s="13"/>
      <c r="AI100" s="13"/>
      <c r="AJ100" s="13"/>
      <c r="AK100" s="13"/>
      <c r="AL100" s="13"/>
      <c r="AM100" s="13"/>
      <c r="AN100" s="13"/>
      <c r="AO100" s="13"/>
      <c r="AP100" s="13"/>
      <c r="AQ100" s="13"/>
      <c r="AR100" s="13"/>
      <c r="AS100" s="13"/>
      <c r="AT100" s="13"/>
      <c r="AU100" s="13"/>
      <c r="AV100" s="13"/>
      <c r="AW100" s="13"/>
      <c r="AX100" s="11"/>
    </row>
    <row r="101" spans="1:50" customFormat="1" ht="15" customHeight="1" x14ac:dyDescent="0.3">
      <c r="A101" s="137" t="s">
        <v>195</v>
      </c>
      <c r="B101" s="44"/>
      <c r="C101" s="48" t="s">
        <v>196</v>
      </c>
      <c r="D101" s="49"/>
      <c r="E101" s="50">
        <v>5746</v>
      </c>
      <c r="F101" s="50">
        <v>5878</v>
      </c>
      <c r="G101" s="50">
        <v>5985</v>
      </c>
      <c r="H101" s="50">
        <v>6137</v>
      </c>
      <c r="I101" s="50">
        <v>6239</v>
      </c>
      <c r="J101" s="50">
        <v>6276</v>
      </c>
      <c r="K101" s="50">
        <v>6397</v>
      </c>
      <c r="L101" s="50">
        <v>6343</v>
      </c>
      <c r="M101" s="50">
        <v>6434</v>
      </c>
      <c r="N101" s="50">
        <v>6493</v>
      </c>
      <c r="O101" s="50">
        <v>6519</v>
      </c>
      <c r="P101" s="50">
        <v>6619</v>
      </c>
      <c r="Q101" s="50">
        <v>6545</v>
      </c>
      <c r="R101" s="50">
        <v>6637</v>
      </c>
      <c r="S101" s="50">
        <v>6828</v>
      </c>
      <c r="T101" s="50">
        <v>6741</v>
      </c>
      <c r="U101" s="50">
        <v>6833</v>
      </c>
      <c r="V101" s="50">
        <v>6588</v>
      </c>
      <c r="W101" s="50">
        <v>6691</v>
      </c>
      <c r="X101" s="50">
        <v>6776</v>
      </c>
      <c r="Y101" s="50">
        <v>6800</v>
      </c>
      <c r="Z101" s="50">
        <v>7037</v>
      </c>
      <c r="AA101" s="50">
        <v>7167</v>
      </c>
      <c r="AB101" s="50">
        <v>7349</v>
      </c>
      <c r="AC101" s="50">
        <v>7710</v>
      </c>
      <c r="AD101" s="50">
        <v>7633</v>
      </c>
      <c r="AE101" s="50">
        <v>7682</v>
      </c>
      <c r="AF101" s="13"/>
      <c r="AG101" s="13"/>
      <c r="AH101" s="13"/>
      <c r="AI101" s="13"/>
      <c r="AJ101" s="13"/>
      <c r="AK101" s="13"/>
      <c r="AL101" s="13"/>
      <c r="AM101" s="13"/>
      <c r="AN101" s="13"/>
      <c r="AO101" s="13"/>
      <c r="AP101" s="13"/>
      <c r="AQ101" s="13"/>
      <c r="AR101" s="13"/>
      <c r="AS101" s="13"/>
      <c r="AT101" s="13"/>
      <c r="AU101" s="13"/>
      <c r="AV101" s="13"/>
      <c r="AW101" s="13"/>
      <c r="AX101" s="11"/>
    </row>
    <row r="102" spans="1:50" customFormat="1" ht="15" customHeight="1" x14ac:dyDescent="0.3">
      <c r="A102" s="137" t="s">
        <v>197</v>
      </c>
      <c r="B102" s="44"/>
      <c r="C102" s="48" t="s">
        <v>198</v>
      </c>
      <c r="D102" s="49"/>
      <c r="E102" s="50">
        <v>4942</v>
      </c>
      <c r="F102" s="50">
        <v>5069</v>
      </c>
      <c r="G102" s="50">
        <v>5191</v>
      </c>
      <c r="H102" s="50">
        <v>5336</v>
      </c>
      <c r="I102" s="50">
        <v>5435</v>
      </c>
      <c r="J102" s="50">
        <v>5482</v>
      </c>
      <c r="K102" s="50">
        <v>5541</v>
      </c>
      <c r="L102" s="50">
        <v>5454</v>
      </c>
      <c r="M102" s="50">
        <v>5563</v>
      </c>
      <c r="N102" s="50">
        <v>5707</v>
      </c>
      <c r="O102" s="50">
        <v>5646</v>
      </c>
      <c r="P102" s="50">
        <v>5714</v>
      </c>
      <c r="Q102" s="50">
        <v>5632</v>
      </c>
      <c r="R102" s="50">
        <v>5789</v>
      </c>
      <c r="S102" s="50">
        <v>5785</v>
      </c>
      <c r="T102" s="50">
        <v>5654</v>
      </c>
      <c r="U102" s="50">
        <v>5659</v>
      </c>
      <c r="V102" s="50">
        <v>5489</v>
      </c>
      <c r="W102" s="50">
        <v>5690</v>
      </c>
      <c r="X102" s="50">
        <v>5825</v>
      </c>
      <c r="Y102" s="50">
        <v>5861</v>
      </c>
      <c r="Z102" s="50">
        <v>6032</v>
      </c>
      <c r="AA102" s="50">
        <v>6143</v>
      </c>
      <c r="AB102" s="50">
        <v>6248</v>
      </c>
      <c r="AC102" s="50">
        <v>6368</v>
      </c>
      <c r="AD102" s="50">
        <v>6358</v>
      </c>
      <c r="AE102" s="50">
        <v>6335</v>
      </c>
      <c r="AF102" s="13"/>
      <c r="AG102" s="13"/>
      <c r="AH102" s="13"/>
      <c r="AI102" s="13"/>
      <c r="AJ102" s="13"/>
      <c r="AK102" s="13"/>
      <c r="AL102" s="13"/>
      <c r="AM102" s="13"/>
      <c r="AN102" s="13"/>
      <c r="AO102" s="13"/>
      <c r="AP102" s="13"/>
      <c r="AQ102" s="13"/>
      <c r="AR102" s="13"/>
      <c r="AS102" s="13"/>
      <c r="AT102" s="13"/>
      <c r="AU102" s="13"/>
      <c r="AV102" s="13"/>
      <c r="AW102" s="13"/>
      <c r="AX102" s="11"/>
    </row>
    <row r="103" spans="1:50" customFormat="1" ht="15" customHeight="1" x14ac:dyDescent="0.3">
      <c r="A103" s="137" t="s">
        <v>199</v>
      </c>
      <c r="B103" s="44"/>
      <c r="C103" s="48" t="s">
        <v>200</v>
      </c>
      <c r="D103" s="49"/>
      <c r="E103" s="50">
        <v>372</v>
      </c>
      <c r="F103" s="50">
        <v>377</v>
      </c>
      <c r="G103" s="50">
        <v>382</v>
      </c>
      <c r="H103" s="50">
        <v>388</v>
      </c>
      <c r="I103" s="50">
        <v>392</v>
      </c>
      <c r="J103" s="50">
        <v>401</v>
      </c>
      <c r="K103" s="50">
        <v>408</v>
      </c>
      <c r="L103" s="50">
        <v>400</v>
      </c>
      <c r="M103" s="50">
        <v>404</v>
      </c>
      <c r="N103" s="50">
        <v>425</v>
      </c>
      <c r="O103" s="50">
        <v>424</v>
      </c>
      <c r="P103" s="50">
        <v>421</v>
      </c>
      <c r="Q103" s="50">
        <v>415</v>
      </c>
      <c r="R103" s="50">
        <v>404</v>
      </c>
      <c r="S103" s="50">
        <v>432</v>
      </c>
      <c r="T103" s="50">
        <v>425</v>
      </c>
      <c r="U103" s="50">
        <v>426</v>
      </c>
      <c r="V103" s="50">
        <v>410</v>
      </c>
      <c r="W103" s="50">
        <v>421</v>
      </c>
      <c r="X103" s="50">
        <v>413</v>
      </c>
      <c r="Y103" s="50">
        <v>423</v>
      </c>
      <c r="Z103" s="50">
        <v>435</v>
      </c>
      <c r="AA103" s="50">
        <v>446</v>
      </c>
      <c r="AB103" s="50">
        <v>457</v>
      </c>
      <c r="AC103" s="50">
        <v>469</v>
      </c>
      <c r="AD103" s="50">
        <v>475</v>
      </c>
      <c r="AE103" s="50">
        <v>473</v>
      </c>
      <c r="AF103" s="13"/>
      <c r="AG103" s="13"/>
      <c r="AH103" s="13"/>
      <c r="AI103" s="13"/>
      <c r="AJ103" s="13"/>
      <c r="AK103" s="13"/>
      <c r="AL103" s="13"/>
      <c r="AM103" s="13"/>
      <c r="AN103" s="13"/>
      <c r="AO103" s="13"/>
      <c r="AP103" s="13"/>
      <c r="AQ103" s="13"/>
      <c r="AR103" s="13"/>
      <c r="AS103" s="13"/>
      <c r="AT103" s="13"/>
      <c r="AU103" s="13"/>
      <c r="AV103" s="13"/>
      <c r="AW103" s="13"/>
      <c r="AX103" s="11"/>
    </row>
    <row r="104" spans="1:50" customFormat="1" ht="15" customHeight="1" x14ac:dyDescent="0.3">
      <c r="A104" s="137" t="s">
        <v>201</v>
      </c>
      <c r="B104" s="44"/>
      <c r="C104" s="48" t="s">
        <v>202</v>
      </c>
      <c r="D104" s="49"/>
      <c r="E104" s="50">
        <v>3370</v>
      </c>
      <c r="F104" s="50">
        <v>3464</v>
      </c>
      <c r="G104" s="50">
        <v>3515</v>
      </c>
      <c r="H104" s="50">
        <v>3578</v>
      </c>
      <c r="I104" s="50">
        <v>3614</v>
      </c>
      <c r="J104" s="50">
        <v>3643</v>
      </c>
      <c r="K104" s="50">
        <v>3691</v>
      </c>
      <c r="L104" s="50">
        <v>3702</v>
      </c>
      <c r="M104" s="50">
        <v>3755</v>
      </c>
      <c r="N104" s="50">
        <v>3878</v>
      </c>
      <c r="O104" s="50">
        <v>3884</v>
      </c>
      <c r="P104" s="50">
        <v>3924</v>
      </c>
      <c r="Q104" s="50">
        <v>3970</v>
      </c>
      <c r="R104" s="50">
        <v>4006</v>
      </c>
      <c r="S104" s="50">
        <v>3946</v>
      </c>
      <c r="T104" s="50">
        <v>3989</v>
      </c>
      <c r="U104" s="50">
        <v>3963</v>
      </c>
      <c r="V104" s="50">
        <v>3898</v>
      </c>
      <c r="W104" s="50">
        <v>3906</v>
      </c>
      <c r="X104" s="50">
        <v>3909</v>
      </c>
      <c r="Y104" s="50">
        <v>3915</v>
      </c>
      <c r="Z104" s="50">
        <v>4004</v>
      </c>
      <c r="AA104" s="50">
        <v>4056</v>
      </c>
      <c r="AB104" s="50">
        <v>4201</v>
      </c>
      <c r="AC104" s="50">
        <v>4379</v>
      </c>
      <c r="AD104" s="50">
        <v>4463</v>
      </c>
      <c r="AE104" s="50">
        <v>4515</v>
      </c>
      <c r="AF104" s="13"/>
      <c r="AG104" s="13"/>
      <c r="AH104" s="13"/>
      <c r="AI104" s="13"/>
      <c r="AJ104" s="13"/>
      <c r="AK104" s="13"/>
      <c r="AL104" s="13"/>
      <c r="AM104" s="13"/>
      <c r="AN104" s="13"/>
      <c r="AO104" s="13"/>
      <c r="AP104" s="13"/>
      <c r="AQ104" s="13"/>
      <c r="AR104" s="13"/>
      <c r="AS104" s="13"/>
      <c r="AT104" s="13"/>
      <c r="AU104" s="13"/>
      <c r="AV104" s="13"/>
      <c r="AW104" s="13"/>
      <c r="AX104" s="11"/>
    </row>
    <row r="105" spans="1:50" customFormat="1" ht="15" customHeight="1" x14ac:dyDescent="0.3">
      <c r="A105" s="137" t="s">
        <v>203</v>
      </c>
      <c r="B105" s="44"/>
      <c r="C105" s="48" t="s">
        <v>204</v>
      </c>
      <c r="D105" s="49"/>
      <c r="E105" s="50">
        <v>748</v>
      </c>
      <c r="F105" s="50">
        <v>760</v>
      </c>
      <c r="G105" s="50">
        <v>772</v>
      </c>
      <c r="H105" s="50">
        <v>785</v>
      </c>
      <c r="I105" s="50">
        <v>802</v>
      </c>
      <c r="J105" s="50">
        <v>804</v>
      </c>
      <c r="K105" s="50">
        <v>842</v>
      </c>
      <c r="L105" s="50">
        <v>826</v>
      </c>
      <c r="M105" s="50">
        <v>832</v>
      </c>
      <c r="N105" s="50">
        <v>856</v>
      </c>
      <c r="O105" s="50">
        <v>862</v>
      </c>
      <c r="P105" s="50">
        <v>882</v>
      </c>
      <c r="Q105" s="50">
        <v>868</v>
      </c>
      <c r="R105" s="50">
        <v>880</v>
      </c>
      <c r="S105" s="50">
        <v>878</v>
      </c>
      <c r="T105" s="50">
        <v>868</v>
      </c>
      <c r="U105" s="50">
        <v>871</v>
      </c>
      <c r="V105" s="50">
        <v>869</v>
      </c>
      <c r="W105" s="50">
        <v>869</v>
      </c>
      <c r="X105" s="50">
        <v>861</v>
      </c>
      <c r="Y105" s="50">
        <v>882</v>
      </c>
      <c r="Z105" s="50">
        <v>912</v>
      </c>
      <c r="AA105" s="50">
        <v>939</v>
      </c>
      <c r="AB105" s="50">
        <v>969</v>
      </c>
      <c r="AC105" s="50">
        <v>1017</v>
      </c>
      <c r="AD105" s="50">
        <v>1022</v>
      </c>
      <c r="AE105" s="50">
        <v>1044</v>
      </c>
      <c r="AF105" s="13"/>
      <c r="AG105" s="13"/>
      <c r="AH105" s="13"/>
      <c r="AI105" s="13"/>
      <c r="AJ105" s="13"/>
      <c r="AK105" s="13"/>
      <c r="AL105" s="13"/>
      <c r="AM105" s="13"/>
      <c r="AN105" s="13"/>
      <c r="AO105" s="13"/>
      <c r="AP105" s="13"/>
      <c r="AQ105" s="13"/>
      <c r="AR105" s="13"/>
      <c r="AS105" s="13"/>
      <c r="AT105" s="13"/>
      <c r="AU105" s="13"/>
      <c r="AV105" s="13"/>
      <c r="AW105" s="13"/>
      <c r="AX105" s="11"/>
    </row>
    <row r="106" spans="1:50" customFormat="1" ht="15" customHeight="1" x14ac:dyDescent="0.3">
      <c r="A106" s="137" t="s">
        <v>205</v>
      </c>
      <c r="B106" s="44"/>
      <c r="C106" s="48" t="s">
        <v>206</v>
      </c>
      <c r="D106" s="49"/>
      <c r="E106" s="50">
        <v>319</v>
      </c>
      <c r="F106" s="50">
        <v>322</v>
      </c>
      <c r="G106" s="50">
        <v>327</v>
      </c>
      <c r="H106" s="50">
        <v>328</v>
      </c>
      <c r="I106" s="50">
        <v>327</v>
      </c>
      <c r="J106" s="50">
        <v>331</v>
      </c>
      <c r="K106" s="50">
        <v>343</v>
      </c>
      <c r="L106" s="50">
        <v>345</v>
      </c>
      <c r="M106" s="50">
        <v>344</v>
      </c>
      <c r="N106" s="50">
        <v>356</v>
      </c>
      <c r="O106" s="50">
        <v>350</v>
      </c>
      <c r="P106" s="50">
        <v>347</v>
      </c>
      <c r="Q106" s="50">
        <v>345</v>
      </c>
      <c r="R106" s="50">
        <v>345</v>
      </c>
      <c r="S106" s="50">
        <v>346</v>
      </c>
      <c r="T106" s="50">
        <v>342</v>
      </c>
      <c r="U106" s="50">
        <v>344</v>
      </c>
      <c r="V106" s="50">
        <v>341</v>
      </c>
      <c r="W106" s="50">
        <v>343</v>
      </c>
      <c r="X106" s="50">
        <v>349</v>
      </c>
      <c r="Y106" s="50">
        <v>353</v>
      </c>
      <c r="Z106" s="50">
        <v>360</v>
      </c>
      <c r="AA106" s="50">
        <v>362</v>
      </c>
      <c r="AB106" s="50">
        <v>371</v>
      </c>
      <c r="AC106" s="50">
        <v>387</v>
      </c>
      <c r="AD106" s="50">
        <v>371</v>
      </c>
      <c r="AE106" s="50">
        <v>369</v>
      </c>
      <c r="AF106" s="13"/>
      <c r="AG106" s="13"/>
      <c r="AH106" s="13"/>
      <c r="AI106" s="13"/>
      <c r="AJ106" s="13"/>
      <c r="AK106" s="13"/>
      <c r="AL106" s="13"/>
      <c r="AM106" s="13"/>
      <c r="AN106" s="13"/>
      <c r="AO106" s="13"/>
      <c r="AP106" s="13"/>
      <c r="AQ106" s="13"/>
      <c r="AR106" s="13"/>
      <c r="AS106" s="13"/>
      <c r="AT106" s="13"/>
      <c r="AU106" s="13"/>
      <c r="AV106" s="13"/>
      <c r="AW106" s="13"/>
      <c r="AX106" s="11"/>
    </row>
    <row r="107" spans="1:50" customFormat="1" ht="15" customHeight="1" x14ac:dyDescent="0.3">
      <c r="A107" s="137" t="s">
        <v>207</v>
      </c>
      <c r="B107" s="44"/>
      <c r="C107" s="48" t="s">
        <v>208</v>
      </c>
      <c r="D107" s="49"/>
      <c r="E107" s="50">
        <v>2425</v>
      </c>
      <c r="F107" s="50">
        <v>2485</v>
      </c>
      <c r="G107" s="50">
        <v>2529</v>
      </c>
      <c r="H107" s="50">
        <v>2587</v>
      </c>
      <c r="I107" s="50">
        <v>2652</v>
      </c>
      <c r="J107" s="50">
        <v>2656</v>
      </c>
      <c r="K107" s="50">
        <v>2711</v>
      </c>
      <c r="L107" s="50">
        <v>2703</v>
      </c>
      <c r="M107" s="50">
        <v>2742</v>
      </c>
      <c r="N107" s="50">
        <v>2798</v>
      </c>
      <c r="O107" s="50">
        <v>2816</v>
      </c>
      <c r="P107" s="50">
        <v>2847</v>
      </c>
      <c r="Q107" s="50">
        <v>2816</v>
      </c>
      <c r="R107" s="50">
        <v>2855</v>
      </c>
      <c r="S107" s="50">
        <v>2796</v>
      </c>
      <c r="T107" s="50">
        <v>2769</v>
      </c>
      <c r="U107" s="50">
        <v>2736</v>
      </c>
      <c r="V107" s="50">
        <v>2752</v>
      </c>
      <c r="W107" s="50">
        <v>2764</v>
      </c>
      <c r="X107" s="50">
        <v>2780</v>
      </c>
      <c r="Y107" s="50">
        <v>2811</v>
      </c>
      <c r="Z107" s="50">
        <v>2897</v>
      </c>
      <c r="AA107" s="50">
        <v>2979</v>
      </c>
      <c r="AB107" s="50">
        <v>3112</v>
      </c>
      <c r="AC107" s="50">
        <v>3247</v>
      </c>
      <c r="AD107" s="50">
        <v>3247</v>
      </c>
      <c r="AE107" s="50">
        <v>3291</v>
      </c>
      <c r="AF107" s="13"/>
      <c r="AG107" s="13"/>
      <c r="AH107" s="13"/>
      <c r="AI107" s="13"/>
      <c r="AJ107" s="13"/>
      <c r="AK107" s="13"/>
      <c r="AL107" s="13"/>
      <c r="AM107" s="13"/>
      <c r="AN107" s="13"/>
      <c r="AO107" s="13"/>
      <c r="AP107" s="13"/>
      <c r="AQ107" s="13"/>
      <c r="AR107" s="13"/>
      <c r="AS107" s="13"/>
      <c r="AT107" s="13"/>
      <c r="AU107" s="13"/>
      <c r="AV107" s="13"/>
      <c r="AW107" s="13"/>
      <c r="AX107" s="11"/>
    </row>
    <row r="108" spans="1:50" customFormat="1" ht="15" customHeight="1" x14ac:dyDescent="0.3">
      <c r="A108" s="137" t="s">
        <v>209</v>
      </c>
      <c r="B108" s="44"/>
      <c r="C108" s="48" t="s">
        <v>210</v>
      </c>
      <c r="D108" s="49"/>
      <c r="E108" s="50">
        <v>619</v>
      </c>
      <c r="F108" s="50">
        <v>630</v>
      </c>
      <c r="G108" s="50">
        <v>643</v>
      </c>
      <c r="H108" s="50">
        <v>656</v>
      </c>
      <c r="I108" s="50">
        <v>668</v>
      </c>
      <c r="J108" s="50">
        <v>676</v>
      </c>
      <c r="K108" s="50">
        <v>709</v>
      </c>
      <c r="L108" s="50">
        <v>739</v>
      </c>
      <c r="M108" s="50">
        <v>747</v>
      </c>
      <c r="N108" s="50">
        <v>784</v>
      </c>
      <c r="O108" s="50">
        <v>741</v>
      </c>
      <c r="P108" s="50">
        <v>759</v>
      </c>
      <c r="Q108" s="50">
        <v>756</v>
      </c>
      <c r="R108" s="50">
        <v>763</v>
      </c>
      <c r="S108" s="50">
        <v>775</v>
      </c>
      <c r="T108" s="50">
        <v>791</v>
      </c>
      <c r="U108" s="50">
        <v>783</v>
      </c>
      <c r="V108" s="50">
        <v>771</v>
      </c>
      <c r="W108" s="50">
        <v>764</v>
      </c>
      <c r="X108" s="50">
        <v>768</v>
      </c>
      <c r="Y108" s="50">
        <v>768</v>
      </c>
      <c r="Z108" s="50">
        <v>789</v>
      </c>
      <c r="AA108" s="50">
        <v>794</v>
      </c>
      <c r="AB108" s="50">
        <v>814</v>
      </c>
      <c r="AC108" s="50">
        <v>858</v>
      </c>
      <c r="AD108" s="50">
        <v>853</v>
      </c>
      <c r="AE108" s="50">
        <v>852</v>
      </c>
      <c r="AF108" s="13"/>
      <c r="AG108" s="13"/>
      <c r="AH108" s="13"/>
      <c r="AI108" s="13"/>
      <c r="AJ108" s="13"/>
      <c r="AK108" s="13"/>
      <c r="AL108" s="13"/>
      <c r="AM108" s="13"/>
      <c r="AN108" s="13"/>
      <c r="AO108" s="13"/>
      <c r="AP108" s="13"/>
      <c r="AQ108" s="13"/>
      <c r="AR108" s="13"/>
      <c r="AS108" s="13"/>
      <c r="AT108" s="13"/>
      <c r="AU108" s="13"/>
      <c r="AV108" s="13"/>
      <c r="AW108" s="13"/>
      <c r="AX108" s="11"/>
    </row>
    <row r="109" spans="1:50" s="11" customFormat="1" ht="22.5" customHeight="1" x14ac:dyDescent="0.25">
      <c r="A109" s="136" t="s">
        <v>211</v>
      </c>
      <c r="B109" s="44" t="s">
        <v>212</v>
      </c>
      <c r="C109" s="44"/>
      <c r="D109" s="45"/>
      <c r="E109" s="46">
        <v>15883</v>
      </c>
      <c r="F109" s="46">
        <v>16063</v>
      </c>
      <c r="G109" s="46">
        <v>16003</v>
      </c>
      <c r="H109" s="46">
        <v>16161</v>
      </c>
      <c r="I109" s="46">
        <v>16229</v>
      </c>
      <c r="J109" s="46">
        <v>16283</v>
      </c>
      <c r="K109" s="46">
        <v>16644</v>
      </c>
      <c r="L109" s="46">
        <v>16459</v>
      </c>
      <c r="M109" s="46">
        <v>16339</v>
      </c>
      <c r="N109" s="46">
        <v>16312</v>
      </c>
      <c r="O109" s="46">
        <v>15945</v>
      </c>
      <c r="P109" s="46">
        <v>15777</v>
      </c>
      <c r="Q109" s="46">
        <v>15593</v>
      </c>
      <c r="R109" s="46">
        <v>15417</v>
      </c>
      <c r="S109" s="46">
        <v>15137</v>
      </c>
      <c r="T109" s="46">
        <v>14837</v>
      </c>
      <c r="U109" s="46">
        <v>14866</v>
      </c>
      <c r="V109" s="46">
        <v>15348</v>
      </c>
      <c r="W109" s="46">
        <v>15211</v>
      </c>
      <c r="X109" s="46">
        <v>15286</v>
      </c>
      <c r="Y109" s="46">
        <v>15371</v>
      </c>
      <c r="Z109" s="46">
        <v>15783</v>
      </c>
      <c r="AA109" s="46">
        <v>15902</v>
      </c>
      <c r="AB109" s="46">
        <v>15951</v>
      </c>
      <c r="AC109" s="46">
        <v>16367</v>
      </c>
      <c r="AD109" s="46">
        <v>16934</v>
      </c>
      <c r="AE109" s="46">
        <v>17471</v>
      </c>
    </row>
    <row r="110" spans="1:50" customFormat="1" ht="15" customHeight="1" x14ac:dyDescent="0.3">
      <c r="A110" s="137" t="s">
        <v>213</v>
      </c>
      <c r="B110" s="48"/>
      <c r="C110" s="48" t="s">
        <v>214</v>
      </c>
      <c r="D110" s="49"/>
      <c r="E110" s="50">
        <v>280</v>
      </c>
      <c r="F110" s="50">
        <v>283</v>
      </c>
      <c r="G110" s="50">
        <v>278</v>
      </c>
      <c r="H110" s="50">
        <v>277</v>
      </c>
      <c r="I110" s="50">
        <v>275</v>
      </c>
      <c r="J110" s="50">
        <v>273</v>
      </c>
      <c r="K110" s="50">
        <v>287</v>
      </c>
      <c r="L110" s="50">
        <v>280</v>
      </c>
      <c r="M110" s="50">
        <v>280</v>
      </c>
      <c r="N110" s="50">
        <v>281</v>
      </c>
      <c r="O110" s="50">
        <v>278</v>
      </c>
      <c r="P110" s="50">
        <v>275</v>
      </c>
      <c r="Q110" s="50">
        <v>299</v>
      </c>
      <c r="R110" s="50">
        <v>306</v>
      </c>
      <c r="S110" s="50">
        <v>295</v>
      </c>
      <c r="T110" s="50">
        <v>278</v>
      </c>
      <c r="U110" s="50">
        <v>296</v>
      </c>
      <c r="V110" s="50">
        <v>334</v>
      </c>
      <c r="W110" s="50">
        <v>333</v>
      </c>
      <c r="X110" s="50">
        <v>325</v>
      </c>
      <c r="Y110" s="50">
        <v>340</v>
      </c>
      <c r="Z110" s="50">
        <v>357</v>
      </c>
      <c r="AA110" s="50">
        <v>362</v>
      </c>
      <c r="AB110" s="50">
        <v>367</v>
      </c>
      <c r="AC110" s="50">
        <v>370</v>
      </c>
      <c r="AD110" s="50">
        <v>381</v>
      </c>
      <c r="AE110" s="50">
        <v>388</v>
      </c>
      <c r="AF110" s="13"/>
      <c r="AG110" s="13"/>
      <c r="AH110" s="13"/>
      <c r="AI110" s="13"/>
      <c r="AJ110" s="13"/>
      <c r="AK110" s="13"/>
      <c r="AL110" s="13"/>
      <c r="AM110" s="13"/>
      <c r="AN110" s="13"/>
      <c r="AO110" s="13"/>
      <c r="AP110" s="13"/>
      <c r="AQ110" s="13"/>
      <c r="AR110" s="13"/>
      <c r="AS110" s="13"/>
      <c r="AT110" s="13"/>
      <c r="AU110" s="13"/>
      <c r="AV110" s="13"/>
      <c r="AW110" s="13"/>
      <c r="AX110" s="11"/>
    </row>
    <row r="111" spans="1:50" customFormat="1" ht="15" customHeight="1" x14ac:dyDescent="0.3">
      <c r="A111" s="137" t="s">
        <v>215</v>
      </c>
      <c r="B111" s="48"/>
      <c r="C111" s="48" t="s">
        <v>216</v>
      </c>
      <c r="D111" s="49"/>
      <c r="E111" s="50">
        <v>819</v>
      </c>
      <c r="F111" s="50">
        <v>833</v>
      </c>
      <c r="G111" s="50">
        <v>828</v>
      </c>
      <c r="H111" s="50">
        <v>843</v>
      </c>
      <c r="I111" s="50">
        <v>855</v>
      </c>
      <c r="J111" s="50">
        <v>849</v>
      </c>
      <c r="K111" s="50">
        <v>867</v>
      </c>
      <c r="L111" s="50">
        <v>845</v>
      </c>
      <c r="M111" s="50">
        <v>852</v>
      </c>
      <c r="N111" s="50">
        <v>855</v>
      </c>
      <c r="O111" s="50">
        <v>852</v>
      </c>
      <c r="P111" s="50">
        <v>838</v>
      </c>
      <c r="Q111" s="50">
        <v>839</v>
      </c>
      <c r="R111" s="50">
        <v>841</v>
      </c>
      <c r="S111" s="50">
        <v>821</v>
      </c>
      <c r="T111" s="50">
        <v>850</v>
      </c>
      <c r="U111" s="50">
        <v>832</v>
      </c>
      <c r="V111" s="50">
        <v>935</v>
      </c>
      <c r="W111" s="50">
        <v>900</v>
      </c>
      <c r="X111" s="50">
        <v>924</v>
      </c>
      <c r="Y111" s="50">
        <v>931</v>
      </c>
      <c r="Z111" s="50">
        <v>945</v>
      </c>
      <c r="AA111" s="50">
        <v>946</v>
      </c>
      <c r="AB111" s="50">
        <v>928</v>
      </c>
      <c r="AC111" s="50">
        <v>966</v>
      </c>
      <c r="AD111" s="50">
        <v>986</v>
      </c>
      <c r="AE111" s="50">
        <v>1016</v>
      </c>
      <c r="AF111" s="13"/>
      <c r="AG111" s="13"/>
      <c r="AH111" s="13"/>
      <c r="AI111" s="13"/>
      <c r="AJ111" s="13"/>
      <c r="AK111" s="13"/>
      <c r="AL111" s="13"/>
      <c r="AM111" s="13"/>
      <c r="AN111" s="13"/>
      <c r="AO111" s="13"/>
      <c r="AP111" s="13"/>
      <c r="AQ111" s="13"/>
      <c r="AR111" s="13"/>
      <c r="AS111" s="13"/>
      <c r="AT111" s="13"/>
      <c r="AU111" s="13"/>
      <c r="AV111" s="13"/>
      <c r="AW111" s="13"/>
      <c r="AX111" s="11"/>
    </row>
    <row r="112" spans="1:50" customFormat="1" ht="15" customHeight="1" x14ac:dyDescent="0.3">
      <c r="A112" s="137" t="s">
        <v>217</v>
      </c>
      <c r="B112" s="48"/>
      <c r="C112" s="48" t="s">
        <v>218</v>
      </c>
      <c r="D112" s="49"/>
      <c r="E112" s="50">
        <v>453</v>
      </c>
      <c r="F112" s="50">
        <v>459</v>
      </c>
      <c r="G112" s="50">
        <v>454</v>
      </c>
      <c r="H112" s="50">
        <v>466</v>
      </c>
      <c r="I112" s="50">
        <v>471</v>
      </c>
      <c r="J112" s="50">
        <v>474</v>
      </c>
      <c r="K112" s="50">
        <v>482</v>
      </c>
      <c r="L112" s="50">
        <v>493</v>
      </c>
      <c r="M112" s="50">
        <v>499</v>
      </c>
      <c r="N112" s="50">
        <v>493</v>
      </c>
      <c r="O112" s="50">
        <v>492</v>
      </c>
      <c r="P112" s="50">
        <v>508</v>
      </c>
      <c r="Q112" s="50">
        <v>507</v>
      </c>
      <c r="R112" s="50">
        <v>486</v>
      </c>
      <c r="S112" s="50">
        <v>476</v>
      </c>
      <c r="T112" s="50">
        <v>470</v>
      </c>
      <c r="U112" s="50">
        <v>474</v>
      </c>
      <c r="V112" s="50">
        <v>528</v>
      </c>
      <c r="W112" s="50">
        <v>527</v>
      </c>
      <c r="X112" s="50">
        <v>533</v>
      </c>
      <c r="Y112" s="50">
        <v>529</v>
      </c>
      <c r="Z112" s="50">
        <v>547</v>
      </c>
      <c r="AA112" s="50">
        <v>559</v>
      </c>
      <c r="AB112" s="50">
        <v>571</v>
      </c>
      <c r="AC112" s="50">
        <v>587</v>
      </c>
      <c r="AD112" s="50">
        <v>603</v>
      </c>
      <c r="AE112" s="50">
        <v>627</v>
      </c>
      <c r="AF112" s="13"/>
      <c r="AG112" s="13"/>
      <c r="AH112" s="13"/>
      <c r="AI112" s="13"/>
      <c r="AJ112" s="13"/>
      <c r="AK112" s="13"/>
      <c r="AL112" s="13"/>
      <c r="AM112" s="13"/>
      <c r="AN112" s="13"/>
      <c r="AO112" s="13"/>
      <c r="AP112" s="13"/>
      <c r="AQ112" s="13"/>
      <c r="AR112" s="13"/>
      <c r="AS112" s="13"/>
      <c r="AT112" s="13"/>
      <c r="AU112" s="13"/>
      <c r="AV112" s="13"/>
      <c r="AW112" s="13"/>
      <c r="AX112" s="11"/>
    </row>
    <row r="113" spans="1:50" customFormat="1" ht="15" customHeight="1" x14ac:dyDescent="0.3">
      <c r="A113" s="137" t="s">
        <v>219</v>
      </c>
      <c r="B113" s="48"/>
      <c r="C113" s="48" t="s">
        <v>220</v>
      </c>
      <c r="D113" s="49"/>
      <c r="E113" s="50">
        <v>481</v>
      </c>
      <c r="F113" s="50">
        <v>486</v>
      </c>
      <c r="G113" s="50">
        <v>480</v>
      </c>
      <c r="H113" s="50">
        <v>494</v>
      </c>
      <c r="I113" s="50">
        <v>492</v>
      </c>
      <c r="J113" s="50">
        <v>504</v>
      </c>
      <c r="K113" s="50">
        <v>514</v>
      </c>
      <c r="L113" s="50">
        <v>514</v>
      </c>
      <c r="M113" s="50">
        <v>507</v>
      </c>
      <c r="N113" s="50">
        <v>515</v>
      </c>
      <c r="O113" s="50">
        <v>505</v>
      </c>
      <c r="P113" s="50">
        <v>506</v>
      </c>
      <c r="Q113" s="50">
        <v>501</v>
      </c>
      <c r="R113" s="50">
        <v>485</v>
      </c>
      <c r="S113" s="50">
        <v>470</v>
      </c>
      <c r="T113" s="50">
        <v>440</v>
      </c>
      <c r="U113" s="50">
        <v>434</v>
      </c>
      <c r="V113" s="50">
        <v>469</v>
      </c>
      <c r="W113" s="50">
        <v>453</v>
      </c>
      <c r="X113" s="50">
        <v>459</v>
      </c>
      <c r="Y113" s="50">
        <v>453</v>
      </c>
      <c r="Z113" s="50">
        <v>471</v>
      </c>
      <c r="AA113" s="50">
        <v>466</v>
      </c>
      <c r="AB113" s="50">
        <v>480</v>
      </c>
      <c r="AC113" s="50">
        <v>491</v>
      </c>
      <c r="AD113" s="50">
        <v>515</v>
      </c>
      <c r="AE113" s="50">
        <v>538</v>
      </c>
      <c r="AF113" s="13"/>
      <c r="AG113" s="13"/>
      <c r="AH113" s="13"/>
      <c r="AI113" s="13"/>
      <c r="AJ113" s="13"/>
      <c r="AK113" s="13"/>
      <c r="AL113" s="13"/>
      <c r="AM113" s="13"/>
      <c r="AN113" s="13"/>
      <c r="AO113" s="13"/>
      <c r="AP113" s="13"/>
      <c r="AQ113" s="13"/>
      <c r="AR113" s="13"/>
      <c r="AS113" s="13"/>
      <c r="AT113" s="13"/>
      <c r="AU113" s="13"/>
      <c r="AV113" s="13"/>
      <c r="AW113" s="13"/>
      <c r="AX113" s="11"/>
    </row>
    <row r="114" spans="1:50" customFormat="1" ht="15" customHeight="1" x14ac:dyDescent="0.3">
      <c r="A114" s="137" t="s">
        <v>221</v>
      </c>
      <c r="B114" s="48"/>
      <c r="C114" s="48" t="s">
        <v>222</v>
      </c>
      <c r="D114" s="49"/>
      <c r="E114" s="50">
        <v>676</v>
      </c>
      <c r="F114" s="50">
        <v>675</v>
      </c>
      <c r="G114" s="50">
        <v>672</v>
      </c>
      <c r="H114" s="50">
        <v>684</v>
      </c>
      <c r="I114" s="50">
        <v>688</v>
      </c>
      <c r="J114" s="50">
        <v>693</v>
      </c>
      <c r="K114" s="50">
        <v>696</v>
      </c>
      <c r="L114" s="50">
        <v>693</v>
      </c>
      <c r="M114" s="50">
        <v>704</v>
      </c>
      <c r="N114" s="50">
        <v>697</v>
      </c>
      <c r="O114" s="50">
        <v>691</v>
      </c>
      <c r="P114" s="50">
        <v>689</v>
      </c>
      <c r="Q114" s="50">
        <v>678</v>
      </c>
      <c r="R114" s="50">
        <v>666</v>
      </c>
      <c r="S114" s="50">
        <v>645</v>
      </c>
      <c r="T114" s="50">
        <v>635</v>
      </c>
      <c r="U114" s="50">
        <v>629</v>
      </c>
      <c r="V114" s="50">
        <v>634</v>
      </c>
      <c r="W114" s="50">
        <v>644</v>
      </c>
      <c r="X114" s="50">
        <v>654</v>
      </c>
      <c r="Y114" s="50">
        <v>667</v>
      </c>
      <c r="Z114" s="50">
        <v>688</v>
      </c>
      <c r="AA114" s="50">
        <v>701</v>
      </c>
      <c r="AB114" s="50">
        <v>699</v>
      </c>
      <c r="AC114" s="50">
        <v>715</v>
      </c>
      <c r="AD114" s="50">
        <v>737</v>
      </c>
      <c r="AE114" s="50">
        <v>776</v>
      </c>
      <c r="AF114" s="13"/>
      <c r="AG114" s="13"/>
      <c r="AH114" s="13"/>
      <c r="AI114" s="13"/>
      <c r="AJ114" s="13"/>
      <c r="AK114" s="13"/>
      <c r="AL114" s="13"/>
      <c r="AM114" s="13"/>
      <c r="AN114" s="13"/>
      <c r="AO114" s="13"/>
      <c r="AP114" s="13"/>
      <c r="AQ114" s="13"/>
      <c r="AR114" s="13"/>
      <c r="AS114" s="13"/>
      <c r="AT114" s="13"/>
      <c r="AU114" s="13"/>
      <c r="AV114" s="13"/>
      <c r="AW114" s="13"/>
      <c r="AX114" s="11"/>
    </row>
    <row r="115" spans="1:50" customFormat="1" ht="15" customHeight="1" x14ac:dyDescent="0.3">
      <c r="A115" s="137" t="s">
        <v>223</v>
      </c>
      <c r="B115" s="48"/>
      <c r="C115" s="48" t="s">
        <v>224</v>
      </c>
      <c r="D115" s="49"/>
      <c r="E115" s="50">
        <v>313</v>
      </c>
      <c r="F115" s="50">
        <v>314</v>
      </c>
      <c r="G115" s="50">
        <v>314</v>
      </c>
      <c r="H115" s="50">
        <v>312</v>
      </c>
      <c r="I115" s="50">
        <v>311</v>
      </c>
      <c r="J115" s="50">
        <v>312</v>
      </c>
      <c r="K115" s="50">
        <v>314</v>
      </c>
      <c r="L115" s="50">
        <v>302</v>
      </c>
      <c r="M115" s="50">
        <v>296</v>
      </c>
      <c r="N115" s="50">
        <v>292</v>
      </c>
      <c r="O115" s="50">
        <v>287</v>
      </c>
      <c r="P115" s="50">
        <v>276</v>
      </c>
      <c r="Q115" s="50">
        <v>239</v>
      </c>
      <c r="R115" s="50">
        <v>235</v>
      </c>
      <c r="S115" s="50">
        <v>233</v>
      </c>
      <c r="T115" s="50">
        <v>227</v>
      </c>
      <c r="U115" s="50">
        <v>230</v>
      </c>
      <c r="V115" s="50">
        <v>222</v>
      </c>
      <c r="W115" s="50">
        <v>220</v>
      </c>
      <c r="X115" s="50">
        <v>212</v>
      </c>
      <c r="Y115" s="50">
        <v>213</v>
      </c>
      <c r="Z115" s="50">
        <v>217</v>
      </c>
      <c r="AA115" s="50">
        <v>218</v>
      </c>
      <c r="AB115" s="50">
        <v>213</v>
      </c>
      <c r="AC115" s="50">
        <v>217</v>
      </c>
      <c r="AD115" s="50">
        <v>218</v>
      </c>
      <c r="AE115" s="50">
        <v>218</v>
      </c>
      <c r="AF115" s="13"/>
      <c r="AG115" s="13"/>
      <c r="AH115" s="13"/>
      <c r="AI115" s="13"/>
      <c r="AJ115" s="13"/>
      <c r="AK115" s="13"/>
      <c r="AL115" s="13"/>
      <c r="AM115" s="13"/>
      <c r="AN115" s="13"/>
      <c r="AO115" s="13"/>
      <c r="AP115" s="13"/>
      <c r="AQ115" s="13"/>
      <c r="AR115" s="13"/>
      <c r="AS115" s="13"/>
      <c r="AT115" s="13"/>
      <c r="AU115" s="13"/>
      <c r="AV115" s="13"/>
      <c r="AW115" s="13"/>
      <c r="AX115" s="11"/>
    </row>
    <row r="116" spans="1:50" customFormat="1" ht="15" customHeight="1" x14ac:dyDescent="0.3">
      <c r="A116" s="137" t="s">
        <v>225</v>
      </c>
      <c r="B116" s="48"/>
      <c r="C116" s="48" t="s">
        <v>226</v>
      </c>
      <c r="D116" s="49"/>
      <c r="E116" s="50">
        <v>97</v>
      </c>
      <c r="F116" s="50">
        <v>98</v>
      </c>
      <c r="G116" s="50">
        <v>99</v>
      </c>
      <c r="H116" s="50">
        <v>101</v>
      </c>
      <c r="I116" s="50">
        <v>103</v>
      </c>
      <c r="J116" s="50">
        <v>104</v>
      </c>
      <c r="K116" s="50">
        <v>104</v>
      </c>
      <c r="L116" s="50">
        <v>101</v>
      </c>
      <c r="M116" s="50">
        <v>96</v>
      </c>
      <c r="N116" s="50">
        <v>91</v>
      </c>
      <c r="O116" s="50">
        <v>88</v>
      </c>
      <c r="P116" s="50">
        <v>91</v>
      </c>
      <c r="Q116" s="50">
        <v>87</v>
      </c>
      <c r="R116" s="50">
        <v>85</v>
      </c>
      <c r="S116" s="50">
        <v>82</v>
      </c>
      <c r="T116" s="50">
        <v>77</v>
      </c>
      <c r="U116" s="50">
        <v>74</v>
      </c>
      <c r="V116" s="50">
        <v>74</v>
      </c>
      <c r="W116" s="50">
        <v>73</v>
      </c>
      <c r="X116" s="50">
        <v>72</v>
      </c>
      <c r="Y116" s="50">
        <v>71</v>
      </c>
      <c r="Z116" s="50">
        <v>74</v>
      </c>
      <c r="AA116" s="50">
        <v>75</v>
      </c>
      <c r="AB116" s="50">
        <v>72</v>
      </c>
      <c r="AC116" s="50">
        <v>71</v>
      </c>
      <c r="AD116" s="50">
        <v>71</v>
      </c>
      <c r="AE116" s="50">
        <v>71</v>
      </c>
      <c r="AF116" s="13"/>
      <c r="AG116" s="13"/>
      <c r="AH116" s="13"/>
      <c r="AI116" s="13"/>
      <c r="AJ116" s="13"/>
      <c r="AK116" s="13"/>
      <c r="AL116" s="13"/>
      <c r="AM116" s="13"/>
      <c r="AN116" s="13"/>
      <c r="AO116" s="13"/>
      <c r="AP116" s="13"/>
      <c r="AQ116" s="13"/>
      <c r="AR116" s="13"/>
      <c r="AS116" s="13"/>
      <c r="AT116" s="13"/>
      <c r="AU116" s="13"/>
      <c r="AV116" s="13"/>
      <c r="AW116" s="13"/>
      <c r="AX116" s="11"/>
    </row>
    <row r="117" spans="1:50" customFormat="1" ht="15" customHeight="1" x14ac:dyDescent="0.3">
      <c r="A117" s="137" t="s">
        <v>227</v>
      </c>
      <c r="B117" s="48"/>
      <c r="C117" s="48" t="s">
        <v>228</v>
      </c>
      <c r="D117" s="49"/>
      <c r="E117" s="50">
        <v>701</v>
      </c>
      <c r="F117" s="50">
        <v>709</v>
      </c>
      <c r="G117" s="50">
        <v>702</v>
      </c>
      <c r="H117" s="50">
        <v>707</v>
      </c>
      <c r="I117" s="50">
        <v>706</v>
      </c>
      <c r="J117" s="50">
        <v>709</v>
      </c>
      <c r="K117" s="50">
        <v>719</v>
      </c>
      <c r="L117" s="50">
        <v>705</v>
      </c>
      <c r="M117" s="50">
        <v>704</v>
      </c>
      <c r="N117" s="50">
        <v>695</v>
      </c>
      <c r="O117" s="50">
        <v>680</v>
      </c>
      <c r="P117" s="50">
        <v>668</v>
      </c>
      <c r="Q117" s="50">
        <v>656</v>
      </c>
      <c r="R117" s="50">
        <v>647</v>
      </c>
      <c r="S117" s="50">
        <v>642</v>
      </c>
      <c r="T117" s="50">
        <v>615</v>
      </c>
      <c r="U117" s="50">
        <v>604</v>
      </c>
      <c r="V117" s="50">
        <v>602</v>
      </c>
      <c r="W117" s="50">
        <v>613</v>
      </c>
      <c r="X117" s="50">
        <v>617</v>
      </c>
      <c r="Y117" s="50">
        <v>631</v>
      </c>
      <c r="Z117" s="50">
        <v>651</v>
      </c>
      <c r="AA117" s="50">
        <v>660</v>
      </c>
      <c r="AB117" s="50">
        <v>664</v>
      </c>
      <c r="AC117" s="50">
        <v>682</v>
      </c>
      <c r="AD117" s="50">
        <v>719</v>
      </c>
      <c r="AE117" s="50">
        <v>748</v>
      </c>
      <c r="AF117" s="13"/>
      <c r="AG117" s="13"/>
      <c r="AH117" s="13"/>
      <c r="AI117" s="13"/>
      <c r="AJ117" s="13"/>
      <c r="AK117" s="13"/>
      <c r="AL117" s="13"/>
      <c r="AM117" s="13"/>
      <c r="AN117" s="13"/>
      <c r="AO117" s="13"/>
      <c r="AP117" s="13"/>
      <c r="AQ117" s="13"/>
      <c r="AR117" s="13"/>
      <c r="AS117" s="13"/>
      <c r="AT117" s="13"/>
      <c r="AU117" s="13"/>
      <c r="AV117" s="13"/>
      <c r="AW117" s="13"/>
      <c r="AX117" s="11"/>
    </row>
    <row r="118" spans="1:50" customFormat="1" ht="15" customHeight="1" x14ac:dyDescent="0.3">
      <c r="A118" s="137" t="s">
        <v>229</v>
      </c>
      <c r="B118" s="48"/>
      <c r="C118" s="48" t="s">
        <v>230</v>
      </c>
      <c r="D118" s="49"/>
      <c r="E118" s="50">
        <v>674</v>
      </c>
      <c r="F118" s="50">
        <v>681</v>
      </c>
      <c r="G118" s="50">
        <v>670</v>
      </c>
      <c r="H118" s="50">
        <v>681</v>
      </c>
      <c r="I118" s="50">
        <v>678</v>
      </c>
      <c r="J118" s="50">
        <v>677</v>
      </c>
      <c r="K118" s="50">
        <v>721</v>
      </c>
      <c r="L118" s="50">
        <v>712</v>
      </c>
      <c r="M118" s="50">
        <v>712</v>
      </c>
      <c r="N118" s="50">
        <v>709</v>
      </c>
      <c r="O118" s="50">
        <v>696</v>
      </c>
      <c r="P118" s="50">
        <v>685</v>
      </c>
      <c r="Q118" s="50">
        <v>673</v>
      </c>
      <c r="R118" s="50">
        <v>653</v>
      </c>
      <c r="S118" s="50">
        <v>618</v>
      </c>
      <c r="T118" s="50">
        <v>626</v>
      </c>
      <c r="U118" s="50">
        <v>629</v>
      </c>
      <c r="V118" s="50">
        <v>623</v>
      </c>
      <c r="W118" s="50">
        <v>622</v>
      </c>
      <c r="X118" s="50">
        <v>603</v>
      </c>
      <c r="Y118" s="50">
        <v>643</v>
      </c>
      <c r="Z118" s="50">
        <v>631</v>
      </c>
      <c r="AA118" s="50">
        <v>643</v>
      </c>
      <c r="AB118" s="50">
        <v>636</v>
      </c>
      <c r="AC118" s="50">
        <v>662</v>
      </c>
      <c r="AD118" s="50">
        <v>680</v>
      </c>
      <c r="AE118" s="50">
        <v>688</v>
      </c>
      <c r="AF118" s="13"/>
      <c r="AG118" s="13"/>
      <c r="AH118" s="13"/>
      <c r="AI118" s="13"/>
      <c r="AJ118" s="13"/>
      <c r="AK118" s="13"/>
      <c r="AL118" s="13"/>
      <c r="AM118" s="13"/>
      <c r="AN118" s="13"/>
      <c r="AO118" s="13"/>
      <c r="AP118" s="13"/>
      <c r="AQ118" s="13"/>
      <c r="AR118" s="13"/>
      <c r="AS118" s="13"/>
      <c r="AT118" s="13"/>
      <c r="AU118" s="13"/>
      <c r="AV118" s="13"/>
      <c r="AW118" s="13"/>
      <c r="AX118" s="11"/>
    </row>
    <row r="119" spans="1:50" customFormat="1" ht="15" customHeight="1" x14ac:dyDescent="0.3">
      <c r="A119" s="137" t="s">
        <v>231</v>
      </c>
      <c r="B119" s="48"/>
      <c r="C119" s="48" t="s">
        <v>232</v>
      </c>
      <c r="D119" s="49"/>
      <c r="E119" s="50">
        <v>719</v>
      </c>
      <c r="F119" s="50">
        <v>735</v>
      </c>
      <c r="G119" s="50">
        <v>735</v>
      </c>
      <c r="H119" s="50">
        <v>748</v>
      </c>
      <c r="I119" s="50">
        <v>761</v>
      </c>
      <c r="J119" s="50">
        <v>757</v>
      </c>
      <c r="K119" s="50">
        <v>773</v>
      </c>
      <c r="L119" s="50">
        <v>776</v>
      </c>
      <c r="M119" s="50">
        <v>744</v>
      </c>
      <c r="N119" s="50">
        <v>753</v>
      </c>
      <c r="O119" s="50">
        <v>772</v>
      </c>
      <c r="P119" s="50">
        <v>771</v>
      </c>
      <c r="Q119" s="50">
        <v>753</v>
      </c>
      <c r="R119" s="50">
        <v>782</v>
      </c>
      <c r="S119" s="50">
        <v>771</v>
      </c>
      <c r="T119" s="50">
        <v>734</v>
      </c>
      <c r="U119" s="50">
        <v>750</v>
      </c>
      <c r="V119" s="50">
        <v>861</v>
      </c>
      <c r="W119" s="50">
        <v>806</v>
      </c>
      <c r="X119" s="50">
        <v>851</v>
      </c>
      <c r="Y119" s="50">
        <v>824</v>
      </c>
      <c r="Z119" s="50">
        <v>866</v>
      </c>
      <c r="AA119" s="50">
        <v>896</v>
      </c>
      <c r="AB119" s="50">
        <v>893</v>
      </c>
      <c r="AC119" s="50">
        <v>906</v>
      </c>
      <c r="AD119" s="50">
        <v>930</v>
      </c>
      <c r="AE119" s="50">
        <v>952</v>
      </c>
      <c r="AF119" s="13"/>
      <c r="AG119" s="13"/>
      <c r="AH119" s="13"/>
      <c r="AI119" s="13"/>
      <c r="AJ119" s="13"/>
      <c r="AK119" s="13"/>
      <c r="AL119" s="13"/>
      <c r="AM119" s="13"/>
      <c r="AN119" s="13"/>
      <c r="AO119" s="13"/>
      <c r="AP119" s="13"/>
      <c r="AQ119" s="13"/>
      <c r="AR119" s="13"/>
      <c r="AS119" s="13"/>
      <c r="AT119" s="13"/>
      <c r="AU119" s="13"/>
      <c r="AV119" s="13"/>
      <c r="AW119" s="13"/>
      <c r="AX119" s="11"/>
    </row>
    <row r="120" spans="1:50" customFormat="1" ht="15" customHeight="1" x14ac:dyDescent="0.3">
      <c r="A120" s="137" t="s">
        <v>233</v>
      </c>
      <c r="B120" s="48"/>
      <c r="C120" s="48" t="s">
        <v>234</v>
      </c>
      <c r="D120" s="49"/>
      <c r="E120" s="50">
        <v>551</v>
      </c>
      <c r="F120" s="50">
        <v>558</v>
      </c>
      <c r="G120" s="50">
        <v>553</v>
      </c>
      <c r="H120" s="50">
        <v>551</v>
      </c>
      <c r="I120" s="50">
        <v>557</v>
      </c>
      <c r="J120" s="50">
        <v>560</v>
      </c>
      <c r="K120" s="50">
        <v>571</v>
      </c>
      <c r="L120" s="50">
        <v>563</v>
      </c>
      <c r="M120" s="50">
        <v>561</v>
      </c>
      <c r="N120" s="50">
        <v>569</v>
      </c>
      <c r="O120" s="50">
        <v>567</v>
      </c>
      <c r="P120" s="50">
        <v>581</v>
      </c>
      <c r="Q120" s="50">
        <v>573</v>
      </c>
      <c r="R120" s="50">
        <v>553</v>
      </c>
      <c r="S120" s="50">
        <v>542</v>
      </c>
      <c r="T120" s="50">
        <v>525</v>
      </c>
      <c r="U120" s="50">
        <v>524</v>
      </c>
      <c r="V120" s="50">
        <v>523</v>
      </c>
      <c r="W120" s="50">
        <v>542</v>
      </c>
      <c r="X120" s="50">
        <v>533</v>
      </c>
      <c r="Y120" s="50">
        <v>533</v>
      </c>
      <c r="Z120" s="50">
        <v>546</v>
      </c>
      <c r="AA120" s="50">
        <v>557</v>
      </c>
      <c r="AB120" s="50">
        <v>550</v>
      </c>
      <c r="AC120" s="50">
        <v>574</v>
      </c>
      <c r="AD120" s="50">
        <v>597</v>
      </c>
      <c r="AE120" s="50">
        <v>617</v>
      </c>
      <c r="AF120" s="13"/>
      <c r="AG120" s="13"/>
      <c r="AH120" s="13"/>
      <c r="AI120" s="13"/>
      <c r="AJ120" s="13"/>
      <c r="AK120" s="13"/>
      <c r="AL120" s="13"/>
      <c r="AM120" s="13"/>
      <c r="AN120" s="13"/>
      <c r="AO120" s="13"/>
      <c r="AP120" s="13"/>
      <c r="AQ120" s="13"/>
      <c r="AR120" s="13"/>
      <c r="AS120" s="13"/>
      <c r="AT120" s="13"/>
      <c r="AU120" s="13"/>
      <c r="AV120" s="13"/>
      <c r="AW120" s="13"/>
      <c r="AX120" s="11"/>
    </row>
    <row r="121" spans="1:50" customFormat="1" ht="15" customHeight="1" x14ac:dyDescent="0.3">
      <c r="A121" s="137" t="s">
        <v>235</v>
      </c>
      <c r="B121" s="48"/>
      <c r="C121" s="48" t="s">
        <v>236</v>
      </c>
      <c r="D121" s="49"/>
      <c r="E121" s="50">
        <v>264</v>
      </c>
      <c r="F121" s="50">
        <v>266</v>
      </c>
      <c r="G121" s="50">
        <v>267</v>
      </c>
      <c r="H121" s="50">
        <v>268</v>
      </c>
      <c r="I121" s="50">
        <v>262</v>
      </c>
      <c r="J121" s="50">
        <v>258</v>
      </c>
      <c r="K121" s="50">
        <v>265</v>
      </c>
      <c r="L121" s="50">
        <v>272</v>
      </c>
      <c r="M121" s="50">
        <v>272</v>
      </c>
      <c r="N121" s="50">
        <v>276</v>
      </c>
      <c r="O121" s="50">
        <v>266</v>
      </c>
      <c r="P121" s="50">
        <v>253</v>
      </c>
      <c r="Q121" s="50">
        <v>247</v>
      </c>
      <c r="R121" s="50">
        <v>251</v>
      </c>
      <c r="S121" s="50">
        <v>248</v>
      </c>
      <c r="T121" s="50">
        <v>244</v>
      </c>
      <c r="U121" s="50">
        <v>240</v>
      </c>
      <c r="V121" s="50">
        <v>239</v>
      </c>
      <c r="W121" s="50">
        <v>233</v>
      </c>
      <c r="X121" s="50">
        <v>229</v>
      </c>
      <c r="Y121" s="50">
        <v>225</v>
      </c>
      <c r="Z121" s="50">
        <v>231</v>
      </c>
      <c r="AA121" s="50">
        <v>236</v>
      </c>
      <c r="AB121" s="50">
        <v>236</v>
      </c>
      <c r="AC121" s="50">
        <v>240</v>
      </c>
      <c r="AD121" s="50">
        <v>242</v>
      </c>
      <c r="AE121" s="50">
        <v>251</v>
      </c>
      <c r="AF121" s="13"/>
      <c r="AG121" s="13"/>
      <c r="AH121" s="13"/>
      <c r="AI121" s="13"/>
      <c r="AJ121" s="13"/>
      <c r="AK121" s="13"/>
      <c r="AL121" s="13"/>
      <c r="AM121" s="13"/>
      <c r="AN121" s="13"/>
      <c r="AO121" s="13"/>
      <c r="AP121" s="13"/>
      <c r="AQ121" s="13"/>
      <c r="AR121" s="13"/>
      <c r="AS121" s="13"/>
      <c r="AT121" s="13"/>
      <c r="AU121" s="13"/>
      <c r="AV121" s="13"/>
      <c r="AW121" s="13"/>
      <c r="AX121" s="11"/>
    </row>
    <row r="122" spans="1:50" customFormat="1" ht="15" customHeight="1" x14ac:dyDescent="0.3">
      <c r="A122" s="137" t="s">
        <v>237</v>
      </c>
      <c r="B122" s="48"/>
      <c r="C122" s="48" t="s">
        <v>238</v>
      </c>
      <c r="D122" s="49"/>
      <c r="E122" s="50">
        <v>293</v>
      </c>
      <c r="F122" s="50">
        <v>292</v>
      </c>
      <c r="G122" s="50">
        <v>296</v>
      </c>
      <c r="H122" s="50">
        <v>300</v>
      </c>
      <c r="I122" s="50">
        <v>290</v>
      </c>
      <c r="J122" s="50">
        <v>290</v>
      </c>
      <c r="K122" s="50">
        <v>291</v>
      </c>
      <c r="L122" s="50">
        <v>293</v>
      </c>
      <c r="M122" s="50">
        <v>296</v>
      </c>
      <c r="N122" s="50">
        <v>297</v>
      </c>
      <c r="O122" s="50">
        <v>289</v>
      </c>
      <c r="P122" s="50">
        <v>289</v>
      </c>
      <c r="Q122" s="50">
        <v>275</v>
      </c>
      <c r="R122" s="50">
        <v>276</v>
      </c>
      <c r="S122" s="50">
        <v>272</v>
      </c>
      <c r="T122" s="50">
        <v>263</v>
      </c>
      <c r="U122" s="50">
        <v>266</v>
      </c>
      <c r="V122" s="50">
        <v>263</v>
      </c>
      <c r="W122" s="50">
        <v>255</v>
      </c>
      <c r="X122" s="50">
        <v>242</v>
      </c>
      <c r="Y122" s="50">
        <v>249</v>
      </c>
      <c r="Z122" s="50">
        <v>248</v>
      </c>
      <c r="AA122" s="50">
        <v>251</v>
      </c>
      <c r="AB122" s="50">
        <v>254</v>
      </c>
      <c r="AC122" s="50">
        <v>256</v>
      </c>
      <c r="AD122" s="50">
        <v>266</v>
      </c>
      <c r="AE122" s="50">
        <v>270</v>
      </c>
      <c r="AF122" s="13"/>
      <c r="AG122" s="13"/>
      <c r="AH122" s="13"/>
      <c r="AI122" s="13"/>
      <c r="AJ122" s="13"/>
      <c r="AK122" s="13"/>
      <c r="AL122" s="13"/>
      <c r="AM122" s="13"/>
      <c r="AN122" s="13"/>
      <c r="AO122" s="13"/>
      <c r="AP122" s="13"/>
      <c r="AQ122" s="13"/>
      <c r="AR122" s="13"/>
      <c r="AS122" s="13"/>
      <c r="AT122" s="13"/>
      <c r="AU122" s="13"/>
      <c r="AV122" s="13"/>
      <c r="AW122" s="13"/>
      <c r="AX122" s="11"/>
    </row>
    <row r="123" spans="1:50" customFormat="1" ht="15" customHeight="1" x14ac:dyDescent="0.3">
      <c r="A123" s="137" t="s">
        <v>239</v>
      </c>
      <c r="B123" s="48"/>
      <c r="C123" s="48" t="s">
        <v>240</v>
      </c>
      <c r="D123" s="49"/>
      <c r="E123" s="50">
        <v>314</v>
      </c>
      <c r="F123" s="50">
        <v>316</v>
      </c>
      <c r="G123" s="50">
        <v>316</v>
      </c>
      <c r="H123" s="50">
        <v>318</v>
      </c>
      <c r="I123" s="50">
        <v>316</v>
      </c>
      <c r="J123" s="50">
        <v>316</v>
      </c>
      <c r="K123" s="50">
        <v>320</v>
      </c>
      <c r="L123" s="50">
        <v>313</v>
      </c>
      <c r="M123" s="50">
        <v>309</v>
      </c>
      <c r="N123" s="50">
        <v>307</v>
      </c>
      <c r="O123" s="50">
        <v>304</v>
      </c>
      <c r="P123" s="50">
        <v>294</v>
      </c>
      <c r="Q123" s="50">
        <v>292</v>
      </c>
      <c r="R123" s="50">
        <v>290</v>
      </c>
      <c r="S123" s="50">
        <v>288</v>
      </c>
      <c r="T123" s="50">
        <v>275</v>
      </c>
      <c r="U123" s="50">
        <v>267</v>
      </c>
      <c r="V123" s="50">
        <v>266</v>
      </c>
      <c r="W123" s="50">
        <v>270</v>
      </c>
      <c r="X123" s="50">
        <v>271</v>
      </c>
      <c r="Y123" s="50">
        <v>273</v>
      </c>
      <c r="Z123" s="50">
        <v>282</v>
      </c>
      <c r="AA123" s="50">
        <v>286</v>
      </c>
      <c r="AB123" s="50">
        <v>285</v>
      </c>
      <c r="AC123" s="50">
        <v>291</v>
      </c>
      <c r="AD123" s="50">
        <v>303</v>
      </c>
      <c r="AE123" s="50">
        <v>316</v>
      </c>
      <c r="AF123" s="13"/>
      <c r="AG123" s="13"/>
      <c r="AH123" s="13"/>
      <c r="AI123" s="13"/>
      <c r="AJ123" s="13"/>
      <c r="AK123" s="13"/>
      <c r="AL123" s="13"/>
      <c r="AM123" s="13"/>
      <c r="AN123" s="13"/>
      <c r="AO123" s="13"/>
      <c r="AP123" s="13"/>
      <c r="AQ123" s="13"/>
      <c r="AR123" s="13"/>
      <c r="AS123" s="13"/>
      <c r="AT123" s="13"/>
      <c r="AU123" s="13"/>
      <c r="AV123" s="13"/>
      <c r="AW123" s="13"/>
      <c r="AX123" s="11"/>
    </row>
    <row r="124" spans="1:50" customFormat="1" ht="15" customHeight="1" x14ac:dyDescent="0.3">
      <c r="A124" s="137" t="s">
        <v>241</v>
      </c>
      <c r="B124" s="48"/>
      <c r="C124" s="48" t="s">
        <v>242</v>
      </c>
      <c r="D124" s="49"/>
      <c r="E124" s="50">
        <v>320</v>
      </c>
      <c r="F124" s="50">
        <v>325</v>
      </c>
      <c r="G124" s="50">
        <v>323</v>
      </c>
      <c r="H124" s="50">
        <v>327</v>
      </c>
      <c r="I124" s="50">
        <v>328</v>
      </c>
      <c r="J124" s="50">
        <v>334</v>
      </c>
      <c r="K124" s="50">
        <v>341</v>
      </c>
      <c r="L124" s="50">
        <v>336</v>
      </c>
      <c r="M124" s="50">
        <v>336</v>
      </c>
      <c r="N124" s="50">
        <v>351</v>
      </c>
      <c r="O124" s="50">
        <v>338</v>
      </c>
      <c r="P124" s="50">
        <v>336</v>
      </c>
      <c r="Q124" s="50">
        <v>330</v>
      </c>
      <c r="R124" s="50">
        <v>324</v>
      </c>
      <c r="S124" s="50">
        <v>315</v>
      </c>
      <c r="T124" s="50">
        <v>311</v>
      </c>
      <c r="U124" s="50">
        <v>304</v>
      </c>
      <c r="V124" s="50">
        <v>370</v>
      </c>
      <c r="W124" s="50">
        <v>382</v>
      </c>
      <c r="X124" s="50">
        <v>399</v>
      </c>
      <c r="Y124" s="50">
        <v>396</v>
      </c>
      <c r="Z124" s="50">
        <v>409</v>
      </c>
      <c r="AA124" s="50">
        <v>415</v>
      </c>
      <c r="AB124" s="50">
        <v>418</v>
      </c>
      <c r="AC124" s="50">
        <v>433</v>
      </c>
      <c r="AD124" s="50">
        <v>451</v>
      </c>
      <c r="AE124" s="50">
        <v>476</v>
      </c>
      <c r="AF124" s="13"/>
      <c r="AG124" s="13"/>
      <c r="AH124" s="13"/>
      <c r="AI124" s="13"/>
      <c r="AJ124" s="13"/>
      <c r="AK124" s="13"/>
      <c r="AL124" s="13"/>
      <c r="AM124" s="13"/>
      <c r="AN124" s="13"/>
      <c r="AO124" s="13"/>
      <c r="AP124" s="13"/>
      <c r="AQ124" s="13"/>
      <c r="AR124" s="13"/>
      <c r="AS124" s="13"/>
      <c r="AT124" s="13"/>
      <c r="AU124" s="13"/>
      <c r="AV124" s="13"/>
      <c r="AW124" s="13"/>
      <c r="AX124" s="11"/>
    </row>
    <row r="125" spans="1:50" customFormat="1" ht="15" customHeight="1" x14ac:dyDescent="0.3">
      <c r="A125" s="137" t="s">
        <v>243</v>
      </c>
      <c r="B125" s="48"/>
      <c r="C125" s="48" t="s">
        <v>244</v>
      </c>
      <c r="D125" s="49"/>
      <c r="E125" s="50">
        <v>678</v>
      </c>
      <c r="F125" s="50">
        <v>692</v>
      </c>
      <c r="G125" s="50">
        <v>695</v>
      </c>
      <c r="H125" s="50">
        <v>704</v>
      </c>
      <c r="I125" s="50">
        <v>712</v>
      </c>
      <c r="J125" s="50">
        <v>713</v>
      </c>
      <c r="K125" s="50">
        <v>743</v>
      </c>
      <c r="L125" s="50">
        <v>739</v>
      </c>
      <c r="M125" s="50">
        <v>726</v>
      </c>
      <c r="N125" s="50">
        <v>746</v>
      </c>
      <c r="O125" s="50">
        <v>690</v>
      </c>
      <c r="P125" s="50">
        <v>685</v>
      </c>
      <c r="Q125" s="50">
        <v>703</v>
      </c>
      <c r="R125" s="50">
        <v>727</v>
      </c>
      <c r="S125" s="50">
        <v>704</v>
      </c>
      <c r="T125" s="50">
        <v>705</v>
      </c>
      <c r="U125" s="50">
        <v>734</v>
      </c>
      <c r="V125" s="50">
        <v>735</v>
      </c>
      <c r="W125" s="50">
        <v>724</v>
      </c>
      <c r="X125" s="50">
        <v>737</v>
      </c>
      <c r="Y125" s="50">
        <v>762</v>
      </c>
      <c r="Z125" s="50">
        <v>776</v>
      </c>
      <c r="AA125" s="50">
        <v>773</v>
      </c>
      <c r="AB125" s="50">
        <v>784</v>
      </c>
      <c r="AC125" s="50">
        <v>805</v>
      </c>
      <c r="AD125" s="50">
        <v>832</v>
      </c>
      <c r="AE125" s="50">
        <v>853</v>
      </c>
      <c r="AF125" s="13"/>
      <c r="AG125" s="13"/>
      <c r="AH125" s="13"/>
      <c r="AI125" s="13"/>
      <c r="AJ125" s="13"/>
      <c r="AK125" s="13"/>
      <c r="AL125" s="13"/>
      <c r="AM125" s="13"/>
      <c r="AN125" s="13"/>
      <c r="AO125" s="13"/>
      <c r="AP125" s="13"/>
      <c r="AQ125" s="13"/>
      <c r="AR125" s="13"/>
      <c r="AS125" s="13"/>
      <c r="AT125" s="13"/>
      <c r="AU125" s="13"/>
      <c r="AV125" s="13"/>
      <c r="AW125" s="13"/>
      <c r="AX125" s="11"/>
    </row>
    <row r="126" spans="1:50" customFormat="1" ht="15" customHeight="1" x14ac:dyDescent="0.3">
      <c r="A126" s="137" t="s">
        <v>245</v>
      </c>
      <c r="B126" s="48"/>
      <c r="C126" s="48" t="s">
        <v>246</v>
      </c>
      <c r="D126" s="49"/>
      <c r="E126" s="50">
        <v>1090</v>
      </c>
      <c r="F126" s="50">
        <v>1110</v>
      </c>
      <c r="G126" s="50">
        <v>1114</v>
      </c>
      <c r="H126" s="50">
        <v>1133</v>
      </c>
      <c r="I126" s="50">
        <v>1159</v>
      </c>
      <c r="J126" s="50">
        <v>1193</v>
      </c>
      <c r="K126" s="50">
        <v>1211</v>
      </c>
      <c r="L126" s="50">
        <v>1199</v>
      </c>
      <c r="M126" s="50">
        <v>1172</v>
      </c>
      <c r="N126" s="50">
        <v>1184</v>
      </c>
      <c r="O126" s="50">
        <v>1148</v>
      </c>
      <c r="P126" s="50">
        <v>1134</v>
      </c>
      <c r="Q126" s="50">
        <v>1123</v>
      </c>
      <c r="R126" s="50">
        <v>1102</v>
      </c>
      <c r="S126" s="50">
        <v>1084</v>
      </c>
      <c r="T126" s="50">
        <v>1101</v>
      </c>
      <c r="U126" s="50">
        <v>1126</v>
      </c>
      <c r="V126" s="50">
        <v>1085</v>
      </c>
      <c r="W126" s="50">
        <v>1092</v>
      </c>
      <c r="X126" s="50">
        <v>1137</v>
      </c>
      <c r="Y126" s="50">
        <v>1170</v>
      </c>
      <c r="Z126" s="50">
        <v>1206</v>
      </c>
      <c r="AA126" s="50">
        <v>1187</v>
      </c>
      <c r="AB126" s="50">
        <v>1210</v>
      </c>
      <c r="AC126" s="50">
        <v>1223</v>
      </c>
      <c r="AD126" s="50">
        <v>1291</v>
      </c>
      <c r="AE126" s="50">
        <v>1338</v>
      </c>
      <c r="AF126" s="13"/>
      <c r="AG126" s="13"/>
      <c r="AH126" s="13"/>
      <c r="AI126" s="13"/>
      <c r="AJ126" s="13"/>
      <c r="AK126" s="13"/>
      <c r="AL126" s="13"/>
      <c r="AM126" s="13"/>
      <c r="AN126" s="13"/>
      <c r="AO126" s="13"/>
      <c r="AP126" s="13"/>
      <c r="AQ126" s="13"/>
      <c r="AR126" s="13"/>
      <c r="AS126" s="13"/>
      <c r="AT126" s="13"/>
      <c r="AU126" s="13"/>
      <c r="AV126" s="13"/>
      <c r="AW126" s="13"/>
      <c r="AX126" s="11"/>
    </row>
    <row r="127" spans="1:50" customFormat="1" ht="15" customHeight="1" x14ac:dyDescent="0.3">
      <c r="A127" s="137" t="s">
        <v>247</v>
      </c>
      <c r="B127" s="48"/>
      <c r="C127" s="48" t="s">
        <v>248</v>
      </c>
      <c r="D127" s="49"/>
      <c r="E127" s="50">
        <v>848</v>
      </c>
      <c r="F127" s="50">
        <v>862</v>
      </c>
      <c r="G127" s="50">
        <v>857</v>
      </c>
      <c r="H127" s="50">
        <v>875</v>
      </c>
      <c r="I127" s="50">
        <v>888</v>
      </c>
      <c r="J127" s="50">
        <v>895</v>
      </c>
      <c r="K127" s="50">
        <v>911</v>
      </c>
      <c r="L127" s="50">
        <v>887</v>
      </c>
      <c r="M127" s="50">
        <v>869</v>
      </c>
      <c r="N127" s="50">
        <v>870</v>
      </c>
      <c r="O127" s="50">
        <v>853</v>
      </c>
      <c r="P127" s="50">
        <v>856</v>
      </c>
      <c r="Q127" s="50">
        <v>826</v>
      </c>
      <c r="R127" s="50">
        <v>835</v>
      </c>
      <c r="S127" s="50">
        <v>790</v>
      </c>
      <c r="T127" s="50">
        <v>793</v>
      </c>
      <c r="U127" s="50">
        <v>797</v>
      </c>
      <c r="V127" s="50">
        <v>783</v>
      </c>
      <c r="W127" s="50">
        <v>789</v>
      </c>
      <c r="X127" s="50">
        <v>794</v>
      </c>
      <c r="Y127" s="50">
        <v>803</v>
      </c>
      <c r="Z127" s="50">
        <v>820</v>
      </c>
      <c r="AA127" s="50">
        <v>817</v>
      </c>
      <c r="AB127" s="50">
        <v>819</v>
      </c>
      <c r="AC127" s="50">
        <v>825</v>
      </c>
      <c r="AD127" s="50">
        <v>858</v>
      </c>
      <c r="AE127" s="50">
        <v>907</v>
      </c>
      <c r="AF127" s="13"/>
      <c r="AG127" s="13"/>
      <c r="AH127" s="13"/>
      <c r="AI127" s="13"/>
      <c r="AJ127" s="13"/>
      <c r="AK127" s="13"/>
      <c r="AL127" s="13"/>
      <c r="AM127" s="13"/>
      <c r="AN127" s="13"/>
      <c r="AO127" s="13"/>
      <c r="AP127" s="13"/>
      <c r="AQ127" s="13"/>
      <c r="AR127" s="13"/>
      <c r="AS127" s="13"/>
      <c r="AT127" s="13"/>
      <c r="AU127" s="13"/>
      <c r="AV127" s="13"/>
      <c r="AW127" s="13"/>
      <c r="AX127" s="11"/>
    </row>
    <row r="128" spans="1:50" customFormat="1" ht="15" customHeight="1" x14ac:dyDescent="0.3">
      <c r="A128" s="137" t="s">
        <v>249</v>
      </c>
      <c r="B128" s="48"/>
      <c r="C128" s="48" t="s">
        <v>250</v>
      </c>
      <c r="D128" s="49"/>
      <c r="E128" s="50">
        <v>239</v>
      </c>
      <c r="F128" s="50">
        <v>240</v>
      </c>
      <c r="G128" s="50">
        <v>240</v>
      </c>
      <c r="H128" s="50">
        <v>237</v>
      </c>
      <c r="I128" s="50">
        <v>236</v>
      </c>
      <c r="J128" s="50">
        <v>235</v>
      </c>
      <c r="K128" s="50">
        <v>240</v>
      </c>
      <c r="L128" s="50">
        <v>235</v>
      </c>
      <c r="M128" s="50">
        <v>231</v>
      </c>
      <c r="N128" s="50">
        <v>231</v>
      </c>
      <c r="O128" s="50">
        <v>227</v>
      </c>
      <c r="P128" s="50">
        <v>212</v>
      </c>
      <c r="Q128" s="50">
        <v>206</v>
      </c>
      <c r="R128" s="50">
        <v>206</v>
      </c>
      <c r="S128" s="50">
        <v>203</v>
      </c>
      <c r="T128" s="50">
        <v>197</v>
      </c>
      <c r="U128" s="50">
        <v>192</v>
      </c>
      <c r="V128" s="50">
        <v>189</v>
      </c>
      <c r="W128" s="50">
        <v>189</v>
      </c>
      <c r="X128" s="50">
        <v>186</v>
      </c>
      <c r="Y128" s="50">
        <v>184</v>
      </c>
      <c r="Z128" s="50">
        <v>189</v>
      </c>
      <c r="AA128" s="50">
        <v>189</v>
      </c>
      <c r="AB128" s="50">
        <v>188</v>
      </c>
      <c r="AC128" s="50">
        <v>192</v>
      </c>
      <c r="AD128" s="50">
        <v>195</v>
      </c>
      <c r="AE128" s="50">
        <v>198</v>
      </c>
      <c r="AF128" s="13"/>
      <c r="AG128" s="13"/>
      <c r="AH128" s="13"/>
      <c r="AI128" s="13"/>
      <c r="AJ128" s="13"/>
      <c r="AK128" s="13"/>
      <c r="AL128" s="13"/>
      <c r="AM128" s="13"/>
      <c r="AN128" s="13"/>
      <c r="AO128" s="13"/>
      <c r="AP128" s="13"/>
      <c r="AQ128" s="13"/>
      <c r="AR128" s="13"/>
      <c r="AS128" s="13"/>
      <c r="AT128" s="13"/>
      <c r="AU128" s="13"/>
      <c r="AV128" s="13"/>
      <c r="AW128" s="13"/>
      <c r="AX128" s="11"/>
    </row>
    <row r="129" spans="1:50" customFormat="1" ht="15" customHeight="1" x14ac:dyDescent="0.3">
      <c r="A129" s="137" t="s">
        <v>251</v>
      </c>
      <c r="B129" s="48"/>
      <c r="C129" s="48" t="s">
        <v>252</v>
      </c>
      <c r="D129" s="49"/>
      <c r="E129" s="50">
        <v>285</v>
      </c>
      <c r="F129" s="50">
        <v>288</v>
      </c>
      <c r="G129" s="50">
        <v>291</v>
      </c>
      <c r="H129" s="50">
        <v>291</v>
      </c>
      <c r="I129" s="50">
        <v>290</v>
      </c>
      <c r="J129" s="50">
        <v>288</v>
      </c>
      <c r="K129" s="50">
        <v>291</v>
      </c>
      <c r="L129" s="50">
        <v>284</v>
      </c>
      <c r="M129" s="50">
        <v>284</v>
      </c>
      <c r="N129" s="50">
        <v>283</v>
      </c>
      <c r="O129" s="50">
        <v>270</v>
      </c>
      <c r="P129" s="50">
        <v>265</v>
      </c>
      <c r="Q129" s="50">
        <v>262</v>
      </c>
      <c r="R129" s="50">
        <v>265</v>
      </c>
      <c r="S129" s="50">
        <v>249</v>
      </c>
      <c r="T129" s="50">
        <v>242</v>
      </c>
      <c r="U129" s="50">
        <v>243</v>
      </c>
      <c r="V129" s="50">
        <v>245</v>
      </c>
      <c r="W129" s="50">
        <v>247</v>
      </c>
      <c r="X129" s="50">
        <v>234</v>
      </c>
      <c r="Y129" s="50">
        <v>232</v>
      </c>
      <c r="Z129" s="50">
        <v>241</v>
      </c>
      <c r="AA129" s="50">
        <v>239</v>
      </c>
      <c r="AB129" s="50">
        <v>238</v>
      </c>
      <c r="AC129" s="50">
        <v>242</v>
      </c>
      <c r="AD129" s="50">
        <v>256</v>
      </c>
      <c r="AE129" s="50">
        <v>263</v>
      </c>
      <c r="AF129" s="13"/>
      <c r="AG129" s="13"/>
      <c r="AH129" s="13"/>
      <c r="AI129" s="13"/>
      <c r="AJ129" s="13"/>
      <c r="AK129" s="13"/>
      <c r="AL129" s="13"/>
      <c r="AM129" s="13"/>
      <c r="AN129" s="13"/>
      <c r="AO129" s="13"/>
      <c r="AP129" s="13"/>
      <c r="AQ129" s="13"/>
      <c r="AR129" s="13"/>
      <c r="AS129" s="13"/>
      <c r="AT129" s="13"/>
      <c r="AU129" s="13"/>
      <c r="AV129" s="13"/>
      <c r="AW129" s="13"/>
      <c r="AX129" s="11"/>
    </row>
    <row r="130" spans="1:50" customFormat="1" ht="15" customHeight="1" x14ac:dyDescent="0.3">
      <c r="A130" s="137" t="s">
        <v>253</v>
      </c>
      <c r="B130" s="48"/>
      <c r="C130" s="48" t="s">
        <v>254</v>
      </c>
      <c r="D130" s="49"/>
      <c r="E130" s="50">
        <v>530</v>
      </c>
      <c r="F130" s="50">
        <v>535</v>
      </c>
      <c r="G130" s="50">
        <v>528</v>
      </c>
      <c r="H130" s="50">
        <v>539</v>
      </c>
      <c r="I130" s="50">
        <v>536</v>
      </c>
      <c r="J130" s="50">
        <v>541</v>
      </c>
      <c r="K130" s="50">
        <v>545</v>
      </c>
      <c r="L130" s="50">
        <v>543</v>
      </c>
      <c r="M130" s="50">
        <v>529</v>
      </c>
      <c r="N130" s="50">
        <v>521</v>
      </c>
      <c r="O130" s="50">
        <v>514</v>
      </c>
      <c r="P130" s="50">
        <v>513</v>
      </c>
      <c r="Q130" s="50">
        <v>507</v>
      </c>
      <c r="R130" s="50">
        <v>481</v>
      </c>
      <c r="S130" s="50">
        <v>487</v>
      </c>
      <c r="T130" s="50">
        <v>476</v>
      </c>
      <c r="U130" s="50">
        <v>484</v>
      </c>
      <c r="V130" s="50">
        <v>518</v>
      </c>
      <c r="W130" s="50">
        <v>477</v>
      </c>
      <c r="X130" s="50">
        <v>479</v>
      </c>
      <c r="Y130" s="50">
        <v>483</v>
      </c>
      <c r="Z130" s="50">
        <v>486</v>
      </c>
      <c r="AA130" s="50">
        <v>490</v>
      </c>
      <c r="AB130" s="50">
        <v>496</v>
      </c>
      <c r="AC130" s="50">
        <v>504</v>
      </c>
      <c r="AD130" s="50">
        <v>524</v>
      </c>
      <c r="AE130" s="50">
        <v>543</v>
      </c>
      <c r="AF130" s="13"/>
      <c r="AG130" s="13"/>
      <c r="AH130" s="13"/>
      <c r="AI130" s="13"/>
      <c r="AJ130" s="13"/>
      <c r="AK130" s="13"/>
      <c r="AL130" s="13"/>
      <c r="AM130" s="13"/>
      <c r="AN130" s="13"/>
      <c r="AO130" s="13"/>
      <c r="AP130" s="13"/>
      <c r="AQ130" s="13"/>
      <c r="AR130" s="13"/>
      <c r="AS130" s="13"/>
      <c r="AT130" s="13"/>
      <c r="AU130" s="13"/>
      <c r="AV130" s="13"/>
      <c r="AW130" s="13"/>
      <c r="AX130" s="11"/>
    </row>
    <row r="131" spans="1:50" customFormat="1" ht="15" customHeight="1" x14ac:dyDescent="0.3">
      <c r="A131" s="137" t="s">
        <v>255</v>
      </c>
      <c r="B131" s="48"/>
      <c r="C131" s="48" t="s">
        <v>256</v>
      </c>
      <c r="D131" s="49"/>
      <c r="E131" s="50">
        <v>459</v>
      </c>
      <c r="F131" s="50">
        <v>462</v>
      </c>
      <c r="G131" s="50">
        <v>463</v>
      </c>
      <c r="H131" s="50">
        <v>468</v>
      </c>
      <c r="I131" s="50">
        <v>463</v>
      </c>
      <c r="J131" s="50">
        <v>460</v>
      </c>
      <c r="K131" s="50">
        <v>471</v>
      </c>
      <c r="L131" s="50">
        <v>458</v>
      </c>
      <c r="M131" s="50">
        <v>454</v>
      </c>
      <c r="N131" s="50">
        <v>447</v>
      </c>
      <c r="O131" s="50">
        <v>425</v>
      </c>
      <c r="P131" s="50">
        <v>404</v>
      </c>
      <c r="Q131" s="50">
        <v>391</v>
      </c>
      <c r="R131" s="50">
        <v>385</v>
      </c>
      <c r="S131" s="50">
        <v>382</v>
      </c>
      <c r="T131" s="50">
        <v>371</v>
      </c>
      <c r="U131" s="50">
        <v>360</v>
      </c>
      <c r="V131" s="50">
        <v>354</v>
      </c>
      <c r="W131" s="50">
        <v>355</v>
      </c>
      <c r="X131" s="50">
        <v>351</v>
      </c>
      <c r="Y131" s="50">
        <v>345</v>
      </c>
      <c r="Z131" s="50">
        <v>354</v>
      </c>
      <c r="AA131" s="50">
        <v>357</v>
      </c>
      <c r="AB131" s="50">
        <v>361</v>
      </c>
      <c r="AC131" s="50">
        <v>377</v>
      </c>
      <c r="AD131" s="50">
        <v>384</v>
      </c>
      <c r="AE131" s="50">
        <v>398</v>
      </c>
      <c r="AF131" s="13"/>
      <c r="AG131" s="13"/>
      <c r="AH131" s="13"/>
      <c r="AI131" s="13"/>
      <c r="AJ131" s="13"/>
      <c r="AK131" s="13"/>
      <c r="AL131" s="13"/>
      <c r="AM131" s="13"/>
      <c r="AN131" s="13"/>
      <c r="AO131" s="13"/>
      <c r="AP131" s="13"/>
      <c r="AQ131" s="13"/>
      <c r="AR131" s="13"/>
      <c r="AS131" s="13"/>
      <c r="AT131" s="13"/>
      <c r="AU131" s="13"/>
      <c r="AV131" s="13"/>
      <c r="AW131" s="13"/>
      <c r="AX131" s="11"/>
    </row>
    <row r="132" spans="1:50" customFormat="1" ht="15" customHeight="1" x14ac:dyDescent="0.3">
      <c r="A132" s="137" t="s">
        <v>257</v>
      </c>
      <c r="B132" s="48"/>
      <c r="C132" s="48" t="s">
        <v>258</v>
      </c>
      <c r="D132" s="49"/>
      <c r="E132" s="50">
        <v>435</v>
      </c>
      <c r="F132" s="50">
        <v>438</v>
      </c>
      <c r="G132" s="50">
        <v>439</v>
      </c>
      <c r="H132" s="50">
        <v>443</v>
      </c>
      <c r="I132" s="50">
        <v>441</v>
      </c>
      <c r="J132" s="50">
        <v>443</v>
      </c>
      <c r="K132" s="50">
        <v>448</v>
      </c>
      <c r="L132" s="50">
        <v>444</v>
      </c>
      <c r="M132" s="50">
        <v>443</v>
      </c>
      <c r="N132" s="50">
        <v>440</v>
      </c>
      <c r="O132" s="50">
        <v>431</v>
      </c>
      <c r="P132" s="50">
        <v>414</v>
      </c>
      <c r="Q132" s="50">
        <v>405</v>
      </c>
      <c r="R132" s="50">
        <v>401</v>
      </c>
      <c r="S132" s="50">
        <v>397</v>
      </c>
      <c r="T132" s="50">
        <v>388</v>
      </c>
      <c r="U132" s="50">
        <v>383</v>
      </c>
      <c r="V132" s="50">
        <v>381</v>
      </c>
      <c r="W132" s="50">
        <v>390</v>
      </c>
      <c r="X132" s="50">
        <v>391</v>
      </c>
      <c r="Y132" s="50">
        <v>388</v>
      </c>
      <c r="Z132" s="50">
        <v>401</v>
      </c>
      <c r="AA132" s="50">
        <v>411</v>
      </c>
      <c r="AB132" s="50">
        <v>418</v>
      </c>
      <c r="AC132" s="50">
        <v>434</v>
      </c>
      <c r="AD132" s="50">
        <v>443</v>
      </c>
      <c r="AE132" s="50">
        <v>467</v>
      </c>
      <c r="AF132" s="13"/>
      <c r="AG132" s="13"/>
      <c r="AH132" s="13"/>
      <c r="AI132" s="13"/>
      <c r="AJ132" s="13"/>
      <c r="AK132" s="13"/>
      <c r="AL132" s="13"/>
      <c r="AM132" s="13"/>
      <c r="AN132" s="13"/>
      <c r="AO132" s="13"/>
      <c r="AP132" s="13"/>
      <c r="AQ132" s="13"/>
      <c r="AR132" s="13"/>
      <c r="AS132" s="13"/>
      <c r="AT132" s="13"/>
      <c r="AU132" s="13"/>
      <c r="AV132" s="13"/>
      <c r="AW132" s="13"/>
      <c r="AX132" s="11"/>
    </row>
    <row r="133" spans="1:50" customFormat="1" ht="15" customHeight="1" x14ac:dyDescent="0.3">
      <c r="A133" s="137" t="s">
        <v>259</v>
      </c>
      <c r="B133" s="48"/>
      <c r="C133" s="48" t="s">
        <v>260</v>
      </c>
      <c r="D133" s="49"/>
      <c r="E133" s="50">
        <v>345</v>
      </c>
      <c r="F133" s="50">
        <v>349</v>
      </c>
      <c r="G133" s="50">
        <v>345</v>
      </c>
      <c r="H133" s="50">
        <v>351</v>
      </c>
      <c r="I133" s="50">
        <v>350</v>
      </c>
      <c r="J133" s="50">
        <v>351</v>
      </c>
      <c r="K133" s="50">
        <v>355</v>
      </c>
      <c r="L133" s="50">
        <v>354</v>
      </c>
      <c r="M133" s="50">
        <v>354</v>
      </c>
      <c r="N133" s="50">
        <v>346</v>
      </c>
      <c r="O133" s="50">
        <v>331</v>
      </c>
      <c r="P133" s="50">
        <v>329</v>
      </c>
      <c r="Q133" s="50">
        <v>324</v>
      </c>
      <c r="R133" s="50">
        <v>321</v>
      </c>
      <c r="S133" s="50">
        <v>316</v>
      </c>
      <c r="T133" s="50">
        <v>309</v>
      </c>
      <c r="U133" s="50">
        <v>306</v>
      </c>
      <c r="V133" s="50">
        <v>307</v>
      </c>
      <c r="W133" s="50">
        <v>304</v>
      </c>
      <c r="X133" s="50">
        <v>307</v>
      </c>
      <c r="Y133" s="50">
        <v>308</v>
      </c>
      <c r="Z133" s="50">
        <v>311</v>
      </c>
      <c r="AA133" s="50">
        <v>313</v>
      </c>
      <c r="AB133" s="50">
        <v>311</v>
      </c>
      <c r="AC133" s="50">
        <v>318</v>
      </c>
      <c r="AD133" s="50">
        <v>338</v>
      </c>
      <c r="AE133" s="50">
        <v>351</v>
      </c>
      <c r="AF133" s="13"/>
      <c r="AG133" s="13"/>
      <c r="AH133" s="13"/>
      <c r="AI133" s="13"/>
      <c r="AJ133" s="13"/>
      <c r="AK133" s="13"/>
      <c r="AL133" s="13"/>
      <c r="AM133" s="13"/>
      <c r="AN133" s="13"/>
      <c r="AO133" s="13"/>
      <c r="AP133" s="13"/>
      <c r="AQ133" s="13"/>
      <c r="AR133" s="13"/>
      <c r="AS133" s="13"/>
      <c r="AT133" s="13"/>
      <c r="AU133" s="13"/>
      <c r="AV133" s="13"/>
      <c r="AW133" s="13"/>
      <c r="AX133" s="11"/>
    </row>
    <row r="134" spans="1:50" customFormat="1" ht="15" customHeight="1" x14ac:dyDescent="0.3">
      <c r="A134" s="137" t="s">
        <v>261</v>
      </c>
      <c r="B134" s="48"/>
      <c r="C134" s="48" t="s">
        <v>262</v>
      </c>
      <c r="D134" s="49"/>
      <c r="E134" s="50">
        <v>424</v>
      </c>
      <c r="F134" s="50">
        <v>425</v>
      </c>
      <c r="G134" s="50">
        <v>425</v>
      </c>
      <c r="H134" s="50">
        <v>431</v>
      </c>
      <c r="I134" s="50">
        <v>441</v>
      </c>
      <c r="J134" s="50">
        <v>438</v>
      </c>
      <c r="K134" s="50">
        <v>459</v>
      </c>
      <c r="L134" s="50">
        <v>450</v>
      </c>
      <c r="M134" s="50">
        <v>444</v>
      </c>
      <c r="N134" s="50">
        <v>441</v>
      </c>
      <c r="O134" s="50">
        <v>437</v>
      </c>
      <c r="P134" s="50">
        <v>442</v>
      </c>
      <c r="Q134" s="50">
        <v>453</v>
      </c>
      <c r="R134" s="50">
        <v>463</v>
      </c>
      <c r="S134" s="50">
        <v>468</v>
      </c>
      <c r="T134" s="50">
        <v>465</v>
      </c>
      <c r="U134" s="50">
        <v>486</v>
      </c>
      <c r="V134" s="50">
        <v>476</v>
      </c>
      <c r="W134" s="50">
        <v>458</v>
      </c>
      <c r="X134" s="50">
        <v>447</v>
      </c>
      <c r="Y134" s="50">
        <v>423</v>
      </c>
      <c r="Z134" s="50">
        <v>454</v>
      </c>
      <c r="AA134" s="50">
        <v>466</v>
      </c>
      <c r="AB134" s="50">
        <v>469</v>
      </c>
      <c r="AC134" s="50">
        <v>497</v>
      </c>
      <c r="AD134" s="50">
        <v>511</v>
      </c>
      <c r="AE134" s="50">
        <v>512</v>
      </c>
      <c r="AF134" s="13"/>
      <c r="AG134" s="13"/>
      <c r="AH134" s="13"/>
      <c r="AI134" s="13"/>
      <c r="AJ134" s="13"/>
      <c r="AK134" s="13"/>
      <c r="AL134" s="13"/>
      <c r="AM134" s="13"/>
      <c r="AN134" s="13"/>
      <c r="AO134" s="13"/>
      <c r="AP134" s="13"/>
      <c r="AQ134" s="13"/>
      <c r="AR134" s="13"/>
      <c r="AS134" s="13"/>
      <c r="AT134" s="13"/>
      <c r="AU134" s="13"/>
      <c r="AV134" s="13"/>
      <c r="AW134" s="13"/>
      <c r="AX134" s="11"/>
    </row>
    <row r="135" spans="1:50" customFormat="1" ht="15" customHeight="1" x14ac:dyDescent="0.3">
      <c r="A135" s="137" t="s">
        <v>263</v>
      </c>
      <c r="B135" s="48"/>
      <c r="C135" s="48" t="s">
        <v>264</v>
      </c>
      <c r="D135" s="49"/>
      <c r="E135" s="50">
        <v>493</v>
      </c>
      <c r="F135" s="50">
        <v>500</v>
      </c>
      <c r="G135" s="50">
        <v>494</v>
      </c>
      <c r="H135" s="50">
        <v>492</v>
      </c>
      <c r="I135" s="50">
        <v>496</v>
      </c>
      <c r="J135" s="50">
        <v>493</v>
      </c>
      <c r="K135" s="50">
        <v>526</v>
      </c>
      <c r="L135" s="50">
        <v>528</v>
      </c>
      <c r="M135" s="50">
        <v>536</v>
      </c>
      <c r="N135" s="50">
        <v>527</v>
      </c>
      <c r="O135" s="50">
        <v>513</v>
      </c>
      <c r="P135" s="50">
        <v>513</v>
      </c>
      <c r="Q135" s="50">
        <v>537</v>
      </c>
      <c r="R135" s="50">
        <v>537</v>
      </c>
      <c r="S135" s="50">
        <v>531</v>
      </c>
      <c r="T135" s="50">
        <v>516</v>
      </c>
      <c r="U135" s="50">
        <v>519</v>
      </c>
      <c r="V135" s="50">
        <v>586</v>
      </c>
      <c r="W135" s="50">
        <v>623</v>
      </c>
      <c r="X135" s="50">
        <v>617</v>
      </c>
      <c r="Y135" s="50">
        <v>621</v>
      </c>
      <c r="Z135" s="50">
        <v>639</v>
      </c>
      <c r="AA135" s="50">
        <v>636</v>
      </c>
      <c r="AB135" s="50">
        <v>642</v>
      </c>
      <c r="AC135" s="50">
        <v>654</v>
      </c>
      <c r="AD135" s="50">
        <v>679</v>
      </c>
      <c r="AE135" s="50">
        <v>682</v>
      </c>
      <c r="AF135" s="13"/>
      <c r="AG135" s="13"/>
      <c r="AH135" s="13"/>
      <c r="AI135" s="13"/>
      <c r="AJ135" s="13"/>
      <c r="AK135" s="13"/>
      <c r="AL135" s="13"/>
      <c r="AM135" s="13"/>
      <c r="AN135" s="13"/>
      <c r="AO135" s="13"/>
      <c r="AP135" s="13"/>
      <c r="AQ135" s="13"/>
      <c r="AR135" s="13"/>
      <c r="AS135" s="13"/>
      <c r="AT135" s="13"/>
      <c r="AU135" s="13"/>
      <c r="AV135" s="13"/>
      <c r="AW135" s="13"/>
      <c r="AX135" s="11"/>
    </row>
    <row r="136" spans="1:50" customFormat="1" ht="15" customHeight="1" x14ac:dyDescent="0.3">
      <c r="A136" s="137" t="s">
        <v>265</v>
      </c>
      <c r="B136" s="48"/>
      <c r="C136" s="48" t="s">
        <v>266</v>
      </c>
      <c r="D136" s="49"/>
      <c r="E136" s="50">
        <v>475</v>
      </c>
      <c r="F136" s="50">
        <v>480</v>
      </c>
      <c r="G136" s="50">
        <v>474</v>
      </c>
      <c r="H136" s="50">
        <v>478</v>
      </c>
      <c r="I136" s="50">
        <v>480</v>
      </c>
      <c r="J136" s="50">
        <v>480</v>
      </c>
      <c r="K136" s="50">
        <v>487</v>
      </c>
      <c r="L136" s="50">
        <v>476</v>
      </c>
      <c r="M136" s="50">
        <v>474</v>
      </c>
      <c r="N136" s="50">
        <v>473</v>
      </c>
      <c r="O136" s="50">
        <v>461</v>
      </c>
      <c r="P136" s="50">
        <v>455</v>
      </c>
      <c r="Q136" s="50">
        <v>445</v>
      </c>
      <c r="R136" s="50">
        <v>434</v>
      </c>
      <c r="S136" s="50">
        <v>429</v>
      </c>
      <c r="T136" s="50">
        <v>418</v>
      </c>
      <c r="U136" s="50">
        <v>413</v>
      </c>
      <c r="V136" s="50">
        <v>405</v>
      </c>
      <c r="W136" s="50">
        <v>403</v>
      </c>
      <c r="X136" s="50">
        <v>417</v>
      </c>
      <c r="Y136" s="50">
        <v>417</v>
      </c>
      <c r="Z136" s="50">
        <v>421</v>
      </c>
      <c r="AA136" s="50">
        <v>424</v>
      </c>
      <c r="AB136" s="50">
        <v>423</v>
      </c>
      <c r="AC136" s="50">
        <v>431</v>
      </c>
      <c r="AD136" s="50">
        <v>435</v>
      </c>
      <c r="AE136" s="50">
        <v>455</v>
      </c>
      <c r="AF136" s="13"/>
      <c r="AG136" s="13"/>
      <c r="AH136" s="13"/>
      <c r="AI136" s="13"/>
      <c r="AJ136" s="13"/>
      <c r="AK136" s="13"/>
      <c r="AL136" s="13"/>
      <c r="AM136" s="13"/>
      <c r="AN136" s="13"/>
      <c r="AO136" s="13"/>
      <c r="AP136" s="13"/>
      <c r="AQ136" s="13"/>
      <c r="AR136" s="13"/>
      <c r="AS136" s="13"/>
      <c r="AT136" s="13"/>
      <c r="AU136" s="13"/>
      <c r="AV136" s="13"/>
      <c r="AW136" s="13"/>
      <c r="AX136" s="11"/>
    </row>
    <row r="137" spans="1:50" customFormat="1" ht="15" customHeight="1" x14ac:dyDescent="0.3">
      <c r="A137" s="137" t="s">
        <v>267</v>
      </c>
      <c r="B137" s="48"/>
      <c r="C137" s="48" t="s">
        <v>268</v>
      </c>
      <c r="D137" s="49"/>
      <c r="E137" s="50">
        <v>426</v>
      </c>
      <c r="F137" s="50">
        <v>428</v>
      </c>
      <c r="G137" s="50">
        <v>430</v>
      </c>
      <c r="H137" s="50">
        <v>429</v>
      </c>
      <c r="I137" s="50">
        <v>430</v>
      </c>
      <c r="J137" s="50">
        <v>428</v>
      </c>
      <c r="K137" s="50">
        <v>438</v>
      </c>
      <c r="L137" s="50">
        <v>428</v>
      </c>
      <c r="M137" s="50">
        <v>429</v>
      </c>
      <c r="N137" s="50">
        <v>425</v>
      </c>
      <c r="O137" s="50">
        <v>404</v>
      </c>
      <c r="P137" s="50">
        <v>391</v>
      </c>
      <c r="Q137" s="50">
        <v>382</v>
      </c>
      <c r="R137" s="50">
        <v>377</v>
      </c>
      <c r="S137" s="50">
        <v>380</v>
      </c>
      <c r="T137" s="50">
        <v>364</v>
      </c>
      <c r="U137" s="50">
        <v>361</v>
      </c>
      <c r="V137" s="50">
        <v>355</v>
      </c>
      <c r="W137" s="50">
        <v>356</v>
      </c>
      <c r="X137" s="50">
        <v>344</v>
      </c>
      <c r="Y137" s="50">
        <v>339</v>
      </c>
      <c r="Z137" s="50">
        <v>349</v>
      </c>
      <c r="AA137" s="50">
        <v>353</v>
      </c>
      <c r="AB137" s="50">
        <v>350</v>
      </c>
      <c r="AC137" s="50">
        <v>362</v>
      </c>
      <c r="AD137" s="50">
        <v>371</v>
      </c>
      <c r="AE137" s="50">
        <v>385</v>
      </c>
      <c r="AF137" s="13"/>
      <c r="AG137" s="13"/>
      <c r="AH137" s="13"/>
      <c r="AI137" s="13"/>
      <c r="AJ137" s="13"/>
      <c r="AK137" s="13"/>
      <c r="AL137" s="13"/>
      <c r="AM137" s="13"/>
      <c r="AN137" s="13"/>
      <c r="AO137" s="13"/>
      <c r="AP137" s="13"/>
      <c r="AQ137" s="13"/>
      <c r="AR137" s="13"/>
      <c r="AS137" s="13"/>
      <c r="AT137" s="13"/>
      <c r="AU137" s="13"/>
      <c r="AV137" s="13"/>
      <c r="AW137" s="13"/>
      <c r="AX137" s="11"/>
    </row>
    <row r="138" spans="1:50" customFormat="1" ht="15" customHeight="1" x14ac:dyDescent="0.3">
      <c r="A138" s="137" t="s">
        <v>269</v>
      </c>
      <c r="B138" s="48"/>
      <c r="C138" s="48" t="s">
        <v>270</v>
      </c>
      <c r="D138" s="49"/>
      <c r="E138" s="50">
        <v>373</v>
      </c>
      <c r="F138" s="50">
        <v>377</v>
      </c>
      <c r="G138" s="50">
        <v>375</v>
      </c>
      <c r="H138" s="50">
        <v>374</v>
      </c>
      <c r="I138" s="50">
        <v>376</v>
      </c>
      <c r="J138" s="50">
        <v>377</v>
      </c>
      <c r="K138" s="50">
        <v>386</v>
      </c>
      <c r="L138" s="50">
        <v>378</v>
      </c>
      <c r="M138" s="50">
        <v>378</v>
      </c>
      <c r="N138" s="50">
        <v>377</v>
      </c>
      <c r="O138" s="50">
        <v>367</v>
      </c>
      <c r="P138" s="50">
        <v>360</v>
      </c>
      <c r="Q138" s="50">
        <v>359</v>
      </c>
      <c r="R138" s="50">
        <v>347</v>
      </c>
      <c r="S138" s="50">
        <v>350</v>
      </c>
      <c r="T138" s="50">
        <v>326</v>
      </c>
      <c r="U138" s="50">
        <v>325</v>
      </c>
      <c r="V138" s="50">
        <v>318</v>
      </c>
      <c r="W138" s="50">
        <v>322</v>
      </c>
      <c r="X138" s="50">
        <v>329</v>
      </c>
      <c r="Y138" s="50">
        <v>333</v>
      </c>
      <c r="Z138" s="50">
        <v>344</v>
      </c>
      <c r="AA138" s="50">
        <v>350</v>
      </c>
      <c r="AB138" s="50">
        <v>354</v>
      </c>
      <c r="AC138" s="50">
        <v>366</v>
      </c>
      <c r="AD138" s="50">
        <v>377</v>
      </c>
      <c r="AE138" s="50">
        <v>402</v>
      </c>
      <c r="AF138" s="13"/>
      <c r="AG138" s="13"/>
      <c r="AH138" s="13"/>
      <c r="AI138" s="13"/>
      <c r="AJ138" s="13"/>
      <c r="AK138" s="13"/>
      <c r="AL138" s="13"/>
      <c r="AM138" s="13"/>
      <c r="AN138" s="13"/>
      <c r="AO138" s="13"/>
      <c r="AP138" s="13"/>
      <c r="AQ138" s="13"/>
      <c r="AR138" s="13"/>
      <c r="AS138" s="13"/>
      <c r="AT138" s="13"/>
      <c r="AU138" s="13"/>
      <c r="AV138" s="13"/>
      <c r="AW138" s="13"/>
      <c r="AX138" s="11"/>
    </row>
    <row r="139" spans="1:50" customFormat="1" ht="15" customHeight="1" x14ac:dyDescent="0.3">
      <c r="A139" s="137" t="s">
        <v>271</v>
      </c>
      <c r="B139" s="48"/>
      <c r="C139" s="48" t="s">
        <v>272</v>
      </c>
      <c r="D139" s="49"/>
      <c r="E139" s="50">
        <v>440</v>
      </c>
      <c r="F139" s="50">
        <v>442</v>
      </c>
      <c r="G139" s="50">
        <v>442</v>
      </c>
      <c r="H139" s="50">
        <v>440</v>
      </c>
      <c r="I139" s="50">
        <v>445</v>
      </c>
      <c r="J139" s="50">
        <v>442</v>
      </c>
      <c r="K139" s="50">
        <v>445</v>
      </c>
      <c r="L139" s="50">
        <v>460</v>
      </c>
      <c r="M139" s="50">
        <v>455</v>
      </c>
      <c r="N139" s="50">
        <v>459</v>
      </c>
      <c r="O139" s="50">
        <v>454</v>
      </c>
      <c r="P139" s="50">
        <v>444</v>
      </c>
      <c r="Q139" s="50">
        <v>435</v>
      </c>
      <c r="R139" s="50">
        <v>447</v>
      </c>
      <c r="S139" s="50">
        <v>450</v>
      </c>
      <c r="T139" s="50">
        <v>436</v>
      </c>
      <c r="U139" s="50">
        <v>445</v>
      </c>
      <c r="V139" s="50">
        <v>459</v>
      </c>
      <c r="W139" s="50">
        <v>438</v>
      </c>
      <c r="X139" s="50">
        <v>422</v>
      </c>
      <c r="Y139" s="50">
        <v>425</v>
      </c>
      <c r="Z139" s="50">
        <v>419</v>
      </c>
      <c r="AA139" s="50">
        <v>416</v>
      </c>
      <c r="AB139" s="50">
        <v>423</v>
      </c>
      <c r="AC139" s="50">
        <v>442</v>
      </c>
      <c r="AD139" s="50">
        <v>456</v>
      </c>
      <c r="AE139" s="50">
        <v>465</v>
      </c>
      <c r="AF139" s="13"/>
      <c r="AG139" s="13"/>
      <c r="AH139" s="13"/>
      <c r="AI139" s="13"/>
      <c r="AJ139" s="13"/>
      <c r="AK139" s="13"/>
      <c r="AL139" s="13"/>
      <c r="AM139" s="13"/>
      <c r="AN139" s="13"/>
      <c r="AO139" s="13"/>
      <c r="AP139" s="13"/>
      <c r="AQ139" s="13"/>
      <c r="AR139" s="13"/>
      <c r="AS139" s="13"/>
      <c r="AT139" s="13"/>
      <c r="AU139" s="13"/>
      <c r="AV139" s="13"/>
      <c r="AW139" s="13"/>
      <c r="AX139" s="11"/>
    </row>
    <row r="140" spans="1:50" customFormat="1" ht="15" customHeight="1" x14ac:dyDescent="0.3">
      <c r="A140" s="137" t="s">
        <v>273</v>
      </c>
      <c r="B140" s="48"/>
      <c r="C140" s="48" t="s">
        <v>274</v>
      </c>
      <c r="D140" s="49"/>
      <c r="E140" s="50">
        <v>362</v>
      </c>
      <c r="F140" s="50">
        <v>367</v>
      </c>
      <c r="G140" s="50">
        <v>361</v>
      </c>
      <c r="H140" s="50">
        <v>364</v>
      </c>
      <c r="I140" s="50">
        <v>361</v>
      </c>
      <c r="J140" s="50">
        <v>357</v>
      </c>
      <c r="K140" s="50">
        <v>370</v>
      </c>
      <c r="L140" s="50">
        <v>374</v>
      </c>
      <c r="M140" s="50">
        <v>386</v>
      </c>
      <c r="N140" s="50">
        <v>381</v>
      </c>
      <c r="O140" s="50">
        <v>379</v>
      </c>
      <c r="P140" s="50">
        <v>365</v>
      </c>
      <c r="Q140" s="50">
        <v>380</v>
      </c>
      <c r="R140" s="50">
        <v>364</v>
      </c>
      <c r="S140" s="50">
        <v>354</v>
      </c>
      <c r="T140" s="50">
        <v>344</v>
      </c>
      <c r="U140" s="50">
        <v>343</v>
      </c>
      <c r="V140" s="50">
        <v>398</v>
      </c>
      <c r="W140" s="50">
        <v>375</v>
      </c>
      <c r="X140" s="50">
        <v>383</v>
      </c>
      <c r="Y140" s="50">
        <v>400</v>
      </c>
      <c r="Z140" s="50">
        <v>439</v>
      </c>
      <c r="AA140" s="50">
        <v>419</v>
      </c>
      <c r="AB140" s="50">
        <v>423</v>
      </c>
      <c r="AC140" s="50">
        <v>433</v>
      </c>
      <c r="AD140" s="50">
        <v>469</v>
      </c>
      <c r="AE140" s="50">
        <v>471</v>
      </c>
      <c r="AF140" s="13"/>
      <c r="AG140" s="13"/>
      <c r="AH140" s="13"/>
      <c r="AI140" s="13"/>
      <c r="AJ140" s="13"/>
      <c r="AK140" s="13"/>
      <c r="AL140" s="13"/>
      <c r="AM140" s="13"/>
      <c r="AN140" s="13"/>
      <c r="AO140" s="13"/>
      <c r="AP140" s="13"/>
      <c r="AQ140" s="13"/>
      <c r="AR140" s="13"/>
      <c r="AS140" s="13"/>
      <c r="AT140" s="13"/>
      <c r="AU140" s="13"/>
      <c r="AV140" s="13"/>
      <c r="AW140" s="13"/>
      <c r="AX140" s="11"/>
    </row>
    <row r="141" spans="1:50" customFormat="1" ht="15" customHeight="1" x14ac:dyDescent="0.3">
      <c r="A141" s="137" t="s">
        <v>275</v>
      </c>
      <c r="B141" s="48"/>
      <c r="C141" s="48" t="s">
        <v>276</v>
      </c>
      <c r="D141" s="49"/>
      <c r="E141" s="50">
        <v>514</v>
      </c>
      <c r="F141" s="50">
        <v>516</v>
      </c>
      <c r="G141" s="50">
        <v>516</v>
      </c>
      <c r="H141" s="50">
        <v>518</v>
      </c>
      <c r="I141" s="50">
        <v>523</v>
      </c>
      <c r="J141" s="50">
        <v>521</v>
      </c>
      <c r="K141" s="50">
        <v>532</v>
      </c>
      <c r="L141" s="50">
        <v>517</v>
      </c>
      <c r="M141" s="50">
        <v>516</v>
      </c>
      <c r="N141" s="50">
        <v>503</v>
      </c>
      <c r="O141" s="50">
        <v>487</v>
      </c>
      <c r="P141" s="50">
        <v>471</v>
      </c>
      <c r="Q141" s="50">
        <v>456</v>
      </c>
      <c r="R141" s="50">
        <v>398</v>
      </c>
      <c r="S141" s="50">
        <v>425</v>
      </c>
      <c r="T141" s="50">
        <v>414</v>
      </c>
      <c r="U141" s="50">
        <v>400</v>
      </c>
      <c r="V141" s="50">
        <v>412</v>
      </c>
      <c r="W141" s="50">
        <v>397</v>
      </c>
      <c r="X141" s="50">
        <v>396</v>
      </c>
      <c r="Y141" s="50">
        <v>387</v>
      </c>
      <c r="Z141" s="50">
        <v>383</v>
      </c>
      <c r="AA141" s="50">
        <v>391</v>
      </c>
      <c r="AB141" s="50">
        <v>384</v>
      </c>
      <c r="AC141" s="50">
        <v>408</v>
      </c>
      <c r="AD141" s="50">
        <v>418</v>
      </c>
      <c r="AE141" s="50">
        <v>439</v>
      </c>
      <c r="AF141" s="13"/>
      <c r="AG141" s="13"/>
      <c r="AH141" s="13"/>
      <c r="AI141" s="13"/>
      <c r="AJ141" s="13"/>
      <c r="AK141" s="13"/>
      <c r="AL141" s="13"/>
      <c r="AM141" s="13"/>
      <c r="AN141" s="13"/>
      <c r="AO141" s="13"/>
      <c r="AP141" s="13"/>
      <c r="AQ141" s="13"/>
      <c r="AR141" s="13"/>
      <c r="AS141" s="13"/>
      <c r="AT141" s="13"/>
      <c r="AU141" s="13"/>
      <c r="AV141" s="13"/>
      <c r="AW141" s="13"/>
      <c r="AX141" s="11"/>
    </row>
    <row r="142" spans="1:50" customFormat="1" ht="15" customHeight="1" x14ac:dyDescent="0.3">
      <c r="A142" s="137" t="s">
        <v>277</v>
      </c>
      <c r="B142" s="48"/>
      <c r="C142" s="48" t="s">
        <v>278</v>
      </c>
      <c r="D142" s="49"/>
      <c r="E142" s="50">
        <v>514</v>
      </c>
      <c r="F142" s="50">
        <v>521</v>
      </c>
      <c r="G142" s="50">
        <v>527</v>
      </c>
      <c r="H142" s="50">
        <v>518</v>
      </c>
      <c r="I142" s="50">
        <v>511</v>
      </c>
      <c r="J142" s="50">
        <v>519</v>
      </c>
      <c r="K142" s="50">
        <v>519</v>
      </c>
      <c r="L142" s="50">
        <v>509</v>
      </c>
      <c r="M142" s="50">
        <v>490</v>
      </c>
      <c r="N142" s="50">
        <v>476</v>
      </c>
      <c r="O142" s="50">
        <v>450</v>
      </c>
      <c r="P142" s="50">
        <v>463</v>
      </c>
      <c r="Q142" s="50">
        <v>455</v>
      </c>
      <c r="R142" s="50">
        <v>447</v>
      </c>
      <c r="S142" s="50">
        <v>419</v>
      </c>
      <c r="T142" s="50">
        <v>403</v>
      </c>
      <c r="U142" s="50">
        <v>395</v>
      </c>
      <c r="V142" s="50">
        <v>401</v>
      </c>
      <c r="W142" s="50">
        <v>397</v>
      </c>
      <c r="X142" s="50">
        <v>389</v>
      </c>
      <c r="Y142" s="50">
        <v>372</v>
      </c>
      <c r="Z142" s="50">
        <v>388</v>
      </c>
      <c r="AA142" s="50">
        <v>400</v>
      </c>
      <c r="AB142" s="50">
        <v>393</v>
      </c>
      <c r="AC142" s="50">
        <v>393</v>
      </c>
      <c r="AD142" s="50">
        <v>397</v>
      </c>
      <c r="AE142" s="50">
        <v>390</v>
      </c>
      <c r="AF142" s="13"/>
      <c r="AG142" s="13"/>
      <c r="AH142" s="13"/>
      <c r="AI142" s="13"/>
      <c r="AJ142" s="13"/>
      <c r="AK142" s="13"/>
      <c r="AL142" s="13"/>
      <c r="AM142" s="13"/>
      <c r="AN142" s="13"/>
      <c r="AO142" s="13"/>
      <c r="AP142" s="13"/>
      <c r="AQ142" s="13"/>
      <c r="AR142" s="13"/>
      <c r="AS142" s="13"/>
      <c r="AT142" s="13"/>
      <c r="AU142" s="13"/>
      <c r="AV142" s="13"/>
      <c r="AW142" s="13"/>
      <c r="AX142" s="11"/>
    </row>
    <row r="143" spans="1:50" s="11" customFormat="1" ht="22.5" customHeight="1" x14ac:dyDescent="0.25">
      <c r="A143" s="136" t="s">
        <v>279</v>
      </c>
      <c r="B143" s="44" t="s">
        <v>280</v>
      </c>
      <c r="C143" s="44"/>
      <c r="D143" s="45"/>
      <c r="E143" s="46">
        <v>36748</v>
      </c>
      <c r="F143" s="46">
        <v>37567</v>
      </c>
      <c r="G143" s="46">
        <v>38348</v>
      </c>
      <c r="H143" s="46">
        <v>39511</v>
      </c>
      <c r="I143" s="46">
        <v>40295</v>
      </c>
      <c r="J143" s="46">
        <v>41040</v>
      </c>
      <c r="K143" s="46">
        <v>41913</v>
      </c>
      <c r="L143" s="46">
        <v>41908</v>
      </c>
      <c r="M143" s="46">
        <v>42507</v>
      </c>
      <c r="N143" s="46">
        <v>43333</v>
      </c>
      <c r="O143" s="46">
        <v>43039</v>
      </c>
      <c r="P143" s="46">
        <v>43259</v>
      </c>
      <c r="Q143" s="46">
        <v>42874</v>
      </c>
      <c r="R143" s="46">
        <v>43094</v>
      </c>
      <c r="S143" s="46">
        <v>43132</v>
      </c>
      <c r="T143" s="46">
        <v>42537</v>
      </c>
      <c r="U143" s="46">
        <v>42303</v>
      </c>
      <c r="V143" s="46">
        <v>41658</v>
      </c>
      <c r="W143" s="46">
        <v>42111</v>
      </c>
      <c r="X143" s="46">
        <v>42189</v>
      </c>
      <c r="Y143" s="46">
        <v>42118</v>
      </c>
      <c r="Z143" s="46">
        <v>43130</v>
      </c>
      <c r="AA143" s="46">
        <v>44162</v>
      </c>
      <c r="AB143" s="46">
        <v>44934</v>
      </c>
      <c r="AC143" s="46">
        <v>45361</v>
      </c>
      <c r="AD143" s="46">
        <v>45168</v>
      </c>
      <c r="AE143" s="46">
        <v>45571</v>
      </c>
    </row>
    <row r="144" spans="1:50" customFormat="1" ht="15" customHeight="1" x14ac:dyDescent="0.3">
      <c r="A144" s="137" t="s">
        <v>281</v>
      </c>
      <c r="B144" s="44"/>
      <c r="C144" s="48" t="s">
        <v>282</v>
      </c>
      <c r="D144" s="49"/>
      <c r="E144" s="50">
        <v>356</v>
      </c>
      <c r="F144" s="50">
        <v>363</v>
      </c>
      <c r="G144" s="50">
        <v>369</v>
      </c>
      <c r="H144" s="50">
        <v>372</v>
      </c>
      <c r="I144" s="50">
        <v>376</v>
      </c>
      <c r="J144" s="50">
        <v>376</v>
      </c>
      <c r="K144" s="50">
        <v>382</v>
      </c>
      <c r="L144" s="50">
        <v>378</v>
      </c>
      <c r="M144" s="50">
        <v>385</v>
      </c>
      <c r="N144" s="50">
        <v>392</v>
      </c>
      <c r="O144" s="50">
        <v>388</v>
      </c>
      <c r="P144" s="50">
        <v>385</v>
      </c>
      <c r="Q144" s="50">
        <v>382</v>
      </c>
      <c r="R144" s="50">
        <v>381</v>
      </c>
      <c r="S144" s="50">
        <v>380</v>
      </c>
      <c r="T144" s="50">
        <v>375</v>
      </c>
      <c r="U144" s="50">
        <v>370</v>
      </c>
      <c r="V144" s="50">
        <v>365</v>
      </c>
      <c r="W144" s="50">
        <v>366</v>
      </c>
      <c r="X144" s="50">
        <v>370</v>
      </c>
      <c r="Y144" s="50">
        <v>366</v>
      </c>
      <c r="Z144" s="50">
        <v>374</v>
      </c>
      <c r="AA144" s="50">
        <v>381</v>
      </c>
      <c r="AB144" s="50">
        <v>386</v>
      </c>
      <c r="AC144" s="50">
        <v>391</v>
      </c>
      <c r="AD144" s="50">
        <v>403</v>
      </c>
      <c r="AE144" s="50">
        <v>414</v>
      </c>
      <c r="AF144" s="13"/>
      <c r="AG144" s="13"/>
      <c r="AH144" s="13"/>
      <c r="AI144" s="13"/>
      <c r="AJ144" s="13"/>
      <c r="AK144" s="13"/>
      <c r="AL144" s="13"/>
      <c r="AM144" s="13"/>
      <c r="AN144" s="13"/>
      <c r="AO144" s="13"/>
      <c r="AP144" s="13"/>
      <c r="AQ144" s="13"/>
      <c r="AR144" s="13"/>
      <c r="AS144" s="13"/>
      <c r="AT144" s="13"/>
      <c r="AU144" s="13"/>
      <c r="AV144" s="13"/>
      <c r="AW144" s="13"/>
      <c r="AX144" s="11"/>
    </row>
    <row r="145" spans="1:50" customFormat="1" ht="15" customHeight="1" x14ac:dyDescent="0.3">
      <c r="A145" s="137" t="s">
        <v>283</v>
      </c>
      <c r="B145" s="44"/>
      <c r="C145" s="48" t="s">
        <v>284</v>
      </c>
      <c r="D145" s="49"/>
      <c r="E145" s="50">
        <v>642</v>
      </c>
      <c r="F145" s="50">
        <v>650</v>
      </c>
      <c r="G145" s="50">
        <v>659</v>
      </c>
      <c r="H145" s="50">
        <v>672</v>
      </c>
      <c r="I145" s="50">
        <v>688</v>
      </c>
      <c r="J145" s="50">
        <v>693</v>
      </c>
      <c r="K145" s="50">
        <v>707</v>
      </c>
      <c r="L145" s="50">
        <v>708</v>
      </c>
      <c r="M145" s="50">
        <v>717</v>
      </c>
      <c r="N145" s="50">
        <v>732</v>
      </c>
      <c r="O145" s="50">
        <v>725</v>
      </c>
      <c r="P145" s="50">
        <v>719</v>
      </c>
      <c r="Q145" s="50">
        <v>721</v>
      </c>
      <c r="R145" s="50">
        <v>720</v>
      </c>
      <c r="S145" s="50">
        <v>716</v>
      </c>
      <c r="T145" s="50">
        <v>695</v>
      </c>
      <c r="U145" s="50">
        <v>687</v>
      </c>
      <c r="V145" s="50">
        <v>673</v>
      </c>
      <c r="W145" s="50">
        <v>682</v>
      </c>
      <c r="X145" s="50">
        <v>696</v>
      </c>
      <c r="Y145" s="50">
        <v>691</v>
      </c>
      <c r="Z145" s="50">
        <v>704</v>
      </c>
      <c r="AA145" s="50">
        <v>712</v>
      </c>
      <c r="AB145" s="50">
        <v>719</v>
      </c>
      <c r="AC145" s="50">
        <v>732</v>
      </c>
      <c r="AD145" s="50">
        <v>716</v>
      </c>
      <c r="AE145" s="50">
        <v>720</v>
      </c>
      <c r="AF145" s="13"/>
      <c r="AG145" s="13"/>
      <c r="AH145" s="13"/>
      <c r="AI145" s="13"/>
      <c r="AJ145" s="13"/>
      <c r="AK145" s="13"/>
      <c r="AL145" s="13"/>
      <c r="AM145" s="13"/>
      <c r="AN145" s="13"/>
      <c r="AO145" s="13"/>
      <c r="AP145" s="13"/>
      <c r="AQ145" s="13"/>
      <c r="AR145" s="13"/>
      <c r="AS145" s="13"/>
      <c r="AT145" s="13"/>
      <c r="AU145" s="13"/>
      <c r="AV145" s="13"/>
      <c r="AW145" s="13"/>
      <c r="AX145" s="11"/>
    </row>
    <row r="146" spans="1:50" customFormat="1" ht="15" customHeight="1" x14ac:dyDescent="0.3">
      <c r="A146" s="137" t="s">
        <v>285</v>
      </c>
      <c r="B146" s="44"/>
      <c r="C146" s="48" t="s">
        <v>286</v>
      </c>
      <c r="D146" s="49"/>
      <c r="E146" s="50">
        <v>2681</v>
      </c>
      <c r="F146" s="50">
        <v>2740</v>
      </c>
      <c r="G146" s="50">
        <v>2802</v>
      </c>
      <c r="H146" s="50">
        <v>2919</v>
      </c>
      <c r="I146" s="50">
        <v>2972</v>
      </c>
      <c r="J146" s="50">
        <v>3023</v>
      </c>
      <c r="K146" s="50">
        <v>3143</v>
      </c>
      <c r="L146" s="50">
        <v>3212</v>
      </c>
      <c r="M146" s="50">
        <v>3216</v>
      </c>
      <c r="N146" s="50">
        <v>3227</v>
      </c>
      <c r="O146" s="50">
        <v>3186</v>
      </c>
      <c r="P146" s="50">
        <v>3161</v>
      </c>
      <c r="Q146" s="50">
        <v>3114</v>
      </c>
      <c r="R146" s="50">
        <v>3155</v>
      </c>
      <c r="S146" s="50">
        <v>3187</v>
      </c>
      <c r="T146" s="50">
        <v>3193</v>
      </c>
      <c r="U146" s="50">
        <v>3132</v>
      </c>
      <c r="V146" s="50">
        <v>3102</v>
      </c>
      <c r="W146" s="50">
        <v>3071</v>
      </c>
      <c r="X146" s="50">
        <v>3129</v>
      </c>
      <c r="Y146" s="50">
        <v>3162</v>
      </c>
      <c r="Z146" s="50">
        <v>3255</v>
      </c>
      <c r="AA146" s="50">
        <v>3308</v>
      </c>
      <c r="AB146" s="50">
        <v>3427</v>
      </c>
      <c r="AC146" s="50">
        <v>3461</v>
      </c>
      <c r="AD146" s="50">
        <v>3409</v>
      </c>
      <c r="AE146" s="50">
        <v>3408</v>
      </c>
      <c r="AF146" s="13"/>
      <c r="AG146" s="13"/>
      <c r="AH146" s="13"/>
      <c r="AI146" s="13"/>
      <c r="AJ146" s="13"/>
      <c r="AK146" s="13"/>
      <c r="AL146" s="13"/>
      <c r="AM146" s="13"/>
      <c r="AN146" s="13"/>
      <c r="AO146" s="13"/>
      <c r="AP146" s="13"/>
      <c r="AQ146" s="13"/>
      <c r="AR146" s="13"/>
      <c r="AS146" s="13"/>
      <c r="AT146" s="13"/>
      <c r="AU146" s="13"/>
      <c r="AV146" s="13"/>
      <c r="AW146" s="13"/>
      <c r="AX146" s="11"/>
    </row>
    <row r="147" spans="1:50" customFormat="1" ht="15" customHeight="1" x14ac:dyDescent="0.3">
      <c r="A147" s="137" t="s">
        <v>287</v>
      </c>
      <c r="B147" s="44"/>
      <c r="C147" s="48" t="s">
        <v>288</v>
      </c>
      <c r="D147" s="49"/>
      <c r="E147" s="50">
        <v>1904</v>
      </c>
      <c r="F147" s="50">
        <v>1939</v>
      </c>
      <c r="G147" s="50">
        <v>1964</v>
      </c>
      <c r="H147" s="50">
        <v>2010</v>
      </c>
      <c r="I147" s="50">
        <v>2047</v>
      </c>
      <c r="J147" s="50">
        <v>2071</v>
      </c>
      <c r="K147" s="50">
        <v>2095</v>
      </c>
      <c r="L147" s="50">
        <v>2068</v>
      </c>
      <c r="M147" s="50">
        <v>2094</v>
      </c>
      <c r="N147" s="50">
        <v>2121</v>
      </c>
      <c r="O147" s="50">
        <v>2154</v>
      </c>
      <c r="P147" s="50">
        <v>2170</v>
      </c>
      <c r="Q147" s="50">
        <v>2156</v>
      </c>
      <c r="R147" s="50">
        <v>2162</v>
      </c>
      <c r="S147" s="50">
        <v>2166</v>
      </c>
      <c r="T147" s="50">
        <v>2134</v>
      </c>
      <c r="U147" s="50">
        <v>2107</v>
      </c>
      <c r="V147" s="50">
        <v>2072</v>
      </c>
      <c r="W147" s="50">
        <v>2081</v>
      </c>
      <c r="X147" s="50">
        <v>2089</v>
      </c>
      <c r="Y147" s="50">
        <v>2086</v>
      </c>
      <c r="Z147" s="50">
        <v>2155</v>
      </c>
      <c r="AA147" s="50">
        <v>2199</v>
      </c>
      <c r="AB147" s="50">
        <v>2256</v>
      </c>
      <c r="AC147" s="50">
        <v>2277</v>
      </c>
      <c r="AD147" s="50">
        <v>2266</v>
      </c>
      <c r="AE147" s="50">
        <v>2311</v>
      </c>
      <c r="AF147" s="13"/>
      <c r="AG147" s="13"/>
      <c r="AH147" s="13"/>
      <c r="AI147" s="13"/>
      <c r="AJ147" s="13"/>
      <c r="AK147" s="13"/>
      <c r="AL147" s="13"/>
      <c r="AM147" s="13"/>
      <c r="AN147" s="13"/>
      <c r="AO147" s="13"/>
      <c r="AP147" s="13"/>
      <c r="AQ147" s="13"/>
      <c r="AR147" s="13"/>
      <c r="AS147" s="13"/>
      <c r="AT147" s="13"/>
      <c r="AU147" s="13"/>
      <c r="AV147" s="13"/>
      <c r="AW147" s="13"/>
      <c r="AX147" s="11"/>
    </row>
    <row r="148" spans="1:50" customFormat="1" ht="15" customHeight="1" x14ac:dyDescent="0.3">
      <c r="A148" s="137" t="s">
        <v>289</v>
      </c>
      <c r="B148" s="44"/>
      <c r="C148" s="48" t="s">
        <v>290</v>
      </c>
      <c r="D148" s="49"/>
      <c r="E148" s="50">
        <v>6357</v>
      </c>
      <c r="F148" s="50">
        <v>6482</v>
      </c>
      <c r="G148" s="50">
        <v>6600</v>
      </c>
      <c r="H148" s="50">
        <v>6798</v>
      </c>
      <c r="I148" s="50">
        <v>6937</v>
      </c>
      <c r="J148" s="50">
        <v>7054</v>
      </c>
      <c r="K148" s="50">
        <v>7244</v>
      </c>
      <c r="L148" s="50">
        <v>7214</v>
      </c>
      <c r="M148" s="50">
        <v>7385</v>
      </c>
      <c r="N148" s="50">
        <v>7573</v>
      </c>
      <c r="O148" s="50">
        <v>7536</v>
      </c>
      <c r="P148" s="50">
        <v>7599</v>
      </c>
      <c r="Q148" s="50">
        <v>7541</v>
      </c>
      <c r="R148" s="50">
        <v>7629</v>
      </c>
      <c r="S148" s="50">
        <v>7636</v>
      </c>
      <c r="T148" s="50">
        <v>7518</v>
      </c>
      <c r="U148" s="50">
        <v>7440</v>
      </c>
      <c r="V148" s="50">
        <v>7416</v>
      </c>
      <c r="W148" s="50">
        <v>7465</v>
      </c>
      <c r="X148" s="50">
        <v>7428</v>
      </c>
      <c r="Y148" s="50">
        <v>7413</v>
      </c>
      <c r="Z148" s="50">
        <v>7640</v>
      </c>
      <c r="AA148" s="50">
        <v>7855</v>
      </c>
      <c r="AB148" s="50">
        <v>8024</v>
      </c>
      <c r="AC148" s="50">
        <v>8157</v>
      </c>
      <c r="AD148" s="50">
        <v>8098</v>
      </c>
      <c r="AE148" s="50">
        <v>8217</v>
      </c>
      <c r="AF148" s="13"/>
      <c r="AG148" s="13"/>
      <c r="AH148" s="13"/>
      <c r="AI148" s="13"/>
      <c r="AJ148" s="13"/>
      <c r="AK148" s="13"/>
      <c r="AL148" s="13"/>
      <c r="AM148" s="13"/>
      <c r="AN148" s="13"/>
      <c r="AO148" s="13"/>
      <c r="AP148" s="13"/>
      <c r="AQ148" s="13"/>
      <c r="AR148" s="13"/>
      <c r="AS148" s="13"/>
      <c r="AT148" s="13"/>
      <c r="AU148" s="13"/>
      <c r="AV148" s="13"/>
      <c r="AW148" s="13"/>
      <c r="AX148" s="11"/>
    </row>
    <row r="149" spans="1:50" customFormat="1" ht="15" customHeight="1" x14ac:dyDescent="0.3">
      <c r="A149" s="137" t="s">
        <v>291</v>
      </c>
      <c r="B149" s="44"/>
      <c r="C149" s="48" t="s">
        <v>292</v>
      </c>
      <c r="D149" s="49"/>
      <c r="E149" s="50">
        <v>289</v>
      </c>
      <c r="F149" s="50">
        <v>297</v>
      </c>
      <c r="G149" s="50">
        <v>303</v>
      </c>
      <c r="H149" s="50">
        <v>307</v>
      </c>
      <c r="I149" s="50">
        <v>310</v>
      </c>
      <c r="J149" s="50">
        <v>309</v>
      </c>
      <c r="K149" s="50">
        <v>309</v>
      </c>
      <c r="L149" s="50">
        <v>313</v>
      </c>
      <c r="M149" s="50">
        <v>320</v>
      </c>
      <c r="N149" s="50">
        <v>330</v>
      </c>
      <c r="O149" s="50">
        <v>332</v>
      </c>
      <c r="P149" s="50">
        <v>332</v>
      </c>
      <c r="Q149" s="50">
        <v>326</v>
      </c>
      <c r="R149" s="50">
        <v>335</v>
      </c>
      <c r="S149" s="50">
        <v>328</v>
      </c>
      <c r="T149" s="50">
        <v>316</v>
      </c>
      <c r="U149" s="50">
        <v>312</v>
      </c>
      <c r="V149" s="50">
        <v>310</v>
      </c>
      <c r="W149" s="50">
        <v>314</v>
      </c>
      <c r="X149" s="50">
        <v>313</v>
      </c>
      <c r="Y149" s="50">
        <v>314</v>
      </c>
      <c r="Z149" s="50">
        <v>321</v>
      </c>
      <c r="AA149" s="50">
        <v>327</v>
      </c>
      <c r="AB149" s="50">
        <v>333</v>
      </c>
      <c r="AC149" s="50">
        <v>339</v>
      </c>
      <c r="AD149" s="50">
        <v>347</v>
      </c>
      <c r="AE149" s="50">
        <v>352</v>
      </c>
      <c r="AF149" s="13"/>
      <c r="AG149" s="13"/>
      <c r="AH149" s="13"/>
      <c r="AI149" s="13"/>
      <c r="AJ149" s="13"/>
      <c r="AK149" s="13"/>
      <c r="AL149" s="13"/>
      <c r="AM149" s="13"/>
      <c r="AN149" s="13"/>
      <c r="AO149" s="13"/>
      <c r="AP149" s="13"/>
      <c r="AQ149" s="13"/>
      <c r="AR149" s="13"/>
      <c r="AS149" s="13"/>
      <c r="AT149" s="13"/>
      <c r="AU149" s="13"/>
      <c r="AV149" s="13"/>
      <c r="AW149" s="13"/>
      <c r="AX149" s="11"/>
    </row>
    <row r="150" spans="1:50" customFormat="1" ht="15" customHeight="1" x14ac:dyDescent="0.3">
      <c r="A150" s="137" t="s">
        <v>293</v>
      </c>
      <c r="B150" s="44"/>
      <c r="C150" s="48" t="s">
        <v>294</v>
      </c>
      <c r="D150" s="49"/>
      <c r="E150" s="50">
        <v>5736</v>
      </c>
      <c r="F150" s="50">
        <v>5880</v>
      </c>
      <c r="G150" s="50">
        <v>6016</v>
      </c>
      <c r="H150" s="50">
        <v>6250</v>
      </c>
      <c r="I150" s="50">
        <v>6380</v>
      </c>
      <c r="J150" s="50">
        <v>6483</v>
      </c>
      <c r="K150" s="50">
        <v>6611</v>
      </c>
      <c r="L150" s="50">
        <v>6574</v>
      </c>
      <c r="M150" s="50">
        <v>6712</v>
      </c>
      <c r="N150" s="50">
        <v>6897</v>
      </c>
      <c r="O150" s="50">
        <v>6906</v>
      </c>
      <c r="P150" s="50">
        <v>6947</v>
      </c>
      <c r="Q150" s="50">
        <v>6906</v>
      </c>
      <c r="R150" s="50">
        <v>6935</v>
      </c>
      <c r="S150" s="50">
        <v>6916</v>
      </c>
      <c r="T150" s="50">
        <v>6837</v>
      </c>
      <c r="U150" s="50">
        <v>6905</v>
      </c>
      <c r="V150" s="50">
        <v>6830</v>
      </c>
      <c r="W150" s="50">
        <v>6995</v>
      </c>
      <c r="X150" s="50">
        <v>7003</v>
      </c>
      <c r="Y150" s="50">
        <v>6931</v>
      </c>
      <c r="Z150" s="50">
        <v>7051</v>
      </c>
      <c r="AA150" s="50">
        <v>7223</v>
      </c>
      <c r="AB150" s="50">
        <v>7353</v>
      </c>
      <c r="AC150" s="50">
        <v>7423</v>
      </c>
      <c r="AD150" s="50">
        <v>7461</v>
      </c>
      <c r="AE150" s="50">
        <v>7507</v>
      </c>
      <c r="AF150" s="13"/>
      <c r="AG150" s="13"/>
      <c r="AH150" s="13"/>
      <c r="AI150" s="13"/>
      <c r="AJ150" s="13"/>
      <c r="AK150" s="13"/>
      <c r="AL150" s="13"/>
      <c r="AM150" s="13"/>
      <c r="AN150" s="13"/>
      <c r="AO150" s="13"/>
      <c r="AP150" s="13"/>
      <c r="AQ150" s="13"/>
      <c r="AR150" s="13"/>
      <c r="AS150" s="13"/>
      <c r="AT150" s="13"/>
      <c r="AU150" s="13"/>
      <c r="AV150" s="13"/>
      <c r="AW150" s="13"/>
      <c r="AX150" s="11"/>
    </row>
    <row r="151" spans="1:50" customFormat="1" ht="15" customHeight="1" x14ac:dyDescent="0.3">
      <c r="A151" s="137" t="s">
        <v>295</v>
      </c>
      <c r="B151" s="44"/>
      <c r="C151" s="48" t="s">
        <v>296</v>
      </c>
      <c r="D151" s="49"/>
      <c r="E151" s="50">
        <v>536</v>
      </c>
      <c r="F151" s="50">
        <v>545</v>
      </c>
      <c r="G151" s="50">
        <v>555</v>
      </c>
      <c r="H151" s="50">
        <v>564</v>
      </c>
      <c r="I151" s="50">
        <v>570</v>
      </c>
      <c r="J151" s="50">
        <v>571</v>
      </c>
      <c r="K151" s="50">
        <v>583</v>
      </c>
      <c r="L151" s="50">
        <v>635</v>
      </c>
      <c r="M151" s="50">
        <v>640</v>
      </c>
      <c r="N151" s="50">
        <v>659</v>
      </c>
      <c r="O151" s="50">
        <v>655</v>
      </c>
      <c r="P151" s="50">
        <v>667</v>
      </c>
      <c r="Q151" s="50">
        <v>663</v>
      </c>
      <c r="R151" s="50">
        <v>683</v>
      </c>
      <c r="S151" s="50">
        <v>677</v>
      </c>
      <c r="T151" s="50">
        <v>675</v>
      </c>
      <c r="U151" s="50">
        <v>678</v>
      </c>
      <c r="V151" s="50">
        <v>684</v>
      </c>
      <c r="W151" s="50">
        <v>694</v>
      </c>
      <c r="X151" s="50">
        <v>687</v>
      </c>
      <c r="Y151" s="50">
        <v>708</v>
      </c>
      <c r="Z151" s="50">
        <v>726</v>
      </c>
      <c r="AA151" s="50">
        <v>732</v>
      </c>
      <c r="AB151" s="50">
        <v>741</v>
      </c>
      <c r="AC151" s="50">
        <v>747</v>
      </c>
      <c r="AD151" s="50">
        <v>743</v>
      </c>
      <c r="AE151" s="50">
        <v>751</v>
      </c>
      <c r="AF151" s="13"/>
      <c r="AG151" s="13"/>
      <c r="AH151" s="13"/>
      <c r="AI151" s="13"/>
      <c r="AJ151" s="13"/>
      <c r="AK151" s="13"/>
      <c r="AL151" s="13"/>
      <c r="AM151" s="13"/>
      <c r="AN151" s="13"/>
      <c r="AO151" s="13"/>
      <c r="AP151" s="13"/>
      <c r="AQ151" s="13"/>
      <c r="AR151" s="13"/>
      <c r="AS151" s="13"/>
      <c r="AT151" s="13"/>
      <c r="AU151" s="13"/>
      <c r="AV151" s="13"/>
      <c r="AW151" s="13"/>
      <c r="AX151" s="11"/>
    </row>
    <row r="152" spans="1:50" customFormat="1" ht="15" customHeight="1" x14ac:dyDescent="0.3">
      <c r="A152" s="137" t="s">
        <v>297</v>
      </c>
      <c r="B152" s="44"/>
      <c r="C152" s="48" t="s">
        <v>298</v>
      </c>
      <c r="D152" s="49"/>
      <c r="E152" s="50">
        <v>1038</v>
      </c>
      <c r="F152" s="50">
        <v>1054</v>
      </c>
      <c r="G152" s="50">
        <v>1069</v>
      </c>
      <c r="H152" s="50">
        <v>1095</v>
      </c>
      <c r="I152" s="50">
        <v>1102</v>
      </c>
      <c r="J152" s="50">
        <v>1129</v>
      </c>
      <c r="K152" s="50">
        <v>1185</v>
      </c>
      <c r="L152" s="50">
        <v>1202</v>
      </c>
      <c r="M152" s="50">
        <v>1228</v>
      </c>
      <c r="N152" s="50">
        <v>1229</v>
      </c>
      <c r="O152" s="50">
        <v>1222</v>
      </c>
      <c r="P152" s="50">
        <v>1202</v>
      </c>
      <c r="Q152" s="50">
        <v>1192</v>
      </c>
      <c r="R152" s="50">
        <v>1194</v>
      </c>
      <c r="S152" s="50">
        <v>1197</v>
      </c>
      <c r="T152" s="50">
        <v>1190</v>
      </c>
      <c r="U152" s="50">
        <v>1210</v>
      </c>
      <c r="V152" s="50">
        <v>1175</v>
      </c>
      <c r="W152" s="50">
        <v>1181</v>
      </c>
      <c r="X152" s="50">
        <v>1233</v>
      </c>
      <c r="Y152" s="50">
        <v>1252</v>
      </c>
      <c r="Z152" s="50">
        <v>1279</v>
      </c>
      <c r="AA152" s="50">
        <v>1293</v>
      </c>
      <c r="AB152" s="50">
        <v>1334</v>
      </c>
      <c r="AC152" s="50">
        <v>1353</v>
      </c>
      <c r="AD152" s="50">
        <v>1343</v>
      </c>
      <c r="AE152" s="50">
        <v>1373</v>
      </c>
      <c r="AF152" s="13"/>
      <c r="AG152" s="13"/>
      <c r="AH152" s="13"/>
      <c r="AI152" s="13"/>
      <c r="AJ152" s="13"/>
      <c r="AK152" s="13"/>
      <c r="AL152" s="13"/>
      <c r="AM152" s="13"/>
      <c r="AN152" s="13"/>
      <c r="AO152" s="13"/>
      <c r="AP152" s="13"/>
      <c r="AQ152" s="13"/>
      <c r="AR152" s="13"/>
      <c r="AS152" s="13"/>
      <c r="AT152" s="13"/>
      <c r="AU152" s="13"/>
      <c r="AV152" s="13"/>
      <c r="AW152" s="13"/>
      <c r="AX152" s="11"/>
    </row>
    <row r="153" spans="1:50" customFormat="1" ht="15" customHeight="1" x14ac:dyDescent="0.3">
      <c r="A153" s="137" t="s">
        <v>299</v>
      </c>
      <c r="B153" s="44"/>
      <c r="C153" s="48" t="s">
        <v>300</v>
      </c>
      <c r="D153" s="49"/>
      <c r="E153" s="50">
        <v>3102</v>
      </c>
      <c r="F153" s="50">
        <v>3176</v>
      </c>
      <c r="G153" s="50">
        <v>3244</v>
      </c>
      <c r="H153" s="50">
        <v>3364</v>
      </c>
      <c r="I153" s="50">
        <v>3442</v>
      </c>
      <c r="J153" s="50">
        <v>3476</v>
      </c>
      <c r="K153" s="50">
        <v>3572</v>
      </c>
      <c r="L153" s="50">
        <v>3579</v>
      </c>
      <c r="M153" s="50">
        <v>3589</v>
      </c>
      <c r="N153" s="50">
        <v>3715</v>
      </c>
      <c r="O153" s="50">
        <v>3612</v>
      </c>
      <c r="P153" s="50">
        <v>3684</v>
      </c>
      <c r="Q153" s="50">
        <v>3655</v>
      </c>
      <c r="R153" s="50">
        <v>3685</v>
      </c>
      <c r="S153" s="50">
        <v>3713</v>
      </c>
      <c r="T153" s="50">
        <v>3701</v>
      </c>
      <c r="U153" s="50">
        <v>3662</v>
      </c>
      <c r="V153" s="50">
        <v>3605</v>
      </c>
      <c r="W153" s="50">
        <v>3609</v>
      </c>
      <c r="X153" s="50">
        <v>3581</v>
      </c>
      <c r="Y153" s="50">
        <v>3606</v>
      </c>
      <c r="Z153" s="50">
        <v>3713</v>
      </c>
      <c r="AA153" s="50">
        <v>3810</v>
      </c>
      <c r="AB153" s="50">
        <v>3899</v>
      </c>
      <c r="AC153" s="50">
        <v>3931</v>
      </c>
      <c r="AD153" s="50">
        <v>3921</v>
      </c>
      <c r="AE153" s="50">
        <v>4006</v>
      </c>
      <c r="AF153" s="13"/>
      <c r="AG153" s="13"/>
      <c r="AH153" s="13"/>
      <c r="AI153" s="13"/>
      <c r="AJ153" s="13"/>
      <c r="AK153" s="13"/>
      <c r="AL153" s="13"/>
      <c r="AM153" s="13"/>
      <c r="AN153" s="13"/>
      <c r="AO153" s="13"/>
      <c r="AP153" s="13"/>
      <c r="AQ153" s="13"/>
      <c r="AR153" s="13"/>
      <c r="AS153" s="13"/>
      <c r="AT153" s="13"/>
      <c r="AU153" s="13"/>
      <c r="AV153" s="13"/>
      <c r="AW153" s="13"/>
      <c r="AX153" s="11"/>
    </row>
    <row r="154" spans="1:50" customFormat="1" ht="15" customHeight="1" x14ac:dyDescent="0.3">
      <c r="A154" s="137" t="s">
        <v>301</v>
      </c>
      <c r="B154" s="44"/>
      <c r="C154" s="48" t="s">
        <v>302</v>
      </c>
      <c r="D154" s="49"/>
      <c r="E154" s="50">
        <v>597</v>
      </c>
      <c r="F154" s="50">
        <v>606</v>
      </c>
      <c r="G154" s="50">
        <v>618</v>
      </c>
      <c r="H154" s="50">
        <v>606</v>
      </c>
      <c r="I154" s="50">
        <v>612</v>
      </c>
      <c r="J154" s="50">
        <v>623</v>
      </c>
      <c r="K154" s="50">
        <v>631</v>
      </c>
      <c r="L154" s="50">
        <v>626</v>
      </c>
      <c r="M154" s="50">
        <v>631</v>
      </c>
      <c r="N154" s="50">
        <v>649</v>
      </c>
      <c r="O154" s="50">
        <v>643</v>
      </c>
      <c r="P154" s="50">
        <v>651</v>
      </c>
      <c r="Q154" s="50">
        <v>640</v>
      </c>
      <c r="R154" s="50">
        <v>646</v>
      </c>
      <c r="S154" s="50">
        <v>636</v>
      </c>
      <c r="T154" s="50">
        <v>615</v>
      </c>
      <c r="U154" s="50">
        <v>623</v>
      </c>
      <c r="V154" s="50">
        <v>621</v>
      </c>
      <c r="W154" s="50">
        <v>628</v>
      </c>
      <c r="X154" s="50">
        <v>640</v>
      </c>
      <c r="Y154" s="50">
        <v>634</v>
      </c>
      <c r="Z154" s="50">
        <v>639</v>
      </c>
      <c r="AA154" s="50">
        <v>651</v>
      </c>
      <c r="AB154" s="50">
        <v>661</v>
      </c>
      <c r="AC154" s="50">
        <v>667</v>
      </c>
      <c r="AD154" s="50">
        <v>655</v>
      </c>
      <c r="AE154" s="50">
        <v>665</v>
      </c>
      <c r="AF154" s="13"/>
      <c r="AG154" s="13"/>
      <c r="AH154" s="13"/>
      <c r="AI154" s="13"/>
      <c r="AJ154" s="13"/>
      <c r="AK154" s="13"/>
      <c r="AL154" s="13"/>
      <c r="AM154" s="13"/>
      <c r="AN154" s="13"/>
      <c r="AO154" s="13"/>
      <c r="AP154" s="13"/>
      <c r="AQ154" s="13"/>
      <c r="AR154" s="13"/>
      <c r="AS154" s="13"/>
      <c r="AT154" s="13"/>
      <c r="AU154" s="13"/>
      <c r="AV154" s="13"/>
      <c r="AW154" s="13"/>
      <c r="AX154" s="11"/>
    </row>
    <row r="155" spans="1:50" customFormat="1" ht="15" customHeight="1" x14ac:dyDescent="0.3">
      <c r="A155" s="137" t="s">
        <v>303</v>
      </c>
      <c r="B155" s="44"/>
      <c r="C155" s="48" t="s">
        <v>304</v>
      </c>
      <c r="D155" s="49"/>
      <c r="E155" s="50">
        <v>322</v>
      </c>
      <c r="F155" s="50">
        <v>327</v>
      </c>
      <c r="G155" s="50">
        <v>332</v>
      </c>
      <c r="H155" s="50">
        <v>337</v>
      </c>
      <c r="I155" s="50">
        <v>339</v>
      </c>
      <c r="J155" s="50">
        <v>342</v>
      </c>
      <c r="K155" s="50">
        <v>345</v>
      </c>
      <c r="L155" s="50">
        <v>343</v>
      </c>
      <c r="M155" s="50">
        <v>346</v>
      </c>
      <c r="N155" s="50">
        <v>356</v>
      </c>
      <c r="O155" s="50">
        <v>351</v>
      </c>
      <c r="P155" s="50">
        <v>343</v>
      </c>
      <c r="Q155" s="50">
        <v>289</v>
      </c>
      <c r="R155" s="50">
        <v>279</v>
      </c>
      <c r="S155" s="50">
        <v>278</v>
      </c>
      <c r="T155" s="50">
        <v>277</v>
      </c>
      <c r="U155" s="50">
        <v>277</v>
      </c>
      <c r="V155" s="50">
        <v>271</v>
      </c>
      <c r="W155" s="50">
        <v>275</v>
      </c>
      <c r="X155" s="50">
        <v>276</v>
      </c>
      <c r="Y155" s="50">
        <v>277</v>
      </c>
      <c r="Z155" s="50">
        <v>278</v>
      </c>
      <c r="AA155" s="50">
        <v>285</v>
      </c>
      <c r="AB155" s="50">
        <v>289</v>
      </c>
      <c r="AC155" s="50">
        <v>289</v>
      </c>
      <c r="AD155" s="50">
        <v>288</v>
      </c>
      <c r="AE155" s="50">
        <v>290</v>
      </c>
      <c r="AF155" s="13"/>
      <c r="AG155" s="13"/>
      <c r="AH155" s="13"/>
      <c r="AI155" s="13"/>
      <c r="AJ155" s="13"/>
      <c r="AK155" s="13"/>
      <c r="AL155" s="13"/>
      <c r="AM155" s="13"/>
      <c r="AN155" s="13"/>
      <c r="AO155" s="13"/>
      <c r="AP155" s="13"/>
      <c r="AQ155" s="13"/>
      <c r="AR155" s="13"/>
      <c r="AS155" s="13"/>
      <c r="AT155" s="13"/>
      <c r="AU155" s="13"/>
      <c r="AV155" s="13"/>
      <c r="AW155" s="13"/>
      <c r="AX155" s="11"/>
    </row>
    <row r="156" spans="1:50" customFormat="1" ht="15" customHeight="1" x14ac:dyDescent="0.3">
      <c r="A156" s="137" t="s">
        <v>305</v>
      </c>
      <c r="B156" s="44"/>
      <c r="C156" s="48" t="s">
        <v>306</v>
      </c>
      <c r="D156" s="49"/>
      <c r="E156" s="50">
        <v>384</v>
      </c>
      <c r="F156" s="50">
        <v>395</v>
      </c>
      <c r="G156" s="50">
        <v>407</v>
      </c>
      <c r="H156" s="50">
        <v>424</v>
      </c>
      <c r="I156" s="50">
        <v>434</v>
      </c>
      <c r="J156" s="50">
        <v>441</v>
      </c>
      <c r="K156" s="50">
        <v>457</v>
      </c>
      <c r="L156" s="50">
        <v>475</v>
      </c>
      <c r="M156" s="50">
        <v>447</v>
      </c>
      <c r="N156" s="50">
        <v>455</v>
      </c>
      <c r="O156" s="50">
        <v>452</v>
      </c>
      <c r="P156" s="50">
        <v>452</v>
      </c>
      <c r="Q156" s="50">
        <v>442</v>
      </c>
      <c r="R156" s="50">
        <v>439</v>
      </c>
      <c r="S156" s="50">
        <v>459</v>
      </c>
      <c r="T156" s="50">
        <v>455</v>
      </c>
      <c r="U156" s="50">
        <v>458</v>
      </c>
      <c r="V156" s="50">
        <v>427</v>
      </c>
      <c r="W156" s="50">
        <v>443</v>
      </c>
      <c r="X156" s="50">
        <v>455</v>
      </c>
      <c r="Y156" s="50">
        <v>449</v>
      </c>
      <c r="Z156" s="50">
        <v>447</v>
      </c>
      <c r="AA156" s="50">
        <v>453</v>
      </c>
      <c r="AB156" s="50">
        <v>446</v>
      </c>
      <c r="AC156" s="50">
        <v>443</v>
      </c>
      <c r="AD156" s="50">
        <v>445</v>
      </c>
      <c r="AE156" s="50">
        <v>435</v>
      </c>
      <c r="AF156" s="13"/>
      <c r="AG156" s="13"/>
      <c r="AH156" s="13"/>
      <c r="AI156" s="13"/>
      <c r="AJ156" s="13"/>
      <c r="AK156" s="13"/>
      <c r="AL156" s="13"/>
      <c r="AM156" s="13"/>
      <c r="AN156" s="13"/>
      <c r="AO156" s="13"/>
      <c r="AP156" s="13"/>
      <c r="AQ156" s="13"/>
      <c r="AR156" s="13"/>
      <c r="AS156" s="13"/>
      <c r="AT156" s="13"/>
      <c r="AU156" s="13"/>
      <c r="AV156" s="13"/>
      <c r="AW156" s="13"/>
      <c r="AX156" s="11"/>
    </row>
    <row r="157" spans="1:50" customFormat="1" ht="15" customHeight="1" x14ac:dyDescent="0.3">
      <c r="A157" s="137" t="s">
        <v>307</v>
      </c>
      <c r="B157" s="44"/>
      <c r="C157" s="48" t="s">
        <v>308</v>
      </c>
      <c r="D157" s="49"/>
      <c r="E157" s="50">
        <v>537</v>
      </c>
      <c r="F157" s="50">
        <v>543</v>
      </c>
      <c r="G157" s="50">
        <v>552</v>
      </c>
      <c r="H157" s="50">
        <v>558</v>
      </c>
      <c r="I157" s="50">
        <v>559</v>
      </c>
      <c r="J157" s="50">
        <v>564</v>
      </c>
      <c r="K157" s="50">
        <v>576</v>
      </c>
      <c r="L157" s="50">
        <v>578</v>
      </c>
      <c r="M157" s="50">
        <v>581</v>
      </c>
      <c r="N157" s="50">
        <v>600</v>
      </c>
      <c r="O157" s="50">
        <v>592</v>
      </c>
      <c r="P157" s="50">
        <v>591</v>
      </c>
      <c r="Q157" s="50">
        <v>585</v>
      </c>
      <c r="R157" s="50">
        <v>580</v>
      </c>
      <c r="S157" s="50">
        <v>580</v>
      </c>
      <c r="T157" s="50">
        <v>556</v>
      </c>
      <c r="U157" s="50">
        <v>547</v>
      </c>
      <c r="V157" s="50">
        <v>539</v>
      </c>
      <c r="W157" s="50">
        <v>552</v>
      </c>
      <c r="X157" s="50">
        <v>557</v>
      </c>
      <c r="Y157" s="50">
        <v>555</v>
      </c>
      <c r="Z157" s="50">
        <v>567</v>
      </c>
      <c r="AA157" s="50">
        <v>573</v>
      </c>
      <c r="AB157" s="50">
        <v>578</v>
      </c>
      <c r="AC157" s="50">
        <v>588</v>
      </c>
      <c r="AD157" s="50">
        <v>597</v>
      </c>
      <c r="AE157" s="50">
        <v>588</v>
      </c>
      <c r="AF157" s="13"/>
      <c r="AG157" s="13"/>
      <c r="AH157" s="13"/>
      <c r="AI157" s="13"/>
      <c r="AJ157" s="13"/>
      <c r="AK157" s="13"/>
      <c r="AL157" s="13"/>
      <c r="AM157" s="13"/>
      <c r="AN157" s="13"/>
      <c r="AO157" s="13"/>
      <c r="AP157" s="13"/>
      <c r="AQ157" s="13"/>
      <c r="AR157" s="13"/>
      <c r="AS157" s="13"/>
      <c r="AT157" s="13"/>
      <c r="AU157" s="13"/>
      <c r="AV157" s="13"/>
      <c r="AW157" s="13"/>
      <c r="AX157" s="11"/>
    </row>
    <row r="158" spans="1:50" customFormat="1" ht="15" customHeight="1" x14ac:dyDescent="0.3">
      <c r="A158" s="137" t="s">
        <v>309</v>
      </c>
      <c r="B158" s="44"/>
      <c r="C158" s="48" t="s">
        <v>310</v>
      </c>
      <c r="D158" s="49"/>
      <c r="E158" s="50">
        <v>6154</v>
      </c>
      <c r="F158" s="50">
        <v>6313</v>
      </c>
      <c r="G158" s="50">
        <v>6466</v>
      </c>
      <c r="H158" s="50">
        <v>6696</v>
      </c>
      <c r="I158" s="50">
        <v>6842</v>
      </c>
      <c r="J158" s="50">
        <v>7066</v>
      </c>
      <c r="K158" s="50">
        <v>7097</v>
      </c>
      <c r="L158" s="50">
        <v>6988</v>
      </c>
      <c r="M158" s="50">
        <v>7124</v>
      </c>
      <c r="N158" s="50">
        <v>7191</v>
      </c>
      <c r="O158" s="50">
        <v>7118</v>
      </c>
      <c r="P158" s="50">
        <v>7170</v>
      </c>
      <c r="Q158" s="50">
        <v>7059</v>
      </c>
      <c r="R158" s="50">
        <v>7052</v>
      </c>
      <c r="S158" s="50">
        <v>7026</v>
      </c>
      <c r="T158" s="50">
        <v>6964</v>
      </c>
      <c r="U158" s="50">
        <v>6926</v>
      </c>
      <c r="V158" s="50">
        <v>6748</v>
      </c>
      <c r="W158" s="50">
        <v>6867</v>
      </c>
      <c r="X158" s="50">
        <v>6902</v>
      </c>
      <c r="Y158" s="50">
        <v>6915</v>
      </c>
      <c r="Z158" s="50">
        <v>7074</v>
      </c>
      <c r="AA158" s="50">
        <v>7243</v>
      </c>
      <c r="AB158" s="50">
        <v>7218</v>
      </c>
      <c r="AC158" s="50">
        <v>7260</v>
      </c>
      <c r="AD158" s="50">
        <v>7250</v>
      </c>
      <c r="AE158" s="50">
        <v>7231</v>
      </c>
      <c r="AF158" s="13"/>
      <c r="AG158" s="13"/>
      <c r="AH158" s="13"/>
      <c r="AI158" s="13"/>
      <c r="AJ158" s="13"/>
      <c r="AK158" s="13"/>
      <c r="AL158" s="13"/>
      <c r="AM158" s="13"/>
      <c r="AN158" s="13"/>
      <c r="AO158" s="13"/>
      <c r="AP158" s="13"/>
      <c r="AQ158" s="13"/>
      <c r="AR158" s="13"/>
      <c r="AS158" s="13"/>
      <c r="AT158" s="13"/>
      <c r="AU158" s="13"/>
      <c r="AV158" s="13"/>
      <c r="AW158" s="13"/>
      <c r="AX158" s="11"/>
    </row>
    <row r="159" spans="1:50" customFormat="1" ht="15" customHeight="1" x14ac:dyDescent="0.3">
      <c r="A159" s="137" t="s">
        <v>311</v>
      </c>
      <c r="B159" s="44"/>
      <c r="C159" s="48" t="s">
        <v>312</v>
      </c>
      <c r="D159" s="49"/>
      <c r="E159" s="50">
        <v>1164</v>
      </c>
      <c r="F159" s="50">
        <v>1194</v>
      </c>
      <c r="G159" s="50">
        <v>1226</v>
      </c>
      <c r="H159" s="50">
        <v>1277</v>
      </c>
      <c r="I159" s="50">
        <v>1316</v>
      </c>
      <c r="J159" s="50">
        <v>1362</v>
      </c>
      <c r="K159" s="50">
        <v>1385</v>
      </c>
      <c r="L159" s="50">
        <v>1401</v>
      </c>
      <c r="M159" s="50">
        <v>1436</v>
      </c>
      <c r="N159" s="50">
        <v>1483</v>
      </c>
      <c r="O159" s="50">
        <v>1459</v>
      </c>
      <c r="P159" s="50">
        <v>1445</v>
      </c>
      <c r="Q159" s="50">
        <v>1477</v>
      </c>
      <c r="R159" s="50">
        <v>1488</v>
      </c>
      <c r="S159" s="50">
        <v>1510</v>
      </c>
      <c r="T159" s="50">
        <v>1486</v>
      </c>
      <c r="U159" s="50">
        <v>1480</v>
      </c>
      <c r="V159" s="50">
        <v>1460</v>
      </c>
      <c r="W159" s="50">
        <v>1463</v>
      </c>
      <c r="X159" s="50">
        <v>1409</v>
      </c>
      <c r="Y159" s="50">
        <v>1416</v>
      </c>
      <c r="Z159" s="50">
        <v>1450</v>
      </c>
      <c r="AA159" s="50">
        <v>1526</v>
      </c>
      <c r="AB159" s="50">
        <v>1538</v>
      </c>
      <c r="AC159" s="50">
        <v>1575</v>
      </c>
      <c r="AD159" s="50">
        <v>1540</v>
      </c>
      <c r="AE159" s="50">
        <v>1568</v>
      </c>
      <c r="AF159" s="13"/>
      <c r="AG159" s="13"/>
      <c r="AH159" s="13"/>
      <c r="AI159" s="13"/>
      <c r="AJ159" s="13"/>
      <c r="AK159" s="13"/>
      <c r="AL159" s="13"/>
      <c r="AM159" s="13"/>
      <c r="AN159" s="13"/>
      <c r="AO159" s="13"/>
      <c r="AP159" s="13"/>
      <c r="AQ159" s="13"/>
      <c r="AR159" s="13"/>
      <c r="AS159" s="13"/>
      <c r="AT159" s="13"/>
      <c r="AU159" s="13"/>
      <c r="AV159" s="13"/>
      <c r="AW159" s="13"/>
      <c r="AX159" s="11"/>
    </row>
    <row r="160" spans="1:50" customFormat="1" ht="15" customHeight="1" x14ac:dyDescent="0.3">
      <c r="A160" s="137" t="s">
        <v>313</v>
      </c>
      <c r="B160" s="44"/>
      <c r="C160" s="48" t="s">
        <v>314</v>
      </c>
      <c r="D160" s="49"/>
      <c r="E160" s="50">
        <v>3335</v>
      </c>
      <c r="F160" s="50">
        <v>3403</v>
      </c>
      <c r="G160" s="50">
        <v>3458</v>
      </c>
      <c r="H160" s="50">
        <v>3559</v>
      </c>
      <c r="I160" s="50">
        <v>3620</v>
      </c>
      <c r="J160" s="50">
        <v>3691</v>
      </c>
      <c r="K160" s="50">
        <v>3791</v>
      </c>
      <c r="L160" s="50">
        <v>3802</v>
      </c>
      <c r="M160" s="50">
        <v>3833</v>
      </c>
      <c r="N160" s="50">
        <v>3839</v>
      </c>
      <c r="O160" s="50">
        <v>3851</v>
      </c>
      <c r="P160" s="50">
        <v>3889</v>
      </c>
      <c r="Q160" s="50">
        <v>3875</v>
      </c>
      <c r="R160" s="50">
        <v>3883</v>
      </c>
      <c r="S160" s="50">
        <v>3828</v>
      </c>
      <c r="T160" s="50">
        <v>3698</v>
      </c>
      <c r="U160" s="50">
        <v>3659</v>
      </c>
      <c r="V160" s="50">
        <v>3588</v>
      </c>
      <c r="W160" s="50">
        <v>3612</v>
      </c>
      <c r="X160" s="50">
        <v>3588</v>
      </c>
      <c r="Y160" s="50">
        <v>3557</v>
      </c>
      <c r="Z160" s="50">
        <v>3644</v>
      </c>
      <c r="AA160" s="50">
        <v>3732</v>
      </c>
      <c r="AB160" s="50">
        <v>3852</v>
      </c>
      <c r="AC160" s="50">
        <v>3886</v>
      </c>
      <c r="AD160" s="50">
        <v>3860</v>
      </c>
      <c r="AE160" s="50">
        <v>3904</v>
      </c>
      <c r="AF160" s="13"/>
      <c r="AG160" s="13"/>
      <c r="AH160" s="13"/>
      <c r="AI160" s="13"/>
      <c r="AJ160" s="13"/>
      <c r="AK160" s="13"/>
      <c r="AL160" s="13"/>
      <c r="AM160" s="13"/>
      <c r="AN160" s="13"/>
      <c r="AO160" s="13"/>
      <c r="AP160" s="13"/>
      <c r="AQ160" s="13"/>
      <c r="AR160" s="13"/>
      <c r="AS160" s="13"/>
      <c r="AT160" s="13"/>
      <c r="AU160" s="13"/>
      <c r="AV160" s="13"/>
      <c r="AW160" s="13"/>
      <c r="AX160" s="11"/>
    </row>
    <row r="161" spans="1:50" customFormat="1" ht="15" customHeight="1" x14ac:dyDescent="0.3">
      <c r="A161" s="137" t="s">
        <v>315</v>
      </c>
      <c r="B161" s="44"/>
      <c r="C161" s="48" t="s">
        <v>316</v>
      </c>
      <c r="D161" s="49"/>
      <c r="E161" s="50">
        <v>828</v>
      </c>
      <c r="F161" s="50">
        <v>852</v>
      </c>
      <c r="G161" s="50">
        <v>876</v>
      </c>
      <c r="H161" s="50">
        <v>906</v>
      </c>
      <c r="I161" s="50">
        <v>932</v>
      </c>
      <c r="J161" s="50">
        <v>940</v>
      </c>
      <c r="K161" s="50">
        <v>948</v>
      </c>
      <c r="L161" s="50">
        <v>953</v>
      </c>
      <c r="M161" s="50">
        <v>957</v>
      </c>
      <c r="N161" s="50">
        <v>988</v>
      </c>
      <c r="O161" s="50">
        <v>975</v>
      </c>
      <c r="P161" s="50">
        <v>979</v>
      </c>
      <c r="Q161" s="50">
        <v>981</v>
      </c>
      <c r="R161" s="50">
        <v>970</v>
      </c>
      <c r="S161" s="50">
        <v>998</v>
      </c>
      <c r="T161" s="50">
        <v>975</v>
      </c>
      <c r="U161" s="50">
        <v>960</v>
      </c>
      <c r="V161" s="50">
        <v>933</v>
      </c>
      <c r="W161" s="50">
        <v>950</v>
      </c>
      <c r="X161" s="50">
        <v>951</v>
      </c>
      <c r="Y161" s="50">
        <v>936</v>
      </c>
      <c r="Z161" s="50">
        <v>959</v>
      </c>
      <c r="AA161" s="50">
        <v>974</v>
      </c>
      <c r="AB161" s="50">
        <v>985</v>
      </c>
      <c r="AC161" s="50">
        <v>963</v>
      </c>
      <c r="AD161" s="50">
        <v>965</v>
      </c>
      <c r="AE161" s="50">
        <v>971</v>
      </c>
      <c r="AF161" s="13"/>
      <c r="AG161" s="13"/>
      <c r="AH161" s="13"/>
      <c r="AI161" s="13"/>
      <c r="AJ161" s="13"/>
      <c r="AK161" s="13"/>
      <c r="AL161" s="13"/>
      <c r="AM161" s="13"/>
      <c r="AN161" s="13"/>
      <c r="AO161" s="13"/>
      <c r="AP161" s="13"/>
      <c r="AQ161" s="13"/>
      <c r="AR161" s="13"/>
      <c r="AS161" s="13"/>
      <c r="AT161" s="13"/>
      <c r="AU161" s="13"/>
      <c r="AV161" s="13"/>
      <c r="AW161" s="13"/>
      <c r="AX161" s="11"/>
    </row>
    <row r="162" spans="1:50" customFormat="1" ht="15" customHeight="1" x14ac:dyDescent="0.3">
      <c r="A162" s="137" t="s">
        <v>317</v>
      </c>
      <c r="B162" s="44"/>
      <c r="C162" s="48" t="s">
        <v>318</v>
      </c>
      <c r="D162" s="49"/>
      <c r="E162" s="50">
        <v>786</v>
      </c>
      <c r="F162" s="50">
        <v>809</v>
      </c>
      <c r="G162" s="50">
        <v>830</v>
      </c>
      <c r="H162" s="50">
        <v>796</v>
      </c>
      <c r="I162" s="50">
        <v>817</v>
      </c>
      <c r="J162" s="50">
        <v>828</v>
      </c>
      <c r="K162" s="50">
        <v>853</v>
      </c>
      <c r="L162" s="50">
        <v>859</v>
      </c>
      <c r="M162" s="50">
        <v>867</v>
      </c>
      <c r="N162" s="50">
        <v>897</v>
      </c>
      <c r="O162" s="50">
        <v>884</v>
      </c>
      <c r="P162" s="50">
        <v>872</v>
      </c>
      <c r="Q162" s="50">
        <v>870</v>
      </c>
      <c r="R162" s="50">
        <v>879</v>
      </c>
      <c r="S162" s="50">
        <v>899</v>
      </c>
      <c r="T162" s="50">
        <v>878</v>
      </c>
      <c r="U162" s="50">
        <v>870</v>
      </c>
      <c r="V162" s="50">
        <v>838</v>
      </c>
      <c r="W162" s="50">
        <v>863</v>
      </c>
      <c r="X162" s="50">
        <v>882</v>
      </c>
      <c r="Y162" s="50">
        <v>852</v>
      </c>
      <c r="Z162" s="50">
        <v>854</v>
      </c>
      <c r="AA162" s="50">
        <v>887</v>
      </c>
      <c r="AB162" s="50">
        <v>897</v>
      </c>
      <c r="AC162" s="50">
        <v>877</v>
      </c>
      <c r="AD162" s="50">
        <v>861</v>
      </c>
      <c r="AE162" s="50">
        <v>860</v>
      </c>
      <c r="AF162" s="13"/>
      <c r="AG162" s="13"/>
      <c r="AH162" s="13"/>
      <c r="AI162" s="13"/>
      <c r="AJ162" s="13"/>
      <c r="AK162" s="13"/>
      <c r="AL162" s="13"/>
      <c r="AM162" s="13"/>
      <c r="AN162" s="13"/>
      <c r="AO162" s="13"/>
      <c r="AP162" s="13"/>
      <c r="AQ162" s="13"/>
      <c r="AR162" s="13"/>
      <c r="AS162" s="13"/>
      <c r="AT162" s="13"/>
      <c r="AU162" s="13"/>
      <c r="AV162" s="13"/>
      <c r="AW162" s="13"/>
      <c r="AX162" s="11"/>
    </row>
    <row r="163" spans="1:50" s="11" customFormat="1" ht="22.5" customHeight="1" x14ac:dyDescent="0.25">
      <c r="A163" s="136" t="s">
        <v>319</v>
      </c>
      <c r="B163" s="44" t="s">
        <v>320</v>
      </c>
      <c r="C163" s="44"/>
      <c r="D163" s="45"/>
      <c r="E163" s="46">
        <v>19674</v>
      </c>
      <c r="F163" s="46">
        <v>20182</v>
      </c>
      <c r="G163" s="46">
        <v>20585</v>
      </c>
      <c r="H163" s="46">
        <v>21074</v>
      </c>
      <c r="I163" s="46">
        <v>21353</v>
      </c>
      <c r="J163" s="46">
        <v>21679</v>
      </c>
      <c r="K163" s="46">
        <v>21992</v>
      </c>
      <c r="L163" s="46">
        <v>22094</v>
      </c>
      <c r="M163" s="46">
        <v>22622</v>
      </c>
      <c r="N163" s="46">
        <v>23385</v>
      </c>
      <c r="O163" s="46">
        <v>23612</v>
      </c>
      <c r="P163" s="46">
        <v>23888</v>
      </c>
      <c r="Q163" s="46">
        <v>24227</v>
      </c>
      <c r="R163" s="46">
        <v>24720</v>
      </c>
      <c r="S163" s="46">
        <v>24750</v>
      </c>
      <c r="T163" s="46">
        <v>25006</v>
      </c>
      <c r="U163" s="46">
        <v>24808</v>
      </c>
      <c r="V163" s="46">
        <v>24498</v>
      </c>
      <c r="W163" s="46">
        <v>24586</v>
      </c>
      <c r="X163" s="46">
        <v>24546</v>
      </c>
      <c r="Y163" s="46">
        <v>24764</v>
      </c>
      <c r="Z163" s="46">
        <v>25501</v>
      </c>
      <c r="AA163" s="46">
        <v>25913</v>
      </c>
      <c r="AB163" s="46">
        <v>26646</v>
      </c>
      <c r="AC163" s="46">
        <v>27490</v>
      </c>
      <c r="AD163" s="46">
        <v>27683</v>
      </c>
      <c r="AE163" s="46">
        <v>28451</v>
      </c>
    </row>
    <row r="164" spans="1:50" customFormat="1" ht="15" customHeight="1" x14ac:dyDescent="0.3">
      <c r="A164" s="140" t="s">
        <v>323</v>
      </c>
      <c r="B164" s="141"/>
      <c r="C164" s="142" t="s">
        <v>324</v>
      </c>
      <c r="D164" s="143">
        <v>2</v>
      </c>
      <c r="E164" s="50">
        <v>394</v>
      </c>
      <c r="F164" s="50">
        <v>400</v>
      </c>
      <c r="G164" s="50">
        <v>406</v>
      </c>
      <c r="H164" s="50">
        <v>410</v>
      </c>
      <c r="I164" s="50">
        <v>409</v>
      </c>
      <c r="J164" s="50">
        <v>415</v>
      </c>
      <c r="K164" s="50">
        <v>428</v>
      </c>
      <c r="L164" s="50">
        <v>429</v>
      </c>
      <c r="M164" s="50">
        <v>426</v>
      </c>
      <c r="N164" s="50">
        <v>431</v>
      </c>
      <c r="O164" s="50">
        <v>433</v>
      </c>
      <c r="P164" s="50">
        <v>426</v>
      </c>
      <c r="Q164" s="50">
        <v>432</v>
      </c>
      <c r="R164" s="50">
        <v>434</v>
      </c>
      <c r="S164" s="50">
        <v>443</v>
      </c>
      <c r="T164" s="50">
        <v>438</v>
      </c>
      <c r="U164" s="50">
        <v>432</v>
      </c>
      <c r="V164" s="50">
        <v>417</v>
      </c>
      <c r="W164" s="50">
        <v>412</v>
      </c>
      <c r="X164" s="50">
        <v>423</v>
      </c>
      <c r="Y164" s="50">
        <v>424</v>
      </c>
      <c r="Z164" s="50">
        <v>430</v>
      </c>
      <c r="AA164" s="50">
        <v>430</v>
      </c>
      <c r="AB164" s="50">
        <v>433</v>
      </c>
      <c r="AC164" s="50">
        <v>440</v>
      </c>
      <c r="AD164" s="50">
        <v>438</v>
      </c>
      <c r="AE164" s="50" t="s">
        <v>50</v>
      </c>
      <c r="AF164" s="13"/>
      <c r="AG164" s="13"/>
      <c r="AH164" s="13"/>
      <c r="AI164" s="13"/>
      <c r="AJ164" s="13"/>
      <c r="AK164" s="13"/>
      <c r="AL164" s="13"/>
      <c r="AM164" s="13"/>
      <c r="AN164" s="13"/>
      <c r="AO164" s="13"/>
      <c r="AP164" s="13"/>
      <c r="AQ164" s="13"/>
      <c r="AR164" s="13"/>
      <c r="AS164" s="13"/>
      <c r="AT164" s="13"/>
      <c r="AU164" s="13"/>
      <c r="AV164" s="13"/>
      <c r="AW164" s="13"/>
      <c r="AX164" s="11"/>
    </row>
    <row r="165" spans="1:50" customFormat="1" ht="15" customHeight="1" x14ac:dyDescent="0.3">
      <c r="A165" s="140" t="s">
        <v>331</v>
      </c>
      <c r="B165" s="141"/>
      <c r="C165" s="142" t="s">
        <v>332</v>
      </c>
      <c r="D165" s="143">
        <v>2</v>
      </c>
      <c r="E165" s="50">
        <v>1607</v>
      </c>
      <c r="F165" s="50">
        <v>1650</v>
      </c>
      <c r="G165" s="50">
        <v>1676</v>
      </c>
      <c r="H165" s="50">
        <v>1698</v>
      </c>
      <c r="I165" s="50">
        <v>1692</v>
      </c>
      <c r="J165" s="50">
        <v>1720</v>
      </c>
      <c r="K165" s="50">
        <v>1776</v>
      </c>
      <c r="L165" s="50">
        <v>1766</v>
      </c>
      <c r="M165" s="50">
        <v>1804</v>
      </c>
      <c r="N165" s="50">
        <v>1873</v>
      </c>
      <c r="O165" s="50">
        <v>1890</v>
      </c>
      <c r="P165" s="50">
        <v>1893</v>
      </c>
      <c r="Q165" s="50">
        <v>1923</v>
      </c>
      <c r="R165" s="50">
        <v>1968</v>
      </c>
      <c r="S165" s="50">
        <v>1962</v>
      </c>
      <c r="T165" s="50">
        <v>1942</v>
      </c>
      <c r="U165" s="50">
        <v>1933</v>
      </c>
      <c r="V165" s="50">
        <v>1892</v>
      </c>
      <c r="W165" s="50">
        <v>1888</v>
      </c>
      <c r="X165" s="50">
        <v>1876</v>
      </c>
      <c r="Y165" s="50">
        <v>1917</v>
      </c>
      <c r="Z165" s="50">
        <v>1975</v>
      </c>
      <c r="AA165" s="50">
        <v>2014</v>
      </c>
      <c r="AB165" s="50">
        <v>2081</v>
      </c>
      <c r="AC165" s="50">
        <v>2157</v>
      </c>
      <c r="AD165" s="50">
        <v>2167</v>
      </c>
      <c r="AE165" s="50" t="s">
        <v>50</v>
      </c>
      <c r="AF165" s="13"/>
      <c r="AG165" s="13"/>
      <c r="AH165" s="13"/>
      <c r="AI165" s="13"/>
      <c r="AJ165" s="13"/>
      <c r="AK165" s="13"/>
      <c r="AL165" s="13"/>
      <c r="AM165" s="13"/>
      <c r="AN165" s="13"/>
      <c r="AO165" s="13"/>
      <c r="AP165" s="13"/>
      <c r="AQ165" s="13"/>
      <c r="AR165" s="13"/>
      <c r="AS165" s="13"/>
      <c r="AT165" s="13"/>
      <c r="AU165" s="13"/>
      <c r="AV165" s="13"/>
      <c r="AW165" s="13"/>
      <c r="AX165" s="11"/>
    </row>
    <row r="166" spans="1:50" customFormat="1" ht="15" customHeight="1" x14ac:dyDescent="0.3">
      <c r="A166" s="140" t="s">
        <v>341</v>
      </c>
      <c r="B166" s="141"/>
      <c r="C166" s="142" t="s">
        <v>342</v>
      </c>
      <c r="D166" s="143">
        <v>2</v>
      </c>
      <c r="E166" s="50">
        <v>387</v>
      </c>
      <c r="F166" s="50">
        <v>393</v>
      </c>
      <c r="G166" s="50">
        <v>398</v>
      </c>
      <c r="H166" s="50">
        <v>401</v>
      </c>
      <c r="I166" s="50">
        <v>402</v>
      </c>
      <c r="J166" s="50">
        <v>404</v>
      </c>
      <c r="K166" s="50">
        <v>418</v>
      </c>
      <c r="L166" s="50">
        <v>417</v>
      </c>
      <c r="M166" s="50">
        <v>421</v>
      </c>
      <c r="N166" s="50">
        <v>429</v>
      </c>
      <c r="O166" s="50">
        <v>426</v>
      </c>
      <c r="P166" s="50">
        <v>428</v>
      </c>
      <c r="Q166" s="50">
        <v>440</v>
      </c>
      <c r="R166" s="50">
        <v>431</v>
      </c>
      <c r="S166" s="50">
        <v>434</v>
      </c>
      <c r="T166" s="50">
        <v>433</v>
      </c>
      <c r="U166" s="50">
        <v>428</v>
      </c>
      <c r="V166" s="50">
        <v>421</v>
      </c>
      <c r="W166" s="50">
        <v>424</v>
      </c>
      <c r="X166" s="50">
        <v>430</v>
      </c>
      <c r="Y166" s="50">
        <v>425</v>
      </c>
      <c r="Z166" s="50">
        <v>435</v>
      </c>
      <c r="AA166" s="50">
        <v>438</v>
      </c>
      <c r="AB166" s="50">
        <v>437</v>
      </c>
      <c r="AC166" s="50">
        <v>448</v>
      </c>
      <c r="AD166" s="50">
        <v>450</v>
      </c>
      <c r="AE166" s="50" t="s">
        <v>50</v>
      </c>
      <c r="AF166" s="13"/>
      <c r="AG166" s="13"/>
      <c r="AH166" s="13"/>
      <c r="AI166" s="13"/>
      <c r="AJ166" s="13"/>
      <c r="AK166" s="13"/>
      <c r="AL166" s="13"/>
      <c r="AM166" s="13"/>
      <c r="AN166" s="13"/>
      <c r="AO166" s="13"/>
      <c r="AP166" s="13"/>
      <c r="AQ166" s="13"/>
      <c r="AR166" s="13"/>
      <c r="AS166" s="13"/>
      <c r="AT166" s="13"/>
      <c r="AU166" s="13"/>
      <c r="AV166" s="13"/>
      <c r="AW166" s="13"/>
      <c r="AX166" s="11"/>
    </row>
    <row r="167" spans="1:50" customFormat="1" ht="15" customHeight="1" x14ac:dyDescent="0.3">
      <c r="A167" s="137" t="s">
        <v>321</v>
      </c>
      <c r="B167" s="44"/>
      <c r="C167" s="48" t="s">
        <v>322</v>
      </c>
      <c r="D167" s="49"/>
      <c r="E167" s="50">
        <v>515</v>
      </c>
      <c r="F167" s="50">
        <v>523</v>
      </c>
      <c r="G167" s="50">
        <v>530</v>
      </c>
      <c r="H167" s="50">
        <v>540</v>
      </c>
      <c r="I167" s="50">
        <v>541</v>
      </c>
      <c r="J167" s="50">
        <v>540</v>
      </c>
      <c r="K167" s="50">
        <v>550</v>
      </c>
      <c r="L167" s="50">
        <v>551</v>
      </c>
      <c r="M167" s="50">
        <v>557</v>
      </c>
      <c r="N167" s="50">
        <v>571</v>
      </c>
      <c r="O167" s="50">
        <v>575</v>
      </c>
      <c r="P167" s="50">
        <v>581</v>
      </c>
      <c r="Q167" s="50">
        <v>579</v>
      </c>
      <c r="R167" s="50">
        <v>596</v>
      </c>
      <c r="S167" s="50">
        <v>600</v>
      </c>
      <c r="T167" s="50">
        <v>603</v>
      </c>
      <c r="U167" s="50">
        <v>585</v>
      </c>
      <c r="V167" s="50">
        <v>570</v>
      </c>
      <c r="W167" s="50">
        <v>580</v>
      </c>
      <c r="X167" s="50">
        <v>583</v>
      </c>
      <c r="Y167" s="50">
        <v>583</v>
      </c>
      <c r="Z167" s="50">
        <v>602</v>
      </c>
      <c r="AA167" s="50">
        <v>612</v>
      </c>
      <c r="AB167" s="50">
        <v>617</v>
      </c>
      <c r="AC167" s="50">
        <v>619</v>
      </c>
      <c r="AD167" s="50">
        <v>618</v>
      </c>
      <c r="AE167" s="50">
        <v>629</v>
      </c>
      <c r="AF167" s="13"/>
      <c r="AG167" s="13"/>
      <c r="AH167" s="13"/>
      <c r="AI167" s="13"/>
      <c r="AJ167" s="13"/>
      <c r="AK167" s="13"/>
      <c r="AL167" s="13"/>
      <c r="AM167" s="13"/>
      <c r="AN167" s="13"/>
      <c r="AO167" s="13"/>
      <c r="AP167" s="13"/>
      <c r="AQ167" s="13"/>
      <c r="AR167" s="13"/>
      <c r="AS167" s="13"/>
      <c r="AT167" s="13"/>
      <c r="AU167" s="13"/>
      <c r="AV167" s="13"/>
      <c r="AW167" s="13"/>
      <c r="AX167" s="11"/>
    </row>
    <row r="168" spans="1:50" customFormat="1" ht="15" customHeight="1" x14ac:dyDescent="0.3">
      <c r="A168" s="137" t="s">
        <v>785</v>
      </c>
      <c r="B168" s="44"/>
      <c r="C168" s="48" t="s">
        <v>791</v>
      </c>
      <c r="D168" s="49">
        <v>2</v>
      </c>
      <c r="E168" s="50" t="s">
        <v>50</v>
      </c>
      <c r="F168" s="50" t="s">
        <v>50</v>
      </c>
      <c r="G168" s="50" t="s">
        <v>50</v>
      </c>
      <c r="H168" s="50" t="s">
        <v>50</v>
      </c>
      <c r="I168" s="50" t="s">
        <v>50</v>
      </c>
      <c r="J168" s="50" t="s">
        <v>50</v>
      </c>
      <c r="K168" s="50" t="s">
        <v>50</v>
      </c>
      <c r="L168" s="50" t="s">
        <v>50</v>
      </c>
      <c r="M168" s="50" t="s">
        <v>50</v>
      </c>
      <c r="N168" s="50" t="s">
        <v>50</v>
      </c>
      <c r="O168" s="50" t="s">
        <v>50</v>
      </c>
      <c r="P168" s="50" t="s">
        <v>50</v>
      </c>
      <c r="Q168" s="50" t="s">
        <v>50</v>
      </c>
      <c r="R168" s="50" t="s">
        <v>50</v>
      </c>
      <c r="S168" s="50" t="s">
        <v>50</v>
      </c>
      <c r="T168" s="50" t="s">
        <v>50</v>
      </c>
      <c r="U168" s="50" t="s">
        <v>50</v>
      </c>
      <c r="V168" s="50" t="s">
        <v>50</v>
      </c>
      <c r="W168" s="50" t="s">
        <v>50</v>
      </c>
      <c r="X168" s="50" t="s">
        <v>50</v>
      </c>
      <c r="Y168" s="50" t="s">
        <v>50</v>
      </c>
      <c r="Z168" s="50" t="s">
        <v>50</v>
      </c>
      <c r="AA168" s="50" t="s">
        <v>50</v>
      </c>
      <c r="AB168" s="50" t="s">
        <v>50</v>
      </c>
      <c r="AC168" s="50" t="s">
        <v>50</v>
      </c>
      <c r="AD168" s="50" t="s">
        <v>50</v>
      </c>
      <c r="AE168" s="50">
        <v>1127</v>
      </c>
      <c r="AF168" s="13"/>
      <c r="AG168" s="13"/>
      <c r="AH168" s="13"/>
      <c r="AI168" s="13"/>
      <c r="AJ168" s="13"/>
      <c r="AK168" s="13"/>
      <c r="AL168" s="13"/>
      <c r="AM168" s="13"/>
      <c r="AN168" s="13"/>
      <c r="AO168" s="13"/>
      <c r="AP168" s="13"/>
      <c r="AQ168" s="13"/>
      <c r="AR168" s="13"/>
      <c r="AS168" s="13"/>
      <c r="AT168" s="13"/>
      <c r="AU168" s="13"/>
      <c r="AV168" s="13"/>
      <c r="AW168" s="13"/>
      <c r="AX168" s="11"/>
    </row>
    <row r="169" spans="1:50" customFormat="1" ht="15" customHeight="1" x14ac:dyDescent="0.3">
      <c r="A169" s="137" t="s">
        <v>325</v>
      </c>
      <c r="B169" s="44"/>
      <c r="C169" s="48" t="s">
        <v>326</v>
      </c>
      <c r="D169" s="49"/>
      <c r="E169" s="50">
        <v>1029</v>
      </c>
      <c r="F169" s="50">
        <v>1041</v>
      </c>
      <c r="G169" s="50">
        <v>1057</v>
      </c>
      <c r="H169" s="50">
        <v>1059</v>
      </c>
      <c r="I169" s="50">
        <v>1063</v>
      </c>
      <c r="J169" s="50">
        <v>1076</v>
      </c>
      <c r="K169" s="50">
        <v>1079</v>
      </c>
      <c r="L169" s="50">
        <v>1088</v>
      </c>
      <c r="M169" s="50">
        <v>1103</v>
      </c>
      <c r="N169" s="50">
        <v>1136</v>
      </c>
      <c r="O169" s="50">
        <v>1117</v>
      </c>
      <c r="P169" s="50">
        <v>1132</v>
      </c>
      <c r="Q169" s="50">
        <v>1132</v>
      </c>
      <c r="R169" s="50">
        <v>1142</v>
      </c>
      <c r="S169" s="50">
        <v>1167</v>
      </c>
      <c r="T169" s="50">
        <v>1165</v>
      </c>
      <c r="U169" s="50">
        <v>1161</v>
      </c>
      <c r="V169" s="50">
        <v>1128</v>
      </c>
      <c r="W169" s="50">
        <v>1150</v>
      </c>
      <c r="X169" s="50">
        <v>1154</v>
      </c>
      <c r="Y169" s="50">
        <v>1152</v>
      </c>
      <c r="Z169" s="50">
        <v>1182</v>
      </c>
      <c r="AA169" s="50">
        <v>1187</v>
      </c>
      <c r="AB169" s="50">
        <v>1186</v>
      </c>
      <c r="AC169" s="50">
        <v>1207</v>
      </c>
      <c r="AD169" s="50">
        <v>1208</v>
      </c>
      <c r="AE169" s="50">
        <v>1218</v>
      </c>
      <c r="AF169" s="13"/>
      <c r="AG169" s="13"/>
      <c r="AH169" s="13"/>
      <c r="AI169" s="13"/>
      <c r="AJ169" s="13"/>
      <c r="AK169" s="13"/>
      <c r="AL169" s="13"/>
      <c r="AM169" s="13"/>
      <c r="AN169" s="13"/>
      <c r="AO169" s="13"/>
      <c r="AP169" s="13"/>
      <c r="AQ169" s="13"/>
      <c r="AR169" s="13"/>
      <c r="AS169" s="13"/>
      <c r="AT169" s="13"/>
      <c r="AU169" s="13"/>
      <c r="AV169" s="13"/>
      <c r="AW169" s="13"/>
      <c r="AX169" s="11"/>
    </row>
    <row r="170" spans="1:50" customFormat="1" ht="15" customHeight="1" x14ac:dyDescent="0.3">
      <c r="A170" s="137" t="s">
        <v>327</v>
      </c>
      <c r="B170" s="44"/>
      <c r="C170" s="48" t="s">
        <v>328</v>
      </c>
      <c r="D170" s="49">
        <v>1</v>
      </c>
      <c r="E170" s="50">
        <v>1797</v>
      </c>
      <c r="F170" s="50">
        <v>1853</v>
      </c>
      <c r="G170" s="50">
        <v>1888</v>
      </c>
      <c r="H170" s="50">
        <v>1924</v>
      </c>
      <c r="I170" s="50">
        <v>1980</v>
      </c>
      <c r="J170" s="50">
        <v>1995</v>
      </c>
      <c r="K170" s="50">
        <v>1978</v>
      </c>
      <c r="L170" s="50">
        <v>1997</v>
      </c>
      <c r="M170" s="50">
        <v>2065</v>
      </c>
      <c r="N170" s="50">
        <v>2161</v>
      </c>
      <c r="O170" s="50">
        <v>2225</v>
      </c>
      <c r="P170" s="50">
        <v>2247</v>
      </c>
      <c r="Q170" s="50">
        <v>2266</v>
      </c>
      <c r="R170" s="50">
        <v>2306</v>
      </c>
      <c r="S170" s="50">
        <v>2262</v>
      </c>
      <c r="T170" s="50">
        <v>2355</v>
      </c>
      <c r="U170" s="50">
        <v>2347</v>
      </c>
      <c r="V170" s="50">
        <v>2339</v>
      </c>
      <c r="W170" s="50">
        <v>2354</v>
      </c>
      <c r="X170" s="50">
        <v>2295</v>
      </c>
      <c r="Y170" s="50">
        <v>2305</v>
      </c>
      <c r="Z170" s="50">
        <v>2344</v>
      </c>
      <c r="AA170" s="50">
        <v>2386</v>
      </c>
      <c r="AB170" s="50">
        <v>2504</v>
      </c>
      <c r="AC170" s="50">
        <v>2671</v>
      </c>
      <c r="AD170" s="50">
        <v>2688</v>
      </c>
      <c r="AE170" s="50">
        <v>2762</v>
      </c>
      <c r="AF170" s="13"/>
      <c r="AG170" s="13"/>
      <c r="AH170" s="13"/>
      <c r="AI170" s="13"/>
      <c r="AJ170" s="13"/>
      <c r="AK170" s="13"/>
      <c r="AL170" s="13"/>
      <c r="AM170" s="13"/>
      <c r="AN170" s="13"/>
      <c r="AO170" s="13"/>
      <c r="AP170" s="13"/>
      <c r="AQ170" s="13"/>
      <c r="AR170" s="13"/>
      <c r="AS170" s="13"/>
      <c r="AT170" s="13"/>
      <c r="AU170" s="13"/>
      <c r="AV170" s="13"/>
      <c r="AW170" s="13"/>
      <c r="AX170" s="11"/>
    </row>
    <row r="171" spans="1:50" customFormat="1" ht="15" customHeight="1" x14ac:dyDescent="0.3">
      <c r="A171" s="137" t="s">
        <v>329</v>
      </c>
      <c r="B171" s="44"/>
      <c r="C171" s="48" t="s">
        <v>330</v>
      </c>
      <c r="D171" s="49"/>
      <c r="E171" s="50">
        <v>3069</v>
      </c>
      <c r="F171" s="50">
        <v>3157</v>
      </c>
      <c r="G171" s="50">
        <v>3222</v>
      </c>
      <c r="H171" s="50">
        <v>3306</v>
      </c>
      <c r="I171" s="50">
        <v>3377</v>
      </c>
      <c r="J171" s="50">
        <v>3425</v>
      </c>
      <c r="K171" s="50">
        <v>3400</v>
      </c>
      <c r="L171" s="50">
        <v>3429</v>
      </c>
      <c r="M171" s="50">
        <v>3518</v>
      </c>
      <c r="N171" s="50">
        <v>3655</v>
      </c>
      <c r="O171" s="50">
        <v>3676</v>
      </c>
      <c r="P171" s="50">
        <v>3760</v>
      </c>
      <c r="Q171" s="50">
        <v>3822</v>
      </c>
      <c r="R171" s="50">
        <v>3848</v>
      </c>
      <c r="S171" s="50">
        <v>3800</v>
      </c>
      <c r="T171" s="50">
        <v>3896</v>
      </c>
      <c r="U171" s="50">
        <v>3904</v>
      </c>
      <c r="V171" s="50">
        <v>3878</v>
      </c>
      <c r="W171" s="50">
        <v>3861</v>
      </c>
      <c r="X171" s="50">
        <v>3845</v>
      </c>
      <c r="Y171" s="50">
        <v>3913</v>
      </c>
      <c r="Z171" s="50">
        <v>4015</v>
      </c>
      <c r="AA171" s="50">
        <v>4056</v>
      </c>
      <c r="AB171" s="50">
        <v>4251</v>
      </c>
      <c r="AC171" s="50">
        <v>4478</v>
      </c>
      <c r="AD171" s="50">
        <v>4503</v>
      </c>
      <c r="AE171" s="50">
        <v>4649</v>
      </c>
      <c r="AF171" s="13"/>
      <c r="AG171" s="13"/>
      <c r="AH171" s="13"/>
      <c r="AI171" s="13"/>
      <c r="AJ171" s="13"/>
      <c r="AK171" s="13"/>
      <c r="AL171" s="13"/>
      <c r="AM171" s="13"/>
      <c r="AN171" s="13"/>
      <c r="AO171" s="13"/>
      <c r="AP171" s="13"/>
      <c r="AQ171" s="13"/>
      <c r="AR171" s="13"/>
      <c r="AS171" s="13"/>
      <c r="AT171" s="13"/>
      <c r="AU171" s="13"/>
      <c r="AV171" s="13"/>
      <c r="AW171" s="13"/>
      <c r="AX171" s="11"/>
    </row>
    <row r="172" spans="1:50" customFormat="1" ht="15" customHeight="1" x14ac:dyDescent="0.3">
      <c r="A172" s="137" t="s">
        <v>786</v>
      </c>
      <c r="B172" s="44"/>
      <c r="C172" s="48" t="s">
        <v>792</v>
      </c>
      <c r="D172" s="49">
        <v>2</v>
      </c>
      <c r="E172" s="50" t="s">
        <v>50</v>
      </c>
      <c r="F172" s="50" t="s">
        <v>50</v>
      </c>
      <c r="G172" s="50" t="s">
        <v>50</v>
      </c>
      <c r="H172" s="50" t="s">
        <v>50</v>
      </c>
      <c r="I172" s="50" t="s">
        <v>50</v>
      </c>
      <c r="J172" s="50" t="s">
        <v>50</v>
      </c>
      <c r="K172" s="50" t="s">
        <v>50</v>
      </c>
      <c r="L172" s="50" t="s">
        <v>50</v>
      </c>
      <c r="M172" s="50" t="s">
        <v>50</v>
      </c>
      <c r="N172" s="50" t="s">
        <v>50</v>
      </c>
      <c r="O172" s="50" t="s">
        <v>50</v>
      </c>
      <c r="P172" s="50" t="s">
        <v>50</v>
      </c>
      <c r="Q172" s="50" t="s">
        <v>50</v>
      </c>
      <c r="R172" s="50" t="s">
        <v>50</v>
      </c>
      <c r="S172" s="50" t="s">
        <v>50</v>
      </c>
      <c r="T172" s="50" t="s">
        <v>50</v>
      </c>
      <c r="U172" s="50" t="s">
        <v>50</v>
      </c>
      <c r="V172" s="50" t="s">
        <v>50</v>
      </c>
      <c r="W172" s="50" t="s">
        <v>50</v>
      </c>
      <c r="X172" s="50" t="s">
        <v>50</v>
      </c>
      <c r="Y172" s="50" t="s">
        <v>50</v>
      </c>
      <c r="Z172" s="50" t="s">
        <v>50</v>
      </c>
      <c r="AA172" s="50" t="s">
        <v>50</v>
      </c>
      <c r="AB172" s="50" t="s">
        <v>50</v>
      </c>
      <c r="AC172" s="50" t="s">
        <v>50</v>
      </c>
      <c r="AD172" s="50" t="s">
        <v>50</v>
      </c>
      <c r="AE172" s="50">
        <v>2043</v>
      </c>
      <c r="AF172" s="13"/>
      <c r="AG172" s="13"/>
      <c r="AH172" s="13"/>
      <c r="AI172" s="13"/>
      <c r="AJ172" s="13"/>
      <c r="AK172" s="13"/>
      <c r="AL172" s="13"/>
      <c r="AM172" s="13"/>
      <c r="AN172" s="13"/>
      <c r="AO172" s="13"/>
      <c r="AP172" s="13"/>
      <c r="AQ172" s="13"/>
      <c r="AR172" s="13"/>
      <c r="AS172" s="13"/>
      <c r="AT172" s="13"/>
      <c r="AU172" s="13"/>
      <c r="AV172" s="13"/>
      <c r="AW172" s="13"/>
      <c r="AX172" s="11"/>
    </row>
    <row r="173" spans="1:50" customFormat="1" ht="15" customHeight="1" x14ac:dyDescent="0.3">
      <c r="A173" s="137" t="s">
        <v>333</v>
      </c>
      <c r="B173" s="44"/>
      <c r="C173" s="48" t="s">
        <v>334</v>
      </c>
      <c r="D173" s="49"/>
      <c r="E173" s="50">
        <v>2359</v>
      </c>
      <c r="F173" s="50">
        <v>2435</v>
      </c>
      <c r="G173" s="50">
        <v>2491</v>
      </c>
      <c r="H173" s="50">
        <v>2581</v>
      </c>
      <c r="I173" s="50">
        <v>2619</v>
      </c>
      <c r="J173" s="50">
        <v>2645</v>
      </c>
      <c r="K173" s="50">
        <v>2740</v>
      </c>
      <c r="L173" s="50">
        <v>2786</v>
      </c>
      <c r="M173" s="50">
        <v>2829</v>
      </c>
      <c r="N173" s="50">
        <v>2895</v>
      </c>
      <c r="O173" s="50">
        <v>2922</v>
      </c>
      <c r="P173" s="50">
        <v>2979</v>
      </c>
      <c r="Q173" s="50">
        <v>3013</v>
      </c>
      <c r="R173" s="50">
        <v>3087</v>
      </c>
      <c r="S173" s="50">
        <v>3089</v>
      </c>
      <c r="T173" s="50">
        <v>3173</v>
      </c>
      <c r="U173" s="50">
        <v>3153</v>
      </c>
      <c r="V173" s="50">
        <v>3060</v>
      </c>
      <c r="W173" s="50">
        <v>3079</v>
      </c>
      <c r="X173" s="50">
        <v>3087</v>
      </c>
      <c r="Y173" s="50">
        <v>3124</v>
      </c>
      <c r="Z173" s="50">
        <v>3263</v>
      </c>
      <c r="AA173" s="50">
        <v>3326</v>
      </c>
      <c r="AB173" s="50">
        <v>3363</v>
      </c>
      <c r="AC173" s="50">
        <v>3397</v>
      </c>
      <c r="AD173" s="50">
        <v>3411</v>
      </c>
      <c r="AE173" s="50">
        <v>3539</v>
      </c>
      <c r="AF173" s="13"/>
      <c r="AG173" s="13"/>
      <c r="AH173" s="13"/>
      <c r="AI173" s="13"/>
      <c r="AJ173" s="13"/>
      <c r="AK173" s="13"/>
      <c r="AL173" s="13"/>
      <c r="AM173" s="13"/>
      <c r="AN173" s="13"/>
      <c r="AO173" s="13"/>
      <c r="AP173" s="13"/>
      <c r="AQ173" s="13"/>
      <c r="AR173" s="13"/>
      <c r="AS173" s="13"/>
      <c r="AT173" s="13"/>
      <c r="AU173" s="13"/>
      <c r="AV173" s="13"/>
      <c r="AW173" s="13"/>
      <c r="AX173" s="11"/>
    </row>
    <row r="174" spans="1:50" customFormat="1" ht="15" customHeight="1" x14ac:dyDescent="0.3">
      <c r="A174" s="137" t="s">
        <v>335</v>
      </c>
      <c r="B174" s="44"/>
      <c r="C174" s="48" t="s">
        <v>336</v>
      </c>
      <c r="D174" s="49">
        <v>1</v>
      </c>
      <c r="E174" s="50">
        <v>1</v>
      </c>
      <c r="F174" s="50">
        <v>1</v>
      </c>
      <c r="G174" s="50">
        <v>1</v>
      </c>
      <c r="H174" s="50">
        <v>1</v>
      </c>
      <c r="I174" s="50">
        <v>1</v>
      </c>
      <c r="J174" s="50">
        <v>1</v>
      </c>
      <c r="K174" s="50">
        <v>1</v>
      </c>
      <c r="L174" s="50">
        <v>1</v>
      </c>
      <c r="M174" s="50">
        <v>1</v>
      </c>
      <c r="N174" s="50">
        <v>1</v>
      </c>
      <c r="O174" s="50">
        <v>1</v>
      </c>
      <c r="P174" s="50">
        <v>1</v>
      </c>
      <c r="Q174" s="50">
        <v>1</v>
      </c>
      <c r="R174" s="50">
        <v>1</v>
      </c>
      <c r="S174" s="50">
        <v>1</v>
      </c>
      <c r="T174" s="50">
        <v>1</v>
      </c>
      <c r="U174" s="50">
        <v>1</v>
      </c>
      <c r="V174" s="50">
        <v>1</v>
      </c>
      <c r="W174" s="50">
        <v>1</v>
      </c>
      <c r="X174" s="50">
        <v>1</v>
      </c>
      <c r="Y174" s="50">
        <v>1</v>
      </c>
      <c r="Z174" s="50">
        <v>1</v>
      </c>
      <c r="AA174" s="50">
        <v>1</v>
      </c>
      <c r="AB174" s="50">
        <v>1</v>
      </c>
      <c r="AC174" s="50">
        <v>1</v>
      </c>
      <c r="AD174" s="50">
        <v>1</v>
      </c>
      <c r="AE174" s="50">
        <v>1</v>
      </c>
      <c r="AF174" s="13"/>
      <c r="AG174" s="13"/>
      <c r="AH174" s="13"/>
      <c r="AI174" s="13"/>
      <c r="AJ174" s="13"/>
      <c r="AK174" s="13"/>
      <c r="AL174" s="13"/>
      <c r="AM174" s="13"/>
      <c r="AN174" s="13"/>
      <c r="AO174" s="13"/>
      <c r="AP174" s="13"/>
      <c r="AQ174" s="13"/>
      <c r="AR174" s="13"/>
      <c r="AS174" s="13"/>
      <c r="AT174" s="13"/>
      <c r="AU174" s="13"/>
      <c r="AV174" s="13"/>
      <c r="AW174" s="13"/>
      <c r="AX174" s="11"/>
    </row>
    <row r="175" spans="1:50" customFormat="1" ht="15" customHeight="1" x14ac:dyDescent="0.3">
      <c r="A175" s="137" t="s">
        <v>337</v>
      </c>
      <c r="B175" s="44"/>
      <c r="C175" s="48" t="s">
        <v>338</v>
      </c>
      <c r="D175" s="49"/>
      <c r="E175" s="50">
        <v>879</v>
      </c>
      <c r="F175" s="50">
        <v>896</v>
      </c>
      <c r="G175" s="50">
        <v>915</v>
      </c>
      <c r="H175" s="50">
        <v>942</v>
      </c>
      <c r="I175" s="50">
        <v>937</v>
      </c>
      <c r="J175" s="50">
        <v>959</v>
      </c>
      <c r="K175" s="50">
        <v>1016</v>
      </c>
      <c r="L175" s="50">
        <v>1008</v>
      </c>
      <c r="M175" s="50">
        <v>1068</v>
      </c>
      <c r="N175" s="50">
        <v>1076</v>
      </c>
      <c r="O175" s="50">
        <v>1091</v>
      </c>
      <c r="P175" s="50">
        <v>1115</v>
      </c>
      <c r="Q175" s="50">
        <v>1136</v>
      </c>
      <c r="R175" s="50">
        <v>1130</v>
      </c>
      <c r="S175" s="50">
        <v>1170</v>
      </c>
      <c r="T175" s="50">
        <v>1194</v>
      </c>
      <c r="U175" s="50">
        <v>1163</v>
      </c>
      <c r="V175" s="50">
        <v>1140</v>
      </c>
      <c r="W175" s="50">
        <v>1137</v>
      </c>
      <c r="X175" s="50">
        <v>1154</v>
      </c>
      <c r="Y175" s="50">
        <v>1160</v>
      </c>
      <c r="Z175" s="50">
        <v>1185</v>
      </c>
      <c r="AA175" s="50">
        <v>1195</v>
      </c>
      <c r="AB175" s="50">
        <v>1268</v>
      </c>
      <c r="AC175" s="50">
        <v>1276</v>
      </c>
      <c r="AD175" s="50">
        <v>1333</v>
      </c>
      <c r="AE175" s="50">
        <v>1358</v>
      </c>
      <c r="AF175" s="13"/>
      <c r="AG175" s="13"/>
      <c r="AH175" s="13"/>
      <c r="AI175" s="13"/>
      <c r="AJ175" s="13"/>
      <c r="AK175" s="13"/>
      <c r="AL175" s="13"/>
      <c r="AM175" s="13"/>
      <c r="AN175" s="13"/>
      <c r="AO175" s="13"/>
      <c r="AP175" s="13"/>
      <c r="AQ175" s="13"/>
      <c r="AR175" s="13"/>
      <c r="AS175" s="13"/>
      <c r="AT175" s="13"/>
      <c r="AU175" s="13"/>
      <c r="AV175" s="13"/>
      <c r="AW175" s="13"/>
      <c r="AX175" s="11"/>
    </row>
    <row r="176" spans="1:50" customFormat="1" ht="15" customHeight="1" x14ac:dyDescent="0.3">
      <c r="A176" s="137" t="s">
        <v>339</v>
      </c>
      <c r="B176" s="44"/>
      <c r="C176" s="48" t="s">
        <v>340</v>
      </c>
      <c r="D176" s="49"/>
      <c r="E176" s="50">
        <v>612</v>
      </c>
      <c r="F176" s="50">
        <v>619</v>
      </c>
      <c r="G176" s="50">
        <v>632</v>
      </c>
      <c r="H176" s="50">
        <v>647</v>
      </c>
      <c r="I176" s="50">
        <v>644</v>
      </c>
      <c r="J176" s="50">
        <v>643</v>
      </c>
      <c r="K176" s="50">
        <v>656</v>
      </c>
      <c r="L176" s="50">
        <v>662</v>
      </c>
      <c r="M176" s="50">
        <v>660</v>
      </c>
      <c r="N176" s="50">
        <v>702</v>
      </c>
      <c r="O176" s="50">
        <v>713</v>
      </c>
      <c r="P176" s="50">
        <v>713</v>
      </c>
      <c r="Q176" s="50">
        <v>717</v>
      </c>
      <c r="R176" s="50">
        <v>741</v>
      </c>
      <c r="S176" s="50">
        <v>736</v>
      </c>
      <c r="T176" s="50">
        <v>731</v>
      </c>
      <c r="U176" s="50">
        <v>722</v>
      </c>
      <c r="V176" s="50">
        <v>706</v>
      </c>
      <c r="W176" s="50">
        <v>715</v>
      </c>
      <c r="X176" s="50">
        <v>721</v>
      </c>
      <c r="Y176" s="50">
        <v>717</v>
      </c>
      <c r="Z176" s="50">
        <v>733</v>
      </c>
      <c r="AA176" s="50">
        <v>735</v>
      </c>
      <c r="AB176" s="50">
        <v>740</v>
      </c>
      <c r="AC176" s="50">
        <v>753</v>
      </c>
      <c r="AD176" s="50">
        <v>757</v>
      </c>
      <c r="AE176" s="50">
        <v>789</v>
      </c>
      <c r="AF176" s="13"/>
      <c r="AG176" s="13"/>
      <c r="AH176" s="13"/>
      <c r="AI176" s="13"/>
      <c r="AJ176" s="13"/>
      <c r="AK176" s="13"/>
      <c r="AL176" s="13"/>
      <c r="AM176" s="13"/>
      <c r="AN176" s="13"/>
      <c r="AO176" s="13"/>
      <c r="AP176" s="13"/>
      <c r="AQ176" s="13"/>
      <c r="AR176" s="13"/>
      <c r="AS176" s="13"/>
      <c r="AT176" s="13"/>
      <c r="AU176" s="13"/>
      <c r="AV176" s="13"/>
      <c r="AW176" s="13"/>
      <c r="AX176" s="11"/>
    </row>
    <row r="177" spans="1:50" customFormat="1" ht="15" customHeight="1" x14ac:dyDescent="0.3">
      <c r="A177" s="137" t="s">
        <v>343</v>
      </c>
      <c r="B177" s="44"/>
      <c r="C177" s="48" t="s">
        <v>344</v>
      </c>
      <c r="D177" s="49"/>
      <c r="E177" s="50">
        <v>2410</v>
      </c>
      <c r="F177" s="50">
        <v>2488</v>
      </c>
      <c r="G177" s="50">
        <v>2539</v>
      </c>
      <c r="H177" s="50">
        <v>2591</v>
      </c>
      <c r="I177" s="50">
        <v>2617</v>
      </c>
      <c r="J177" s="50">
        <v>2656</v>
      </c>
      <c r="K177" s="50">
        <v>2695</v>
      </c>
      <c r="L177" s="50">
        <v>2688</v>
      </c>
      <c r="M177" s="50">
        <v>2777</v>
      </c>
      <c r="N177" s="50">
        <v>2882</v>
      </c>
      <c r="O177" s="50">
        <v>2912</v>
      </c>
      <c r="P177" s="50">
        <v>2951</v>
      </c>
      <c r="Q177" s="50">
        <v>2979</v>
      </c>
      <c r="R177" s="50">
        <v>3120</v>
      </c>
      <c r="S177" s="50">
        <v>3117</v>
      </c>
      <c r="T177" s="50">
        <v>3158</v>
      </c>
      <c r="U177" s="50">
        <v>3110</v>
      </c>
      <c r="V177" s="50">
        <v>3089</v>
      </c>
      <c r="W177" s="50">
        <v>3085</v>
      </c>
      <c r="X177" s="50">
        <v>3106</v>
      </c>
      <c r="Y177" s="50">
        <v>3139</v>
      </c>
      <c r="Z177" s="50">
        <v>3172</v>
      </c>
      <c r="AA177" s="50">
        <v>3245</v>
      </c>
      <c r="AB177" s="50">
        <v>3376</v>
      </c>
      <c r="AC177" s="50">
        <v>3571</v>
      </c>
      <c r="AD177" s="50">
        <v>3598</v>
      </c>
      <c r="AE177" s="50">
        <v>3685</v>
      </c>
      <c r="AF177" s="13"/>
      <c r="AG177" s="13"/>
      <c r="AH177" s="13"/>
      <c r="AI177" s="13"/>
      <c r="AJ177" s="13"/>
      <c r="AK177" s="13"/>
      <c r="AL177" s="13"/>
      <c r="AM177" s="13"/>
      <c r="AN177" s="13"/>
      <c r="AO177" s="13"/>
      <c r="AP177" s="13"/>
      <c r="AQ177" s="13"/>
      <c r="AR177" s="13"/>
      <c r="AS177" s="13"/>
      <c r="AT177" s="13"/>
      <c r="AU177" s="13"/>
      <c r="AV177" s="13"/>
      <c r="AW177" s="13"/>
      <c r="AX177" s="11"/>
    </row>
    <row r="178" spans="1:50" customFormat="1" ht="15" customHeight="1" x14ac:dyDescent="0.3">
      <c r="A178" s="137" t="s">
        <v>345</v>
      </c>
      <c r="B178" s="44"/>
      <c r="C178" s="48" t="s">
        <v>346</v>
      </c>
      <c r="D178" s="49"/>
      <c r="E178" s="50">
        <v>1382</v>
      </c>
      <c r="F178" s="50">
        <v>1411</v>
      </c>
      <c r="G178" s="50">
        <v>1444</v>
      </c>
      <c r="H178" s="50">
        <v>1494</v>
      </c>
      <c r="I178" s="50">
        <v>1522</v>
      </c>
      <c r="J178" s="50">
        <v>1560</v>
      </c>
      <c r="K178" s="50">
        <v>1607</v>
      </c>
      <c r="L178" s="50">
        <v>1649</v>
      </c>
      <c r="M178" s="50">
        <v>1695</v>
      </c>
      <c r="N178" s="50">
        <v>1758</v>
      </c>
      <c r="O178" s="50">
        <v>1756</v>
      </c>
      <c r="P178" s="50">
        <v>1793</v>
      </c>
      <c r="Q178" s="50">
        <v>1832</v>
      </c>
      <c r="R178" s="50">
        <v>1882</v>
      </c>
      <c r="S178" s="50">
        <v>1894</v>
      </c>
      <c r="T178" s="50">
        <v>1888</v>
      </c>
      <c r="U178" s="50">
        <v>1875</v>
      </c>
      <c r="V178" s="50">
        <v>1861</v>
      </c>
      <c r="W178" s="50">
        <v>1876</v>
      </c>
      <c r="X178" s="50">
        <v>1838</v>
      </c>
      <c r="Y178" s="50">
        <v>1863</v>
      </c>
      <c r="Z178" s="50">
        <v>1936</v>
      </c>
      <c r="AA178" s="50">
        <v>1990</v>
      </c>
      <c r="AB178" s="50">
        <v>2014</v>
      </c>
      <c r="AC178" s="50">
        <v>2030</v>
      </c>
      <c r="AD178" s="50">
        <v>2045</v>
      </c>
      <c r="AE178" s="50">
        <v>2087</v>
      </c>
      <c r="AF178" s="13"/>
      <c r="AG178" s="13"/>
      <c r="AH178" s="13"/>
      <c r="AI178" s="13"/>
      <c r="AJ178" s="13"/>
      <c r="AK178" s="13"/>
      <c r="AL178" s="13"/>
      <c r="AM178" s="13"/>
      <c r="AN178" s="13"/>
      <c r="AO178" s="13"/>
      <c r="AP178" s="13"/>
      <c r="AQ178" s="13"/>
      <c r="AR178" s="13"/>
      <c r="AS178" s="13"/>
      <c r="AT178" s="13"/>
      <c r="AU178" s="13"/>
      <c r="AV178" s="13"/>
      <c r="AW178" s="13"/>
      <c r="AX178" s="11"/>
    </row>
    <row r="179" spans="1:50" customFormat="1" ht="15" customHeight="1" x14ac:dyDescent="0.3">
      <c r="A179" s="137" t="s">
        <v>347</v>
      </c>
      <c r="B179" s="44"/>
      <c r="C179" s="48" t="s">
        <v>348</v>
      </c>
      <c r="D179" s="49"/>
      <c r="E179" s="50">
        <v>706</v>
      </c>
      <c r="F179" s="50">
        <v>723</v>
      </c>
      <c r="G179" s="50">
        <v>738</v>
      </c>
      <c r="H179" s="50">
        <v>757</v>
      </c>
      <c r="I179" s="50">
        <v>772</v>
      </c>
      <c r="J179" s="50">
        <v>800</v>
      </c>
      <c r="K179" s="50">
        <v>817</v>
      </c>
      <c r="L179" s="50">
        <v>822</v>
      </c>
      <c r="M179" s="50">
        <v>821</v>
      </c>
      <c r="N179" s="50">
        <v>855</v>
      </c>
      <c r="O179" s="50">
        <v>870</v>
      </c>
      <c r="P179" s="50">
        <v>874</v>
      </c>
      <c r="Q179" s="50">
        <v>909</v>
      </c>
      <c r="R179" s="50">
        <v>917</v>
      </c>
      <c r="S179" s="50">
        <v>926</v>
      </c>
      <c r="T179" s="50">
        <v>937</v>
      </c>
      <c r="U179" s="50">
        <v>932</v>
      </c>
      <c r="V179" s="50">
        <v>943</v>
      </c>
      <c r="W179" s="50">
        <v>952</v>
      </c>
      <c r="X179" s="50">
        <v>958</v>
      </c>
      <c r="Y179" s="50">
        <v>961</v>
      </c>
      <c r="Z179" s="50">
        <v>1025</v>
      </c>
      <c r="AA179" s="50">
        <v>1046</v>
      </c>
      <c r="AB179" s="50">
        <v>1040</v>
      </c>
      <c r="AC179" s="50">
        <v>1062</v>
      </c>
      <c r="AD179" s="50">
        <v>1063</v>
      </c>
      <c r="AE179" s="50">
        <v>1087</v>
      </c>
      <c r="AF179" s="13"/>
      <c r="AG179" s="13"/>
      <c r="AH179" s="13"/>
      <c r="AI179" s="13"/>
      <c r="AJ179" s="13"/>
      <c r="AK179" s="13"/>
      <c r="AL179" s="13"/>
      <c r="AM179" s="13"/>
      <c r="AN179" s="13"/>
      <c r="AO179" s="13"/>
      <c r="AP179" s="13"/>
      <c r="AQ179" s="13"/>
      <c r="AR179" s="13"/>
      <c r="AS179" s="13"/>
      <c r="AT179" s="13"/>
      <c r="AU179" s="13"/>
      <c r="AV179" s="13"/>
      <c r="AW179" s="13"/>
      <c r="AX179" s="11"/>
    </row>
    <row r="180" spans="1:50" s="11" customFormat="1" ht="22.5" customHeight="1" x14ac:dyDescent="0.25">
      <c r="A180" s="137" t="s">
        <v>349</v>
      </c>
      <c r="B180" s="44"/>
      <c r="C180" s="48" t="s">
        <v>350</v>
      </c>
      <c r="D180" s="49"/>
      <c r="E180" s="50">
        <v>293</v>
      </c>
      <c r="F180" s="50">
        <v>298</v>
      </c>
      <c r="G180" s="50">
        <v>305</v>
      </c>
      <c r="H180" s="50">
        <v>314</v>
      </c>
      <c r="I180" s="50">
        <v>317</v>
      </c>
      <c r="J180" s="50">
        <v>320</v>
      </c>
      <c r="K180" s="50">
        <v>325</v>
      </c>
      <c r="L180" s="50">
        <v>320</v>
      </c>
      <c r="M180" s="50">
        <v>326</v>
      </c>
      <c r="N180" s="50">
        <v>346</v>
      </c>
      <c r="O180" s="50">
        <v>343</v>
      </c>
      <c r="P180" s="50">
        <v>345</v>
      </c>
      <c r="Q180" s="50">
        <v>338</v>
      </c>
      <c r="R180" s="50">
        <v>352</v>
      </c>
      <c r="S180" s="50">
        <v>354</v>
      </c>
      <c r="T180" s="50">
        <v>346</v>
      </c>
      <c r="U180" s="50">
        <v>347</v>
      </c>
      <c r="V180" s="50">
        <v>339</v>
      </c>
      <c r="W180" s="50">
        <v>344</v>
      </c>
      <c r="X180" s="50">
        <v>348</v>
      </c>
      <c r="Y180" s="50">
        <v>347</v>
      </c>
      <c r="Z180" s="50">
        <v>354</v>
      </c>
      <c r="AA180" s="50">
        <v>355</v>
      </c>
      <c r="AB180" s="50">
        <v>355</v>
      </c>
      <c r="AC180" s="50">
        <v>361</v>
      </c>
      <c r="AD180" s="50">
        <v>366</v>
      </c>
      <c r="AE180" s="50">
        <v>367</v>
      </c>
    </row>
    <row r="181" spans="1:50" customFormat="1" ht="15" customHeight="1" x14ac:dyDescent="0.3">
      <c r="A181" s="137" t="s">
        <v>351</v>
      </c>
      <c r="B181" s="44"/>
      <c r="C181" s="48" t="s">
        <v>352</v>
      </c>
      <c r="D181" s="49">
        <v>1</v>
      </c>
      <c r="E181" s="50">
        <v>2236</v>
      </c>
      <c r="F181" s="50">
        <v>2295</v>
      </c>
      <c r="G181" s="50">
        <v>2343</v>
      </c>
      <c r="H181" s="50">
        <v>2409</v>
      </c>
      <c r="I181" s="50">
        <v>2461</v>
      </c>
      <c r="J181" s="50">
        <v>2519</v>
      </c>
      <c r="K181" s="50">
        <v>2507</v>
      </c>
      <c r="L181" s="50">
        <v>2482</v>
      </c>
      <c r="M181" s="50">
        <v>2550</v>
      </c>
      <c r="N181" s="50">
        <v>2613</v>
      </c>
      <c r="O181" s="50">
        <v>2661</v>
      </c>
      <c r="P181" s="50">
        <v>2651</v>
      </c>
      <c r="Q181" s="50">
        <v>2708</v>
      </c>
      <c r="R181" s="50">
        <v>2764</v>
      </c>
      <c r="S181" s="50">
        <v>2794</v>
      </c>
      <c r="T181" s="50">
        <v>2746</v>
      </c>
      <c r="U181" s="50">
        <v>2715</v>
      </c>
      <c r="V181" s="50">
        <v>2715</v>
      </c>
      <c r="W181" s="50">
        <v>2730</v>
      </c>
      <c r="X181" s="50">
        <v>2727</v>
      </c>
      <c r="Y181" s="50">
        <v>2735</v>
      </c>
      <c r="Z181" s="50">
        <v>2850</v>
      </c>
      <c r="AA181" s="50">
        <v>2899</v>
      </c>
      <c r="AB181" s="50">
        <v>2979</v>
      </c>
      <c r="AC181" s="50">
        <v>3020</v>
      </c>
      <c r="AD181" s="50">
        <v>3037</v>
      </c>
      <c r="AE181" s="50">
        <v>3110</v>
      </c>
      <c r="AF181" s="13"/>
      <c r="AG181" s="13"/>
      <c r="AH181" s="13"/>
      <c r="AI181" s="13"/>
      <c r="AJ181" s="13"/>
      <c r="AK181" s="13"/>
      <c r="AL181" s="13"/>
      <c r="AM181" s="13"/>
      <c r="AN181" s="13"/>
      <c r="AO181" s="13"/>
      <c r="AP181" s="13"/>
      <c r="AQ181" s="13"/>
      <c r="AR181" s="13"/>
      <c r="AS181" s="13"/>
      <c r="AT181" s="13"/>
      <c r="AU181" s="13"/>
      <c r="AV181" s="13"/>
      <c r="AW181" s="13"/>
      <c r="AX181" s="11"/>
    </row>
    <row r="182" spans="1:50" customFormat="1" ht="15" customHeight="1" x14ac:dyDescent="0.3">
      <c r="A182" s="136" t="s">
        <v>11</v>
      </c>
      <c r="B182" s="44" t="s">
        <v>12</v>
      </c>
      <c r="C182" s="44"/>
      <c r="D182" s="45"/>
      <c r="E182" s="50">
        <v>17678</v>
      </c>
      <c r="F182" s="50">
        <v>18071</v>
      </c>
      <c r="G182" s="50">
        <v>18421</v>
      </c>
      <c r="H182" s="50">
        <v>18908</v>
      </c>
      <c r="I182" s="50">
        <v>19200</v>
      </c>
      <c r="J182" s="50">
        <v>19358</v>
      </c>
      <c r="K182" s="50">
        <v>19629</v>
      </c>
      <c r="L182" s="50">
        <v>19538</v>
      </c>
      <c r="M182" s="50">
        <v>19824</v>
      </c>
      <c r="N182" s="50">
        <v>20584</v>
      </c>
      <c r="O182" s="50">
        <v>20647</v>
      </c>
      <c r="P182" s="50">
        <v>20924</v>
      </c>
      <c r="Q182" s="50">
        <v>20826</v>
      </c>
      <c r="R182" s="50">
        <v>21416</v>
      </c>
      <c r="S182" s="50">
        <v>21465</v>
      </c>
      <c r="T182" s="50">
        <v>21348</v>
      </c>
      <c r="U182" s="50">
        <v>21370</v>
      </c>
      <c r="V182" s="50">
        <v>20874</v>
      </c>
      <c r="W182" s="50">
        <v>20868</v>
      </c>
      <c r="X182" s="50">
        <v>20994</v>
      </c>
      <c r="Y182" s="50">
        <v>21033</v>
      </c>
      <c r="Z182" s="50">
        <v>21432</v>
      </c>
      <c r="AA182" s="50">
        <v>21615</v>
      </c>
      <c r="AB182" s="50">
        <v>22049</v>
      </c>
      <c r="AC182" s="50">
        <v>22477</v>
      </c>
      <c r="AD182" s="50">
        <v>22606</v>
      </c>
      <c r="AE182" s="50">
        <v>22834</v>
      </c>
      <c r="AF182" s="13"/>
      <c r="AG182" s="13"/>
      <c r="AH182" s="13"/>
      <c r="AI182" s="13"/>
      <c r="AJ182" s="13"/>
      <c r="AK182" s="13"/>
      <c r="AL182" s="13"/>
      <c r="AM182" s="13"/>
      <c r="AN182" s="13"/>
      <c r="AO182" s="13"/>
      <c r="AP182" s="13"/>
      <c r="AQ182" s="13"/>
      <c r="AR182" s="13"/>
      <c r="AS182" s="13"/>
      <c r="AT182" s="13"/>
      <c r="AU182" s="13"/>
      <c r="AV182" s="13"/>
      <c r="AW182" s="13"/>
      <c r="AX182" s="11"/>
    </row>
    <row r="183" spans="1:50" customFormat="1" ht="15" customHeight="1" x14ac:dyDescent="0.3">
      <c r="A183" s="137" t="s">
        <v>353</v>
      </c>
      <c r="B183" s="44"/>
      <c r="C183" s="48" t="s">
        <v>354</v>
      </c>
      <c r="D183" s="49"/>
      <c r="E183" s="50">
        <v>611</v>
      </c>
      <c r="F183" s="50">
        <v>619</v>
      </c>
      <c r="G183" s="50">
        <v>633</v>
      </c>
      <c r="H183" s="50">
        <v>654</v>
      </c>
      <c r="I183" s="50">
        <v>659</v>
      </c>
      <c r="J183" s="50">
        <v>661</v>
      </c>
      <c r="K183" s="50">
        <v>665</v>
      </c>
      <c r="L183" s="50">
        <v>676</v>
      </c>
      <c r="M183" s="50">
        <v>669</v>
      </c>
      <c r="N183" s="50">
        <v>680</v>
      </c>
      <c r="O183" s="50">
        <v>687</v>
      </c>
      <c r="P183" s="50">
        <v>690</v>
      </c>
      <c r="Q183" s="50">
        <v>681</v>
      </c>
      <c r="R183" s="50">
        <v>714</v>
      </c>
      <c r="S183" s="50">
        <v>697</v>
      </c>
      <c r="T183" s="50">
        <v>691</v>
      </c>
      <c r="U183" s="50">
        <v>670</v>
      </c>
      <c r="V183" s="50">
        <v>652</v>
      </c>
      <c r="W183" s="50">
        <v>645</v>
      </c>
      <c r="X183" s="50">
        <v>645</v>
      </c>
      <c r="Y183" s="50">
        <v>641</v>
      </c>
      <c r="Z183" s="50">
        <v>651</v>
      </c>
      <c r="AA183" s="50">
        <v>650</v>
      </c>
      <c r="AB183" s="50">
        <v>657</v>
      </c>
      <c r="AC183" s="50">
        <v>655</v>
      </c>
      <c r="AD183" s="50">
        <v>663</v>
      </c>
      <c r="AE183" s="50">
        <v>773</v>
      </c>
      <c r="AF183" s="13"/>
      <c r="AG183" s="13"/>
      <c r="AH183" s="13"/>
      <c r="AI183" s="13"/>
      <c r="AJ183" s="13"/>
      <c r="AK183" s="13"/>
      <c r="AL183" s="13"/>
      <c r="AM183" s="13"/>
      <c r="AN183" s="13"/>
      <c r="AO183" s="13"/>
      <c r="AP183" s="13"/>
      <c r="AQ183" s="13"/>
      <c r="AR183" s="13"/>
      <c r="AS183" s="13"/>
      <c r="AT183" s="13"/>
      <c r="AU183" s="13"/>
      <c r="AV183" s="13"/>
      <c r="AW183" s="13"/>
      <c r="AX183" s="11"/>
    </row>
    <row r="184" spans="1:50" customFormat="1" ht="15" customHeight="1" x14ac:dyDescent="0.3">
      <c r="A184" s="137" t="s">
        <v>355</v>
      </c>
      <c r="B184" s="44"/>
      <c r="C184" s="48" t="s">
        <v>356</v>
      </c>
      <c r="D184" s="49"/>
      <c r="E184" s="50">
        <v>1111</v>
      </c>
      <c r="F184" s="50">
        <v>1154</v>
      </c>
      <c r="G184" s="50">
        <v>1174</v>
      </c>
      <c r="H184" s="50">
        <v>1200</v>
      </c>
      <c r="I184" s="50">
        <v>1217</v>
      </c>
      <c r="J184" s="50">
        <v>1216</v>
      </c>
      <c r="K184" s="50">
        <v>1222</v>
      </c>
      <c r="L184" s="50">
        <v>1183</v>
      </c>
      <c r="M184" s="50">
        <v>1199</v>
      </c>
      <c r="N184" s="50">
        <v>1272</v>
      </c>
      <c r="O184" s="50">
        <v>1294</v>
      </c>
      <c r="P184" s="50">
        <v>1289</v>
      </c>
      <c r="Q184" s="50">
        <v>1288</v>
      </c>
      <c r="R184" s="50">
        <v>1348</v>
      </c>
      <c r="S184" s="50">
        <v>1331</v>
      </c>
      <c r="T184" s="50">
        <v>1325</v>
      </c>
      <c r="U184" s="50">
        <v>1309</v>
      </c>
      <c r="V184" s="50">
        <v>1287</v>
      </c>
      <c r="W184" s="50">
        <v>1285</v>
      </c>
      <c r="X184" s="50">
        <v>1301</v>
      </c>
      <c r="Y184" s="50">
        <v>1325</v>
      </c>
      <c r="Z184" s="50">
        <v>1383</v>
      </c>
      <c r="AA184" s="50">
        <v>1410</v>
      </c>
      <c r="AB184" s="50">
        <v>1441</v>
      </c>
      <c r="AC184" s="50">
        <v>1520</v>
      </c>
      <c r="AD184" s="50">
        <v>1470</v>
      </c>
      <c r="AE184" s="50">
        <v>1538</v>
      </c>
      <c r="AF184" s="13"/>
      <c r="AG184" s="13"/>
      <c r="AH184" s="13"/>
      <c r="AI184" s="13"/>
      <c r="AJ184" s="13"/>
      <c r="AK184" s="13"/>
      <c r="AL184" s="13"/>
      <c r="AM184" s="13"/>
      <c r="AN184" s="13"/>
      <c r="AO184" s="13"/>
      <c r="AP184" s="13"/>
      <c r="AQ184" s="13"/>
      <c r="AR184" s="13"/>
      <c r="AS184" s="13"/>
      <c r="AT184" s="13"/>
      <c r="AU184" s="13"/>
      <c r="AV184" s="13"/>
      <c r="AW184" s="13"/>
      <c r="AX184" s="11"/>
    </row>
    <row r="185" spans="1:50" customFormat="1" ht="15" customHeight="1" x14ac:dyDescent="0.3">
      <c r="A185" s="137" t="s">
        <v>357</v>
      </c>
      <c r="B185" s="44"/>
      <c r="C185" s="48" t="s">
        <v>358</v>
      </c>
      <c r="D185" s="49"/>
      <c r="E185" s="50">
        <v>409</v>
      </c>
      <c r="F185" s="50">
        <v>422</v>
      </c>
      <c r="G185" s="50">
        <v>430</v>
      </c>
      <c r="H185" s="50">
        <v>441</v>
      </c>
      <c r="I185" s="50">
        <v>447</v>
      </c>
      <c r="J185" s="50">
        <v>448</v>
      </c>
      <c r="K185" s="50">
        <v>454</v>
      </c>
      <c r="L185" s="50">
        <v>458</v>
      </c>
      <c r="M185" s="50">
        <v>447</v>
      </c>
      <c r="N185" s="50">
        <v>481</v>
      </c>
      <c r="O185" s="50">
        <v>480</v>
      </c>
      <c r="P185" s="50">
        <v>485</v>
      </c>
      <c r="Q185" s="50">
        <v>475</v>
      </c>
      <c r="R185" s="50">
        <v>511</v>
      </c>
      <c r="S185" s="50">
        <v>498</v>
      </c>
      <c r="T185" s="50">
        <v>506</v>
      </c>
      <c r="U185" s="50">
        <v>504</v>
      </c>
      <c r="V185" s="50">
        <v>503</v>
      </c>
      <c r="W185" s="50">
        <v>503</v>
      </c>
      <c r="X185" s="50">
        <v>504</v>
      </c>
      <c r="Y185" s="50">
        <v>513</v>
      </c>
      <c r="Z185" s="50">
        <v>529</v>
      </c>
      <c r="AA185" s="50">
        <v>529</v>
      </c>
      <c r="AB185" s="50">
        <v>537</v>
      </c>
      <c r="AC185" s="50">
        <v>547</v>
      </c>
      <c r="AD185" s="50">
        <v>542</v>
      </c>
      <c r="AE185" s="50">
        <v>541</v>
      </c>
      <c r="AF185" s="13"/>
      <c r="AG185" s="13"/>
      <c r="AH185" s="13"/>
      <c r="AI185" s="13"/>
      <c r="AJ185" s="13"/>
      <c r="AK185" s="13"/>
      <c r="AL185" s="13"/>
      <c r="AM185" s="13"/>
      <c r="AN185" s="13"/>
      <c r="AO185" s="13"/>
      <c r="AP185" s="13"/>
      <c r="AQ185" s="13"/>
      <c r="AR185" s="13"/>
      <c r="AS185" s="13"/>
      <c r="AT185" s="13"/>
      <c r="AU185" s="13"/>
      <c r="AV185" s="13"/>
      <c r="AW185" s="13"/>
      <c r="AX185" s="11"/>
    </row>
    <row r="186" spans="1:50" customFormat="1" ht="15" customHeight="1" x14ac:dyDescent="0.3">
      <c r="A186" s="137" t="s">
        <v>359</v>
      </c>
      <c r="B186" s="44"/>
      <c r="C186" s="48" t="s">
        <v>360</v>
      </c>
      <c r="D186" s="49"/>
      <c r="E186" s="50">
        <v>367</v>
      </c>
      <c r="F186" s="50">
        <v>378</v>
      </c>
      <c r="G186" s="50">
        <v>387</v>
      </c>
      <c r="H186" s="50">
        <v>397</v>
      </c>
      <c r="I186" s="50">
        <v>401</v>
      </c>
      <c r="J186" s="50">
        <v>397</v>
      </c>
      <c r="K186" s="50">
        <v>401</v>
      </c>
      <c r="L186" s="50">
        <v>390</v>
      </c>
      <c r="M186" s="50">
        <v>392</v>
      </c>
      <c r="N186" s="50">
        <v>424</v>
      </c>
      <c r="O186" s="50">
        <v>424</v>
      </c>
      <c r="P186" s="50">
        <v>434</v>
      </c>
      <c r="Q186" s="50">
        <v>443</v>
      </c>
      <c r="R186" s="50">
        <v>445</v>
      </c>
      <c r="S186" s="50">
        <v>440</v>
      </c>
      <c r="T186" s="50">
        <v>436</v>
      </c>
      <c r="U186" s="50">
        <v>433</v>
      </c>
      <c r="V186" s="50">
        <v>422</v>
      </c>
      <c r="W186" s="50">
        <v>419</v>
      </c>
      <c r="X186" s="50">
        <v>415</v>
      </c>
      <c r="Y186" s="50">
        <v>419</v>
      </c>
      <c r="Z186" s="50">
        <v>428</v>
      </c>
      <c r="AA186" s="50">
        <v>437</v>
      </c>
      <c r="AB186" s="50">
        <v>446</v>
      </c>
      <c r="AC186" s="50">
        <v>458</v>
      </c>
      <c r="AD186" s="50">
        <v>451</v>
      </c>
      <c r="AE186" s="50">
        <v>454</v>
      </c>
      <c r="AF186" s="13"/>
      <c r="AG186" s="13"/>
      <c r="AH186" s="13"/>
      <c r="AI186" s="13"/>
      <c r="AJ186" s="13"/>
      <c r="AK186" s="13"/>
      <c r="AL186" s="13"/>
      <c r="AM186" s="13"/>
      <c r="AN186" s="13"/>
      <c r="AO186" s="13"/>
      <c r="AP186" s="13"/>
      <c r="AQ186" s="13"/>
      <c r="AR186" s="13"/>
      <c r="AS186" s="13"/>
      <c r="AT186" s="13"/>
      <c r="AU186" s="13"/>
      <c r="AV186" s="13"/>
      <c r="AW186" s="13"/>
      <c r="AX186" s="11"/>
    </row>
    <row r="187" spans="1:50" customFormat="1" ht="15" customHeight="1" x14ac:dyDescent="0.3">
      <c r="A187" s="137" t="s">
        <v>361</v>
      </c>
      <c r="B187" s="44"/>
      <c r="C187" s="48" t="s">
        <v>362</v>
      </c>
      <c r="D187" s="49"/>
      <c r="E187" s="50">
        <v>125</v>
      </c>
      <c r="F187" s="50">
        <v>128</v>
      </c>
      <c r="G187" s="50">
        <v>129</v>
      </c>
      <c r="H187" s="50">
        <v>131</v>
      </c>
      <c r="I187" s="50">
        <v>132</v>
      </c>
      <c r="J187" s="50">
        <v>134</v>
      </c>
      <c r="K187" s="50">
        <v>139</v>
      </c>
      <c r="L187" s="50">
        <v>138</v>
      </c>
      <c r="M187" s="50">
        <v>139</v>
      </c>
      <c r="N187" s="50">
        <v>140</v>
      </c>
      <c r="O187" s="50">
        <v>139</v>
      </c>
      <c r="P187" s="50">
        <v>140</v>
      </c>
      <c r="Q187" s="50">
        <v>141</v>
      </c>
      <c r="R187" s="50">
        <v>146</v>
      </c>
      <c r="S187" s="50">
        <v>147</v>
      </c>
      <c r="T187" s="50">
        <v>148</v>
      </c>
      <c r="U187" s="50">
        <v>157</v>
      </c>
      <c r="V187" s="50">
        <v>155</v>
      </c>
      <c r="W187" s="50">
        <v>156</v>
      </c>
      <c r="X187" s="50">
        <v>154</v>
      </c>
      <c r="Y187" s="50">
        <v>150</v>
      </c>
      <c r="Z187" s="50">
        <v>155</v>
      </c>
      <c r="AA187" s="50">
        <v>156</v>
      </c>
      <c r="AB187" s="50">
        <v>158</v>
      </c>
      <c r="AC187" s="50">
        <v>160</v>
      </c>
      <c r="AD187" s="50">
        <v>162</v>
      </c>
      <c r="AE187" s="50">
        <v>164</v>
      </c>
      <c r="AF187" s="13"/>
      <c r="AG187" s="13"/>
      <c r="AH187" s="13"/>
      <c r="AI187" s="13"/>
      <c r="AJ187" s="13"/>
      <c r="AK187" s="13"/>
      <c r="AL187" s="13"/>
      <c r="AM187" s="13"/>
      <c r="AN187" s="13"/>
      <c r="AO187" s="13"/>
      <c r="AP187" s="13"/>
      <c r="AQ187" s="13"/>
      <c r="AR187" s="13"/>
      <c r="AS187" s="13"/>
      <c r="AT187" s="13"/>
      <c r="AU187" s="13"/>
      <c r="AV187" s="13"/>
      <c r="AW187" s="13"/>
      <c r="AX187" s="11"/>
    </row>
    <row r="188" spans="1:50" customFormat="1" ht="15" customHeight="1" x14ac:dyDescent="0.3">
      <c r="A188" s="137" t="s">
        <v>363</v>
      </c>
      <c r="B188" s="44"/>
      <c r="C188" s="48" t="s">
        <v>364</v>
      </c>
      <c r="D188" s="49"/>
      <c r="E188" s="50">
        <v>719</v>
      </c>
      <c r="F188" s="50">
        <v>737</v>
      </c>
      <c r="G188" s="50">
        <v>755</v>
      </c>
      <c r="H188" s="50">
        <v>779</v>
      </c>
      <c r="I188" s="50">
        <v>792</v>
      </c>
      <c r="J188" s="50">
        <v>795</v>
      </c>
      <c r="K188" s="50">
        <v>800</v>
      </c>
      <c r="L188" s="50">
        <v>804</v>
      </c>
      <c r="M188" s="50">
        <v>822</v>
      </c>
      <c r="N188" s="50">
        <v>870</v>
      </c>
      <c r="O188" s="50">
        <v>857</v>
      </c>
      <c r="P188" s="50">
        <v>857</v>
      </c>
      <c r="Q188" s="50">
        <v>857</v>
      </c>
      <c r="R188" s="50">
        <v>853</v>
      </c>
      <c r="S188" s="50">
        <v>866</v>
      </c>
      <c r="T188" s="50">
        <v>865</v>
      </c>
      <c r="U188" s="50">
        <v>867</v>
      </c>
      <c r="V188" s="50">
        <v>849</v>
      </c>
      <c r="W188" s="50">
        <v>843</v>
      </c>
      <c r="X188" s="50">
        <v>828</v>
      </c>
      <c r="Y188" s="50">
        <v>837</v>
      </c>
      <c r="Z188" s="50">
        <v>861</v>
      </c>
      <c r="AA188" s="50">
        <v>872</v>
      </c>
      <c r="AB188" s="50">
        <v>888</v>
      </c>
      <c r="AC188" s="50">
        <v>930</v>
      </c>
      <c r="AD188" s="50">
        <v>930</v>
      </c>
      <c r="AE188" s="50">
        <v>938</v>
      </c>
      <c r="AF188" s="13"/>
      <c r="AG188" s="13"/>
      <c r="AH188" s="13"/>
      <c r="AI188" s="13"/>
      <c r="AJ188" s="13"/>
      <c r="AK188" s="13"/>
      <c r="AL188" s="13"/>
      <c r="AM188" s="13"/>
      <c r="AN188" s="13"/>
      <c r="AO188" s="13"/>
      <c r="AP188" s="13"/>
      <c r="AQ188" s="13"/>
      <c r="AR188" s="13"/>
      <c r="AS188" s="13"/>
      <c r="AT188" s="13"/>
      <c r="AU188" s="13"/>
      <c r="AV188" s="13"/>
      <c r="AW188" s="13"/>
      <c r="AX188" s="11"/>
    </row>
    <row r="189" spans="1:50" customFormat="1" ht="15" customHeight="1" x14ac:dyDescent="0.3">
      <c r="A189" s="137" t="s">
        <v>365</v>
      </c>
      <c r="B189" s="44"/>
      <c r="C189" s="48" t="s">
        <v>366</v>
      </c>
      <c r="D189" s="49"/>
      <c r="E189" s="50">
        <v>403</v>
      </c>
      <c r="F189" s="50">
        <v>406</v>
      </c>
      <c r="G189" s="50">
        <v>411</v>
      </c>
      <c r="H189" s="50">
        <v>415</v>
      </c>
      <c r="I189" s="50">
        <v>415</v>
      </c>
      <c r="J189" s="50">
        <v>418</v>
      </c>
      <c r="K189" s="50">
        <v>425</v>
      </c>
      <c r="L189" s="50">
        <v>427</v>
      </c>
      <c r="M189" s="50">
        <v>426</v>
      </c>
      <c r="N189" s="50">
        <v>442</v>
      </c>
      <c r="O189" s="50">
        <v>435</v>
      </c>
      <c r="P189" s="50">
        <v>442</v>
      </c>
      <c r="Q189" s="50">
        <v>441</v>
      </c>
      <c r="R189" s="50">
        <v>449</v>
      </c>
      <c r="S189" s="50">
        <v>457</v>
      </c>
      <c r="T189" s="50">
        <v>455</v>
      </c>
      <c r="U189" s="50">
        <v>448</v>
      </c>
      <c r="V189" s="50">
        <v>433</v>
      </c>
      <c r="W189" s="50">
        <v>431</v>
      </c>
      <c r="X189" s="50">
        <v>432</v>
      </c>
      <c r="Y189" s="50">
        <v>420</v>
      </c>
      <c r="Z189" s="50">
        <v>416</v>
      </c>
      <c r="AA189" s="50">
        <v>412</v>
      </c>
      <c r="AB189" s="50">
        <v>414</v>
      </c>
      <c r="AC189" s="50">
        <v>410</v>
      </c>
      <c r="AD189" s="50">
        <v>416</v>
      </c>
      <c r="AE189" s="50">
        <v>412</v>
      </c>
      <c r="AF189" s="13"/>
      <c r="AG189" s="13"/>
      <c r="AH189" s="13"/>
      <c r="AI189" s="13"/>
      <c r="AJ189" s="13"/>
      <c r="AK189" s="13"/>
      <c r="AL189" s="13"/>
      <c r="AM189" s="13"/>
      <c r="AN189" s="13"/>
      <c r="AO189" s="13"/>
      <c r="AP189" s="13"/>
      <c r="AQ189" s="13"/>
      <c r="AR189" s="13"/>
      <c r="AS189" s="13"/>
      <c r="AT189" s="13"/>
      <c r="AU189" s="13"/>
      <c r="AV189" s="13"/>
      <c r="AW189" s="13"/>
      <c r="AX189" s="11"/>
    </row>
    <row r="190" spans="1:50" customFormat="1" ht="15" customHeight="1" x14ac:dyDescent="0.3">
      <c r="A190" s="137" t="s">
        <v>367</v>
      </c>
      <c r="B190" s="44"/>
      <c r="C190" s="48" t="s">
        <v>368</v>
      </c>
      <c r="D190" s="49"/>
      <c r="E190" s="50">
        <v>385</v>
      </c>
      <c r="F190" s="50">
        <v>393</v>
      </c>
      <c r="G190" s="50">
        <v>399</v>
      </c>
      <c r="H190" s="50">
        <v>409</v>
      </c>
      <c r="I190" s="50">
        <v>416</v>
      </c>
      <c r="J190" s="50">
        <v>418</v>
      </c>
      <c r="K190" s="50">
        <v>428</v>
      </c>
      <c r="L190" s="50">
        <v>438</v>
      </c>
      <c r="M190" s="50">
        <v>450</v>
      </c>
      <c r="N190" s="50">
        <v>464</v>
      </c>
      <c r="O190" s="50">
        <v>470</v>
      </c>
      <c r="P190" s="50">
        <v>476</v>
      </c>
      <c r="Q190" s="50">
        <v>452</v>
      </c>
      <c r="R190" s="50">
        <v>506</v>
      </c>
      <c r="S190" s="50">
        <v>497</v>
      </c>
      <c r="T190" s="50">
        <v>493</v>
      </c>
      <c r="U190" s="50">
        <v>496</v>
      </c>
      <c r="V190" s="50">
        <v>487</v>
      </c>
      <c r="W190" s="50">
        <v>487</v>
      </c>
      <c r="X190" s="50">
        <v>482</v>
      </c>
      <c r="Y190" s="50">
        <v>482</v>
      </c>
      <c r="Z190" s="50">
        <v>500</v>
      </c>
      <c r="AA190" s="50">
        <v>503</v>
      </c>
      <c r="AB190" s="50">
        <v>498</v>
      </c>
      <c r="AC190" s="50">
        <v>516</v>
      </c>
      <c r="AD190" s="50">
        <v>523</v>
      </c>
      <c r="AE190" s="50">
        <v>525</v>
      </c>
      <c r="AF190" s="13"/>
      <c r="AG190" s="13"/>
      <c r="AH190" s="13"/>
      <c r="AI190" s="13"/>
      <c r="AJ190" s="13"/>
      <c r="AK190" s="13"/>
      <c r="AL190" s="13"/>
      <c r="AM190" s="13"/>
      <c r="AN190" s="13"/>
      <c r="AO190" s="13"/>
      <c r="AP190" s="13"/>
      <c r="AQ190" s="13"/>
      <c r="AR190" s="13"/>
      <c r="AS190" s="13"/>
      <c r="AT190" s="13"/>
      <c r="AU190" s="13"/>
      <c r="AV190" s="13"/>
      <c r="AW190" s="13"/>
      <c r="AX190" s="11"/>
    </row>
    <row r="191" spans="1:50" customFormat="1" ht="15" customHeight="1" x14ac:dyDescent="0.3">
      <c r="A191" s="137" t="s">
        <v>369</v>
      </c>
      <c r="B191" s="44"/>
      <c r="C191" s="48" t="s">
        <v>370</v>
      </c>
      <c r="D191" s="49"/>
      <c r="E191" s="50">
        <v>250</v>
      </c>
      <c r="F191" s="50">
        <v>253</v>
      </c>
      <c r="G191" s="50">
        <v>257</v>
      </c>
      <c r="H191" s="50">
        <v>260</v>
      </c>
      <c r="I191" s="50">
        <v>262</v>
      </c>
      <c r="J191" s="50">
        <v>264</v>
      </c>
      <c r="K191" s="50">
        <v>268</v>
      </c>
      <c r="L191" s="50">
        <v>268</v>
      </c>
      <c r="M191" s="50">
        <v>269</v>
      </c>
      <c r="N191" s="50">
        <v>276</v>
      </c>
      <c r="O191" s="50">
        <v>275</v>
      </c>
      <c r="P191" s="50">
        <v>276</v>
      </c>
      <c r="Q191" s="50">
        <v>274</v>
      </c>
      <c r="R191" s="50">
        <v>278</v>
      </c>
      <c r="S191" s="50">
        <v>281</v>
      </c>
      <c r="T191" s="50">
        <v>277</v>
      </c>
      <c r="U191" s="50">
        <v>278</v>
      </c>
      <c r="V191" s="50">
        <v>269</v>
      </c>
      <c r="W191" s="50">
        <v>268</v>
      </c>
      <c r="X191" s="50">
        <v>265</v>
      </c>
      <c r="Y191" s="50">
        <v>262</v>
      </c>
      <c r="Z191" s="50">
        <v>268</v>
      </c>
      <c r="AA191" s="50">
        <v>268</v>
      </c>
      <c r="AB191" s="50">
        <v>269</v>
      </c>
      <c r="AC191" s="50">
        <v>278</v>
      </c>
      <c r="AD191" s="50">
        <v>282</v>
      </c>
      <c r="AE191" s="50">
        <v>280</v>
      </c>
      <c r="AF191" s="13"/>
      <c r="AG191" s="13"/>
      <c r="AH191" s="13"/>
      <c r="AI191" s="13"/>
      <c r="AJ191" s="13"/>
      <c r="AK191" s="13"/>
      <c r="AL191" s="13"/>
      <c r="AM191" s="13"/>
      <c r="AN191" s="13"/>
      <c r="AO191" s="13"/>
      <c r="AP191" s="13"/>
      <c r="AQ191" s="13"/>
      <c r="AR191" s="13"/>
      <c r="AS191" s="13"/>
      <c r="AT191" s="13"/>
      <c r="AU191" s="13"/>
      <c r="AV191" s="13"/>
      <c r="AW191" s="13"/>
      <c r="AX191" s="11"/>
    </row>
    <row r="192" spans="1:50" customFormat="1" ht="15" customHeight="1" x14ac:dyDescent="0.3">
      <c r="A192" s="137" t="s">
        <v>371</v>
      </c>
      <c r="B192" s="44"/>
      <c r="C192" s="48" t="s">
        <v>372</v>
      </c>
      <c r="D192" s="49"/>
      <c r="E192" s="50">
        <v>329</v>
      </c>
      <c r="F192" s="50">
        <v>336</v>
      </c>
      <c r="G192" s="50">
        <v>341</v>
      </c>
      <c r="H192" s="50">
        <v>351</v>
      </c>
      <c r="I192" s="50">
        <v>358</v>
      </c>
      <c r="J192" s="50">
        <v>359</v>
      </c>
      <c r="K192" s="50">
        <v>370</v>
      </c>
      <c r="L192" s="50">
        <v>376</v>
      </c>
      <c r="M192" s="50">
        <v>383</v>
      </c>
      <c r="N192" s="50">
        <v>391</v>
      </c>
      <c r="O192" s="50">
        <v>398</v>
      </c>
      <c r="P192" s="50">
        <v>411</v>
      </c>
      <c r="Q192" s="50">
        <v>424</v>
      </c>
      <c r="R192" s="50">
        <v>440</v>
      </c>
      <c r="S192" s="50">
        <v>450</v>
      </c>
      <c r="T192" s="50">
        <v>428</v>
      </c>
      <c r="U192" s="50">
        <v>422</v>
      </c>
      <c r="V192" s="50">
        <v>418</v>
      </c>
      <c r="W192" s="50">
        <v>420</v>
      </c>
      <c r="X192" s="50">
        <v>413</v>
      </c>
      <c r="Y192" s="50">
        <v>413</v>
      </c>
      <c r="Z192" s="50">
        <v>428</v>
      </c>
      <c r="AA192" s="50">
        <v>432</v>
      </c>
      <c r="AB192" s="50">
        <v>452</v>
      </c>
      <c r="AC192" s="50">
        <v>491</v>
      </c>
      <c r="AD192" s="50">
        <v>492</v>
      </c>
      <c r="AE192" s="50">
        <v>498</v>
      </c>
      <c r="AF192" s="13"/>
      <c r="AG192" s="13"/>
      <c r="AH192" s="13"/>
      <c r="AI192" s="13"/>
      <c r="AJ192" s="13"/>
      <c r="AK192" s="13"/>
      <c r="AL192" s="13"/>
      <c r="AM192" s="13"/>
      <c r="AN192" s="13"/>
      <c r="AO192" s="13"/>
      <c r="AP192" s="13"/>
      <c r="AQ192" s="13"/>
      <c r="AR192" s="13"/>
      <c r="AS192" s="13"/>
      <c r="AT192" s="13"/>
      <c r="AU192" s="13"/>
      <c r="AV192" s="13"/>
      <c r="AW192" s="13"/>
      <c r="AX192" s="11"/>
    </row>
    <row r="193" spans="1:50" customFormat="1" ht="15" customHeight="1" x14ac:dyDescent="0.3">
      <c r="A193" s="137" t="s">
        <v>373</v>
      </c>
      <c r="B193" s="44"/>
      <c r="C193" s="48" t="s">
        <v>374</v>
      </c>
      <c r="D193" s="49"/>
      <c r="E193" s="50">
        <v>267</v>
      </c>
      <c r="F193" s="50">
        <v>271</v>
      </c>
      <c r="G193" s="50">
        <v>274</v>
      </c>
      <c r="H193" s="50">
        <v>280</v>
      </c>
      <c r="I193" s="50">
        <v>283</v>
      </c>
      <c r="J193" s="50">
        <v>286</v>
      </c>
      <c r="K193" s="50">
        <v>290</v>
      </c>
      <c r="L193" s="50">
        <v>303</v>
      </c>
      <c r="M193" s="50">
        <v>305</v>
      </c>
      <c r="N193" s="50">
        <v>313</v>
      </c>
      <c r="O193" s="50">
        <v>310</v>
      </c>
      <c r="P193" s="50">
        <v>315</v>
      </c>
      <c r="Q193" s="50">
        <v>307</v>
      </c>
      <c r="R193" s="50">
        <v>358</v>
      </c>
      <c r="S193" s="50">
        <v>372</v>
      </c>
      <c r="T193" s="50">
        <v>374</v>
      </c>
      <c r="U193" s="50">
        <v>373</v>
      </c>
      <c r="V193" s="50">
        <v>361</v>
      </c>
      <c r="W193" s="50">
        <v>374</v>
      </c>
      <c r="X193" s="50">
        <v>370</v>
      </c>
      <c r="Y193" s="50">
        <v>368</v>
      </c>
      <c r="Z193" s="50">
        <v>374</v>
      </c>
      <c r="AA193" s="50">
        <v>387</v>
      </c>
      <c r="AB193" s="50">
        <v>393</v>
      </c>
      <c r="AC193" s="50">
        <v>386</v>
      </c>
      <c r="AD193" s="50">
        <v>390</v>
      </c>
      <c r="AE193" s="50">
        <v>383</v>
      </c>
      <c r="AF193" s="13"/>
      <c r="AG193" s="13"/>
      <c r="AH193" s="13"/>
      <c r="AI193" s="13"/>
      <c r="AJ193" s="13"/>
      <c r="AK193" s="13"/>
      <c r="AL193" s="13"/>
      <c r="AM193" s="13"/>
      <c r="AN193" s="13"/>
      <c r="AO193" s="13"/>
      <c r="AP193" s="13"/>
      <c r="AQ193" s="13"/>
      <c r="AR193" s="13"/>
      <c r="AS193" s="13"/>
      <c r="AT193" s="13"/>
      <c r="AU193" s="13"/>
      <c r="AV193" s="13"/>
      <c r="AW193" s="13"/>
      <c r="AX193" s="11"/>
    </row>
    <row r="194" spans="1:50" customFormat="1" ht="15" customHeight="1" x14ac:dyDescent="0.3">
      <c r="A194" s="137" t="s">
        <v>375</v>
      </c>
      <c r="B194" s="44"/>
      <c r="C194" s="48" t="s">
        <v>376</v>
      </c>
      <c r="D194" s="49"/>
      <c r="E194" s="50">
        <v>1295</v>
      </c>
      <c r="F194" s="50">
        <v>1313</v>
      </c>
      <c r="G194" s="50">
        <v>1337</v>
      </c>
      <c r="H194" s="50">
        <v>1369</v>
      </c>
      <c r="I194" s="50">
        <v>1388</v>
      </c>
      <c r="J194" s="50">
        <v>1407</v>
      </c>
      <c r="K194" s="50">
        <v>1428</v>
      </c>
      <c r="L194" s="50">
        <v>1414</v>
      </c>
      <c r="M194" s="50">
        <v>1445</v>
      </c>
      <c r="N194" s="50">
        <v>1474</v>
      </c>
      <c r="O194" s="50">
        <v>1472</v>
      </c>
      <c r="P194" s="50">
        <v>1488</v>
      </c>
      <c r="Q194" s="50">
        <v>1486</v>
      </c>
      <c r="R194" s="50">
        <v>1489</v>
      </c>
      <c r="S194" s="50">
        <v>1505</v>
      </c>
      <c r="T194" s="50">
        <v>1464</v>
      </c>
      <c r="U194" s="50">
        <v>1484</v>
      </c>
      <c r="V194" s="50">
        <v>1421</v>
      </c>
      <c r="W194" s="50">
        <v>1425</v>
      </c>
      <c r="X194" s="50">
        <v>1411</v>
      </c>
      <c r="Y194" s="50">
        <v>1405</v>
      </c>
      <c r="Z194" s="50">
        <v>1420</v>
      </c>
      <c r="AA194" s="50">
        <v>1441</v>
      </c>
      <c r="AB194" s="50">
        <v>1454</v>
      </c>
      <c r="AC194" s="50">
        <v>1433</v>
      </c>
      <c r="AD194" s="50">
        <v>1495</v>
      </c>
      <c r="AE194" s="50">
        <v>1491</v>
      </c>
      <c r="AF194" s="13"/>
      <c r="AG194" s="13"/>
      <c r="AH194" s="13"/>
      <c r="AI194" s="13"/>
      <c r="AJ194" s="13"/>
      <c r="AK194" s="13"/>
      <c r="AL194" s="13"/>
      <c r="AM194" s="13"/>
      <c r="AN194" s="13"/>
      <c r="AO194" s="13"/>
      <c r="AP194" s="13"/>
      <c r="AQ194" s="13"/>
      <c r="AR194" s="13"/>
      <c r="AS194" s="13"/>
      <c r="AT194" s="13"/>
      <c r="AU194" s="13"/>
      <c r="AV194" s="13"/>
      <c r="AW194" s="13"/>
      <c r="AX194" s="11"/>
    </row>
    <row r="195" spans="1:50" customFormat="1" ht="15" customHeight="1" x14ac:dyDescent="0.3">
      <c r="A195" s="137" t="s">
        <v>377</v>
      </c>
      <c r="B195" s="44"/>
      <c r="C195" s="48" t="s">
        <v>378</v>
      </c>
      <c r="D195" s="49"/>
      <c r="E195" s="50">
        <v>76</v>
      </c>
      <c r="F195" s="50">
        <v>78</v>
      </c>
      <c r="G195" s="50">
        <v>80</v>
      </c>
      <c r="H195" s="50">
        <v>81</v>
      </c>
      <c r="I195" s="50">
        <v>82</v>
      </c>
      <c r="J195" s="50">
        <v>82</v>
      </c>
      <c r="K195" s="50">
        <v>80</v>
      </c>
      <c r="L195" s="50">
        <v>81</v>
      </c>
      <c r="M195" s="50">
        <v>82</v>
      </c>
      <c r="N195" s="50">
        <v>84</v>
      </c>
      <c r="O195" s="50">
        <v>87</v>
      </c>
      <c r="P195" s="50">
        <v>88</v>
      </c>
      <c r="Q195" s="50">
        <v>81</v>
      </c>
      <c r="R195" s="50">
        <v>95</v>
      </c>
      <c r="S195" s="50">
        <v>94</v>
      </c>
      <c r="T195" s="50">
        <v>91</v>
      </c>
      <c r="U195" s="50">
        <v>90</v>
      </c>
      <c r="V195" s="50">
        <v>86</v>
      </c>
      <c r="W195" s="50">
        <v>87</v>
      </c>
      <c r="X195" s="50">
        <v>91</v>
      </c>
      <c r="Y195" s="50">
        <v>95</v>
      </c>
      <c r="Z195" s="50">
        <v>98</v>
      </c>
      <c r="AA195" s="50">
        <v>100</v>
      </c>
      <c r="AB195" s="50">
        <v>112</v>
      </c>
      <c r="AC195" s="50">
        <v>106</v>
      </c>
      <c r="AD195" s="50">
        <v>105</v>
      </c>
      <c r="AE195" s="50">
        <v>104</v>
      </c>
      <c r="AF195" s="13"/>
      <c r="AG195" s="13"/>
      <c r="AH195" s="13"/>
      <c r="AI195" s="13"/>
      <c r="AJ195" s="13"/>
      <c r="AK195" s="13"/>
      <c r="AL195" s="13"/>
      <c r="AM195" s="13"/>
      <c r="AN195" s="13"/>
      <c r="AO195" s="13"/>
      <c r="AP195" s="13"/>
      <c r="AQ195" s="13"/>
      <c r="AR195" s="13"/>
      <c r="AS195" s="13"/>
      <c r="AT195" s="13"/>
      <c r="AU195" s="13"/>
      <c r="AV195" s="13"/>
      <c r="AW195" s="13"/>
      <c r="AX195" s="11"/>
    </row>
    <row r="196" spans="1:50" customFormat="1" ht="15" customHeight="1" x14ac:dyDescent="0.3">
      <c r="A196" s="137" t="s">
        <v>379</v>
      </c>
      <c r="B196" s="44"/>
      <c r="C196" s="48" t="s">
        <v>380</v>
      </c>
      <c r="D196" s="49"/>
      <c r="E196" s="50">
        <v>563</v>
      </c>
      <c r="F196" s="50">
        <v>572</v>
      </c>
      <c r="G196" s="50">
        <v>584</v>
      </c>
      <c r="H196" s="50">
        <v>601</v>
      </c>
      <c r="I196" s="50">
        <v>613</v>
      </c>
      <c r="J196" s="50">
        <v>625</v>
      </c>
      <c r="K196" s="50">
        <v>648</v>
      </c>
      <c r="L196" s="50">
        <v>650</v>
      </c>
      <c r="M196" s="50">
        <v>661</v>
      </c>
      <c r="N196" s="50">
        <v>679</v>
      </c>
      <c r="O196" s="50">
        <v>678</v>
      </c>
      <c r="P196" s="50">
        <v>700</v>
      </c>
      <c r="Q196" s="50">
        <v>696</v>
      </c>
      <c r="R196" s="50">
        <v>722</v>
      </c>
      <c r="S196" s="50">
        <v>733</v>
      </c>
      <c r="T196" s="50">
        <v>728</v>
      </c>
      <c r="U196" s="50">
        <v>729</v>
      </c>
      <c r="V196" s="50">
        <v>712</v>
      </c>
      <c r="W196" s="50">
        <v>716</v>
      </c>
      <c r="X196" s="50">
        <v>732</v>
      </c>
      <c r="Y196" s="50">
        <v>728</v>
      </c>
      <c r="Z196" s="50">
        <v>740</v>
      </c>
      <c r="AA196" s="50">
        <v>755</v>
      </c>
      <c r="AB196" s="50">
        <v>785</v>
      </c>
      <c r="AC196" s="50">
        <v>782</v>
      </c>
      <c r="AD196" s="50">
        <v>786</v>
      </c>
      <c r="AE196" s="50">
        <v>782</v>
      </c>
      <c r="AF196" s="13"/>
      <c r="AG196" s="13"/>
      <c r="AH196" s="13"/>
      <c r="AI196" s="13"/>
      <c r="AJ196" s="13"/>
      <c r="AK196" s="13"/>
      <c r="AL196" s="13"/>
      <c r="AM196" s="13"/>
      <c r="AN196" s="13"/>
      <c r="AO196" s="13"/>
      <c r="AP196" s="13"/>
      <c r="AQ196" s="13"/>
      <c r="AR196" s="13"/>
      <c r="AS196" s="13"/>
      <c r="AT196" s="13"/>
      <c r="AU196" s="13"/>
      <c r="AV196" s="13"/>
      <c r="AW196" s="13"/>
      <c r="AX196" s="11"/>
    </row>
    <row r="197" spans="1:50" customFormat="1" ht="15" customHeight="1" x14ac:dyDescent="0.3">
      <c r="A197" s="137" t="s">
        <v>787</v>
      </c>
      <c r="B197" s="44"/>
      <c r="C197" s="48" t="s">
        <v>381</v>
      </c>
      <c r="D197" s="49"/>
      <c r="E197" s="50">
        <v>1163</v>
      </c>
      <c r="F197" s="50">
        <v>1195</v>
      </c>
      <c r="G197" s="50">
        <v>1214</v>
      </c>
      <c r="H197" s="50">
        <v>1244</v>
      </c>
      <c r="I197" s="50">
        <v>1265</v>
      </c>
      <c r="J197" s="50">
        <v>1275</v>
      </c>
      <c r="K197" s="50">
        <v>1275</v>
      </c>
      <c r="L197" s="50">
        <v>1262</v>
      </c>
      <c r="M197" s="50">
        <v>1289</v>
      </c>
      <c r="N197" s="50">
        <v>1368</v>
      </c>
      <c r="O197" s="50">
        <v>1367</v>
      </c>
      <c r="P197" s="50">
        <v>1397</v>
      </c>
      <c r="Q197" s="50">
        <v>1373</v>
      </c>
      <c r="R197" s="50">
        <v>1411</v>
      </c>
      <c r="S197" s="50">
        <v>1429</v>
      </c>
      <c r="T197" s="50">
        <v>1416</v>
      </c>
      <c r="U197" s="50">
        <v>1431</v>
      </c>
      <c r="V197" s="50">
        <v>1402</v>
      </c>
      <c r="W197" s="50">
        <v>1402</v>
      </c>
      <c r="X197" s="50">
        <v>1391</v>
      </c>
      <c r="Y197" s="50">
        <v>1398</v>
      </c>
      <c r="Z197" s="50">
        <v>1430</v>
      </c>
      <c r="AA197" s="50">
        <v>1436</v>
      </c>
      <c r="AB197" s="50">
        <v>1466</v>
      </c>
      <c r="AC197" s="50">
        <v>1504</v>
      </c>
      <c r="AD197" s="50">
        <v>1492</v>
      </c>
      <c r="AE197" s="50">
        <v>1507</v>
      </c>
      <c r="AF197" s="13"/>
      <c r="AG197" s="13"/>
      <c r="AH197" s="13"/>
      <c r="AI197" s="13"/>
      <c r="AJ197" s="13"/>
      <c r="AK197" s="13"/>
      <c r="AL197" s="13"/>
      <c r="AM197" s="13"/>
      <c r="AN197" s="13"/>
      <c r="AO197" s="13"/>
      <c r="AP197" s="13"/>
      <c r="AQ197" s="13"/>
      <c r="AR197" s="13"/>
      <c r="AS197" s="13"/>
      <c r="AT197" s="13"/>
      <c r="AU197" s="13"/>
      <c r="AV197" s="13"/>
      <c r="AW197" s="13"/>
      <c r="AX197" s="11"/>
    </row>
    <row r="198" spans="1:50" customFormat="1" ht="15" customHeight="1" x14ac:dyDescent="0.3">
      <c r="A198" s="137" t="s">
        <v>788</v>
      </c>
      <c r="B198" s="44"/>
      <c r="C198" s="48" t="s">
        <v>382</v>
      </c>
      <c r="D198" s="49"/>
      <c r="E198" s="50">
        <v>1381</v>
      </c>
      <c r="F198" s="50">
        <v>1401</v>
      </c>
      <c r="G198" s="50">
        <v>1431</v>
      </c>
      <c r="H198" s="50">
        <v>1473</v>
      </c>
      <c r="I198" s="50">
        <v>1499</v>
      </c>
      <c r="J198" s="50">
        <v>1536</v>
      </c>
      <c r="K198" s="50">
        <v>1573</v>
      </c>
      <c r="L198" s="50">
        <v>1568</v>
      </c>
      <c r="M198" s="50">
        <v>1587</v>
      </c>
      <c r="N198" s="50">
        <v>1636</v>
      </c>
      <c r="O198" s="50">
        <v>1621</v>
      </c>
      <c r="P198" s="50">
        <v>1659</v>
      </c>
      <c r="Q198" s="50">
        <v>1657</v>
      </c>
      <c r="R198" s="50">
        <v>1673</v>
      </c>
      <c r="S198" s="50">
        <v>1693</v>
      </c>
      <c r="T198" s="50">
        <v>1702</v>
      </c>
      <c r="U198" s="50">
        <v>1700</v>
      </c>
      <c r="V198" s="50">
        <v>1649</v>
      </c>
      <c r="W198" s="50">
        <v>1649</v>
      </c>
      <c r="X198" s="50">
        <v>1714</v>
      </c>
      <c r="Y198" s="50">
        <v>1722</v>
      </c>
      <c r="Z198" s="50">
        <v>1728</v>
      </c>
      <c r="AA198" s="50">
        <v>1709</v>
      </c>
      <c r="AB198" s="50">
        <v>1735</v>
      </c>
      <c r="AC198" s="50">
        <v>1725</v>
      </c>
      <c r="AD198" s="50">
        <v>1718</v>
      </c>
      <c r="AE198" s="50">
        <v>1734</v>
      </c>
      <c r="AF198" s="13"/>
      <c r="AG198" s="13"/>
      <c r="AH198" s="13"/>
      <c r="AI198" s="13"/>
      <c r="AJ198" s="13"/>
      <c r="AK198" s="13"/>
      <c r="AL198" s="13"/>
      <c r="AM198" s="13"/>
      <c r="AN198" s="13"/>
      <c r="AO198" s="13"/>
      <c r="AP198" s="13"/>
      <c r="AQ198" s="13"/>
      <c r="AR198" s="13"/>
      <c r="AS198" s="13"/>
      <c r="AT198" s="13"/>
      <c r="AU198" s="13"/>
      <c r="AV198" s="13"/>
      <c r="AW198" s="13"/>
      <c r="AX198" s="11"/>
    </row>
    <row r="199" spans="1:50" customFormat="1" ht="15" customHeight="1" x14ac:dyDescent="0.3">
      <c r="A199" s="137" t="s">
        <v>383</v>
      </c>
      <c r="B199" s="44"/>
      <c r="C199" s="48" t="s">
        <v>384</v>
      </c>
      <c r="D199" s="49"/>
      <c r="E199" s="50">
        <v>1016</v>
      </c>
      <c r="F199" s="50">
        <v>1042</v>
      </c>
      <c r="G199" s="50">
        <v>1065</v>
      </c>
      <c r="H199" s="50">
        <v>1095</v>
      </c>
      <c r="I199" s="50">
        <v>1110</v>
      </c>
      <c r="J199" s="50">
        <v>1101</v>
      </c>
      <c r="K199" s="50">
        <v>1114</v>
      </c>
      <c r="L199" s="50">
        <v>1093</v>
      </c>
      <c r="M199" s="50">
        <v>1125</v>
      </c>
      <c r="N199" s="50">
        <v>1182</v>
      </c>
      <c r="O199" s="50">
        <v>1191</v>
      </c>
      <c r="P199" s="50">
        <v>1195</v>
      </c>
      <c r="Q199" s="50">
        <v>1191</v>
      </c>
      <c r="R199" s="50">
        <v>1213</v>
      </c>
      <c r="S199" s="50">
        <v>1211</v>
      </c>
      <c r="T199" s="50">
        <v>1205</v>
      </c>
      <c r="U199" s="50">
        <v>1218</v>
      </c>
      <c r="V199" s="50">
        <v>1195</v>
      </c>
      <c r="W199" s="50">
        <v>1193</v>
      </c>
      <c r="X199" s="50">
        <v>1185</v>
      </c>
      <c r="Y199" s="50">
        <v>1195</v>
      </c>
      <c r="Z199" s="50">
        <v>1212</v>
      </c>
      <c r="AA199" s="50">
        <v>1246</v>
      </c>
      <c r="AB199" s="50">
        <v>1277</v>
      </c>
      <c r="AC199" s="50">
        <v>1315</v>
      </c>
      <c r="AD199" s="50">
        <v>1332</v>
      </c>
      <c r="AE199" s="50">
        <v>1354</v>
      </c>
      <c r="AF199" s="13"/>
      <c r="AG199" s="13"/>
      <c r="AH199" s="13"/>
      <c r="AI199" s="13"/>
      <c r="AJ199" s="13"/>
      <c r="AK199" s="13"/>
      <c r="AL199" s="13"/>
      <c r="AM199" s="13"/>
      <c r="AN199" s="13"/>
      <c r="AO199" s="13"/>
      <c r="AP199" s="13"/>
      <c r="AQ199" s="13"/>
      <c r="AR199" s="13"/>
      <c r="AS199" s="13"/>
      <c r="AT199" s="13"/>
      <c r="AU199" s="13"/>
      <c r="AV199" s="13"/>
      <c r="AW199" s="13"/>
      <c r="AX199" s="11"/>
    </row>
    <row r="200" spans="1:50" customFormat="1" ht="15" customHeight="1" x14ac:dyDescent="0.3">
      <c r="A200" s="137" t="s">
        <v>385</v>
      </c>
      <c r="B200" s="44"/>
      <c r="C200" s="48" t="s">
        <v>386</v>
      </c>
      <c r="D200" s="49"/>
      <c r="E200" s="50">
        <v>245</v>
      </c>
      <c r="F200" s="50">
        <v>249</v>
      </c>
      <c r="G200" s="50">
        <v>253</v>
      </c>
      <c r="H200" s="50">
        <v>257</v>
      </c>
      <c r="I200" s="50">
        <v>259</v>
      </c>
      <c r="J200" s="50">
        <v>261</v>
      </c>
      <c r="K200" s="50">
        <v>264</v>
      </c>
      <c r="L200" s="50">
        <v>265</v>
      </c>
      <c r="M200" s="50">
        <v>273</v>
      </c>
      <c r="N200" s="50">
        <v>270</v>
      </c>
      <c r="O200" s="50">
        <v>269</v>
      </c>
      <c r="P200" s="50">
        <v>275</v>
      </c>
      <c r="Q200" s="50">
        <v>272</v>
      </c>
      <c r="R200" s="50">
        <v>277</v>
      </c>
      <c r="S200" s="50">
        <v>278</v>
      </c>
      <c r="T200" s="50">
        <v>276</v>
      </c>
      <c r="U200" s="50">
        <v>273</v>
      </c>
      <c r="V200" s="50">
        <v>263</v>
      </c>
      <c r="W200" s="50">
        <v>262</v>
      </c>
      <c r="X200" s="50">
        <v>259</v>
      </c>
      <c r="Y200" s="50">
        <v>255</v>
      </c>
      <c r="Z200" s="50">
        <v>262</v>
      </c>
      <c r="AA200" s="50">
        <v>261</v>
      </c>
      <c r="AB200" s="50">
        <v>263</v>
      </c>
      <c r="AC200" s="50">
        <v>262</v>
      </c>
      <c r="AD200" s="50">
        <v>262</v>
      </c>
      <c r="AE200" s="50">
        <v>267</v>
      </c>
      <c r="AF200" s="13"/>
      <c r="AG200" s="13"/>
      <c r="AH200" s="13"/>
      <c r="AI200" s="13"/>
      <c r="AJ200" s="13"/>
      <c r="AK200" s="13"/>
      <c r="AL200" s="13"/>
      <c r="AM200" s="13"/>
      <c r="AN200" s="13"/>
      <c r="AO200" s="13"/>
      <c r="AP200" s="13"/>
      <c r="AQ200" s="13"/>
      <c r="AR200" s="13"/>
      <c r="AS200" s="13"/>
      <c r="AT200" s="13"/>
      <c r="AU200" s="13"/>
      <c r="AV200" s="13"/>
      <c r="AW200" s="13"/>
      <c r="AX200" s="11"/>
    </row>
    <row r="201" spans="1:50" customFormat="1" ht="15" customHeight="1" x14ac:dyDescent="0.3">
      <c r="A201" s="137" t="s">
        <v>387</v>
      </c>
      <c r="B201" s="44"/>
      <c r="C201" s="48" t="s">
        <v>388</v>
      </c>
      <c r="D201" s="49"/>
      <c r="E201" s="50">
        <v>268</v>
      </c>
      <c r="F201" s="50">
        <v>275</v>
      </c>
      <c r="G201" s="50">
        <v>279</v>
      </c>
      <c r="H201" s="50">
        <v>285</v>
      </c>
      <c r="I201" s="50">
        <v>289</v>
      </c>
      <c r="J201" s="50">
        <v>291</v>
      </c>
      <c r="K201" s="50">
        <v>304</v>
      </c>
      <c r="L201" s="50">
        <v>305</v>
      </c>
      <c r="M201" s="50">
        <v>308</v>
      </c>
      <c r="N201" s="50">
        <v>308</v>
      </c>
      <c r="O201" s="50">
        <v>308</v>
      </c>
      <c r="P201" s="50">
        <v>311</v>
      </c>
      <c r="Q201" s="50">
        <v>311</v>
      </c>
      <c r="R201" s="50">
        <v>316</v>
      </c>
      <c r="S201" s="50">
        <v>317</v>
      </c>
      <c r="T201" s="50">
        <v>318</v>
      </c>
      <c r="U201" s="50">
        <v>325</v>
      </c>
      <c r="V201" s="50">
        <v>321</v>
      </c>
      <c r="W201" s="50">
        <v>323</v>
      </c>
      <c r="X201" s="50">
        <v>320</v>
      </c>
      <c r="Y201" s="50">
        <v>318</v>
      </c>
      <c r="Z201" s="50">
        <v>330</v>
      </c>
      <c r="AA201" s="50">
        <v>332</v>
      </c>
      <c r="AB201" s="50">
        <v>338</v>
      </c>
      <c r="AC201" s="50">
        <v>348</v>
      </c>
      <c r="AD201" s="50">
        <v>351</v>
      </c>
      <c r="AE201" s="50">
        <v>350</v>
      </c>
      <c r="AF201" s="13"/>
      <c r="AG201" s="13"/>
      <c r="AH201" s="13"/>
      <c r="AI201" s="13"/>
      <c r="AJ201" s="13"/>
      <c r="AK201" s="13"/>
      <c r="AL201" s="13"/>
      <c r="AM201" s="13"/>
      <c r="AN201" s="13"/>
      <c r="AO201" s="13"/>
      <c r="AP201" s="13"/>
      <c r="AQ201" s="13"/>
      <c r="AR201" s="13"/>
      <c r="AS201" s="13"/>
      <c r="AT201" s="13"/>
      <c r="AU201" s="13"/>
      <c r="AV201" s="13"/>
      <c r="AW201" s="13"/>
      <c r="AX201" s="11"/>
    </row>
    <row r="202" spans="1:50" customFormat="1" ht="15" customHeight="1" x14ac:dyDescent="0.3">
      <c r="A202" s="137" t="s">
        <v>389</v>
      </c>
      <c r="B202" s="44"/>
      <c r="C202" s="48" t="s">
        <v>390</v>
      </c>
      <c r="D202" s="49"/>
      <c r="E202" s="50">
        <v>282</v>
      </c>
      <c r="F202" s="50">
        <v>291</v>
      </c>
      <c r="G202" s="50">
        <v>296</v>
      </c>
      <c r="H202" s="50">
        <v>304</v>
      </c>
      <c r="I202" s="50">
        <v>308</v>
      </c>
      <c r="J202" s="50">
        <v>307</v>
      </c>
      <c r="K202" s="50">
        <v>312</v>
      </c>
      <c r="L202" s="50">
        <v>311</v>
      </c>
      <c r="M202" s="50">
        <v>320</v>
      </c>
      <c r="N202" s="50">
        <v>346</v>
      </c>
      <c r="O202" s="50">
        <v>345</v>
      </c>
      <c r="P202" s="50">
        <v>349</v>
      </c>
      <c r="Q202" s="50">
        <v>349</v>
      </c>
      <c r="R202" s="50">
        <v>346</v>
      </c>
      <c r="S202" s="50">
        <v>349</v>
      </c>
      <c r="T202" s="50">
        <v>347</v>
      </c>
      <c r="U202" s="50">
        <v>344</v>
      </c>
      <c r="V202" s="50">
        <v>336</v>
      </c>
      <c r="W202" s="50">
        <v>335</v>
      </c>
      <c r="X202" s="50">
        <v>338</v>
      </c>
      <c r="Y202" s="50">
        <v>340</v>
      </c>
      <c r="Z202" s="50">
        <v>350</v>
      </c>
      <c r="AA202" s="50">
        <v>354</v>
      </c>
      <c r="AB202" s="50">
        <v>362</v>
      </c>
      <c r="AC202" s="50">
        <v>369</v>
      </c>
      <c r="AD202" s="50">
        <v>371</v>
      </c>
      <c r="AE202" s="50">
        <v>374</v>
      </c>
      <c r="AF202" s="13"/>
      <c r="AG202" s="13"/>
      <c r="AH202" s="13"/>
      <c r="AI202" s="13"/>
      <c r="AJ202" s="13"/>
      <c r="AK202" s="13"/>
      <c r="AL202" s="13"/>
      <c r="AM202" s="13"/>
      <c r="AN202" s="13"/>
      <c r="AO202" s="13"/>
      <c r="AP202" s="13"/>
      <c r="AQ202" s="13"/>
      <c r="AR202" s="13"/>
      <c r="AS202" s="13"/>
      <c r="AT202" s="13"/>
      <c r="AU202" s="13"/>
      <c r="AV202" s="13"/>
      <c r="AW202" s="13"/>
      <c r="AX202" s="11"/>
    </row>
    <row r="203" spans="1:50" customFormat="1" ht="15" customHeight="1" x14ac:dyDescent="0.3">
      <c r="A203" s="137" t="s">
        <v>391</v>
      </c>
      <c r="B203" s="44"/>
      <c r="C203" s="48" t="s">
        <v>392</v>
      </c>
      <c r="D203" s="49"/>
      <c r="E203" s="50">
        <v>330</v>
      </c>
      <c r="F203" s="50">
        <v>334</v>
      </c>
      <c r="G203" s="50">
        <v>340</v>
      </c>
      <c r="H203" s="50">
        <v>348</v>
      </c>
      <c r="I203" s="50">
        <v>352</v>
      </c>
      <c r="J203" s="50">
        <v>353</v>
      </c>
      <c r="K203" s="50">
        <v>349</v>
      </c>
      <c r="L203" s="50">
        <v>349</v>
      </c>
      <c r="M203" s="50">
        <v>343</v>
      </c>
      <c r="N203" s="50">
        <v>354</v>
      </c>
      <c r="O203" s="50">
        <v>356</v>
      </c>
      <c r="P203" s="50">
        <v>369</v>
      </c>
      <c r="Q203" s="50">
        <v>361</v>
      </c>
      <c r="R203" s="50">
        <v>393</v>
      </c>
      <c r="S203" s="50">
        <v>396</v>
      </c>
      <c r="T203" s="50">
        <v>396</v>
      </c>
      <c r="U203" s="50">
        <v>393</v>
      </c>
      <c r="V203" s="50">
        <v>384</v>
      </c>
      <c r="W203" s="50">
        <v>383</v>
      </c>
      <c r="X203" s="50">
        <v>373</v>
      </c>
      <c r="Y203" s="50">
        <v>370</v>
      </c>
      <c r="Z203" s="50">
        <v>382</v>
      </c>
      <c r="AA203" s="50">
        <v>385</v>
      </c>
      <c r="AB203" s="50">
        <v>392</v>
      </c>
      <c r="AC203" s="50">
        <v>399</v>
      </c>
      <c r="AD203" s="50">
        <v>399</v>
      </c>
      <c r="AE203" s="50">
        <v>401</v>
      </c>
      <c r="AF203" s="13"/>
      <c r="AG203" s="13"/>
      <c r="AH203" s="13"/>
      <c r="AI203" s="13"/>
      <c r="AJ203" s="13"/>
      <c r="AK203" s="13"/>
      <c r="AL203" s="13"/>
      <c r="AM203" s="13"/>
      <c r="AN203" s="13"/>
      <c r="AO203" s="13"/>
      <c r="AP203" s="13"/>
      <c r="AQ203" s="13"/>
      <c r="AR203" s="13"/>
      <c r="AS203" s="13"/>
      <c r="AT203" s="13"/>
      <c r="AU203" s="13"/>
      <c r="AV203" s="13"/>
      <c r="AW203" s="13"/>
      <c r="AX203" s="11"/>
    </row>
    <row r="204" spans="1:50" customFormat="1" ht="15" customHeight="1" x14ac:dyDescent="0.3">
      <c r="A204" s="137" t="s">
        <v>789</v>
      </c>
      <c r="B204" s="44"/>
      <c r="C204" s="48" t="s">
        <v>393</v>
      </c>
      <c r="D204" s="49"/>
      <c r="E204" s="50">
        <v>1254</v>
      </c>
      <c r="F204" s="50">
        <v>1275</v>
      </c>
      <c r="G204" s="50">
        <v>1295</v>
      </c>
      <c r="H204" s="50">
        <v>1325</v>
      </c>
      <c r="I204" s="50">
        <v>1342</v>
      </c>
      <c r="J204" s="50">
        <v>1358</v>
      </c>
      <c r="K204" s="50">
        <v>1377</v>
      </c>
      <c r="L204" s="50">
        <v>1388</v>
      </c>
      <c r="M204" s="50">
        <v>1407</v>
      </c>
      <c r="N204" s="50">
        <v>1441</v>
      </c>
      <c r="O204" s="50">
        <v>1429</v>
      </c>
      <c r="P204" s="50">
        <v>1450</v>
      </c>
      <c r="Q204" s="50">
        <v>1435</v>
      </c>
      <c r="R204" s="50">
        <v>1439</v>
      </c>
      <c r="S204" s="50">
        <v>1461</v>
      </c>
      <c r="T204" s="50">
        <v>1468</v>
      </c>
      <c r="U204" s="50">
        <v>1460</v>
      </c>
      <c r="V204" s="50">
        <v>1438</v>
      </c>
      <c r="W204" s="50">
        <v>1423</v>
      </c>
      <c r="X204" s="50">
        <v>1559</v>
      </c>
      <c r="Y204" s="50">
        <v>1548</v>
      </c>
      <c r="Z204" s="50">
        <v>1496</v>
      </c>
      <c r="AA204" s="50">
        <v>1470</v>
      </c>
      <c r="AB204" s="50">
        <v>1484</v>
      </c>
      <c r="AC204" s="50">
        <v>1539</v>
      </c>
      <c r="AD204" s="50">
        <v>1585</v>
      </c>
      <c r="AE204" s="50">
        <v>1572</v>
      </c>
      <c r="AF204" s="13"/>
      <c r="AG204" s="13"/>
      <c r="AH204" s="13"/>
      <c r="AI204" s="13"/>
      <c r="AJ204" s="13"/>
      <c r="AK204" s="13"/>
      <c r="AL204" s="13"/>
      <c r="AM204" s="13"/>
      <c r="AN204" s="13"/>
      <c r="AO204" s="13"/>
      <c r="AP204" s="13"/>
      <c r="AQ204" s="13"/>
      <c r="AR204" s="13"/>
      <c r="AS204" s="13"/>
      <c r="AT204" s="13"/>
      <c r="AU204" s="13"/>
      <c r="AV204" s="13"/>
      <c r="AW204" s="13"/>
      <c r="AX204" s="11"/>
    </row>
    <row r="205" spans="1:50" customFormat="1" ht="15" customHeight="1" x14ac:dyDescent="0.3">
      <c r="A205" s="137" t="s">
        <v>394</v>
      </c>
      <c r="B205" s="44"/>
      <c r="C205" s="48" t="s">
        <v>395</v>
      </c>
      <c r="D205" s="49"/>
      <c r="E205" s="50">
        <v>54</v>
      </c>
      <c r="F205" s="50">
        <v>56</v>
      </c>
      <c r="G205" s="50">
        <v>57</v>
      </c>
      <c r="H205" s="50">
        <v>58</v>
      </c>
      <c r="I205" s="50">
        <v>59</v>
      </c>
      <c r="J205" s="50">
        <v>58</v>
      </c>
      <c r="K205" s="50">
        <v>59</v>
      </c>
      <c r="L205" s="50">
        <v>58</v>
      </c>
      <c r="M205" s="50">
        <v>59</v>
      </c>
      <c r="N205" s="50">
        <v>61</v>
      </c>
      <c r="O205" s="50">
        <v>60</v>
      </c>
      <c r="P205" s="50">
        <v>61</v>
      </c>
      <c r="Q205" s="50">
        <v>60</v>
      </c>
      <c r="R205" s="50">
        <v>64</v>
      </c>
      <c r="S205" s="50">
        <v>63</v>
      </c>
      <c r="T205" s="50">
        <v>63</v>
      </c>
      <c r="U205" s="50">
        <v>63</v>
      </c>
      <c r="V205" s="50">
        <v>62</v>
      </c>
      <c r="W205" s="50">
        <v>61</v>
      </c>
      <c r="X205" s="50">
        <v>61</v>
      </c>
      <c r="Y205" s="50">
        <v>62</v>
      </c>
      <c r="Z205" s="50">
        <v>64</v>
      </c>
      <c r="AA205" s="50">
        <v>66</v>
      </c>
      <c r="AB205" s="50">
        <v>67</v>
      </c>
      <c r="AC205" s="50">
        <v>68</v>
      </c>
      <c r="AD205" s="50">
        <v>67</v>
      </c>
      <c r="AE205" s="50">
        <v>67</v>
      </c>
      <c r="AF205" s="13"/>
      <c r="AG205" s="13"/>
      <c r="AH205" s="13"/>
      <c r="AI205" s="13"/>
      <c r="AJ205" s="13"/>
      <c r="AK205" s="13"/>
      <c r="AL205" s="13"/>
      <c r="AM205" s="13"/>
      <c r="AN205" s="13"/>
      <c r="AO205" s="13"/>
      <c r="AP205" s="13"/>
      <c r="AQ205" s="13"/>
      <c r="AR205" s="13"/>
      <c r="AS205" s="13"/>
      <c r="AT205" s="13"/>
      <c r="AU205" s="13"/>
      <c r="AV205" s="13"/>
      <c r="AW205" s="13"/>
      <c r="AX205" s="11"/>
    </row>
    <row r="206" spans="1:50" customFormat="1" ht="15" customHeight="1" x14ac:dyDescent="0.3">
      <c r="A206" s="137" t="s">
        <v>790</v>
      </c>
      <c r="B206" s="44"/>
      <c r="C206" s="48" t="s">
        <v>396</v>
      </c>
      <c r="D206" s="49"/>
      <c r="E206" s="50">
        <v>923</v>
      </c>
      <c r="F206" s="50">
        <v>954</v>
      </c>
      <c r="G206" s="50">
        <v>978</v>
      </c>
      <c r="H206" s="50">
        <v>1011</v>
      </c>
      <c r="I206" s="50">
        <v>1037</v>
      </c>
      <c r="J206" s="50">
        <v>1043</v>
      </c>
      <c r="K206" s="50">
        <v>1030</v>
      </c>
      <c r="L206" s="50">
        <v>1014</v>
      </c>
      <c r="M206" s="50">
        <v>1053</v>
      </c>
      <c r="N206" s="50">
        <v>1105</v>
      </c>
      <c r="O206" s="50">
        <v>1078</v>
      </c>
      <c r="P206" s="50">
        <v>1096</v>
      </c>
      <c r="Q206" s="50">
        <v>1092</v>
      </c>
      <c r="R206" s="50">
        <v>1126</v>
      </c>
      <c r="S206" s="50">
        <v>1111</v>
      </c>
      <c r="T206" s="50">
        <v>1077</v>
      </c>
      <c r="U206" s="50">
        <v>1078</v>
      </c>
      <c r="V206" s="50">
        <v>1048</v>
      </c>
      <c r="W206" s="50">
        <v>1057</v>
      </c>
      <c r="X206" s="50">
        <v>1040</v>
      </c>
      <c r="Y206" s="50">
        <v>1054</v>
      </c>
      <c r="Z206" s="50">
        <v>1089</v>
      </c>
      <c r="AA206" s="50">
        <v>1101</v>
      </c>
      <c r="AB206" s="50">
        <v>1150</v>
      </c>
      <c r="AC206" s="50">
        <v>1211</v>
      </c>
      <c r="AD206" s="50">
        <v>1194</v>
      </c>
      <c r="AE206" s="50">
        <v>1185</v>
      </c>
      <c r="AF206" s="13"/>
      <c r="AG206" s="13"/>
      <c r="AH206" s="13"/>
      <c r="AI206" s="13"/>
      <c r="AJ206" s="13"/>
      <c r="AK206" s="13"/>
      <c r="AL206" s="13"/>
      <c r="AM206" s="13"/>
      <c r="AN206" s="13"/>
      <c r="AO206" s="13"/>
      <c r="AP206" s="13"/>
      <c r="AQ206" s="13"/>
      <c r="AR206" s="13"/>
      <c r="AS206" s="13"/>
      <c r="AT206" s="13"/>
      <c r="AU206" s="13"/>
      <c r="AV206" s="13"/>
      <c r="AW206" s="13"/>
      <c r="AX206" s="11"/>
    </row>
    <row r="207" spans="1:50" customFormat="1" ht="15" customHeight="1" x14ac:dyDescent="0.3">
      <c r="A207" s="137" t="s">
        <v>397</v>
      </c>
      <c r="B207" s="44"/>
      <c r="C207" s="48" t="s">
        <v>398</v>
      </c>
      <c r="D207" s="49"/>
      <c r="E207" s="50">
        <v>611</v>
      </c>
      <c r="F207" s="50">
        <v>621</v>
      </c>
      <c r="G207" s="50">
        <v>634</v>
      </c>
      <c r="H207" s="50">
        <v>655</v>
      </c>
      <c r="I207" s="50">
        <v>668</v>
      </c>
      <c r="J207" s="50">
        <v>682</v>
      </c>
      <c r="K207" s="50">
        <v>692</v>
      </c>
      <c r="L207" s="50">
        <v>666</v>
      </c>
      <c r="M207" s="50">
        <v>678</v>
      </c>
      <c r="N207" s="50">
        <v>693</v>
      </c>
      <c r="O207" s="50">
        <v>714</v>
      </c>
      <c r="P207" s="50">
        <v>726</v>
      </c>
      <c r="Q207" s="50">
        <v>741</v>
      </c>
      <c r="R207" s="50">
        <v>752</v>
      </c>
      <c r="S207" s="50">
        <v>750</v>
      </c>
      <c r="T207" s="50">
        <v>760</v>
      </c>
      <c r="U207" s="50">
        <v>750</v>
      </c>
      <c r="V207" s="50">
        <v>732</v>
      </c>
      <c r="W207" s="50">
        <v>735</v>
      </c>
      <c r="X207" s="50">
        <v>727</v>
      </c>
      <c r="Y207" s="50">
        <v>730</v>
      </c>
      <c r="Z207" s="50">
        <v>754</v>
      </c>
      <c r="AA207" s="50">
        <v>768</v>
      </c>
      <c r="AB207" s="50">
        <v>782</v>
      </c>
      <c r="AC207" s="50">
        <v>781</v>
      </c>
      <c r="AD207" s="50">
        <v>806</v>
      </c>
      <c r="AE207" s="50">
        <v>805</v>
      </c>
      <c r="AF207" s="13"/>
      <c r="AG207" s="13"/>
      <c r="AH207" s="13"/>
      <c r="AI207" s="13"/>
      <c r="AJ207" s="13"/>
      <c r="AK207" s="13"/>
      <c r="AL207" s="13"/>
      <c r="AM207" s="13"/>
      <c r="AN207" s="13"/>
      <c r="AO207" s="13"/>
      <c r="AP207" s="13"/>
      <c r="AQ207" s="13"/>
      <c r="AR207" s="13"/>
      <c r="AS207" s="13"/>
      <c r="AT207" s="13"/>
      <c r="AU207" s="13"/>
      <c r="AV207" s="13"/>
      <c r="AW207" s="13"/>
      <c r="AX207" s="11"/>
    </row>
    <row r="208" spans="1:50" customFormat="1" ht="15" customHeight="1" x14ac:dyDescent="0.3">
      <c r="A208" s="137" t="s">
        <v>399</v>
      </c>
      <c r="B208" s="44"/>
      <c r="C208" s="48" t="s">
        <v>400</v>
      </c>
      <c r="D208" s="49"/>
      <c r="E208" s="50">
        <v>476</v>
      </c>
      <c r="F208" s="50">
        <v>491</v>
      </c>
      <c r="G208" s="50">
        <v>502</v>
      </c>
      <c r="H208" s="50">
        <v>513</v>
      </c>
      <c r="I208" s="50">
        <v>518</v>
      </c>
      <c r="J208" s="50">
        <v>517</v>
      </c>
      <c r="K208" s="50">
        <v>522</v>
      </c>
      <c r="L208" s="50">
        <v>518</v>
      </c>
      <c r="M208" s="50">
        <v>518</v>
      </c>
      <c r="N208" s="50">
        <v>545</v>
      </c>
      <c r="O208" s="50">
        <v>554</v>
      </c>
      <c r="P208" s="50">
        <v>561</v>
      </c>
      <c r="Q208" s="50">
        <v>556</v>
      </c>
      <c r="R208" s="50">
        <v>571</v>
      </c>
      <c r="S208" s="50">
        <v>568</v>
      </c>
      <c r="T208" s="50">
        <v>556</v>
      </c>
      <c r="U208" s="50">
        <v>560</v>
      </c>
      <c r="V208" s="50">
        <v>548</v>
      </c>
      <c r="W208" s="50">
        <v>549</v>
      </c>
      <c r="X208" s="50">
        <v>547</v>
      </c>
      <c r="Y208" s="50">
        <v>550</v>
      </c>
      <c r="Z208" s="50">
        <v>564</v>
      </c>
      <c r="AA208" s="50">
        <v>576</v>
      </c>
      <c r="AB208" s="50">
        <v>585</v>
      </c>
      <c r="AC208" s="50">
        <v>596</v>
      </c>
      <c r="AD208" s="50">
        <v>591</v>
      </c>
      <c r="AE208" s="50">
        <v>590</v>
      </c>
      <c r="AF208" s="13"/>
      <c r="AG208" s="13"/>
      <c r="AH208" s="13"/>
      <c r="AI208" s="13"/>
      <c r="AJ208" s="13"/>
      <c r="AK208" s="13"/>
      <c r="AL208" s="13"/>
      <c r="AM208" s="13"/>
      <c r="AN208" s="13"/>
      <c r="AO208" s="13"/>
      <c r="AP208" s="13"/>
      <c r="AQ208" s="13"/>
      <c r="AR208" s="13"/>
      <c r="AS208" s="13"/>
      <c r="AT208" s="13"/>
      <c r="AU208" s="13"/>
      <c r="AV208" s="13"/>
      <c r="AW208" s="13"/>
      <c r="AX208" s="11"/>
    </row>
    <row r="209" spans="1:50" customFormat="1" ht="15" customHeight="1" x14ac:dyDescent="0.3">
      <c r="A209" s="137" t="s">
        <v>401</v>
      </c>
      <c r="B209" s="44"/>
      <c r="C209" s="48" t="s">
        <v>402</v>
      </c>
      <c r="D209" s="49"/>
      <c r="E209" s="50">
        <v>74</v>
      </c>
      <c r="F209" s="50">
        <v>77</v>
      </c>
      <c r="G209" s="50">
        <v>78</v>
      </c>
      <c r="H209" s="50">
        <v>80</v>
      </c>
      <c r="I209" s="50">
        <v>81</v>
      </c>
      <c r="J209" s="50">
        <v>80</v>
      </c>
      <c r="K209" s="50">
        <v>82</v>
      </c>
      <c r="L209" s="50">
        <v>81</v>
      </c>
      <c r="M209" s="50">
        <v>82</v>
      </c>
      <c r="N209" s="50">
        <v>87</v>
      </c>
      <c r="O209" s="50">
        <v>88</v>
      </c>
      <c r="P209" s="50">
        <v>89</v>
      </c>
      <c r="Q209" s="50">
        <v>90</v>
      </c>
      <c r="R209" s="50">
        <v>93</v>
      </c>
      <c r="S209" s="50">
        <v>92</v>
      </c>
      <c r="T209" s="50">
        <v>92</v>
      </c>
      <c r="U209" s="50">
        <v>92</v>
      </c>
      <c r="V209" s="50">
        <v>91</v>
      </c>
      <c r="W209" s="50">
        <v>94</v>
      </c>
      <c r="X209" s="50">
        <v>94</v>
      </c>
      <c r="Y209" s="50">
        <v>96</v>
      </c>
      <c r="Z209" s="50">
        <v>99</v>
      </c>
      <c r="AA209" s="50">
        <v>101</v>
      </c>
      <c r="AB209" s="50">
        <v>103</v>
      </c>
      <c r="AC209" s="50">
        <v>103</v>
      </c>
      <c r="AD209" s="50">
        <v>102</v>
      </c>
      <c r="AE209" s="50">
        <v>102</v>
      </c>
      <c r="AF209" s="13"/>
      <c r="AG209" s="13"/>
      <c r="AH209" s="13"/>
      <c r="AI209" s="13"/>
      <c r="AJ209" s="13"/>
      <c r="AK209" s="13"/>
      <c r="AL209" s="13"/>
      <c r="AM209" s="13"/>
      <c r="AN209" s="13"/>
      <c r="AO209" s="13"/>
      <c r="AP209" s="13"/>
      <c r="AQ209" s="13"/>
      <c r="AR209" s="13"/>
      <c r="AS209" s="13"/>
      <c r="AT209" s="13"/>
      <c r="AU209" s="13"/>
      <c r="AV209" s="13"/>
      <c r="AW209" s="13"/>
      <c r="AX209" s="11"/>
    </row>
    <row r="210" spans="1:50" customFormat="1" ht="15" customHeight="1" x14ac:dyDescent="0.3">
      <c r="A210" s="137" t="s">
        <v>403</v>
      </c>
      <c r="B210" s="44"/>
      <c r="C210" s="48" t="s">
        <v>404</v>
      </c>
      <c r="D210" s="49"/>
      <c r="E210" s="50">
        <v>394</v>
      </c>
      <c r="F210" s="50">
        <v>405</v>
      </c>
      <c r="G210" s="50">
        <v>412</v>
      </c>
      <c r="H210" s="50">
        <v>421</v>
      </c>
      <c r="I210" s="50">
        <v>426</v>
      </c>
      <c r="J210" s="50">
        <v>427</v>
      </c>
      <c r="K210" s="50">
        <v>435</v>
      </c>
      <c r="L210" s="50">
        <v>432</v>
      </c>
      <c r="M210" s="50">
        <v>445</v>
      </c>
      <c r="N210" s="50">
        <v>470</v>
      </c>
      <c r="O210" s="50">
        <v>481</v>
      </c>
      <c r="P210" s="50">
        <v>482</v>
      </c>
      <c r="Q210" s="50">
        <v>473</v>
      </c>
      <c r="R210" s="50">
        <v>481</v>
      </c>
      <c r="S210" s="50">
        <v>481</v>
      </c>
      <c r="T210" s="50">
        <v>477</v>
      </c>
      <c r="U210" s="50">
        <v>478</v>
      </c>
      <c r="V210" s="50">
        <v>474</v>
      </c>
      <c r="W210" s="50">
        <v>473</v>
      </c>
      <c r="X210" s="50">
        <v>464</v>
      </c>
      <c r="Y210" s="50">
        <v>460</v>
      </c>
      <c r="Z210" s="50">
        <v>472</v>
      </c>
      <c r="AA210" s="50">
        <v>477</v>
      </c>
      <c r="AB210" s="50">
        <v>487</v>
      </c>
      <c r="AC210" s="50">
        <v>490</v>
      </c>
      <c r="AD210" s="50">
        <v>494</v>
      </c>
      <c r="AE210" s="50">
        <v>495</v>
      </c>
      <c r="AF210" s="13"/>
      <c r="AG210" s="13"/>
      <c r="AH210" s="13"/>
      <c r="AI210" s="13"/>
      <c r="AJ210" s="13"/>
      <c r="AK210" s="13"/>
      <c r="AL210" s="13"/>
      <c r="AM210" s="13"/>
      <c r="AN210" s="13"/>
      <c r="AO210" s="13"/>
      <c r="AP210" s="13"/>
      <c r="AQ210" s="13"/>
      <c r="AR210" s="13"/>
      <c r="AS210" s="13"/>
      <c r="AT210" s="13"/>
      <c r="AU210" s="13"/>
      <c r="AV210" s="13"/>
      <c r="AW210" s="13"/>
      <c r="AX210" s="11"/>
    </row>
    <row r="211" spans="1:50" customFormat="1" ht="15" customHeight="1" x14ac:dyDescent="0.3">
      <c r="A211" s="137" t="s">
        <v>405</v>
      </c>
      <c r="B211" s="44"/>
      <c r="C211" s="48" t="s">
        <v>406</v>
      </c>
      <c r="D211" s="49"/>
      <c r="E211" s="50">
        <v>879</v>
      </c>
      <c r="F211" s="50">
        <v>904</v>
      </c>
      <c r="G211" s="50">
        <v>924</v>
      </c>
      <c r="H211" s="50">
        <v>953</v>
      </c>
      <c r="I211" s="50">
        <v>975</v>
      </c>
      <c r="J211" s="50">
        <v>988</v>
      </c>
      <c r="K211" s="50">
        <v>1017</v>
      </c>
      <c r="L211" s="50">
        <v>994</v>
      </c>
      <c r="M211" s="50">
        <v>1006</v>
      </c>
      <c r="N211" s="50">
        <v>1050</v>
      </c>
      <c r="O211" s="50">
        <v>1085</v>
      </c>
      <c r="P211" s="50">
        <v>1098</v>
      </c>
      <c r="Q211" s="50">
        <v>1083</v>
      </c>
      <c r="R211" s="50">
        <v>1133</v>
      </c>
      <c r="S211" s="50">
        <v>1116</v>
      </c>
      <c r="T211" s="50">
        <v>1128</v>
      </c>
      <c r="U211" s="50">
        <v>1153</v>
      </c>
      <c r="V211" s="50">
        <v>1125</v>
      </c>
      <c r="W211" s="50">
        <v>1124</v>
      </c>
      <c r="X211" s="50">
        <v>1145</v>
      </c>
      <c r="Y211" s="50">
        <v>1142</v>
      </c>
      <c r="Z211" s="50">
        <v>1173</v>
      </c>
      <c r="AA211" s="50">
        <v>1177</v>
      </c>
      <c r="AB211" s="50">
        <v>1209</v>
      </c>
      <c r="AC211" s="50">
        <v>1226</v>
      </c>
      <c r="AD211" s="50">
        <v>1231</v>
      </c>
      <c r="AE211" s="50">
        <v>1248</v>
      </c>
      <c r="AF211" s="13"/>
      <c r="AG211" s="13"/>
      <c r="AH211" s="13"/>
      <c r="AI211" s="13"/>
      <c r="AJ211" s="13"/>
      <c r="AK211" s="13"/>
      <c r="AL211" s="13"/>
      <c r="AM211" s="13"/>
      <c r="AN211" s="13"/>
      <c r="AO211" s="13"/>
      <c r="AP211" s="13"/>
      <c r="AQ211" s="13"/>
      <c r="AR211" s="13"/>
      <c r="AS211" s="13"/>
      <c r="AT211" s="13"/>
      <c r="AU211" s="13"/>
      <c r="AV211" s="13"/>
      <c r="AW211" s="13"/>
      <c r="AX211" s="11"/>
    </row>
    <row r="212" spans="1:50" customFormat="1" ht="15" customHeight="1" x14ac:dyDescent="0.3">
      <c r="A212" s="137" t="s">
        <v>407</v>
      </c>
      <c r="B212" s="44"/>
      <c r="C212" s="48" t="s">
        <v>408</v>
      </c>
      <c r="D212" s="49"/>
      <c r="E212" s="50">
        <v>481</v>
      </c>
      <c r="F212" s="50">
        <v>492</v>
      </c>
      <c r="G212" s="50">
        <v>502</v>
      </c>
      <c r="H212" s="50">
        <v>518</v>
      </c>
      <c r="I212" s="50">
        <v>529</v>
      </c>
      <c r="J212" s="50">
        <v>534</v>
      </c>
      <c r="K212" s="50">
        <v>543</v>
      </c>
      <c r="L212" s="50">
        <v>550</v>
      </c>
      <c r="M212" s="50">
        <v>559</v>
      </c>
      <c r="N212" s="50">
        <v>567</v>
      </c>
      <c r="O212" s="50">
        <v>577</v>
      </c>
      <c r="P212" s="50">
        <v>579</v>
      </c>
      <c r="Q212" s="50">
        <v>590</v>
      </c>
      <c r="R212" s="50">
        <v>620</v>
      </c>
      <c r="S212" s="50">
        <v>625</v>
      </c>
      <c r="T212" s="50">
        <v>618</v>
      </c>
      <c r="U212" s="50">
        <v>615</v>
      </c>
      <c r="V212" s="50">
        <v>602</v>
      </c>
      <c r="W212" s="50">
        <v>595</v>
      </c>
      <c r="X212" s="50">
        <v>584</v>
      </c>
      <c r="Y212" s="50">
        <v>581</v>
      </c>
      <c r="Z212" s="50">
        <v>599</v>
      </c>
      <c r="AA212" s="50">
        <v>611</v>
      </c>
      <c r="AB212" s="50">
        <v>639</v>
      </c>
      <c r="AC212" s="50">
        <v>643</v>
      </c>
      <c r="AD212" s="50">
        <v>648</v>
      </c>
      <c r="AE212" s="50">
        <v>646</v>
      </c>
      <c r="AF212" s="13"/>
      <c r="AG212" s="13"/>
      <c r="AH212" s="13"/>
      <c r="AI212" s="13"/>
      <c r="AJ212" s="13"/>
      <c r="AK212" s="13"/>
      <c r="AL212" s="13"/>
      <c r="AM212" s="13"/>
      <c r="AN212" s="13"/>
      <c r="AO212" s="13"/>
      <c r="AP212" s="13"/>
      <c r="AQ212" s="13"/>
      <c r="AR212" s="13"/>
      <c r="AS212" s="13"/>
      <c r="AT212" s="13"/>
      <c r="AU212" s="13"/>
      <c r="AV212" s="13"/>
      <c r="AW212" s="13"/>
      <c r="AX212" s="11"/>
    </row>
    <row r="213" spans="1:50" s="11" customFormat="1" ht="22.5" customHeight="1" x14ac:dyDescent="0.25">
      <c r="A213" s="137" t="s">
        <v>409</v>
      </c>
      <c r="B213" s="44"/>
      <c r="C213" s="48" t="s">
        <v>410</v>
      </c>
      <c r="D213" s="49"/>
      <c r="E213" s="50">
        <v>276</v>
      </c>
      <c r="F213" s="50">
        <v>280</v>
      </c>
      <c r="G213" s="50">
        <v>285</v>
      </c>
      <c r="H213" s="50">
        <v>291</v>
      </c>
      <c r="I213" s="50">
        <v>295</v>
      </c>
      <c r="J213" s="50">
        <v>297</v>
      </c>
      <c r="K213" s="50">
        <v>301</v>
      </c>
      <c r="L213" s="50">
        <v>304</v>
      </c>
      <c r="M213" s="50">
        <v>305</v>
      </c>
      <c r="N213" s="50">
        <v>313</v>
      </c>
      <c r="O213" s="50">
        <v>310</v>
      </c>
      <c r="P213" s="50">
        <v>311</v>
      </c>
      <c r="Q213" s="50">
        <v>317</v>
      </c>
      <c r="R213" s="50">
        <v>326</v>
      </c>
      <c r="S213" s="50">
        <v>320</v>
      </c>
      <c r="T213" s="50">
        <v>321</v>
      </c>
      <c r="U213" s="50">
        <v>332</v>
      </c>
      <c r="V213" s="50">
        <v>322</v>
      </c>
      <c r="W213" s="50">
        <v>322</v>
      </c>
      <c r="X213" s="50">
        <v>323</v>
      </c>
      <c r="Y213" s="50">
        <v>319</v>
      </c>
      <c r="Z213" s="50">
        <v>325</v>
      </c>
      <c r="AA213" s="50">
        <v>327</v>
      </c>
      <c r="AB213" s="50">
        <v>328</v>
      </c>
      <c r="AC213" s="50">
        <v>325</v>
      </c>
      <c r="AD213" s="50">
        <v>333</v>
      </c>
      <c r="AE213" s="50">
        <v>331</v>
      </c>
    </row>
    <row r="214" spans="1:50" customFormat="1" ht="15" customHeight="1" x14ac:dyDescent="0.3">
      <c r="A214" s="137" t="s">
        <v>411</v>
      </c>
      <c r="B214" s="44"/>
      <c r="C214" s="48" t="s">
        <v>412</v>
      </c>
      <c r="D214" s="49"/>
      <c r="E214" s="50">
        <v>657</v>
      </c>
      <c r="F214" s="50">
        <v>671</v>
      </c>
      <c r="G214" s="50">
        <v>685</v>
      </c>
      <c r="H214" s="50">
        <v>707</v>
      </c>
      <c r="I214" s="50">
        <v>723</v>
      </c>
      <c r="J214" s="50">
        <v>740</v>
      </c>
      <c r="K214" s="50">
        <v>760</v>
      </c>
      <c r="L214" s="50">
        <v>772</v>
      </c>
      <c r="M214" s="50">
        <v>779</v>
      </c>
      <c r="N214" s="50">
        <v>797</v>
      </c>
      <c r="O214" s="50">
        <v>806</v>
      </c>
      <c r="P214" s="50">
        <v>825</v>
      </c>
      <c r="Q214" s="50">
        <v>828</v>
      </c>
      <c r="R214" s="50">
        <v>831</v>
      </c>
      <c r="S214" s="50">
        <v>837</v>
      </c>
      <c r="T214" s="50">
        <v>849</v>
      </c>
      <c r="U214" s="50">
        <v>846</v>
      </c>
      <c r="V214" s="50">
        <v>825</v>
      </c>
      <c r="W214" s="50">
        <v>828</v>
      </c>
      <c r="X214" s="50">
        <v>826</v>
      </c>
      <c r="Y214" s="50">
        <v>833</v>
      </c>
      <c r="Z214" s="50">
        <v>850</v>
      </c>
      <c r="AA214" s="50">
        <v>866</v>
      </c>
      <c r="AB214" s="50">
        <v>878</v>
      </c>
      <c r="AC214" s="50">
        <v>900</v>
      </c>
      <c r="AD214" s="50">
        <v>923</v>
      </c>
      <c r="AE214" s="50">
        <v>923</v>
      </c>
      <c r="AF214" s="13"/>
      <c r="AG214" s="13"/>
      <c r="AH214" s="13"/>
      <c r="AI214" s="13"/>
      <c r="AJ214" s="13"/>
      <c r="AK214" s="13"/>
      <c r="AL214" s="13"/>
      <c r="AM214" s="13"/>
      <c r="AN214" s="13"/>
      <c r="AO214" s="13"/>
      <c r="AP214" s="13"/>
      <c r="AQ214" s="13"/>
      <c r="AR214" s="13"/>
      <c r="AS214" s="13"/>
      <c r="AT214" s="13"/>
      <c r="AU214" s="13"/>
      <c r="AV214" s="13"/>
      <c r="AW214" s="13"/>
      <c r="AX214" s="11"/>
    </row>
    <row r="215" spans="1:50" customFormat="1" ht="15" customHeight="1" x14ac:dyDescent="0.3">
      <c r="A215" s="136" t="s">
        <v>13</v>
      </c>
      <c r="B215" s="44" t="s">
        <v>14</v>
      </c>
      <c r="C215" s="44"/>
      <c r="D215" s="45"/>
      <c r="E215" s="50">
        <v>11279</v>
      </c>
      <c r="F215" s="50">
        <v>11529</v>
      </c>
      <c r="G215" s="50">
        <v>11739</v>
      </c>
      <c r="H215" s="50">
        <v>12008</v>
      </c>
      <c r="I215" s="50">
        <v>12228</v>
      </c>
      <c r="J215" s="50">
        <v>12321</v>
      </c>
      <c r="K215" s="50">
        <v>12553</v>
      </c>
      <c r="L215" s="50">
        <v>12495</v>
      </c>
      <c r="M215" s="50">
        <v>12683</v>
      </c>
      <c r="N215" s="50">
        <v>13155</v>
      </c>
      <c r="O215" s="50">
        <v>13264</v>
      </c>
      <c r="P215" s="50">
        <v>13576</v>
      </c>
      <c r="Q215" s="50">
        <v>13449</v>
      </c>
      <c r="R215" s="50">
        <v>13769</v>
      </c>
      <c r="S215" s="50">
        <v>13862</v>
      </c>
      <c r="T215" s="50">
        <v>13799</v>
      </c>
      <c r="U215" s="50">
        <v>13669</v>
      </c>
      <c r="V215" s="50">
        <v>13441</v>
      </c>
      <c r="W215" s="50">
        <v>13547</v>
      </c>
      <c r="X215" s="50">
        <v>13591</v>
      </c>
      <c r="Y215" s="50">
        <v>13756</v>
      </c>
      <c r="Z215" s="50">
        <v>14292</v>
      </c>
      <c r="AA215" s="50">
        <v>14605</v>
      </c>
      <c r="AB215" s="50">
        <v>15061</v>
      </c>
      <c r="AC215" s="50">
        <v>15000</v>
      </c>
      <c r="AD215" s="50">
        <v>15331</v>
      </c>
      <c r="AE215" s="50">
        <v>15617</v>
      </c>
      <c r="AF215" s="13"/>
      <c r="AG215" s="13"/>
      <c r="AH215" s="13"/>
      <c r="AI215" s="13"/>
      <c r="AJ215" s="13"/>
      <c r="AK215" s="13"/>
      <c r="AL215" s="13"/>
      <c r="AM215" s="13"/>
      <c r="AN215" s="13"/>
      <c r="AO215" s="13"/>
      <c r="AP215" s="13"/>
      <c r="AQ215" s="13"/>
      <c r="AR215" s="13"/>
      <c r="AS215" s="13"/>
      <c r="AT215" s="13"/>
      <c r="AU215" s="13"/>
      <c r="AV215" s="13"/>
      <c r="AW215" s="13"/>
      <c r="AX215" s="11"/>
    </row>
    <row r="216" spans="1:50" customFormat="1" ht="15" customHeight="1" x14ac:dyDescent="0.3">
      <c r="A216" s="137" t="s">
        <v>413</v>
      </c>
      <c r="B216" s="145"/>
      <c r="C216" s="145" t="s">
        <v>414</v>
      </c>
      <c r="D216" s="49"/>
      <c r="E216" s="50">
        <v>171</v>
      </c>
      <c r="F216" s="50">
        <v>172</v>
      </c>
      <c r="G216" s="50">
        <v>175</v>
      </c>
      <c r="H216" s="50">
        <v>177</v>
      </c>
      <c r="I216" s="50">
        <v>179</v>
      </c>
      <c r="J216" s="50">
        <v>180</v>
      </c>
      <c r="K216" s="50">
        <v>180</v>
      </c>
      <c r="L216" s="50">
        <v>181</v>
      </c>
      <c r="M216" s="50">
        <v>183</v>
      </c>
      <c r="N216" s="50">
        <v>186</v>
      </c>
      <c r="O216" s="50">
        <v>185</v>
      </c>
      <c r="P216" s="50">
        <v>194</v>
      </c>
      <c r="Q216" s="50">
        <v>200</v>
      </c>
      <c r="R216" s="50">
        <v>198</v>
      </c>
      <c r="S216" s="50">
        <v>201</v>
      </c>
      <c r="T216" s="50">
        <v>204</v>
      </c>
      <c r="U216" s="50">
        <v>206</v>
      </c>
      <c r="V216" s="50">
        <v>201</v>
      </c>
      <c r="W216" s="50">
        <v>204</v>
      </c>
      <c r="X216" s="50">
        <v>205</v>
      </c>
      <c r="Y216" s="50">
        <v>206</v>
      </c>
      <c r="Z216" s="50">
        <v>210</v>
      </c>
      <c r="AA216" s="50">
        <v>224</v>
      </c>
      <c r="AB216" s="50">
        <v>231</v>
      </c>
      <c r="AC216" s="50">
        <v>216</v>
      </c>
      <c r="AD216" s="50">
        <v>219</v>
      </c>
      <c r="AE216" s="50">
        <v>224</v>
      </c>
      <c r="AF216" s="13"/>
      <c r="AG216" s="13"/>
      <c r="AH216" s="13"/>
      <c r="AI216" s="13"/>
      <c r="AJ216" s="13"/>
      <c r="AK216" s="13"/>
      <c r="AL216" s="13"/>
      <c r="AM216" s="13"/>
      <c r="AN216" s="13"/>
      <c r="AO216" s="13"/>
      <c r="AP216" s="13"/>
      <c r="AQ216" s="13"/>
      <c r="AR216" s="13"/>
      <c r="AS216" s="13"/>
      <c r="AT216" s="13"/>
      <c r="AU216" s="13"/>
      <c r="AV216" s="13"/>
      <c r="AW216" s="13"/>
      <c r="AX216" s="11"/>
    </row>
    <row r="217" spans="1:50" customFormat="1" ht="15" customHeight="1" x14ac:dyDescent="0.3">
      <c r="A217" s="137" t="s">
        <v>415</v>
      </c>
      <c r="B217" s="145"/>
      <c r="C217" s="145" t="s">
        <v>416</v>
      </c>
      <c r="D217" s="49"/>
      <c r="E217" s="50">
        <v>504</v>
      </c>
      <c r="F217" s="50">
        <v>513</v>
      </c>
      <c r="G217" s="50">
        <v>523</v>
      </c>
      <c r="H217" s="50">
        <v>538</v>
      </c>
      <c r="I217" s="50">
        <v>545</v>
      </c>
      <c r="J217" s="50">
        <v>552</v>
      </c>
      <c r="K217" s="50">
        <v>580</v>
      </c>
      <c r="L217" s="50">
        <v>578</v>
      </c>
      <c r="M217" s="50">
        <v>593</v>
      </c>
      <c r="N217" s="50">
        <v>622</v>
      </c>
      <c r="O217" s="50">
        <v>615</v>
      </c>
      <c r="P217" s="50">
        <v>639</v>
      </c>
      <c r="Q217" s="50">
        <v>629</v>
      </c>
      <c r="R217" s="50">
        <v>647</v>
      </c>
      <c r="S217" s="50">
        <v>669</v>
      </c>
      <c r="T217" s="50">
        <v>649</v>
      </c>
      <c r="U217" s="50">
        <v>649</v>
      </c>
      <c r="V217" s="50">
        <v>640</v>
      </c>
      <c r="W217" s="50">
        <v>644</v>
      </c>
      <c r="X217" s="50">
        <v>652</v>
      </c>
      <c r="Y217" s="50">
        <v>660</v>
      </c>
      <c r="Z217" s="50">
        <v>697</v>
      </c>
      <c r="AA217" s="50">
        <v>707</v>
      </c>
      <c r="AB217" s="50">
        <v>727</v>
      </c>
      <c r="AC217" s="50">
        <v>724</v>
      </c>
      <c r="AD217" s="50">
        <v>741</v>
      </c>
      <c r="AE217" s="50">
        <v>753</v>
      </c>
      <c r="AF217" s="13"/>
      <c r="AG217" s="13"/>
      <c r="AH217" s="13"/>
      <c r="AI217" s="13"/>
      <c r="AJ217" s="13"/>
      <c r="AK217" s="13"/>
      <c r="AL217" s="13"/>
      <c r="AM217" s="13"/>
      <c r="AN217" s="13"/>
      <c r="AO217" s="13"/>
      <c r="AP217" s="13"/>
      <c r="AQ217" s="13"/>
      <c r="AR217" s="13"/>
      <c r="AS217" s="13"/>
      <c r="AT217" s="13"/>
      <c r="AU217" s="13"/>
      <c r="AV217" s="13"/>
      <c r="AW217" s="13"/>
      <c r="AX217" s="11"/>
    </row>
    <row r="218" spans="1:50" customFormat="1" ht="15" customHeight="1" x14ac:dyDescent="0.3">
      <c r="A218" s="137" t="s">
        <v>417</v>
      </c>
      <c r="B218" s="145"/>
      <c r="C218" s="145" t="s">
        <v>418</v>
      </c>
      <c r="D218" s="49"/>
      <c r="E218" s="50">
        <v>494</v>
      </c>
      <c r="F218" s="50">
        <v>502</v>
      </c>
      <c r="G218" s="50">
        <v>509</v>
      </c>
      <c r="H218" s="50">
        <v>516</v>
      </c>
      <c r="I218" s="50">
        <v>525</v>
      </c>
      <c r="J218" s="50">
        <v>530</v>
      </c>
      <c r="K218" s="50">
        <v>538</v>
      </c>
      <c r="L218" s="50">
        <v>542</v>
      </c>
      <c r="M218" s="50">
        <v>541</v>
      </c>
      <c r="N218" s="50">
        <v>559</v>
      </c>
      <c r="O218" s="50">
        <v>556</v>
      </c>
      <c r="P218" s="50">
        <v>571</v>
      </c>
      <c r="Q218" s="50">
        <v>565</v>
      </c>
      <c r="R218" s="50">
        <v>574</v>
      </c>
      <c r="S218" s="50">
        <v>575</v>
      </c>
      <c r="T218" s="50">
        <v>574</v>
      </c>
      <c r="U218" s="50">
        <v>571</v>
      </c>
      <c r="V218" s="50">
        <v>564</v>
      </c>
      <c r="W218" s="50">
        <v>573</v>
      </c>
      <c r="X218" s="50">
        <v>581</v>
      </c>
      <c r="Y218" s="50">
        <v>582</v>
      </c>
      <c r="Z218" s="50">
        <v>609</v>
      </c>
      <c r="AA218" s="50">
        <v>626</v>
      </c>
      <c r="AB218" s="50">
        <v>637</v>
      </c>
      <c r="AC218" s="50">
        <v>627</v>
      </c>
      <c r="AD218" s="50">
        <v>635</v>
      </c>
      <c r="AE218" s="50">
        <v>648</v>
      </c>
      <c r="AF218" s="13"/>
      <c r="AG218" s="13"/>
      <c r="AH218" s="13"/>
      <c r="AI218" s="13"/>
      <c r="AJ218" s="13"/>
      <c r="AK218" s="13"/>
      <c r="AL218" s="13"/>
      <c r="AM218" s="13"/>
      <c r="AN218" s="13"/>
      <c r="AO218" s="13"/>
      <c r="AP218" s="13"/>
      <c r="AQ218" s="13"/>
      <c r="AR218" s="13"/>
      <c r="AS218" s="13"/>
      <c r="AT218" s="13"/>
      <c r="AU218" s="13"/>
      <c r="AV218" s="13"/>
      <c r="AW218" s="13"/>
      <c r="AX218" s="11"/>
    </row>
    <row r="219" spans="1:50" customFormat="1" ht="15" customHeight="1" x14ac:dyDescent="0.3">
      <c r="A219" s="137" t="s">
        <v>419</v>
      </c>
      <c r="B219" s="145"/>
      <c r="C219" s="145" t="s">
        <v>420</v>
      </c>
      <c r="D219" s="49"/>
      <c r="E219" s="50">
        <v>1305</v>
      </c>
      <c r="F219" s="50">
        <v>1326</v>
      </c>
      <c r="G219" s="50">
        <v>1347</v>
      </c>
      <c r="H219" s="50">
        <v>1374</v>
      </c>
      <c r="I219" s="50">
        <v>1408</v>
      </c>
      <c r="J219" s="50">
        <v>1443</v>
      </c>
      <c r="K219" s="50">
        <v>1476</v>
      </c>
      <c r="L219" s="50">
        <v>1438</v>
      </c>
      <c r="M219" s="50">
        <v>1481</v>
      </c>
      <c r="N219" s="50">
        <v>1526</v>
      </c>
      <c r="O219" s="50">
        <v>1532</v>
      </c>
      <c r="P219" s="50">
        <v>1584</v>
      </c>
      <c r="Q219" s="50">
        <v>1490</v>
      </c>
      <c r="R219" s="50">
        <v>1527</v>
      </c>
      <c r="S219" s="50">
        <v>1552</v>
      </c>
      <c r="T219" s="50">
        <v>1525</v>
      </c>
      <c r="U219" s="50">
        <v>1480</v>
      </c>
      <c r="V219" s="50">
        <v>1452</v>
      </c>
      <c r="W219" s="50">
        <v>1481</v>
      </c>
      <c r="X219" s="50">
        <v>1499</v>
      </c>
      <c r="Y219" s="50">
        <v>1500</v>
      </c>
      <c r="Z219" s="50">
        <v>1581</v>
      </c>
      <c r="AA219" s="50">
        <v>1613</v>
      </c>
      <c r="AB219" s="50">
        <v>1651</v>
      </c>
      <c r="AC219" s="50">
        <v>1619</v>
      </c>
      <c r="AD219" s="50">
        <v>1686</v>
      </c>
      <c r="AE219" s="50">
        <v>1734</v>
      </c>
      <c r="AF219" s="13"/>
      <c r="AG219" s="13"/>
      <c r="AH219" s="13"/>
      <c r="AI219" s="13"/>
      <c r="AJ219" s="13"/>
      <c r="AK219" s="13"/>
      <c r="AL219" s="13"/>
      <c r="AM219" s="13"/>
      <c r="AN219" s="13"/>
      <c r="AO219" s="13"/>
      <c r="AP219" s="13"/>
      <c r="AQ219" s="13"/>
      <c r="AR219" s="13"/>
      <c r="AS219" s="13"/>
      <c r="AT219" s="13"/>
      <c r="AU219" s="13"/>
      <c r="AV219" s="13"/>
      <c r="AW219" s="13"/>
      <c r="AX219" s="11"/>
    </row>
    <row r="220" spans="1:50" customFormat="1" ht="15" customHeight="1" x14ac:dyDescent="0.3">
      <c r="A220" s="137" t="s">
        <v>421</v>
      </c>
      <c r="B220" s="145"/>
      <c r="C220" s="145" t="s">
        <v>422</v>
      </c>
      <c r="D220" s="49"/>
      <c r="E220" s="50">
        <v>711</v>
      </c>
      <c r="F220" s="50">
        <v>732</v>
      </c>
      <c r="G220" s="50">
        <v>746</v>
      </c>
      <c r="H220" s="50">
        <v>767</v>
      </c>
      <c r="I220" s="50">
        <v>791</v>
      </c>
      <c r="J220" s="50">
        <v>791</v>
      </c>
      <c r="K220" s="50">
        <v>790</v>
      </c>
      <c r="L220" s="50">
        <v>791</v>
      </c>
      <c r="M220" s="50">
        <v>785</v>
      </c>
      <c r="N220" s="50">
        <v>829</v>
      </c>
      <c r="O220" s="50">
        <v>847</v>
      </c>
      <c r="P220" s="50">
        <v>857</v>
      </c>
      <c r="Q220" s="50">
        <v>857</v>
      </c>
      <c r="R220" s="50">
        <v>910</v>
      </c>
      <c r="S220" s="50">
        <v>924</v>
      </c>
      <c r="T220" s="50">
        <v>913</v>
      </c>
      <c r="U220" s="50">
        <v>898</v>
      </c>
      <c r="V220" s="50">
        <v>880</v>
      </c>
      <c r="W220" s="50">
        <v>873</v>
      </c>
      <c r="X220" s="50">
        <v>878</v>
      </c>
      <c r="Y220" s="50">
        <v>906</v>
      </c>
      <c r="Z220" s="50">
        <v>946</v>
      </c>
      <c r="AA220" s="50">
        <v>957</v>
      </c>
      <c r="AB220" s="50">
        <v>999</v>
      </c>
      <c r="AC220" s="50">
        <v>995</v>
      </c>
      <c r="AD220" s="50">
        <v>1010</v>
      </c>
      <c r="AE220" s="50">
        <v>1019</v>
      </c>
      <c r="AF220" s="13"/>
      <c r="AG220" s="13"/>
      <c r="AH220" s="13"/>
      <c r="AI220" s="13"/>
      <c r="AJ220" s="13"/>
      <c r="AK220" s="13"/>
      <c r="AL220" s="13"/>
      <c r="AM220" s="13"/>
      <c r="AN220" s="13"/>
      <c r="AO220" s="13"/>
      <c r="AP220" s="13"/>
      <c r="AQ220" s="13"/>
      <c r="AR220" s="13"/>
      <c r="AS220" s="13"/>
      <c r="AT220" s="13"/>
      <c r="AU220" s="13"/>
      <c r="AV220" s="13"/>
      <c r="AW220" s="13"/>
      <c r="AX220" s="11"/>
    </row>
    <row r="221" spans="1:50" customFormat="1" ht="15" customHeight="1" x14ac:dyDescent="0.3">
      <c r="A221" s="137" t="s">
        <v>423</v>
      </c>
      <c r="B221" s="145"/>
      <c r="C221" s="145" t="s">
        <v>424</v>
      </c>
      <c r="D221" s="49"/>
      <c r="E221" s="50">
        <v>291</v>
      </c>
      <c r="F221" s="50">
        <v>300</v>
      </c>
      <c r="G221" s="50">
        <v>305</v>
      </c>
      <c r="H221" s="50">
        <v>315</v>
      </c>
      <c r="I221" s="50">
        <v>322</v>
      </c>
      <c r="J221" s="50">
        <v>314</v>
      </c>
      <c r="K221" s="50">
        <v>315</v>
      </c>
      <c r="L221" s="50">
        <v>306</v>
      </c>
      <c r="M221" s="50">
        <v>313</v>
      </c>
      <c r="N221" s="50">
        <v>326</v>
      </c>
      <c r="O221" s="50">
        <v>337</v>
      </c>
      <c r="P221" s="50">
        <v>339</v>
      </c>
      <c r="Q221" s="50">
        <v>333</v>
      </c>
      <c r="R221" s="50">
        <v>334</v>
      </c>
      <c r="S221" s="50">
        <v>341</v>
      </c>
      <c r="T221" s="50">
        <v>330</v>
      </c>
      <c r="U221" s="50">
        <v>330</v>
      </c>
      <c r="V221" s="50">
        <v>326</v>
      </c>
      <c r="W221" s="50">
        <v>327</v>
      </c>
      <c r="X221" s="50">
        <v>325</v>
      </c>
      <c r="Y221" s="50">
        <v>333</v>
      </c>
      <c r="Z221" s="50">
        <v>347</v>
      </c>
      <c r="AA221" s="50">
        <v>354</v>
      </c>
      <c r="AB221" s="50">
        <v>372</v>
      </c>
      <c r="AC221" s="50">
        <v>371</v>
      </c>
      <c r="AD221" s="50">
        <v>381</v>
      </c>
      <c r="AE221" s="50">
        <v>388</v>
      </c>
      <c r="AF221" s="13"/>
      <c r="AG221" s="13"/>
      <c r="AH221" s="13"/>
      <c r="AI221" s="13"/>
      <c r="AJ221" s="13"/>
      <c r="AK221" s="13"/>
      <c r="AL221" s="13"/>
      <c r="AM221" s="13"/>
      <c r="AN221" s="13"/>
      <c r="AO221" s="13"/>
      <c r="AP221" s="13"/>
      <c r="AQ221" s="13"/>
      <c r="AR221" s="13"/>
      <c r="AS221" s="13"/>
      <c r="AT221" s="13"/>
      <c r="AU221" s="13"/>
      <c r="AV221" s="13"/>
      <c r="AW221" s="13"/>
      <c r="AX221" s="11"/>
    </row>
    <row r="222" spans="1:50" customFormat="1" ht="15" customHeight="1" x14ac:dyDescent="0.3">
      <c r="A222" s="137" t="s">
        <v>425</v>
      </c>
      <c r="B222" s="145"/>
      <c r="C222" s="145" t="s">
        <v>426</v>
      </c>
      <c r="D222" s="49"/>
      <c r="E222" s="50">
        <v>458</v>
      </c>
      <c r="F222" s="50">
        <v>471</v>
      </c>
      <c r="G222" s="50">
        <v>482</v>
      </c>
      <c r="H222" s="50">
        <v>496</v>
      </c>
      <c r="I222" s="50">
        <v>502</v>
      </c>
      <c r="J222" s="50">
        <v>495</v>
      </c>
      <c r="K222" s="50">
        <v>496</v>
      </c>
      <c r="L222" s="50">
        <v>489</v>
      </c>
      <c r="M222" s="50">
        <v>497</v>
      </c>
      <c r="N222" s="50">
        <v>532</v>
      </c>
      <c r="O222" s="50">
        <v>533</v>
      </c>
      <c r="P222" s="50">
        <v>543</v>
      </c>
      <c r="Q222" s="50">
        <v>529</v>
      </c>
      <c r="R222" s="50">
        <v>551</v>
      </c>
      <c r="S222" s="50">
        <v>549</v>
      </c>
      <c r="T222" s="50">
        <v>556</v>
      </c>
      <c r="U222" s="50">
        <v>556</v>
      </c>
      <c r="V222" s="50">
        <v>557</v>
      </c>
      <c r="W222" s="50">
        <v>539</v>
      </c>
      <c r="X222" s="50">
        <v>541</v>
      </c>
      <c r="Y222" s="50">
        <v>550</v>
      </c>
      <c r="Z222" s="50">
        <v>570</v>
      </c>
      <c r="AA222" s="50">
        <v>576</v>
      </c>
      <c r="AB222" s="50">
        <v>619</v>
      </c>
      <c r="AC222" s="50">
        <v>633</v>
      </c>
      <c r="AD222" s="50">
        <v>648</v>
      </c>
      <c r="AE222" s="50">
        <v>657</v>
      </c>
      <c r="AF222" s="13"/>
      <c r="AG222" s="13"/>
      <c r="AH222" s="13"/>
      <c r="AI222" s="13"/>
      <c r="AJ222" s="13"/>
      <c r="AK222" s="13"/>
      <c r="AL222" s="13"/>
      <c r="AM222" s="13"/>
      <c r="AN222" s="13"/>
      <c r="AO222" s="13"/>
      <c r="AP222" s="13"/>
      <c r="AQ222" s="13"/>
      <c r="AR222" s="13"/>
      <c r="AS222" s="13"/>
      <c r="AT222" s="13"/>
      <c r="AU222" s="13"/>
      <c r="AV222" s="13"/>
      <c r="AW222" s="13"/>
      <c r="AX222" s="11"/>
    </row>
    <row r="223" spans="1:50" customFormat="1" ht="15" customHeight="1" x14ac:dyDescent="0.3">
      <c r="A223" s="137" t="s">
        <v>427</v>
      </c>
      <c r="B223" s="145"/>
      <c r="C223" s="145" t="s">
        <v>428</v>
      </c>
      <c r="D223" s="49"/>
      <c r="E223" s="50">
        <v>354</v>
      </c>
      <c r="F223" s="50">
        <v>364</v>
      </c>
      <c r="G223" s="50">
        <v>371</v>
      </c>
      <c r="H223" s="50">
        <v>378</v>
      </c>
      <c r="I223" s="50">
        <v>380</v>
      </c>
      <c r="J223" s="50">
        <v>382</v>
      </c>
      <c r="K223" s="50">
        <v>396</v>
      </c>
      <c r="L223" s="50">
        <v>381</v>
      </c>
      <c r="M223" s="50">
        <v>387</v>
      </c>
      <c r="N223" s="50">
        <v>392</v>
      </c>
      <c r="O223" s="50">
        <v>406</v>
      </c>
      <c r="P223" s="50">
        <v>416</v>
      </c>
      <c r="Q223" s="50">
        <v>418</v>
      </c>
      <c r="R223" s="50">
        <v>434</v>
      </c>
      <c r="S223" s="50">
        <v>428</v>
      </c>
      <c r="T223" s="50">
        <v>435</v>
      </c>
      <c r="U223" s="50">
        <v>432</v>
      </c>
      <c r="V223" s="50">
        <v>429</v>
      </c>
      <c r="W223" s="50">
        <v>425</v>
      </c>
      <c r="X223" s="50">
        <v>418</v>
      </c>
      <c r="Y223" s="50">
        <v>428</v>
      </c>
      <c r="Z223" s="50">
        <v>437</v>
      </c>
      <c r="AA223" s="50">
        <v>438</v>
      </c>
      <c r="AB223" s="50">
        <v>461</v>
      </c>
      <c r="AC223" s="50">
        <v>465</v>
      </c>
      <c r="AD223" s="50">
        <v>472</v>
      </c>
      <c r="AE223" s="50">
        <v>477</v>
      </c>
      <c r="AF223" s="13"/>
      <c r="AG223" s="13"/>
      <c r="AH223" s="13"/>
      <c r="AI223" s="13"/>
      <c r="AJ223" s="13"/>
      <c r="AK223" s="13"/>
      <c r="AL223" s="13"/>
      <c r="AM223" s="13"/>
      <c r="AN223" s="13"/>
      <c r="AO223" s="13"/>
      <c r="AP223" s="13"/>
      <c r="AQ223" s="13"/>
      <c r="AR223" s="13"/>
      <c r="AS223" s="13"/>
      <c r="AT223" s="13"/>
      <c r="AU223" s="13"/>
      <c r="AV223" s="13"/>
      <c r="AW223" s="13"/>
      <c r="AX223" s="11"/>
    </row>
    <row r="224" spans="1:50" customFormat="1" ht="15" customHeight="1" x14ac:dyDescent="0.3">
      <c r="A224" s="137" t="s">
        <v>429</v>
      </c>
      <c r="B224" s="145"/>
      <c r="C224" s="145" t="s">
        <v>430</v>
      </c>
      <c r="D224" s="49"/>
      <c r="E224" s="50">
        <v>702</v>
      </c>
      <c r="F224" s="50">
        <v>715</v>
      </c>
      <c r="G224" s="50">
        <v>726</v>
      </c>
      <c r="H224" s="50">
        <v>738</v>
      </c>
      <c r="I224" s="50">
        <v>750</v>
      </c>
      <c r="J224" s="50">
        <v>738</v>
      </c>
      <c r="K224" s="50">
        <v>778</v>
      </c>
      <c r="L224" s="50">
        <v>774</v>
      </c>
      <c r="M224" s="50">
        <v>771</v>
      </c>
      <c r="N224" s="50">
        <v>795</v>
      </c>
      <c r="O224" s="50">
        <v>807</v>
      </c>
      <c r="P224" s="50">
        <v>809</v>
      </c>
      <c r="Q224" s="50">
        <v>805</v>
      </c>
      <c r="R224" s="50">
        <v>841</v>
      </c>
      <c r="S224" s="50">
        <v>840</v>
      </c>
      <c r="T224" s="50">
        <v>843</v>
      </c>
      <c r="U224" s="50">
        <v>836</v>
      </c>
      <c r="V224" s="50">
        <v>811</v>
      </c>
      <c r="W224" s="50">
        <v>800</v>
      </c>
      <c r="X224" s="50">
        <v>804</v>
      </c>
      <c r="Y224" s="50">
        <v>807</v>
      </c>
      <c r="Z224" s="50">
        <v>822</v>
      </c>
      <c r="AA224" s="50">
        <v>844</v>
      </c>
      <c r="AB224" s="50">
        <v>877</v>
      </c>
      <c r="AC224" s="50">
        <v>896</v>
      </c>
      <c r="AD224" s="50">
        <v>904</v>
      </c>
      <c r="AE224" s="50">
        <v>917</v>
      </c>
      <c r="AF224" s="13"/>
      <c r="AG224" s="13"/>
      <c r="AH224" s="13"/>
      <c r="AI224" s="13"/>
      <c r="AJ224" s="13"/>
      <c r="AK224" s="13"/>
      <c r="AL224" s="13"/>
      <c r="AM224" s="13"/>
      <c r="AN224" s="13"/>
      <c r="AO224" s="13"/>
      <c r="AP224" s="13"/>
      <c r="AQ224" s="13"/>
      <c r="AR224" s="13"/>
      <c r="AS224" s="13"/>
      <c r="AT224" s="13"/>
      <c r="AU224" s="13"/>
      <c r="AV224" s="13"/>
      <c r="AW224" s="13"/>
      <c r="AX224" s="11"/>
    </row>
    <row r="225" spans="1:50" customFormat="1" ht="15" customHeight="1" x14ac:dyDescent="0.3">
      <c r="A225" s="137" t="s">
        <v>431</v>
      </c>
      <c r="B225" s="145"/>
      <c r="C225" s="145" t="s">
        <v>432</v>
      </c>
      <c r="D225" s="49"/>
      <c r="E225" s="50">
        <v>524</v>
      </c>
      <c r="F225" s="50">
        <v>541</v>
      </c>
      <c r="G225" s="50">
        <v>553</v>
      </c>
      <c r="H225" s="50">
        <v>568</v>
      </c>
      <c r="I225" s="50">
        <v>575</v>
      </c>
      <c r="J225" s="50">
        <v>575</v>
      </c>
      <c r="K225" s="50">
        <v>558</v>
      </c>
      <c r="L225" s="50">
        <v>562</v>
      </c>
      <c r="M225" s="50">
        <v>570</v>
      </c>
      <c r="N225" s="50">
        <v>586</v>
      </c>
      <c r="O225" s="50">
        <v>604</v>
      </c>
      <c r="P225" s="50">
        <v>608</v>
      </c>
      <c r="Q225" s="50">
        <v>617</v>
      </c>
      <c r="R225" s="50">
        <v>641</v>
      </c>
      <c r="S225" s="50">
        <v>618</v>
      </c>
      <c r="T225" s="50">
        <v>624</v>
      </c>
      <c r="U225" s="50">
        <v>621</v>
      </c>
      <c r="V225" s="50">
        <v>615</v>
      </c>
      <c r="W225" s="50">
        <v>612</v>
      </c>
      <c r="X225" s="50">
        <v>604</v>
      </c>
      <c r="Y225" s="50">
        <v>613</v>
      </c>
      <c r="Z225" s="50">
        <v>628</v>
      </c>
      <c r="AA225" s="50">
        <v>646</v>
      </c>
      <c r="AB225" s="50">
        <v>661</v>
      </c>
      <c r="AC225" s="50">
        <v>677</v>
      </c>
      <c r="AD225" s="50">
        <v>686</v>
      </c>
      <c r="AE225" s="50">
        <v>696</v>
      </c>
      <c r="AF225" s="13"/>
      <c r="AG225" s="13"/>
      <c r="AH225" s="13"/>
      <c r="AI225" s="13"/>
      <c r="AJ225" s="13"/>
      <c r="AK225" s="13"/>
      <c r="AL225" s="13"/>
      <c r="AM225" s="13"/>
      <c r="AN225" s="13"/>
      <c r="AO225" s="13"/>
      <c r="AP225" s="13"/>
      <c r="AQ225" s="13"/>
      <c r="AR225" s="13"/>
      <c r="AS225" s="13"/>
      <c r="AT225" s="13"/>
      <c r="AU225" s="13"/>
      <c r="AV225" s="13"/>
      <c r="AW225" s="13"/>
      <c r="AX225" s="11"/>
    </row>
    <row r="226" spans="1:50" customFormat="1" ht="15" customHeight="1" x14ac:dyDescent="0.3">
      <c r="A226" s="137" t="s">
        <v>433</v>
      </c>
      <c r="B226" s="145"/>
      <c r="C226" s="145" t="s">
        <v>434</v>
      </c>
      <c r="D226" s="49"/>
      <c r="E226" s="50">
        <v>217</v>
      </c>
      <c r="F226" s="50">
        <v>224</v>
      </c>
      <c r="G226" s="50">
        <v>228</v>
      </c>
      <c r="H226" s="50">
        <v>233</v>
      </c>
      <c r="I226" s="50">
        <v>236</v>
      </c>
      <c r="J226" s="50">
        <v>241</v>
      </c>
      <c r="K226" s="50">
        <v>241</v>
      </c>
      <c r="L226" s="50">
        <v>245</v>
      </c>
      <c r="M226" s="50">
        <v>281</v>
      </c>
      <c r="N226" s="50">
        <v>280</v>
      </c>
      <c r="O226" s="50">
        <v>287</v>
      </c>
      <c r="P226" s="50">
        <v>293</v>
      </c>
      <c r="Q226" s="50">
        <v>290</v>
      </c>
      <c r="R226" s="50">
        <v>297</v>
      </c>
      <c r="S226" s="50">
        <v>295</v>
      </c>
      <c r="T226" s="50">
        <v>297</v>
      </c>
      <c r="U226" s="50">
        <v>296</v>
      </c>
      <c r="V226" s="50">
        <v>294</v>
      </c>
      <c r="W226" s="50">
        <v>295</v>
      </c>
      <c r="X226" s="50">
        <v>296</v>
      </c>
      <c r="Y226" s="50">
        <v>297</v>
      </c>
      <c r="Z226" s="50">
        <v>307</v>
      </c>
      <c r="AA226" s="50">
        <v>311</v>
      </c>
      <c r="AB226" s="50">
        <v>317</v>
      </c>
      <c r="AC226" s="50">
        <v>320</v>
      </c>
      <c r="AD226" s="50">
        <v>329</v>
      </c>
      <c r="AE226" s="50">
        <v>334</v>
      </c>
      <c r="AF226" s="13"/>
      <c r="AG226" s="13"/>
      <c r="AH226" s="13"/>
      <c r="AI226" s="13"/>
      <c r="AJ226" s="13"/>
      <c r="AK226" s="13"/>
      <c r="AL226" s="13"/>
      <c r="AM226" s="13"/>
      <c r="AN226" s="13"/>
      <c r="AO226" s="13"/>
      <c r="AP226" s="13"/>
      <c r="AQ226" s="13"/>
      <c r="AR226" s="13"/>
      <c r="AS226" s="13"/>
      <c r="AT226" s="13"/>
      <c r="AU226" s="13"/>
      <c r="AV226" s="13"/>
      <c r="AW226" s="13"/>
      <c r="AX226" s="11"/>
    </row>
    <row r="227" spans="1:50" customFormat="1" ht="15" customHeight="1" x14ac:dyDescent="0.3">
      <c r="A227" s="137" t="s">
        <v>435</v>
      </c>
      <c r="B227" s="145"/>
      <c r="C227" s="145" t="s">
        <v>436</v>
      </c>
      <c r="D227" s="49"/>
      <c r="E227" s="50">
        <v>158</v>
      </c>
      <c r="F227" s="50">
        <v>160</v>
      </c>
      <c r="G227" s="50">
        <v>163</v>
      </c>
      <c r="H227" s="50">
        <v>169</v>
      </c>
      <c r="I227" s="50">
        <v>172</v>
      </c>
      <c r="J227" s="50">
        <v>173</v>
      </c>
      <c r="K227" s="50">
        <v>172</v>
      </c>
      <c r="L227" s="50">
        <v>173</v>
      </c>
      <c r="M227" s="50">
        <v>172</v>
      </c>
      <c r="N227" s="50">
        <v>182</v>
      </c>
      <c r="O227" s="50">
        <v>182</v>
      </c>
      <c r="P227" s="50">
        <v>186</v>
      </c>
      <c r="Q227" s="50">
        <v>193</v>
      </c>
      <c r="R227" s="50">
        <v>199</v>
      </c>
      <c r="S227" s="50">
        <v>203</v>
      </c>
      <c r="T227" s="50">
        <v>202</v>
      </c>
      <c r="U227" s="50">
        <v>205</v>
      </c>
      <c r="V227" s="50">
        <v>204</v>
      </c>
      <c r="W227" s="50">
        <v>206</v>
      </c>
      <c r="X227" s="50">
        <v>206</v>
      </c>
      <c r="Y227" s="50">
        <v>207</v>
      </c>
      <c r="Z227" s="50">
        <v>207</v>
      </c>
      <c r="AA227" s="50">
        <v>214</v>
      </c>
      <c r="AB227" s="50">
        <v>219</v>
      </c>
      <c r="AC227" s="50">
        <v>212</v>
      </c>
      <c r="AD227" s="50">
        <v>217</v>
      </c>
      <c r="AE227" s="50">
        <v>220</v>
      </c>
      <c r="AF227" s="13"/>
      <c r="AG227" s="13"/>
      <c r="AH227" s="13"/>
      <c r="AI227" s="13"/>
      <c r="AJ227" s="13"/>
      <c r="AK227" s="13"/>
      <c r="AL227" s="13"/>
      <c r="AM227" s="13"/>
      <c r="AN227" s="13"/>
      <c r="AO227" s="13"/>
      <c r="AP227" s="13"/>
      <c r="AQ227" s="13"/>
      <c r="AR227" s="13"/>
      <c r="AS227" s="13"/>
      <c r="AT227" s="13"/>
      <c r="AU227" s="13"/>
      <c r="AV227" s="13"/>
      <c r="AW227" s="13"/>
      <c r="AX227" s="11"/>
    </row>
    <row r="228" spans="1:50" customFormat="1" ht="15" customHeight="1" x14ac:dyDescent="0.3">
      <c r="A228" s="137" t="s">
        <v>437</v>
      </c>
      <c r="B228" s="145"/>
      <c r="C228" s="145" t="s">
        <v>438</v>
      </c>
      <c r="D228" s="49"/>
      <c r="E228" s="50">
        <v>504</v>
      </c>
      <c r="F228" s="50">
        <v>521</v>
      </c>
      <c r="G228" s="50">
        <v>531</v>
      </c>
      <c r="H228" s="50">
        <v>547</v>
      </c>
      <c r="I228" s="50">
        <v>564</v>
      </c>
      <c r="J228" s="50">
        <v>570</v>
      </c>
      <c r="K228" s="50">
        <v>593</v>
      </c>
      <c r="L228" s="50">
        <v>588</v>
      </c>
      <c r="M228" s="50">
        <v>596</v>
      </c>
      <c r="N228" s="50">
        <v>610</v>
      </c>
      <c r="O228" s="50">
        <v>599</v>
      </c>
      <c r="P228" s="50">
        <v>639</v>
      </c>
      <c r="Q228" s="50">
        <v>637</v>
      </c>
      <c r="R228" s="50">
        <v>633</v>
      </c>
      <c r="S228" s="50">
        <v>647</v>
      </c>
      <c r="T228" s="50">
        <v>660</v>
      </c>
      <c r="U228" s="50">
        <v>659</v>
      </c>
      <c r="V228" s="50">
        <v>642</v>
      </c>
      <c r="W228" s="50">
        <v>648</v>
      </c>
      <c r="X228" s="50">
        <v>638</v>
      </c>
      <c r="Y228" s="50">
        <v>648</v>
      </c>
      <c r="Z228" s="50">
        <v>683</v>
      </c>
      <c r="AA228" s="50">
        <v>690</v>
      </c>
      <c r="AB228" s="50">
        <v>713</v>
      </c>
      <c r="AC228" s="50">
        <v>718</v>
      </c>
      <c r="AD228" s="50">
        <v>732</v>
      </c>
      <c r="AE228" s="50">
        <v>751</v>
      </c>
      <c r="AF228" s="13"/>
      <c r="AG228" s="13"/>
      <c r="AH228" s="13"/>
      <c r="AI228" s="13"/>
      <c r="AJ228" s="13"/>
      <c r="AK228" s="13"/>
      <c r="AL228" s="13"/>
      <c r="AM228" s="13"/>
      <c r="AN228" s="13"/>
      <c r="AO228" s="13"/>
      <c r="AP228" s="13"/>
      <c r="AQ228" s="13"/>
      <c r="AR228" s="13"/>
      <c r="AS228" s="13"/>
      <c r="AT228" s="13"/>
      <c r="AU228" s="13"/>
      <c r="AV228" s="13"/>
      <c r="AW228" s="13"/>
      <c r="AX228" s="11"/>
    </row>
    <row r="229" spans="1:50" customFormat="1" ht="15" customHeight="1" x14ac:dyDescent="0.3">
      <c r="A229" s="137" t="s">
        <v>439</v>
      </c>
      <c r="B229" s="145"/>
      <c r="C229" s="145" t="s">
        <v>440</v>
      </c>
      <c r="D229" s="49"/>
      <c r="E229" s="50">
        <v>480</v>
      </c>
      <c r="F229" s="50">
        <v>493</v>
      </c>
      <c r="G229" s="50">
        <v>505</v>
      </c>
      <c r="H229" s="50">
        <v>523</v>
      </c>
      <c r="I229" s="50">
        <v>536</v>
      </c>
      <c r="J229" s="50">
        <v>537</v>
      </c>
      <c r="K229" s="50">
        <v>552</v>
      </c>
      <c r="L229" s="50">
        <v>554</v>
      </c>
      <c r="M229" s="50">
        <v>574</v>
      </c>
      <c r="N229" s="50">
        <v>591</v>
      </c>
      <c r="O229" s="50">
        <v>606</v>
      </c>
      <c r="P229" s="50">
        <v>627</v>
      </c>
      <c r="Q229" s="50">
        <v>637</v>
      </c>
      <c r="R229" s="50">
        <v>647</v>
      </c>
      <c r="S229" s="50">
        <v>683</v>
      </c>
      <c r="T229" s="50">
        <v>664</v>
      </c>
      <c r="U229" s="50">
        <v>656</v>
      </c>
      <c r="V229" s="50">
        <v>630</v>
      </c>
      <c r="W229" s="50">
        <v>650</v>
      </c>
      <c r="X229" s="50">
        <v>648</v>
      </c>
      <c r="Y229" s="50">
        <v>654</v>
      </c>
      <c r="Z229" s="50">
        <v>671</v>
      </c>
      <c r="AA229" s="50">
        <v>697</v>
      </c>
      <c r="AB229" s="50">
        <v>698</v>
      </c>
      <c r="AC229" s="50">
        <v>701</v>
      </c>
      <c r="AD229" s="50">
        <v>717</v>
      </c>
      <c r="AE229" s="50">
        <v>730</v>
      </c>
      <c r="AF229" s="13"/>
      <c r="AG229" s="13"/>
      <c r="AH229" s="13"/>
      <c r="AI229" s="13"/>
      <c r="AJ229" s="13"/>
      <c r="AK229" s="13"/>
      <c r="AL229" s="13"/>
      <c r="AM229" s="13"/>
      <c r="AN229" s="13"/>
      <c r="AO229" s="13"/>
      <c r="AP229" s="13"/>
      <c r="AQ229" s="13"/>
      <c r="AR229" s="13"/>
      <c r="AS229" s="13"/>
      <c r="AT229" s="13"/>
      <c r="AU229" s="13"/>
      <c r="AV229" s="13"/>
      <c r="AW229" s="13"/>
      <c r="AX229" s="11"/>
    </row>
    <row r="230" spans="1:50" customFormat="1" ht="15" customHeight="1" x14ac:dyDescent="0.3">
      <c r="A230" s="137" t="s">
        <v>441</v>
      </c>
      <c r="B230" s="145"/>
      <c r="C230" s="145" t="s">
        <v>442</v>
      </c>
      <c r="D230" s="49"/>
      <c r="E230" s="50">
        <v>712</v>
      </c>
      <c r="F230" s="50">
        <v>726</v>
      </c>
      <c r="G230" s="50">
        <v>741</v>
      </c>
      <c r="H230" s="50">
        <v>770</v>
      </c>
      <c r="I230" s="50">
        <v>805</v>
      </c>
      <c r="J230" s="50">
        <v>822</v>
      </c>
      <c r="K230" s="50">
        <v>834</v>
      </c>
      <c r="L230" s="50">
        <v>831</v>
      </c>
      <c r="M230" s="50">
        <v>852</v>
      </c>
      <c r="N230" s="50">
        <v>879</v>
      </c>
      <c r="O230" s="50">
        <v>886</v>
      </c>
      <c r="P230" s="50">
        <v>909</v>
      </c>
      <c r="Q230" s="50">
        <v>887</v>
      </c>
      <c r="R230" s="50">
        <v>891</v>
      </c>
      <c r="S230" s="50">
        <v>886</v>
      </c>
      <c r="T230" s="50">
        <v>893</v>
      </c>
      <c r="U230" s="50">
        <v>884</v>
      </c>
      <c r="V230" s="50">
        <v>865</v>
      </c>
      <c r="W230" s="50">
        <v>897</v>
      </c>
      <c r="X230" s="50">
        <v>893</v>
      </c>
      <c r="Y230" s="50">
        <v>903</v>
      </c>
      <c r="Z230" s="50">
        <v>956</v>
      </c>
      <c r="AA230" s="50">
        <v>977</v>
      </c>
      <c r="AB230" s="50">
        <v>999</v>
      </c>
      <c r="AC230" s="50">
        <v>1001</v>
      </c>
      <c r="AD230" s="50">
        <v>1008</v>
      </c>
      <c r="AE230" s="50">
        <v>1018</v>
      </c>
      <c r="AF230" s="13"/>
      <c r="AG230" s="13"/>
      <c r="AH230" s="13"/>
      <c r="AI230" s="13"/>
      <c r="AJ230" s="13"/>
      <c r="AK230" s="13"/>
      <c r="AL230" s="13"/>
      <c r="AM230" s="13"/>
      <c r="AN230" s="13"/>
      <c r="AO230" s="13"/>
      <c r="AP230" s="13"/>
      <c r="AQ230" s="13"/>
      <c r="AR230" s="13"/>
      <c r="AS230" s="13"/>
      <c r="AT230" s="13"/>
      <c r="AU230" s="13"/>
      <c r="AV230" s="13"/>
      <c r="AW230" s="13"/>
      <c r="AX230" s="11"/>
    </row>
    <row r="231" spans="1:50" customFormat="1" ht="15" customHeight="1" x14ac:dyDescent="0.3">
      <c r="A231" s="145" t="s">
        <v>443</v>
      </c>
      <c r="B231" s="145"/>
      <c r="C231" s="145" t="s">
        <v>444</v>
      </c>
      <c r="D231" s="49"/>
      <c r="E231" s="50">
        <v>415</v>
      </c>
      <c r="F231" s="50">
        <v>428</v>
      </c>
      <c r="G231" s="50">
        <v>435</v>
      </c>
      <c r="H231" s="50">
        <v>446</v>
      </c>
      <c r="I231" s="50">
        <v>446</v>
      </c>
      <c r="J231" s="50">
        <v>444</v>
      </c>
      <c r="K231" s="50">
        <v>458</v>
      </c>
      <c r="L231" s="50">
        <v>469</v>
      </c>
      <c r="M231" s="50">
        <v>464</v>
      </c>
      <c r="N231" s="50">
        <v>481</v>
      </c>
      <c r="O231" s="50">
        <v>487</v>
      </c>
      <c r="P231" s="50">
        <v>488</v>
      </c>
      <c r="Q231" s="50">
        <v>494</v>
      </c>
      <c r="R231" s="50">
        <v>507</v>
      </c>
      <c r="S231" s="50">
        <v>502</v>
      </c>
      <c r="T231" s="50">
        <v>511</v>
      </c>
      <c r="U231" s="50">
        <v>508</v>
      </c>
      <c r="V231" s="50">
        <v>500</v>
      </c>
      <c r="W231" s="50">
        <v>502</v>
      </c>
      <c r="X231" s="50">
        <v>501</v>
      </c>
      <c r="Y231" s="50">
        <v>509</v>
      </c>
      <c r="Z231" s="50">
        <v>529</v>
      </c>
      <c r="AA231" s="50">
        <v>535</v>
      </c>
      <c r="AB231" s="50">
        <v>555</v>
      </c>
      <c r="AC231" s="50">
        <v>551</v>
      </c>
      <c r="AD231" s="50">
        <v>566</v>
      </c>
      <c r="AE231" s="50">
        <v>579</v>
      </c>
      <c r="AF231" s="13"/>
      <c r="AG231" s="13"/>
      <c r="AH231" s="13"/>
      <c r="AI231" s="13"/>
      <c r="AJ231" s="13"/>
      <c r="AK231" s="13"/>
      <c r="AL231" s="13"/>
      <c r="AM231" s="13"/>
      <c r="AN231" s="13"/>
      <c r="AO231" s="13"/>
      <c r="AP231" s="13"/>
      <c r="AQ231" s="13"/>
      <c r="AR231" s="13"/>
      <c r="AS231" s="13"/>
      <c r="AT231" s="13"/>
      <c r="AU231" s="13"/>
      <c r="AV231" s="13"/>
      <c r="AW231" s="13"/>
      <c r="AX231" s="11"/>
    </row>
    <row r="232" spans="1:50" customFormat="1" ht="15" customHeight="1" x14ac:dyDescent="0.3">
      <c r="A232" s="145" t="s">
        <v>445</v>
      </c>
      <c r="B232" s="145"/>
      <c r="C232" s="145" t="s">
        <v>446</v>
      </c>
      <c r="D232" s="49"/>
      <c r="E232" s="50">
        <v>568</v>
      </c>
      <c r="F232" s="50">
        <v>586</v>
      </c>
      <c r="G232" s="50">
        <v>596</v>
      </c>
      <c r="H232" s="50">
        <v>608</v>
      </c>
      <c r="I232" s="50">
        <v>615</v>
      </c>
      <c r="J232" s="50">
        <v>610</v>
      </c>
      <c r="K232" s="50">
        <v>616</v>
      </c>
      <c r="L232" s="50">
        <v>614</v>
      </c>
      <c r="M232" s="50">
        <v>616</v>
      </c>
      <c r="N232" s="50">
        <v>654</v>
      </c>
      <c r="O232" s="50">
        <v>668</v>
      </c>
      <c r="P232" s="50">
        <v>674</v>
      </c>
      <c r="Q232" s="50">
        <v>674</v>
      </c>
      <c r="R232" s="50">
        <v>696</v>
      </c>
      <c r="S232" s="50">
        <v>688</v>
      </c>
      <c r="T232" s="50">
        <v>678</v>
      </c>
      <c r="U232" s="50">
        <v>676</v>
      </c>
      <c r="V232" s="50">
        <v>672</v>
      </c>
      <c r="W232" s="50">
        <v>673</v>
      </c>
      <c r="X232" s="50">
        <v>672</v>
      </c>
      <c r="Y232" s="50">
        <v>686</v>
      </c>
      <c r="Z232" s="50">
        <v>710</v>
      </c>
      <c r="AA232" s="50">
        <v>734</v>
      </c>
      <c r="AB232" s="50">
        <v>763</v>
      </c>
      <c r="AC232" s="50">
        <v>765</v>
      </c>
      <c r="AD232" s="50">
        <v>777</v>
      </c>
      <c r="AE232" s="50">
        <v>801</v>
      </c>
      <c r="AF232" s="13"/>
      <c r="AG232" s="13"/>
      <c r="AH232" s="13"/>
      <c r="AI232" s="13"/>
      <c r="AJ232" s="13"/>
      <c r="AK232" s="13"/>
      <c r="AL232" s="13"/>
      <c r="AM232" s="13"/>
      <c r="AN232" s="13"/>
      <c r="AO232" s="13"/>
      <c r="AP232" s="13"/>
      <c r="AQ232" s="13"/>
      <c r="AR232" s="13"/>
      <c r="AS232" s="13"/>
      <c r="AT232" s="13"/>
      <c r="AU232" s="13"/>
      <c r="AV232" s="13"/>
      <c r="AW232" s="13"/>
      <c r="AX232" s="11"/>
    </row>
    <row r="233" spans="1:50" customFormat="1" ht="15" customHeight="1" x14ac:dyDescent="0.3">
      <c r="A233" s="145" t="s">
        <v>447</v>
      </c>
      <c r="B233" s="145"/>
      <c r="C233" s="145" t="s">
        <v>448</v>
      </c>
      <c r="D233" s="49"/>
      <c r="E233" s="50">
        <v>871</v>
      </c>
      <c r="F233" s="50">
        <v>884</v>
      </c>
      <c r="G233" s="50">
        <v>900</v>
      </c>
      <c r="H233" s="50">
        <v>910</v>
      </c>
      <c r="I233" s="50">
        <v>924</v>
      </c>
      <c r="J233" s="50">
        <v>940</v>
      </c>
      <c r="K233" s="50">
        <v>958</v>
      </c>
      <c r="L233" s="50">
        <v>952</v>
      </c>
      <c r="M233" s="50">
        <v>971</v>
      </c>
      <c r="N233" s="50">
        <v>1006</v>
      </c>
      <c r="O233" s="50">
        <v>995</v>
      </c>
      <c r="P233" s="50">
        <v>1020</v>
      </c>
      <c r="Q233" s="50">
        <v>1025</v>
      </c>
      <c r="R233" s="50">
        <v>1039</v>
      </c>
      <c r="S233" s="50">
        <v>1054</v>
      </c>
      <c r="T233" s="50">
        <v>1052</v>
      </c>
      <c r="U233" s="50">
        <v>1046</v>
      </c>
      <c r="V233" s="50">
        <v>1027</v>
      </c>
      <c r="W233" s="50">
        <v>1047</v>
      </c>
      <c r="X233" s="50">
        <v>1062</v>
      </c>
      <c r="Y233" s="50">
        <v>1074</v>
      </c>
      <c r="Z233" s="50">
        <v>1103</v>
      </c>
      <c r="AA233" s="50">
        <v>1131</v>
      </c>
      <c r="AB233" s="50">
        <v>1153</v>
      </c>
      <c r="AC233" s="50">
        <v>1113</v>
      </c>
      <c r="AD233" s="50">
        <v>1143</v>
      </c>
      <c r="AE233" s="50">
        <v>1161</v>
      </c>
      <c r="AF233" s="13"/>
      <c r="AG233" s="13"/>
      <c r="AH233" s="13"/>
      <c r="AI233" s="13"/>
      <c r="AJ233" s="13"/>
      <c r="AK233" s="13"/>
      <c r="AL233" s="13"/>
      <c r="AM233" s="13"/>
      <c r="AN233" s="13"/>
      <c r="AO233" s="13"/>
      <c r="AP233" s="13"/>
      <c r="AQ233" s="13"/>
      <c r="AR233" s="13"/>
      <c r="AS233" s="13"/>
      <c r="AT233" s="13"/>
      <c r="AU233" s="13"/>
      <c r="AV233" s="13"/>
      <c r="AW233" s="13"/>
      <c r="AX233" s="11"/>
    </row>
    <row r="234" spans="1:50" customFormat="1" ht="15" customHeight="1" x14ac:dyDescent="0.3">
      <c r="A234" s="145" t="s">
        <v>449</v>
      </c>
      <c r="B234" s="145"/>
      <c r="C234" s="145" t="s">
        <v>450</v>
      </c>
      <c r="D234" s="49"/>
      <c r="E234" s="50">
        <v>712</v>
      </c>
      <c r="F234" s="50">
        <v>724</v>
      </c>
      <c r="G234" s="50">
        <v>736</v>
      </c>
      <c r="H234" s="50">
        <v>742</v>
      </c>
      <c r="I234" s="50">
        <v>751</v>
      </c>
      <c r="J234" s="50">
        <v>767</v>
      </c>
      <c r="K234" s="50">
        <v>791</v>
      </c>
      <c r="L234" s="50">
        <v>789</v>
      </c>
      <c r="M234" s="50">
        <v>801</v>
      </c>
      <c r="N234" s="50">
        <v>841</v>
      </c>
      <c r="O234" s="50">
        <v>847</v>
      </c>
      <c r="P234" s="50">
        <v>865</v>
      </c>
      <c r="Q234" s="50">
        <v>866</v>
      </c>
      <c r="R234" s="50">
        <v>880</v>
      </c>
      <c r="S234" s="50">
        <v>887</v>
      </c>
      <c r="T234" s="50">
        <v>866</v>
      </c>
      <c r="U234" s="50">
        <v>853</v>
      </c>
      <c r="V234" s="50">
        <v>843</v>
      </c>
      <c r="W234" s="50">
        <v>856</v>
      </c>
      <c r="X234" s="50">
        <v>863</v>
      </c>
      <c r="Y234" s="50">
        <v>874</v>
      </c>
      <c r="Z234" s="50">
        <v>900</v>
      </c>
      <c r="AA234" s="50">
        <v>915</v>
      </c>
      <c r="AB234" s="50">
        <v>937</v>
      </c>
      <c r="AC234" s="50">
        <v>941</v>
      </c>
      <c r="AD234" s="50">
        <v>958</v>
      </c>
      <c r="AE234" s="50">
        <v>983</v>
      </c>
      <c r="AF234" s="13"/>
      <c r="AG234" s="13"/>
      <c r="AH234" s="13"/>
      <c r="AI234" s="13"/>
      <c r="AJ234" s="13"/>
      <c r="AK234" s="13"/>
      <c r="AL234" s="13"/>
      <c r="AM234" s="13"/>
      <c r="AN234" s="13"/>
      <c r="AO234" s="13"/>
      <c r="AP234" s="13"/>
      <c r="AQ234" s="13"/>
      <c r="AR234" s="13"/>
      <c r="AS234" s="13"/>
      <c r="AT234" s="13"/>
      <c r="AU234" s="13"/>
      <c r="AV234" s="13"/>
      <c r="AW234" s="13"/>
      <c r="AX234" s="11"/>
    </row>
    <row r="235" spans="1:50" customFormat="1" ht="15" customHeight="1" x14ac:dyDescent="0.3">
      <c r="A235" s="145" t="s">
        <v>451</v>
      </c>
      <c r="B235" s="145"/>
      <c r="C235" s="145" t="s">
        <v>452</v>
      </c>
      <c r="D235" s="49"/>
      <c r="E235" s="50">
        <v>473</v>
      </c>
      <c r="F235" s="50">
        <v>483</v>
      </c>
      <c r="G235" s="50">
        <v>491</v>
      </c>
      <c r="H235" s="50">
        <v>501</v>
      </c>
      <c r="I235" s="50">
        <v>507</v>
      </c>
      <c r="J235" s="50">
        <v>513</v>
      </c>
      <c r="K235" s="50">
        <v>518</v>
      </c>
      <c r="L235" s="50">
        <v>519</v>
      </c>
      <c r="M235" s="50">
        <v>509</v>
      </c>
      <c r="N235" s="50">
        <v>527</v>
      </c>
      <c r="O235" s="50">
        <v>528</v>
      </c>
      <c r="P235" s="50">
        <v>549</v>
      </c>
      <c r="Q235" s="50">
        <v>541</v>
      </c>
      <c r="R235" s="50">
        <v>540</v>
      </c>
      <c r="S235" s="50">
        <v>552</v>
      </c>
      <c r="T235" s="50">
        <v>544</v>
      </c>
      <c r="U235" s="50">
        <v>533</v>
      </c>
      <c r="V235" s="50">
        <v>523</v>
      </c>
      <c r="W235" s="50">
        <v>520</v>
      </c>
      <c r="X235" s="50">
        <v>529</v>
      </c>
      <c r="Y235" s="50">
        <v>537</v>
      </c>
      <c r="Z235" s="50">
        <v>557</v>
      </c>
      <c r="AA235" s="50">
        <v>572</v>
      </c>
      <c r="AB235" s="50">
        <v>588</v>
      </c>
      <c r="AC235" s="50">
        <v>576</v>
      </c>
      <c r="AD235" s="50">
        <v>593</v>
      </c>
      <c r="AE235" s="50">
        <v>602</v>
      </c>
      <c r="AF235" s="13"/>
      <c r="AG235" s="13"/>
      <c r="AH235" s="13"/>
      <c r="AI235" s="13"/>
      <c r="AJ235" s="13"/>
      <c r="AK235" s="13"/>
      <c r="AL235" s="13"/>
      <c r="AM235" s="13"/>
      <c r="AN235" s="13"/>
      <c r="AO235" s="13"/>
      <c r="AP235" s="13"/>
      <c r="AQ235" s="13"/>
      <c r="AR235" s="13"/>
      <c r="AS235" s="13"/>
      <c r="AT235" s="13"/>
      <c r="AU235" s="13"/>
      <c r="AV235" s="13"/>
      <c r="AW235" s="13"/>
      <c r="AX235" s="11"/>
    </row>
    <row r="236" spans="1:50" customFormat="1" ht="12" customHeight="1" x14ac:dyDescent="0.3">
      <c r="A236" s="145" t="s">
        <v>453</v>
      </c>
      <c r="B236" s="145"/>
      <c r="C236" s="145" t="s">
        <v>454</v>
      </c>
      <c r="D236" s="49"/>
      <c r="E236" s="50">
        <v>262</v>
      </c>
      <c r="F236" s="50">
        <v>266</v>
      </c>
      <c r="G236" s="50">
        <v>269</v>
      </c>
      <c r="H236" s="50">
        <v>272</v>
      </c>
      <c r="I236" s="50">
        <v>271</v>
      </c>
      <c r="J236" s="50">
        <v>280</v>
      </c>
      <c r="K236" s="50">
        <v>284</v>
      </c>
      <c r="L236" s="50">
        <v>286</v>
      </c>
      <c r="M236" s="50">
        <v>291</v>
      </c>
      <c r="N236" s="50">
        <v>298</v>
      </c>
      <c r="O236" s="50">
        <v>305</v>
      </c>
      <c r="P236" s="50">
        <v>306</v>
      </c>
      <c r="Q236" s="50">
        <v>305</v>
      </c>
      <c r="R236" s="50">
        <v>318</v>
      </c>
      <c r="S236" s="50">
        <v>314</v>
      </c>
      <c r="T236" s="50">
        <v>322</v>
      </c>
      <c r="U236" s="50">
        <v>319</v>
      </c>
      <c r="V236" s="50">
        <v>313</v>
      </c>
      <c r="W236" s="50">
        <v>317</v>
      </c>
      <c r="X236" s="50">
        <v>318</v>
      </c>
      <c r="Y236" s="50">
        <v>314</v>
      </c>
      <c r="Z236" s="50">
        <v>333</v>
      </c>
      <c r="AA236" s="50">
        <v>341</v>
      </c>
      <c r="AB236" s="50">
        <v>352</v>
      </c>
      <c r="AC236" s="50">
        <v>342</v>
      </c>
      <c r="AD236" s="50">
        <v>361</v>
      </c>
      <c r="AE236" s="50">
        <v>368</v>
      </c>
      <c r="AF236" s="13"/>
      <c r="AG236" s="13"/>
      <c r="AH236" s="13"/>
      <c r="AI236" s="13"/>
      <c r="AJ236" s="13"/>
      <c r="AK236" s="13"/>
      <c r="AL236" s="13"/>
      <c r="AM236" s="13"/>
      <c r="AN236" s="13"/>
      <c r="AO236" s="13"/>
      <c r="AP236" s="13"/>
      <c r="AQ236" s="13"/>
      <c r="AR236" s="13"/>
      <c r="AS236" s="13"/>
      <c r="AT236" s="13"/>
      <c r="AU236" s="13"/>
      <c r="AV236" s="13"/>
      <c r="AW236" s="13"/>
      <c r="AX236" s="13"/>
    </row>
    <row r="237" spans="1:50" customFormat="1" ht="21" customHeight="1" x14ac:dyDescent="0.3">
      <c r="A237" s="145" t="s">
        <v>455</v>
      </c>
      <c r="B237" s="145"/>
      <c r="C237" s="145" t="s">
        <v>456</v>
      </c>
      <c r="D237" s="49"/>
      <c r="E237" s="50">
        <v>390</v>
      </c>
      <c r="F237" s="50">
        <v>399</v>
      </c>
      <c r="G237" s="50">
        <v>406</v>
      </c>
      <c r="H237" s="50">
        <v>418</v>
      </c>
      <c r="I237" s="50">
        <v>422</v>
      </c>
      <c r="J237" s="50">
        <v>425</v>
      </c>
      <c r="K237" s="50">
        <v>430</v>
      </c>
      <c r="L237" s="50">
        <v>430</v>
      </c>
      <c r="M237" s="50">
        <v>435</v>
      </c>
      <c r="N237" s="50">
        <v>453</v>
      </c>
      <c r="O237" s="50">
        <v>453</v>
      </c>
      <c r="P237" s="50">
        <v>460</v>
      </c>
      <c r="Q237" s="50">
        <v>458</v>
      </c>
      <c r="R237" s="50">
        <v>465</v>
      </c>
      <c r="S237" s="50">
        <v>454</v>
      </c>
      <c r="T237" s="50">
        <v>457</v>
      </c>
      <c r="U237" s="50">
        <v>454</v>
      </c>
      <c r="V237" s="50">
        <v>453</v>
      </c>
      <c r="W237" s="50">
        <v>457</v>
      </c>
      <c r="X237" s="50">
        <v>459</v>
      </c>
      <c r="Y237" s="50">
        <v>468</v>
      </c>
      <c r="Z237" s="50">
        <v>487</v>
      </c>
      <c r="AA237" s="50">
        <v>503</v>
      </c>
      <c r="AB237" s="50">
        <v>532</v>
      </c>
      <c r="AC237" s="50">
        <v>536</v>
      </c>
      <c r="AD237" s="50">
        <v>548</v>
      </c>
      <c r="AE237" s="50">
        <v>557</v>
      </c>
      <c r="AF237" s="13"/>
      <c r="AG237" s="13"/>
      <c r="AH237" s="13"/>
      <c r="AI237" s="13"/>
      <c r="AJ237" s="13"/>
      <c r="AK237" s="13"/>
      <c r="AL237" s="13"/>
      <c r="AM237" s="13"/>
      <c r="AN237" s="13"/>
      <c r="AO237" s="13"/>
      <c r="AP237" s="13"/>
      <c r="AQ237" s="13"/>
      <c r="AR237" s="13"/>
      <c r="AS237" s="13"/>
      <c r="AT237" s="13"/>
      <c r="AU237" s="13"/>
      <c r="AV237" s="13"/>
      <c r="AW237" s="13"/>
      <c r="AX237" s="13"/>
    </row>
    <row r="238" spans="1:50" customFormat="1" ht="21" customHeight="1" x14ac:dyDescent="0.3">
      <c r="A238" s="17" t="s">
        <v>459</v>
      </c>
      <c r="B238" s="17"/>
      <c r="C238" s="17"/>
      <c r="D238" s="18"/>
      <c r="E238" s="19"/>
      <c r="F238" s="13"/>
      <c r="G238" s="13"/>
      <c r="H238" s="20"/>
      <c r="I238" s="20"/>
      <c r="J238" s="20"/>
      <c r="K238" s="20"/>
      <c r="L238" s="20"/>
      <c r="M238" s="20"/>
      <c r="N238" s="20"/>
      <c r="O238" s="20"/>
      <c r="P238" s="20"/>
      <c r="Q238" s="20"/>
      <c r="R238" s="20"/>
      <c r="S238" s="20"/>
      <c r="T238" s="20"/>
      <c r="U238" s="20"/>
      <c r="V238" s="20"/>
      <c r="W238" s="20"/>
      <c r="X238" s="13"/>
      <c r="Y238" s="21"/>
      <c r="Z238" s="13"/>
      <c r="AA238" s="21"/>
      <c r="AB238" s="21"/>
      <c r="AC238" s="21"/>
      <c r="AD238" s="13"/>
      <c r="AE238" s="13"/>
      <c r="AF238" s="13"/>
      <c r="AG238" s="13"/>
      <c r="AH238" s="13"/>
      <c r="AI238" s="13"/>
      <c r="AJ238" s="13"/>
      <c r="AK238" s="13"/>
      <c r="AL238" s="13"/>
      <c r="AM238" s="13"/>
      <c r="AN238" s="13"/>
      <c r="AO238" s="13"/>
      <c r="AP238" s="13"/>
      <c r="AQ238" s="13"/>
      <c r="AR238" s="13"/>
      <c r="AS238" s="13"/>
      <c r="AT238" s="13"/>
      <c r="AU238" s="13"/>
      <c r="AV238" s="13"/>
      <c r="AW238" s="13"/>
      <c r="AX238" s="13"/>
    </row>
    <row r="239" spans="1:50" customFormat="1" ht="14.4" x14ac:dyDescent="0.3">
      <c r="A239" s="13"/>
      <c r="B239" s="22"/>
      <c r="C239" s="22"/>
      <c r="D239" s="18"/>
      <c r="E239" s="23"/>
      <c r="F239" s="20"/>
      <c r="G239" s="20"/>
      <c r="H239" s="20"/>
      <c r="I239" s="20"/>
      <c r="J239" s="20"/>
      <c r="K239" s="20"/>
      <c r="L239" s="20"/>
      <c r="M239" s="20"/>
      <c r="N239" s="20"/>
      <c r="O239" s="20"/>
      <c r="P239" s="20"/>
      <c r="Q239" s="20"/>
      <c r="R239" s="20"/>
      <c r="S239" s="20"/>
      <c r="T239" s="20"/>
      <c r="U239" s="20"/>
      <c r="V239" s="20"/>
      <c r="W239" s="20"/>
      <c r="X239" s="24"/>
      <c r="Y239" s="13"/>
      <c r="Z239" s="13"/>
      <c r="AA239" s="21"/>
      <c r="AB239" s="21"/>
      <c r="AC239" s="21" t="s">
        <v>461</v>
      </c>
      <c r="AD239" s="13"/>
      <c r="AE239" s="13"/>
      <c r="AF239" s="13"/>
      <c r="AG239" s="13"/>
      <c r="AH239" s="13"/>
      <c r="AI239" s="13"/>
      <c r="AJ239" s="13"/>
      <c r="AK239" s="13"/>
      <c r="AL239" s="13"/>
      <c r="AM239" s="13"/>
      <c r="AN239" s="13"/>
      <c r="AO239" s="13"/>
      <c r="AP239" s="13"/>
      <c r="AQ239" s="13"/>
      <c r="AR239" s="13"/>
      <c r="AS239" s="13"/>
      <c r="AT239" s="13"/>
      <c r="AU239" s="13"/>
      <c r="AV239" s="13"/>
      <c r="AW239" s="13"/>
      <c r="AX239" s="13"/>
    </row>
    <row r="240" spans="1:50" customFormat="1" ht="14.4" x14ac:dyDescent="0.3">
      <c r="A240" s="3" t="s">
        <v>460</v>
      </c>
      <c r="B240" s="22"/>
      <c r="C240" s="22"/>
      <c r="D240" s="18"/>
      <c r="E240" s="23"/>
      <c r="F240" s="20"/>
      <c r="G240" s="20"/>
      <c r="H240" s="20"/>
      <c r="I240" s="20"/>
      <c r="J240" s="20"/>
      <c r="K240" s="20"/>
      <c r="L240" s="20"/>
      <c r="M240" s="20"/>
      <c r="N240" s="20"/>
      <c r="O240" s="20"/>
      <c r="P240" s="20"/>
      <c r="Q240" s="20"/>
      <c r="R240" s="20"/>
      <c r="S240" s="20"/>
      <c r="T240" s="20"/>
      <c r="U240" s="20"/>
      <c r="V240" s="20"/>
      <c r="W240" s="20"/>
      <c r="X240" s="24"/>
      <c r="Y240" s="13"/>
      <c r="Z240" s="13"/>
      <c r="AA240" s="24"/>
      <c r="AB240" s="24"/>
      <c r="AC240" s="24" t="s">
        <v>463</v>
      </c>
      <c r="AD240" s="13"/>
      <c r="AE240" s="13"/>
      <c r="AF240" s="13"/>
      <c r="AG240" s="13"/>
      <c r="AH240" s="13"/>
      <c r="AI240" s="13"/>
      <c r="AJ240" s="13"/>
      <c r="AK240" s="13"/>
      <c r="AL240" s="13"/>
      <c r="AM240" s="13"/>
      <c r="AN240" s="13"/>
      <c r="AO240" s="13"/>
      <c r="AP240" s="13"/>
      <c r="AQ240" s="13"/>
      <c r="AR240" s="13"/>
      <c r="AS240" s="13"/>
      <c r="AT240" s="13"/>
      <c r="AU240" s="13"/>
      <c r="AV240" s="13"/>
      <c r="AW240" s="13"/>
      <c r="AX240" s="13"/>
    </row>
    <row r="241" spans="1:24" customFormat="1" ht="14.4" x14ac:dyDescent="0.3">
      <c r="A241" s="3" t="s">
        <v>462</v>
      </c>
      <c r="B241" s="22"/>
      <c r="C241" s="22"/>
      <c r="D241" s="18"/>
      <c r="E241" s="23"/>
      <c r="F241" s="20"/>
      <c r="G241" s="20"/>
      <c r="H241" s="20"/>
      <c r="I241" s="20"/>
      <c r="J241" s="20"/>
      <c r="K241" s="20"/>
      <c r="L241" s="20"/>
      <c r="M241" s="20"/>
      <c r="N241" s="20"/>
      <c r="O241" s="20"/>
      <c r="P241" s="20"/>
      <c r="Q241" s="20"/>
      <c r="R241" s="20"/>
      <c r="S241" s="20"/>
      <c r="T241" s="20"/>
      <c r="U241" s="20"/>
      <c r="V241" s="20"/>
      <c r="W241" s="20"/>
      <c r="X241" s="24"/>
    </row>
    <row r="242" spans="1:24" customFormat="1" ht="14.4" x14ac:dyDescent="0.3">
      <c r="A242" s="25" t="s">
        <v>464</v>
      </c>
      <c r="B242" s="26"/>
      <c r="C242" s="27"/>
      <c r="D242" s="28"/>
      <c r="E242" s="28"/>
      <c r="F242" s="28"/>
      <c r="G242" s="28"/>
      <c r="H242" s="28"/>
      <c r="I242" s="28"/>
      <c r="J242" s="28"/>
      <c r="K242" s="28"/>
      <c r="L242" s="28"/>
      <c r="M242" s="13"/>
      <c r="N242" s="13"/>
      <c r="O242" s="13"/>
      <c r="P242" s="13"/>
      <c r="Q242" s="13"/>
      <c r="R242" s="13"/>
      <c r="S242" s="13"/>
      <c r="T242" s="13"/>
      <c r="U242" s="13"/>
      <c r="V242" s="13"/>
      <c r="W242" s="13"/>
      <c r="X242" s="13"/>
    </row>
    <row r="243" spans="1:24" customFormat="1" ht="14.4" x14ac:dyDescent="0.3">
      <c r="A243" s="123" t="s">
        <v>465</v>
      </c>
      <c r="B243" s="123"/>
      <c r="C243" s="123"/>
      <c r="D243" s="123"/>
      <c r="E243" s="123"/>
      <c r="F243" s="123"/>
      <c r="G243" s="123"/>
      <c r="H243" s="123"/>
      <c r="I243" s="123"/>
      <c r="J243" s="123"/>
      <c r="K243" s="123"/>
      <c r="L243" s="123"/>
      <c r="M243" s="13"/>
      <c r="N243" s="13"/>
      <c r="O243" s="13"/>
      <c r="P243" s="13"/>
      <c r="Q243" s="13"/>
      <c r="R243" s="13"/>
      <c r="S243" s="13"/>
      <c r="T243" s="13"/>
      <c r="U243" s="13"/>
      <c r="V243" s="13"/>
      <c r="W243" s="13"/>
      <c r="X243" s="13"/>
    </row>
    <row r="244" spans="1:24" customFormat="1" ht="14.4" x14ac:dyDescent="0.3">
      <c r="A244" s="3" t="s">
        <v>466</v>
      </c>
      <c r="B244" s="13"/>
      <c r="C244" s="18"/>
      <c r="D244" s="18"/>
      <c r="E244" s="19"/>
      <c r="F244" s="13"/>
      <c r="G244" s="13"/>
      <c r="H244" s="13"/>
      <c r="I244" s="13"/>
      <c r="J244" s="13"/>
      <c r="K244" s="13"/>
      <c r="L244" s="13"/>
      <c r="M244" s="13"/>
      <c r="N244" s="13"/>
      <c r="O244" s="13"/>
      <c r="P244" s="13"/>
      <c r="Q244" s="13"/>
      <c r="R244" s="13"/>
      <c r="S244" s="13"/>
      <c r="T244" s="13"/>
      <c r="U244" s="13"/>
      <c r="V244" s="13"/>
      <c r="W244" s="13"/>
      <c r="X244" s="13"/>
    </row>
  </sheetData>
  <mergeCells count="2">
    <mergeCell ref="A2:L2"/>
    <mergeCell ref="A243:L243"/>
  </mergeCells>
  <hyperlinks>
    <hyperlink ref="A2" r:id="rId1" xr:uid="{00000000-0004-0000-0100-000000000000}"/>
    <hyperlink ref="A243"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E185"/>
  <sheetViews>
    <sheetView topLeftCell="A139" workbookViewId="0">
      <selection activeCell="C170" sqref="C170"/>
    </sheetView>
  </sheetViews>
  <sheetFormatPr defaultColWidth="10.6640625" defaultRowHeight="13.2" x14ac:dyDescent="0.25"/>
  <cols>
    <col min="1" max="1" width="11.109375" style="47" customWidth="1"/>
    <col min="2" max="2" width="2.88671875" style="47" customWidth="1"/>
    <col min="3" max="3" width="26.6640625" style="59" customWidth="1"/>
    <col min="4" max="4" width="3.109375" style="59" customWidth="1"/>
    <col min="5" max="5" width="7.88671875" style="60" customWidth="1"/>
    <col min="6" max="28" width="7.88671875" style="47" customWidth="1"/>
    <col min="29" max="29" width="8.6640625" style="47" customWidth="1"/>
    <col min="30" max="30" width="9.109375" style="47" bestFit="1" customWidth="1"/>
    <col min="31" max="148" width="8.6640625" style="47" customWidth="1"/>
    <col min="149" max="149" width="10.6640625" style="47" customWidth="1"/>
    <col min="150" max="16384" width="10.6640625" style="47"/>
  </cols>
  <sheetData>
    <row r="1" spans="1:31" s="30" customFormat="1" ht="15.6" x14ac:dyDescent="0.3">
      <c r="A1" s="29" t="s">
        <v>0</v>
      </c>
    </row>
    <row r="2" spans="1:31" s="31" customFormat="1" x14ac:dyDescent="0.25">
      <c r="A2" s="123" t="s">
        <v>1</v>
      </c>
      <c r="B2" s="123"/>
      <c r="C2" s="123"/>
      <c r="D2" s="123"/>
      <c r="E2" s="123"/>
      <c r="F2" s="123"/>
      <c r="G2" s="123"/>
      <c r="H2" s="123"/>
      <c r="I2" s="123"/>
      <c r="J2" s="123"/>
      <c r="K2" s="123"/>
      <c r="L2" s="123"/>
    </row>
    <row r="3" spans="1:31" s="30" customFormat="1" ht="21.75" customHeight="1" x14ac:dyDescent="0.3">
      <c r="A3" s="32" t="s">
        <v>469</v>
      </c>
      <c r="B3" s="32"/>
      <c r="C3" s="33"/>
    </row>
    <row r="4" spans="1:31" s="30" customFormat="1" ht="18.75" customHeight="1" x14ac:dyDescent="0.3">
      <c r="A4" s="32" t="s">
        <v>470</v>
      </c>
      <c r="B4" s="32"/>
      <c r="C4" s="33">
        <v>1</v>
      </c>
      <c r="D4" s="34">
        <v>2</v>
      </c>
      <c r="E4" s="34">
        <v>3</v>
      </c>
      <c r="F4" s="34">
        <v>4</v>
      </c>
      <c r="G4" s="34">
        <v>5</v>
      </c>
      <c r="H4" s="33">
        <v>6</v>
      </c>
      <c r="I4" s="34">
        <v>7</v>
      </c>
      <c r="J4" s="34">
        <v>8</v>
      </c>
      <c r="K4" s="34">
        <v>9</v>
      </c>
      <c r="L4" s="34">
        <v>10</v>
      </c>
      <c r="M4" s="33">
        <v>11</v>
      </c>
      <c r="N4" s="34">
        <v>12</v>
      </c>
      <c r="O4" s="34">
        <v>13</v>
      </c>
      <c r="P4" s="34">
        <v>14</v>
      </c>
      <c r="Q4" s="34">
        <v>15</v>
      </c>
      <c r="R4" s="33">
        <v>16</v>
      </c>
      <c r="S4" s="34">
        <v>17</v>
      </c>
      <c r="T4" s="34">
        <v>18</v>
      </c>
      <c r="U4" s="34">
        <v>19</v>
      </c>
      <c r="V4" s="34">
        <v>20</v>
      </c>
      <c r="W4" s="33">
        <v>21</v>
      </c>
      <c r="X4" s="34">
        <v>22</v>
      </c>
      <c r="Y4" s="34">
        <v>23</v>
      </c>
      <c r="Z4" s="34">
        <v>24</v>
      </c>
      <c r="AA4" s="34">
        <v>25</v>
      </c>
      <c r="AB4" s="33">
        <v>26</v>
      </c>
      <c r="AC4" s="34">
        <v>27</v>
      </c>
      <c r="AD4" s="34">
        <v>28</v>
      </c>
      <c r="AE4" s="34">
        <v>29</v>
      </c>
    </row>
    <row r="5" spans="1:31" s="31" customFormat="1" ht="22.5" customHeight="1" thickBot="1" x14ac:dyDescent="0.3">
      <c r="A5" s="35"/>
      <c r="B5" s="35"/>
      <c r="C5" s="36"/>
      <c r="D5" s="35"/>
      <c r="E5" s="37"/>
      <c r="F5" s="37"/>
      <c r="G5" s="37"/>
      <c r="H5" s="37"/>
      <c r="I5" s="37"/>
      <c r="J5" s="37"/>
      <c r="K5" s="37"/>
      <c r="L5" s="37"/>
      <c r="M5" s="37"/>
      <c r="N5" s="37"/>
      <c r="O5" s="37"/>
      <c r="P5" s="37"/>
      <c r="Q5" s="37"/>
      <c r="R5" s="37"/>
      <c r="S5" s="37"/>
      <c r="T5" s="37"/>
      <c r="U5" s="37"/>
      <c r="V5" s="37"/>
      <c r="W5" s="37"/>
      <c r="X5" s="38"/>
      <c r="Y5" s="38"/>
      <c r="Z5" s="38"/>
      <c r="AA5" s="38"/>
      <c r="AB5" s="38"/>
      <c r="AC5" s="38" t="s">
        <v>4</v>
      </c>
    </row>
    <row r="6" spans="1:31" s="31" customFormat="1" ht="33" customHeight="1" thickBot="1" x14ac:dyDescent="0.3">
      <c r="A6" s="39" t="s">
        <v>5</v>
      </c>
      <c r="B6" s="40" t="s">
        <v>6</v>
      </c>
      <c r="C6" s="132"/>
      <c r="D6" s="41"/>
      <c r="E6" s="42">
        <v>1993</v>
      </c>
      <c r="F6" s="42">
        <v>1994</v>
      </c>
      <c r="G6" s="42">
        <v>1995</v>
      </c>
      <c r="H6" s="42">
        <v>1996</v>
      </c>
      <c r="I6" s="133">
        <v>1997</v>
      </c>
      <c r="J6" s="42">
        <v>1998</v>
      </c>
      <c r="K6" s="133">
        <v>1999</v>
      </c>
      <c r="L6" s="42">
        <v>2000</v>
      </c>
      <c r="M6" s="133">
        <v>2001</v>
      </c>
      <c r="N6" s="42">
        <v>2002</v>
      </c>
      <c r="O6" s="133">
        <v>2003</v>
      </c>
      <c r="P6" s="42">
        <v>2004</v>
      </c>
      <c r="Q6" s="133">
        <v>2005</v>
      </c>
      <c r="R6" s="42">
        <v>2006</v>
      </c>
      <c r="S6" s="133">
        <v>2007</v>
      </c>
      <c r="T6" s="42">
        <v>2008</v>
      </c>
      <c r="U6" s="133">
        <v>2009</v>
      </c>
      <c r="V6" s="133" t="s">
        <v>776</v>
      </c>
      <c r="W6" s="41" t="s">
        <v>777</v>
      </c>
      <c r="X6" s="42" t="s">
        <v>778</v>
      </c>
      <c r="Y6" s="42" t="s">
        <v>779</v>
      </c>
      <c r="Z6" s="42" t="s">
        <v>780</v>
      </c>
      <c r="AA6" s="134" t="s">
        <v>781</v>
      </c>
      <c r="AB6" s="134" t="s">
        <v>782</v>
      </c>
      <c r="AC6" s="42" t="s">
        <v>783</v>
      </c>
      <c r="AD6" s="42" t="s">
        <v>784</v>
      </c>
      <c r="AE6" s="42">
        <v>2019</v>
      </c>
    </row>
    <row r="7" spans="1:31" s="43" customFormat="1" ht="19.5" customHeight="1" x14ac:dyDescent="0.25">
      <c r="A7" s="136" t="s">
        <v>9</v>
      </c>
      <c r="B7" s="44" t="s">
        <v>10</v>
      </c>
      <c r="C7" s="44"/>
      <c r="D7" s="45"/>
      <c r="E7" s="46">
        <v>148505</v>
      </c>
      <c r="F7" s="46">
        <v>151151</v>
      </c>
      <c r="G7" s="46">
        <v>153043</v>
      </c>
      <c r="H7" s="46">
        <v>155110</v>
      </c>
      <c r="I7" s="46">
        <v>156836</v>
      </c>
      <c r="J7" s="46">
        <v>158898</v>
      </c>
      <c r="K7" s="46">
        <v>161497</v>
      </c>
      <c r="L7" s="46">
        <v>161033</v>
      </c>
      <c r="M7" s="46">
        <v>166292</v>
      </c>
      <c r="N7" s="46">
        <v>172160</v>
      </c>
      <c r="O7" s="46">
        <v>175887</v>
      </c>
      <c r="P7" s="46">
        <v>179361</v>
      </c>
      <c r="Q7" s="46">
        <v>180380</v>
      </c>
      <c r="R7" s="46">
        <v>181914</v>
      </c>
      <c r="S7" s="46">
        <v>183859</v>
      </c>
      <c r="T7" s="46">
        <v>181314</v>
      </c>
      <c r="U7" s="46">
        <v>179435</v>
      </c>
      <c r="V7" s="46">
        <v>178929</v>
      </c>
      <c r="W7" s="46">
        <v>179999</v>
      </c>
      <c r="X7" s="46">
        <v>180398</v>
      </c>
      <c r="Y7" s="46">
        <v>182085</v>
      </c>
      <c r="Z7" s="46">
        <v>189141</v>
      </c>
      <c r="AA7" s="46">
        <v>193280</v>
      </c>
      <c r="AB7" s="46">
        <v>198094</v>
      </c>
      <c r="AC7" s="46">
        <v>202243</v>
      </c>
      <c r="AD7" s="46">
        <v>205413</v>
      </c>
      <c r="AE7" s="46">
        <v>209697</v>
      </c>
    </row>
    <row r="8" spans="1:31" s="43" customFormat="1" ht="22.5" customHeight="1" x14ac:dyDescent="0.25">
      <c r="A8" s="136" t="s">
        <v>15</v>
      </c>
      <c r="B8" s="44" t="s">
        <v>16</v>
      </c>
      <c r="C8" s="44"/>
      <c r="D8" s="45"/>
      <c r="E8" s="46">
        <v>7827</v>
      </c>
      <c r="F8" s="46">
        <v>7944</v>
      </c>
      <c r="G8" s="46">
        <v>8053</v>
      </c>
      <c r="H8" s="46">
        <v>8154</v>
      </c>
      <c r="I8" s="46">
        <v>8269</v>
      </c>
      <c r="J8" s="46">
        <v>8391</v>
      </c>
      <c r="K8" s="46">
        <v>8564</v>
      </c>
      <c r="L8" s="46">
        <v>8437</v>
      </c>
      <c r="M8" s="46">
        <v>8439</v>
      </c>
      <c r="N8" s="46">
        <v>8587</v>
      </c>
      <c r="O8" s="46">
        <v>8691</v>
      </c>
      <c r="P8" s="46">
        <v>8670</v>
      </c>
      <c r="Q8" s="46">
        <v>8608</v>
      </c>
      <c r="R8" s="46">
        <v>8649</v>
      </c>
      <c r="S8" s="46">
        <v>8672</v>
      </c>
      <c r="T8" s="46">
        <v>8495</v>
      </c>
      <c r="U8" s="46">
        <v>8405</v>
      </c>
      <c r="V8" s="46">
        <v>8352</v>
      </c>
      <c r="W8" s="46">
        <v>8434</v>
      </c>
      <c r="X8" s="46">
        <v>8489</v>
      </c>
      <c r="Y8" s="46">
        <v>8563</v>
      </c>
      <c r="Z8" s="46">
        <v>8854</v>
      </c>
      <c r="AA8" s="46">
        <v>9046</v>
      </c>
      <c r="AB8" s="46">
        <v>9088</v>
      </c>
      <c r="AC8" s="46">
        <v>9280</v>
      </c>
      <c r="AD8" s="46">
        <v>9629</v>
      </c>
      <c r="AE8" s="46">
        <v>10036</v>
      </c>
    </row>
    <row r="9" spans="1:31" customFormat="1" ht="15" customHeight="1" x14ac:dyDescent="0.3">
      <c r="A9" s="137" t="s">
        <v>17</v>
      </c>
      <c r="B9" s="44"/>
      <c r="C9" s="48" t="s">
        <v>18</v>
      </c>
      <c r="D9" s="49"/>
      <c r="E9" s="50">
        <v>309</v>
      </c>
      <c r="F9" s="50">
        <v>314</v>
      </c>
      <c r="G9" s="50">
        <v>318</v>
      </c>
      <c r="H9" s="50">
        <v>323</v>
      </c>
      <c r="I9" s="50">
        <v>336</v>
      </c>
      <c r="J9" s="50">
        <v>345</v>
      </c>
      <c r="K9" s="50">
        <v>352</v>
      </c>
      <c r="L9" s="50">
        <v>350</v>
      </c>
      <c r="M9" s="50">
        <v>351</v>
      </c>
      <c r="N9" s="50">
        <v>356</v>
      </c>
      <c r="O9" s="50">
        <v>354</v>
      </c>
      <c r="P9" s="50">
        <v>352</v>
      </c>
      <c r="Q9" s="50">
        <v>343</v>
      </c>
      <c r="R9" s="50">
        <v>343</v>
      </c>
      <c r="S9" s="50">
        <v>341</v>
      </c>
      <c r="T9" s="50">
        <v>337</v>
      </c>
      <c r="U9" s="50">
        <v>336</v>
      </c>
      <c r="V9" s="50">
        <v>333</v>
      </c>
      <c r="W9" s="50">
        <v>336</v>
      </c>
      <c r="X9" s="50">
        <v>339</v>
      </c>
      <c r="Y9" s="50">
        <v>339</v>
      </c>
      <c r="Z9" s="50">
        <v>351</v>
      </c>
      <c r="AA9" s="50">
        <v>357</v>
      </c>
      <c r="AB9" s="50">
        <v>358</v>
      </c>
      <c r="AC9" s="50">
        <v>367</v>
      </c>
      <c r="AD9" s="50">
        <v>382</v>
      </c>
      <c r="AE9" s="50">
        <v>400</v>
      </c>
    </row>
    <row r="10" spans="1:31" customFormat="1" ht="15" customHeight="1" x14ac:dyDescent="0.3">
      <c r="A10" s="137" t="s">
        <v>19</v>
      </c>
      <c r="B10" s="44"/>
      <c r="C10" s="48" t="s">
        <v>485</v>
      </c>
      <c r="D10" s="49">
        <v>1</v>
      </c>
      <c r="E10" s="50">
        <v>1275</v>
      </c>
      <c r="F10" s="50">
        <v>1300</v>
      </c>
      <c r="G10" s="50">
        <v>1316</v>
      </c>
      <c r="H10" s="50">
        <v>1338</v>
      </c>
      <c r="I10" s="50">
        <v>1368</v>
      </c>
      <c r="J10" s="50">
        <v>1399</v>
      </c>
      <c r="K10" s="50">
        <v>1418</v>
      </c>
      <c r="L10" s="50">
        <v>1413</v>
      </c>
      <c r="M10" s="50">
        <v>1415</v>
      </c>
      <c r="N10" s="50">
        <v>1441</v>
      </c>
      <c r="O10" s="50">
        <v>1602</v>
      </c>
      <c r="P10" s="50">
        <v>1614</v>
      </c>
      <c r="Q10" s="50">
        <v>1603</v>
      </c>
      <c r="R10" s="50">
        <v>1628</v>
      </c>
      <c r="S10" s="50">
        <v>1649</v>
      </c>
      <c r="T10" s="50">
        <v>1617</v>
      </c>
      <c r="U10" s="50">
        <v>1606</v>
      </c>
      <c r="V10" s="50">
        <v>1605</v>
      </c>
      <c r="W10" s="50">
        <v>1617</v>
      </c>
      <c r="X10" s="50">
        <v>1618</v>
      </c>
      <c r="Y10" s="50">
        <v>1642</v>
      </c>
      <c r="Z10" s="50">
        <v>1717</v>
      </c>
      <c r="AA10" s="50">
        <v>1772</v>
      </c>
      <c r="AB10" s="50">
        <v>1796</v>
      </c>
      <c r="AC10" s="50">
        <v>1855</v>
      </c>
      <c r="AD10" s="50">
        <v>1938</v>
      </c>
      <c r="AE10" s="50">
        <v>2036</v>
      </c>
    </row>
    <row r="11" spans="1:31" customFormat="1" ht="15" customHeight="1" x14ac:dyDescent="0.3">
      <c r="A11" s="137" t="s">
        <v>20</v>
      </c>
      <c r="B11" s="44"/>
      <c r="C11" s="48" t="s">
        <v>21</v>
      </c>
      <c r="D11" s="49"/>
      <c r="E11" s="50">
        <v>291</v>
      </c>
      <c r="F11" s="50">
        <v>295</v>
      </c>
      <c r="G11" s="50">
        <v>299</v>
      </c>
      <c r="H11" s="50">
        <v>303</v>
      </c>
      <c r="I11" s="50">
        <v>313</v>
      </c>
      <c r="J11" s="50">
        <v>315</v>
      </c>
      <c r="K11" s="50">
        <v>322</v>
      </c>
      <c r="L11" s="50">
        <v>314</v>
      </c>
      <c r="M11" s="50">
        <v>317</v>
      </c>
      <c r="N11" s="50">
        <v>323</v>
      </c>
      <c r="O11" s="50">
        <v>319</v>
      </c>
      <c r="P11" s="50">
        <v>318</v>
      </c>
      <c r="Q11" s="50">
        <v>313</v>
      </c>
      <c r="R11" s="50">
        <v>311</v>
      </c>
      <c r="S11" s="50">
        <v>305</v>
      </c>
      <c r="T11" s="50">
        <v>303</v>
      </c>
      <c r="U11" s="50">
        <v>300</v>
      </c>
      <c r="V11" s="50">
        <v>294</v>
      </c>
      <c r="W11" s="50">
        <v>298</v>
      </c>
      <c r="X11" s="50">
        <v>301</v>
      </c>
      <c r="Y11" s="50">
        <v>301</v>
      </c>
      <c r="Z11" s="50">
        <v>312</v>
      </c>
      <c r="AA11" s="50">
        <v>318</v>
      </c>
      <c r="AB11" s="50">
        <v>320</v>
      </c>
      <c r="AC11" s="50">
        <v>323</v>
      </c>
      <c r="AD11" s="50">
        <v>339</v>
      </c>
      <c r="AE11" s="50">
        <v>354</v>
      </c>
    </row>
    <row r="12" spans="1:31" customFormat="1" ht="15" customHeight="1" x14ac:dyDescent="0.3">
      <c r="A12" s="137" t="s">
        <v>22</v>
      </c>
      <c r="B12" s="44"/>
      <c r="C12" s="48" t="s">
        <v>23</v>
      </c>
      <c r="D12" s="49"/>
      <c r="E12" s="50">
        <v>590</v>
      </c>
      <c r="F12" s="50">
        <v>597</v>
      </c>
      <c r="G12" s="50">
        <v>603</v>
      </c>
      <c r="H12" s="50">
        <v>605</v>
      </c>
      <c r="I12" s="50">
        <v>616</v>
      </c>
      <c r="J12" s="50">
        <v>623</v>
      </c>
      <c r="K12" s="50">
        <v>638</v>
      </c>
      <c r="L12" s="50">
        <v>620</v>
      </c>
      <c r="M12" s="50">
        <v>618</v>
      </c>
      <c r="N12" s="50">
        <v>625</v>
      </c>
      <c r="O12" s="50">
        <v>617</v>
      </c>
      <c r="P12" s="50">
        <v>614</v>
      </c>
      <c r="Q12" s="50">
        <v>603</v>
      </c>
      <c r="R12" s="50">
        <v>592</v>
      </c>
      <c r="S12" s="50">
        <v>588</v>
      </c>
      <c r="T12" s="50">
        <v>569</v>
      </c>
      <c r="U12" s="50">
        <v>564</v>
      </c>
      <c r="V12" s="50">
        <v>551</v>
      </c>
      <c r="W12" s="50">
        <v>557</v>
      </c>
      <c r="X12" s="50">
        <v>573</v>
      </c>
      <c r="Y12" s="50">
        <v>571</v>
      </c>
      <c r="Z12" s="50">
        <v>592</v>
      </c>
      <c r="AA12" s="50">
        <v>606</v>
      </c>
      <c r="AB12" s="50">
        <v>590</v>
      </c>
      <c r="AC12" s="50">
        <v>589</v>
      </c>
      <c r="AD12" s="50">
        <v>626</v>
      </c>
      <c r="AE12" s="50">
        <v>653</v>
      </c>
    </row>
    <row r="13" spans="1:31" customFormat="1" ht="15" customHeight="1" x14ac:dyDescent="0.3">
      <c r="A13" s="137" t="s">
        <v>24</v>
      </c>
      <c r="B13" s="44"/>
      <c r="C13" s="48" t="s">
        <v>25</v>
      </c>
      <c r="D13" s="49">
        <v>1</v>
      </c>
      <c r="E13" s="50">
        <v>857</v>
      </c>
      <c r="F13" s="50">
        <v>882</v>
      </c>
      <c r="G13" s="50">
        <v>900</v>
      </c>
      <c r="H13" s="50">
        <v>911</v>
      </c>
      <c r="I13" s="50">
        <v>912</v>
      </c>
      <c r="J13" s="50">
        <v>924</v>
      </c>
      <c r="K13" s="50">
        <v>954</v>
      </c>
      <c r="L13" s="50">
        <v>942</v>
      </c>
      <c r="M13" s="50">
        <v>947</v>
      </c>
      <c r="N13" s="50">
        <v>962</v>
      </c>
      <c r="O13" s="50">
        <v>966</v>
      </c>
      <c r="P13" s="50">
        <v>969</v>
      </c>
      <c r="Q13" s="50">
        <v>1024</v>
      </c>
      <c r="R13" s="50">
        <v>1052</v>
      </c>
      <c r="S13" s="50">
        <v>1068</v>
      </c>
      <c r="T13" s="50">
        <v>1040</v>
      </c>
      <c r="U13" s="50">
        <v>1027</v>
      </c>
      <c r="V13" s="50">
        <v>1031</v>
      </c>
      <c r="W13" s="50">
        <v>1056</v>
      </c>
      <c r="X13" s="50">
        <v>1054</v>
      </c>
      <c r="Y13" s="50">
        <v>1078</v>
      </c>
      <c r="Z13" s="50">
        <v>1128</v>
      </c>
      <c r="AA13" s="50">
        <v>1172</v>
      </c>
      <c r="AB13" s="50">
        <v>1195</v>
      </c>
      <c r="AC13" s="50">
        <v>1264</v>
      </c>
      <c r="AD13" s="50">
        <v>1298</v>
      </c>
      <c r="AE13" s="50">
        <v>1359</v>
      </c>
    </row>
    <row r="14" spans="1:31" customFormat="1" ht="15" customHeight="1" x14ac:dyDescent="0.3">
      <c r="A14" s="137" t="s">
        <v>26</v>
      </c>
      <c r="B14" s="44"/>
      <c r="C14" s="48" t="s">
        <v>27</v>
      </c>
      <c r="D14" s="49"/>
      <c r="E14" s="50">
        <v>490</v>
      </c>
      <c r="F14" s="50">
        <v>498</v>
      </c>
      <c r="G14" s="50">
        <v>506</v>
      </c>
      <c r="H14" s="50">
        <v>514</v>
      </c>
      <c r="I14" s="50">
        <v>521</v>
      </c>
      <c r="J14" s="50">
        <v>525</v>
      </c>
      <c r="K14" s="50">
        <v>538</v>
      </c>
      <c r="L14" s="50">
        <v>525</v>
      </c>
      <c r="M14" s="50">
        <v>514</v>
      </c>
      <c r="N14" s="50">
        <v>520</v>
      </c>
      <c r="O14" s="50">
        <v>523</v>
      </c>
      <c r="P14" s="50">
        <v>515</v>
      </c>
      <c r="Q14" s="50">
        <v>516</v>
      </c>
      <c r="R14" s="50">
        <v>529</v>
      </c>
      <c r="S14" s="50">
        <v>533</v>
      </c>
      <c r="T14" s="50">
        <v>526</v>
      </c>
      <c r="U14" s="50">
        <v>512</v>
      </c>
      <c r="V14" s="50">
        <v>511</v>
      </c>
      <c r="W14" s="50">
        <v>518</v>
      </c>
      <c r="X14" s="50">
        <v>514</v>
      </c>
      <c r="Y14" s="50">
        <v>517</v>
      </c>
      <c r="Z14" s="50">
        <v>537</v>
      </c>
      <c r="AA14" s="50">
        <v>537</v>
      </c>
      <c r="AB14" s="50">
        <v>548</v>
      </c>
      <c r="AC14" s="50">
        <v>561</v>
      </c>
      <c r="AD14" s="50">
        <v>591</v>
      </c>
      <c r="AE14" s="50">
        <v>615</v>
      </c>
    </row>
    <row r="15" spans="1:31" customFormat="1" ht="15" customHeight="1" x14ac:dyDescent="0.3">
      <c r="A15" s="137" t="s">
        <v>28</v>
      </c>
      <c r="B15" s="44"/>
      <c r="C15" s="48" t="s">
        <v>29</v>
      </c>
      <c r="D15" s="49"/>
      <c r="E15" s="50">
        <v>555</v>
      </c>
      <c r="F15" s="50">
        <v>562</v>
      </c>
      <c r="G15" s="50">
        <v>569</v>
      </c>
      <c r="H15" s="50">
        <v>582</v>
      </c>
      <c r="I15" s="50">
        <v>590</v>
      </c>
      <c r="J15" s="50">
        <v>603</v>
      </c>
      <c r="K15" s="50">
        <v>614</v>
      </c>
      <c r="L15" s="50">
        <v>600</v>
      </c>
      <c r="M15" s="50">
        <v>600</v>
      </c>
      <c r="N15" s="50">
        <v>612</v>
      </c>
      <c r="O15" s="50">
        <v>606</v>
      </c>
      <c r="P15" s="50">
        <v>600</v>
      </c>
      <c r="Q15" s="50">
        <v>580</v>
      </c>
      <c r="R15" s="50">
        <v>580</v>
      </c>
      <c r="S15" s="50">
        <v>573</v>
      </c>
      <c r="T15" s="50">
        <v>562</v>
      </c>
      <c r="U15" s="50">
        <v>569</v>
      </c>
      <c r="V15" s="50">
        <v>560</v>
      </c>
      <c r="W15" s="50">
        <v>566</v>
      </c>
      <c r="X15" s="50">
        <v>572</v>
      </c>
      <c r="Y15" s="50">
        <v>572</v>
      </c>
      <c r="Z15" s="50">
        <v>592</v>
      </c>
      <c r="AA15" s="50">
        <v>602</v>
      </c>
      <c r="AB15" s="50">
        <v>605</v>
      </c>
      <c r="AC15" s="50">
        <v>608</v>
      </c>
      <c r="AD15" s="50">
        <v>629</v>
      </c>
      <c r="AE15" s="50">
        <v>659</v>
      </c>
    </row>
    <row r="16" spans="1:31" s="43" customFormat="1" ht="15" customHeight="1" x14ac:dyDescent="0.25">
      <c r="A16" s="136" t="s">
        <v>30</v>
      </c>
      <c r="B16" s="44"/>
      <c r="C16" s="44" t="s">
        <v>31</v>
      </c>
      <c r="D16" s="45"/>
      <c r="E16" s="50">
        <v>3460</v>
      </c>
      <c r="F16" s="50">
        <v>3496</v>
      </c>
      <c r="G16" s="50">
        <v>3543</v>
      </c>
      <c r="H16" s="50">
        <v>3577</v>
      </c>
      <c r="I16" s="50">
        <v>3613</v>
      </c>
      <c r="J16" s="50">
        <v>3657</v>
      </c>
      <c r="K16" s="50">
        <v>3729</v>
      </c>
      <c r="L16" s="50">
        <v>3673</v>
      </c>
      <c r="M16" s="50">
        <v>3676</v>
      </c>
      <c r="N16" s="50">
        <v>3748</v>
      </c>
      <c r="O16" s="50">
        <v>3704</v>
      </c>
      <c r="P16" s="50">
        <v>3688</v>
      </c>
      <c r="Q16" s="50">
        <v>3626</v>
      </c>
      <c r="R16" s="50">
        <v>3613</v>
      </c>
      <c r="S16" s="50">
        <v>3615</v>
      </c>
      <c r="T16" s="50">
        <v>3541</v>
      </c>
      <c r="U16" s="50">
        <v>3492</v>
      </c>
      <c r="V16" s="50">
        <v>3466</v>
      </c>
      <c r="W16" s="50">
        <v>3486</v>
      </c>
      <c r="X16" s="50">
        <v>3519</v>
      </c>
      <c r="Y16" s="50">
        <v>3542</v>
      </c>
      <c r="Z16" s="50">
        <v>3627</v>
      </c>
      <c r="AA16" s="50">
        <v>3683</v>
      </c>
      <c r="AB16" s="50">
        <v>3676</v>
      </c>
      <c r="AC16" s="50">
        <v>3713</v>
      </c>
      <c r="AD16" s="50">
        <v>3825</v>
      </c>
      <c r="AE16" s="50">
        <v>3961</v>
      </c>
    </row>
    <row r="17" spans="1:31" customFormat="1" ht="15" customHeight="1" x14ac:dyDescent="0.3">
      <c r="A17" s="137" t="s">
        <v>32</v>
      </c>
      <c r="B17" s="44"/>
      <c r="C17" s="51" t="s">
        <v>33</v>
      </c>
      <c r="D17" s="49"/>
      <c r="E17" s="50">
        <v>778</v>
      </c>
      <c r="F17" s="50">
        <v>789</v>
      </c>
      <c r="G17" s="50">
        <v>798</v>
      </c>
      <c r="H17" s="50">
        <v>810</v>
      </c>
      <c r="I17" s="50">
        <v>814</v>
      </c>
      <c r="J17" s="50">
        <v>824</v>
      </c>
      <c r="K17" s="50">
        <v>840</v>
      </c>
      <c r="L17" s="50">
        <v>828</v>
      </c>
      <c r="M17" s="50">
        <v>824</v>
      </c>
      <c r="N17" s="50">
        <v>834</v>
      </c>
      <c r="O17" s="50">
        <v>828</v>
      </c>
      <c r="P17" s="50">
        <v>815</v>
      </c>
      <c r="Q17" s="50">
        <v>796</v>
      </c>
      <c r="R17" s="50">
        <v>785</v>
      </c>
      <c r="S17" s="50">
        <v>788</v>
      </c>
      <c r="T17" s="50">
        <v>769</v>
      </c>
      <c r="U17" s="50">
        <v>758</v>
      </c>
      <c r="V17" s="50">
        <v>746</v>
      </c>
      <c r="W17" s="50">
        <v>760</v>
      </c>
      <c r="X17" s="50">
        <v>762</v>
      </c>
      <c r="Y17" s="50">
        <v>763</v>
      </c>
      <c r="Z17" s="50">
        <v>786</v>
      </c>
      <c r="AA17" s="50">
        <v>796</v>
      </c>
      <c r="AB17" s="50">
        <v>790</v>
      </c>
      <c r="AC17" s="50">
        <v>804</v>
      </c>
      <c r="AD17" s="50">
        <v>833</v>
      </c>
      <c r="AE17" s="50">
        <v>869</v>
      </c>
    </row>
    <row r="18" spans="1:31" customFormat="1" ht="15" customHeight="1" x14ac:dyDescent="0.3">
      <c r="A18" s="137" t="s">
        <v>34</v>
      </c>
      <c r="B18" s="44"/>
      <c r="C18" s="51" t="s">
        <v>35</v>
      </c>
      <c r="D18" s="49"/>
      <c r="E18" s="50">
        <v>851</v>
      </c>
      <c r="F18" s="50">
        <v>860</v>
      </c>
      <c r="G18" s="50">
        <v>871</v>
      </c>
      <c r="H18" s="50">
        <v>862</v>
      </c>
      <c r="I18" s="50">
        <v>869</v>
      </c>
      <c r="J18" s="50">
        <v>878</v>
      </c>
      <c r="K18" s="50">
        <v>899</v>
      </c>
      <c r="L18" s="50">
        <v>881</v>
      </c>
      <c r="M18" s="50">
        <v>880</v>
      </c>
      <c r="N18" s="50">
        <v>901</v>
      </c>
      <c r="O18" s="50">
        <v>884</v>
      </c>
      <c r="P18" s="50">
        <v>876</v>
      </c>
      <c r="Q18" s="50">
        <v>861</v>
      </c>
      <c r="R18" s="50">
        <v>842</v>
      </c>
      <c r="S18" s="50">
        <v>848</v>
      </c>
      <c r="T18" s="50">
        <v>830</v>
      </c>
      <c r="U18" s="50">
        <v>819</v>
      </c>
      <c r="V18" s="50">
        <v>809</v>
      </c>
      <c r="W18" s="50">
        <v>818</v>
      </c>
      <c r="X18" s="50">
        <v>822</v>
      </c>
      <c r="Y18" s="50">
        <v>826</v>
      </c>
      <c r="Z18" s="50">
        <v>848</v>
      </c>
      <c r="AA18" s="50">
        <v>863</v>
      </c>
      <c r="AB18" s="50">
        <v>858</v>
      </c>
      <c r="AC18" s="50">
        <v>874</v>
      </c>
      <c r="AD18" s="50">
        <v>891</v>
      </c>
      <c r="AE18" s="50">
        <v>921</v>
      </c>
    </row>
    <row r="19" spans="1:31" customFormat="1" ht="15" customHeight="1" x14ac:dyDescent="0.3">
      <c r="A19" s="137" t="s">
        <v>36</v>
      </c>
      <c r="B19" s="44"/>
      <c r="C19" s="51" t="s">
        <v>37</v>
      </c>
      <c r="D19" s="49"/>
      <c r="E19" s="50">
        <v>633</v>
      </c>
      <c r="F19" s="50">
        <v>636</v>
      </c>
      <c r="G19" s="50">
        <v>646</v>
      </c>
      <c r="H19" s="50">
        <v>657</v>
      </c>
      <c r="I19" s="50">
        <v>666</v>
      </c>
      <c r="J19" s="50">
        <v>674</v>
      </c>
      <c r="K19" s="50">
        <v>690</v>
      </c>
      <c r="L19" s="50">
        <v>671</v>
      </c>
      <c r="M19" s="50">
        <v>681</v>
      </c>
      <c r="N19" s="50">
        <v>692</v>
      </c>
      <c r="O19" s="50">
        <v>676</v>
      </c>
      <c r="P19" s="50">
        <v>686</v>
      </c>
      <c r="Q19" s="50">
        <v>681</v>
      </c>
      <c r="R19" s="50">
        <v>670</v>
      </c>
      <c r="S19" s="50">
        <v>676</v>
      </c>
      <c r="T19" s="50">
        <v>664</v>
      </c>
      <c r="U19" s="50">
        <v>659</v>
      </c>
      <c r="V19" s="50">
        <v>664</v>
      </c>
      <c r="W19" s="50">
        <v>671</v>
      </c>
      <c r="X19" s="50">
        <v>673</v>
      </c>
      <c r="Y19" s="50">
        <v>683</v>
      </c>
      <c r="Z19" s="50">
        <v>701</v>
      </c>
      <c r="AA19" s="50">
        <v>710</v>
      </c>
      <c r="AB19" s="50">
        <v>715</v>
      </c>
      <c r="AC19" s="50">
        <v>711</v>
      </c>
      <c r="AD19" s="50">
        <v>734</v>
      </c>
      <c r="AE19" s="50">
        <v>761</v>
      </c>
    </row>
    <row r="20" spans="1:31" customFormat="1" ht="15" customHeight="1" x14ac:dyDescent="0.3">
      <c r="A20" s="137" t="s">
        <v>38</v>
      </c>
      <c r="B20" s="44"/>
      <c r="C20" s="51" t="s">
        <v>39</v>
      </c>
      <c r="D20" s="49"/>
      <c r="E20" s="50">
        <v>360</v>
      </c>
      <c r="F20" s="50">
        <v>365</v>
      </c>
      <c r="G20" s="50">
        <v>369</v>
      </c>
      <c r="H20" s="50">
        <v>375</v>
      </c>
      <c r="I20" s="50">
        <v>379</v>
      </c>
      <c r="J20" s="50">
        <v>381</v>
      </c>
      <c r="K20" s="50">
        <v>389</v>
      </c>
      <c r="L20" s="50">
        <v>388</v>
      </c>
      <c r="M20" s="50">
        <v>389</v>
      </c>
      <c r="N20" s="50">
        <v>394</v>
      </c>
      <c r="O20" s="50">
        <v>396</v>
      </c>
      <c r="P20" s="50">
        <v>393</v>
      </c>
      <c r="Q20" s="50">
        <v>384</v>
      </c>
      <c r="R20" s="50">
        <v>389</v>
      </c>
      <c r="S20" s="50">
        <v>382</v>
      </c>
      <c r="T20" s="50">
        <v>378</v>
      </c>
      <c r="U20" s="50">
        <v>374</v>
      </c>
      <c r="V20" s="50">
        <v>381</v>
      </c>
      <c r="W20" s="50">
        <v>383</v>
      </c>
      <c r="X20" s="50">
        <v>400</v>
      </c>
      <c r="Y20" s="50">
        <v>409</v>
      </c>
      <c r="Z20" s="50">
        <v>402</v>
      </c>
      <c r="AA20" s="50">
        <v>409</v>
      </c>
      <c r="AB20" s="50">
        <v>408</v>
      </c>
      <c r="AC20" s="50">
        <v>408</v>
      </c>
      <c r="AD20" s="50">
        <v>418</v>
      </c>
      <c r="AE20" s="50">
        <v>436</v>
      </c>
    </row>
    <row r="21" spans="1:31" customFormat="1" ht="15" customHeight="1" x14ac:dyDescent="0.3">
      <c r="A21" s="137" t="s">
        <v>40</v>
      </c>
      <c r="B21" s="44"/>
      <c r="C21" s="51" t="s">
        <v>41</v>
      </c>
      <c r="D21" s="49"/>
      <c r="E21" s="50">
        <v>837</v>
      </c>
      <c r="F21" s="50">
        <v>847</v>
      </c>
      <c r="G21" s="50">
        <v>859</v>
      </c>
      <c r="H21" s="50">
        <v>872</v>
      </c>
      <c r="I21" s="50">
        <v>885</v>
      </c>
      <c r="J21" s="50">
        <v>899</v>
      </c>
      <c r="K21" s="50">
        <v>911</v>
      </c>
      <c r="L21" s="50">
        <v>905</v>
      </c>
      <c r="M21" s="50">
        <v>902</v>
      </c>
      <c r="N21" s="50">
        <v>926</v>
      </c>
      <c r="O21" s="50">
        <v>920</v>
      </c>
      <c r="P21" s="50">
        <v>918</v>
      </c>
      <c r="Q21" s="50">
        <v>904</v>
      </c>
      <c r="R21" s="50">
        <v>926</v>
      </c>
      <c r="S21" s="50">
        <v>921</v>
      </c>
      <c r="T21" s="50">
        <v>901</v>
      </c>
      <c r="U21" s="50">
        <v>881</v>
      </c>
      <c r="V21" s="50">
        <v>866</v>
      </c>
      <c r="W21" s="50">
        <v>855</v>
      </c>
      <c r="X21" s="50">
        <v>861</v>
      </c>
      <c r="Y21" s="50">
        <v>861</v>
      </c>
      <c r="Z21" s="50">
        <v>890</v>
      </c>
      <c r="AA21" s="50">
        <v>905</v>
      </c>
      <c r="AB21" s="50">
        <v>905</v>
      </c>
      <c r="AC21" s="50">
        <v>915</v>
      </c>
      <c r="AD21" s="50">
        <v>949</v>
      </c>
      <c r="AE21" s="50">
        <v>975</v>
      </c>
    </row>
    <row r="22" spans="1:31" s="43" customFormat="1" ht="22.5" customHeight="1" x14ac:dyDescent="0.25">
      <c r="A22" s="136" t="s">
        <v>42</v>
      </c>
      <c r="B22" s="44" t="s">
        <v>43</v>
      </c>
      <c r="C22" s="44"/>
      <c r="D22" s="45"/>
      <c r="E22" s="46">
        <v>19031</v>
      </c>
      <c r="F22" s="46">
        <v>19317</v>
      </c>
      <c r="G22" s="46">
        <v>19596</v>
      </c>
      <c r="H22" s="46">
        <v>19762</v>
      </c>
      <c r="I22" s="46">
        <v>19918</v>
      </c>
      <c r="J22" s="46">
        <v>20139</v>
      </c>
      <c r="K22" s="46">
        <v>20380</v>
      </c>
      <c r="L22" s="46">
        <v>20267</v>
      </c>
      <c r="M22" s="46">
        <v>20277</v>
      </c>
      <c r="N22" s="46">
        <v>21209</v>
      </c>
      <c r="O22" s="46">
        <v>21409</v>
      </c>
      <c r="P22" s="46">
        <v>22174</v>
      </c>
      <c r="Q22" s="46">
        <v>22371</v>
      </c>
      <c r="R22" s="46">
        <v>22398</v>
      </c>
      <c r="S22" s="46">
        <v>22404</v>
      </c>
      <c r="T22" s="46">
        <v>22128</v>
      </c>
      <c r="U22" s="46">
        <v>21937</v>
      </c>
      <c r="V22" s="46">
        <v>21914</v>
      </c>
      <c r="W22" s="46">
        <v>22312</v>
      </c>
      <c r="X22" s="46">
        <v>22516</v>
      </c>
      <c r="Y22" s="46">
        <v>22582</v>
      </c>
      <c r="Z22" s="46">
        <v>23436</v>
      </c>
      <c r="AA22" s="46">
        <v>24033</v>
      </c>
      <c r="AB22" s="46">
        <v>24558</v>
      </c>
      <c r="AC22" s="46">
        <v>24973</v>
      </c>
      <c r="AD22" s="46">
        <v>25836</v>
      </c>
      <c r="AE22" s="46">
        <v>26898</v>
      </c>
    </row>
    <row r="23" spans="1:31" customFormat="1" ht="15" customHeight="1" x14ac:dyDescent="0.3">
      <c r="A23" s="137" t="s">
        <v>44</v>
      </c>
      <c r="B23" s="44"/>
      <c r="C23" s="48" t="s">
        <v>45</v>
      </c>
      <c r="D23" s="49"/>
      <c r="E23" s="50">
        <v>313</v>
      </c>
      <c r="F23" s="50">
        <v>317</v>
      </c>
      <c r="G23" s="50">
        <v>322</v>
      </c>
      <c r="H23" s="50">
        <v>325</v>
      </c>
      <c r="I23" s="50">
        <v>330</v>
      </c>
      <c r="J23" s="50">
        <v>329</v>
      </c>
      <c r="K23" s="50">
        <v>327</v>
      </c>
      <c r="L23" s="50">
        <v>325</v>
      </c>
      <c r="M23" s="50">
        <v>326</v>
      </c>
      <c r="N23" s="50">
        <v>333</v>
      </c>
      <c r="O23" s="50">
        <v>328</v>
      </c>
      <c r="P23" s="50">
        <v>333</v>
      </c>
      <c r="Q23" s="50">
        <v>329</v>
      </c>
      <c r="R23" s="50">
        <v>322</v>
      </c>
      <c r="S23" s="50">
        <v>329</v>
      </c>
      <c r="T23" s="50">
        <v>321</v>
      </c>
      <c r="U23" s="50">
        <v>318</v>
      </c>
      <c r="V23" s="50">
        <v>322</v>
      </c>
      <c r="W23" s="50">
        <v>328</v>
      </c>
      <c r="X23" s="50">
        <v>332</v>
      </c>
      <c r="Y23" s="50">
        <v>334</v>
      </c>
      <c r="Z23" s="50">
        <v>348</v>
      </c>
      <c r="AA23" s="50">
        <v>352</v>
      </c>
      <c r="AB23" s="50">
        <v>355</v>
      </c>
      <c r="AC23" s="50">
        <v>359</v>
      </c>
      <c r="AD23" s="50">
        <v>374</v>
      </c>
      <c r="AE23" s="50">
        <v>384</v>
      </c>
    </row>
    <row r="24" spans="1:31" customFormat="1" ht="15" customHeight="1" x14ac:dyDescent="0.3">
      <c r="A24" s="137" t="s">
        <v>46</v>
      </c>
      <c r="B24" s="44"/>
      <c r="C24" s="48" t="s">
        <v>47</v>
      </c>
      <c r="D24" s="49"/>
      <c r="E24" s="50">
        <v>335</v>
      </c>
      <c r="F24" s="50">
        <v>338</v>
      </c>
      <c r="G24" s="50">
        <v>343</v>
      </c>
      <c r="H24" s="50">
        <v>346</v>
      </c>
      <c r="I24" s="50">
        <v>348</v>
      </c>
      <c r="J24" s="50">
        <v>351</v>
      </c>
      <c r="K24" s="50">
        <v>356</v>
      </c>
      <c r="L24" s="50">
        <v>353</v>
      </c>
      <c r="M24" s="50">
        <v>357</v>
      </c>
      <c r="N24" s="50">
        <v>361</v>
      </c>
      <c r="O24" s="50">
        <v>355</v>
      </c>
      <c r="P24" s="50">
        <v>357</v>
      </c>
      <c r="Q24" s="50">
        <v>355</v>
      </c>
      <c r="R24" s="50">
        <v>342</v>
      </c>
      <c r="S24" s="50">
        <v>346</v>
      </c>
      <c r="T24" s="50">
        <v>345</v>
      </c>
      <c r="U24" s="50">
        <v>343</v>
      </c>
      <c r="V24" s="50">
        <v>342</v>
      </c>
      <c r="W24" s="50">
        <v>351</v>
      </c>
      <c r="X24" s="50">
        <v>354</v>
      </c>
      <c r="Y24" s="50">
        <v>357</v>
      </c>
      <c r="Z24" s="50">
        <v>370</v>
      </c>
      <c r="AA24" s="50">
        <v>379</v>
      </c>
      <c r="AB24" s="50">
        <v>387</v>
      </c>
      <c r="AC24" s="50">
        <v>391</v>
      </c>
      <c r="AD24" s="50">
        <v>398</v>
      </c>
      <c r="AE24" s="50">
        <v>416</v>
      </c>
    </row>
    <row r="25" spans="1:31" customFormat="1" ht="15" customHeight="1" x14ac:dyDescent="0.3">
      <c r="A25" s="138" t="s">
        <v>48</v>
      </c>
      <c r="B25" s="53"/>
      <c r="C25" s="54" t="s">
        <v>49</v>
      </c>
      <c r="D25" s="55">
        <v>1</v>
      </c>
      <c r="E25" s="56">
        <v>2215</v>
      </c>
      <c r="F25" s="56">
        <v>2254</v>
      </c>
      <c r="G25" s="56">
        <v>2287</v>
      </c>
      <c r="H25" s="56">
        <v>2331</v>
      </c>
      <c r="I25" s="56">
        <v>2358</v>
      </c>
      <c r="J25" s="56">
        <v>2385</v>
      </c>
      <c r="K25" s="56">
        <v>2415</v>
      </c>
      <c r="L25" s="56">
        <v>2403</v>
      </c>
      <c r="M25" s="56">
        <v>2430</v>
      </c>
      <c r="N25" s="56">
        <v>2912</v>
      </c>
      <c r="O25" s="56">
        <v>3022</v>
      </c>
      <c r="P25" s="56">
        <v>3060</v>
      </c>
      <c r="Q25" s="56">
        <v>3040</v>
      </c>
      <c r="R25" s="56">
        <v>3091</v>
      </c>
      <c r="S25" s="56">
        <v>3068</v>
      </c>
      <c r="T25" s="56">
        <v>3045</v>
      </c>
      <c r="U25" s="57" t="s">
        <v>50</v>
      </c>
      <c r="V25" s="57" t="s">
        <v>50</v>
      </c>
      <c r="W25" s="57" t="s">
        <v>50</v>
      </c>
      <c r="X25" s="57" t="s">
        <v>50</v>
      </c>
      <c r="Y25" s="57" t="s">
        <v>50</v>
      </c>
      <c r="Z25" s="57" t="s">
        <v>50</v>
      </c>
      <c r="AA25" s="57" t="s">
        <v>50</v>
      </c>
      <c r="AB25" s="57" t="s">
        <v>50</v>
      </c>
      <c r="AC25" s="57" t="s">
        <v>50</v>
      </c>
      <c r="AD25" s="57" t="s">
        <v>50</v>
      </c>
      <c r="AE25" s="57" t="s">
        <v>50</v>
      </c>
    </row>
    <row r="26" spans="1:31" customFormat="1" ht="15" customHeight="1" x14ac:dyDescent="0.3">
      <c r="A26" s="137" t="s">
        <v>51</v>
      </c>
      <c r="B26" s="44"/>
      <c r="C26" s="48" t="s">
        <v>52</v>
      </c>
      <c r="D26" s="49">
        <v>1</v>
      </c>
      <c r="E26" s="57" t="s">
        <v>50</v>
      </c>
      <c r="F26" s="57" t="s">
        <v>50</v>
      </c>
      <c r="G26" s="57" t="s">
        <v>50</v>
      </c>
      <c r="H26" s="57" t="s">
        <v>50</v>
      </c>
      <c r="I26" s="57" t="s">
        <v>50</v>
      </c>
      <c r="J26" s="57" t="s">
        <v>50</v>
      </c>
      <c r="K26" s="57" t="s">
        <v>50</v>
      </c>
      <c r="L26" s="57" t="s">
        <v>50</v>
      </c>
      <c r="M26" s="57" t="s">
        <v>50</v>
      </c>
      <c r="N26" s="57" t="s">
        <v>50</v>
      </c>
      <c r="O26" s="57" t="s">
        <v>50</v>
      </c>
      <c r="P26" s="57" t="s">
        <v>50</v>
      </c>
      <c r="Q26" s="57" t="s">
        <v>50</v>
      </c>
      <c r="R26" s="57" t="s">
        <v>50</v>
      </c>
      <c r="S26" s="57" t="s">
        <v>50</v>
      </c>
      <c r="T26" s="57" t="s">
        <v>50</v>
      </c>
      <c r="U26" s="50">
        <v>1607</v>
      </c>
      <c r="V26" s="50">
        <v>1596</v>
      </c>
      <c r="W26" s="50">
        <v>1604</v>
      </c>
      <c r="X26" s="50">
        <v>1607</v>
      </c>
      <c r="Y26" s="50">
        <v>1606</v>
      </c>
      <c r="Z26" s="50">
        <v>1671</v>
      </c>
      <c r="AA26" s="50">
        <v>1687</v>
      </c>
      <c r="AB26" s="50">
        <v>1750</v>
      </c>
      <c r="AC26" s="50">
        <v>1786</v>
      </c>
      <c r="AD26" s="50">
        <v>1850</v>
      </c>
      <c r="AE26" s="50">
        <v>1918</v>
      </c>
    </row>
    <row r="27" spans="1:31" customFormat="1" ht="15" customHeight="1" x14ac:dyDescent="0.3">
      <c r="A27" s="137" t="s">
        <v>53</v>
      </c>
      <c r="B27" s="44"/>
      <c r="C27" s="48" t="s">
        <v>54</v>
      </c>
      <c r="D27" s="49">
        <v>1</v>
      </c>
      <c r="E27" s="57" t="s">
        <v>50</v>
      </c>
      <c r="F27" s="57" t="s">
        <v>50</v>
      </c>
      <c r="G27" s="57" t="s">
        <v>50</v>
      </c>
      <c r="H27" s="57" t="s">
        <v>50</v>
      </c>
      <c r="I27" s="57" t="s">
        <v>50</v>
      </c>
      <c r="J27" s="57" t="s">
        <v>50</v>
      </c>
      <c r="K27" s="57" t="s">
        <v>50</v>
      </c>
      <c r="L27" s="57" t="s">
        <v>50</v>
      </c>
      <c r="M27" s="57" t="s">
        <v>50</v>
      </c>
      <c r="N27" s="57" t="s">
        <v>50</v>
      </c>
      <c r="O27" s="57" t="s">
        <v>50</v>
      </c>
      <c r="P27" s="57" t="s">
        <v>50</v>
      </c>
      <c r="Q27" s="57" t="s">
        <v>50</v>
      </c>
      <c r="R27" s="57" t="s">
        <v>50</v>
      </c>
      <c r="S27" s="57" t="s">
        <v>50</v>
      </c>
      <c r="T27" s="57" t="s">
        <v>50</v>
      </c>
      <c r="U27" s="50">
        <v>1393</v>
      </c>
      <c r="V27" s="50">
        <v>1365</v>
      </c>
      <c r="W27" s="50">
        <v>1374</v>
      </c>
      <c r="X27" s="50">
        <v>1366</v>
      </c>
      <c r="Y27" s="50">
        <v>1377</v>
      </c>
      <c r="Z27" s="50">
        <v>1429</v>
      </c>
      <c r="AA27" s="50">
        <v>1464</v>
      </c>
      <c r="AB27" s="50">
        <v>1507</v>
      </c>
      <c r="AC27" s="50">
        <v>1516</v>
      </c>
      <c r="AD27" s="50">
        <v>1576</v>
      </c>
      <c r="AE27" s="50">
        <v>1622</v>
      </c>
    </row>
    <row r="28" spans="1:31" customFormat="1" ht="15" customHeight="1" x14ac:dyDescent="0.3">
      <c r="A28" s="137" t="s">
        <v>55</v>
      </c>
      <c r="B28" s="44"/>
      <c r="C28" s="48" t="s">
        <v>56</v>
      </c>
      <c r="D28" s="49"/>
      <c r="E28" s="50">
        <v>1384</v>
      </c>
      <c r="F28" s="50">
        <v>1425</v>
      </c>
      <c r="G28" s="50">
        <v>1450</v>
      </c>
      <c r="H28" s="50">
        <v>1473</v>
      </c>
      <c r="I28" s="50">
        <v>1490</v>
      </c>
      <c r="J28" s="50">
        <v>1484</v>
      </c>
      <c r="K28" s="50">
        <v>1479</v>
      </c>
      <c r="L28" s="50">
        <v>1477</v>
      </c>
      <c r="M28" s="50">
        <v>1463</v>
      </c>
      <c r="N28" s="50">
        <v>1532</v>
      </c>
      <c r="O28" s="50">
        <v>1653</v>
      </c>
      <c r="P28" s="50">
        <v>1670</v>
      </c>
      <c r="Q28" s="50">
        <v>1753</v>
      </c>
      <c r="R28" s="50">
        <v>1782</v>
      </c>
      <c r="S28" s="50">
        <v>1808</v>
      </c>
      <c r="T28" s="50">
        <v>1797</v>
      </c>
      <c r="U28" s="50">
        <v>1778</v>
      </c>
      <c r="V28" s="50">
        <v>1781</v>
      </c>
      <c r="W28" s="50">
        <v>1776</v>
      </c>
      <c r="X28" s="50">
        <v>1803</v>
      </c>
      <c r="Y28" s="50">
        <v>1819</v>
      </c>
      <c r="Z28" s="50">
        <v>1886</v>
      </c>
      <c r="AA28" s="50">
        <v>1923</v>
      </c>
      <c r="AB28" s="50">
        <v>1995</v>
      </c>
      <c r="AC28" s="50">
        <v>1974</v>
      </c>
      <c r="AD28" s="50">
        <v>2054</v>
      </c>
      <c r="AE28" s="50">
        <v>2124</v>
      </c>
    </row>
    <row r="29" spans="1:31" customFormat="1" ht="15" customHeight="1" x14ac:dyDescent="0.3">
      <c r="A29" s="137" t="s">
        <v>57</v>
      </c>
      <c r="B29" s="44"/>
      <c r="C29" s="48" t="s">
        <v>58</v>
      </c>
      <c r="D29" s="49"/>
      <c r="E29" s="50">
        <v>394</v>
      </c>
      <c r="F29" s="50">
        <v>401</v>
      </c>
      <c r="G29" s="50">
        <v>407</v>
      </c>
      <c r="H29" s="50">
        <v>419</v>
      </c>
      <c r="I29" s="50">
        <v>422</v>
      </c>
      <c r="J29" s="50">
        <v>433</v>
      </c>
      <c r="K29" s="50">
        <v>438</v>
      </c>
      <c r="L29" s="50">
        <v>434</v>
      </c>
      <c r="M29" s="50">
        <v>432</v>
      </c>
      <c r="N29" s="50">
        <v>477</v>
      </c>
      <c r="O29" s="50">
        <v>487</v>
      </c>
      <c r="P29" s="50">
        <v>482</v>
      </c>
      <c r="Q29" s="50">
        <v>484</v>
      </c>
      <c r="R29" s="50">
        <v>487</v>
      </c>
      <c r="S29" s="50">
        <v>502</v>
      </c>
      <c r="T29" s="50">
        <v>481</v>
      </c>
      <c r="U29" s="50">
        <v>484</v>
      </c>
      <c r="V29" s="50">
        <v>468</v>
      </c>
      <c r="W29" s="50">
        <v>483</v>
      </c>
      <c r="X29" s="50">
        <v>495</v>
      </c>
      <c r="Y29" s="50">
        <v>503</v>
      </c>
      <c r="Z29" s="50">
        <v>518</v>
      </c>
      <c r="AA29" s="50">
        <v>530</v>
      </c>
      <c r="AB29" s="50">
        <v>539</v>
      </c>
      <c r="AC29" s="50">
        <v>533</v>
      </c>
      <c r="AD29" s="50">
        <v>601</v>
      </c>
      <c r="AE29" s="50">
        <v>624</v>
      </c>
    </row>
    <row r="30" spans="1:31" customFormat="1" ht="15" customHeight="1" x14ac:dyDescent="0.3">
      <c r="A30" s="137" t="s">
        <v>59</v>
      </c>
      <c r="B30" s="44"/>
      <c r="C30" s="48" t="s">
        <v>60</v>
      </c>
      <c r="D30" s="49"/>
      <c r="E30" s="50">
        <v>3652</v>
      </c>
      <c r="F30" s="50">
        <v>3713</v>
      </c>
      <c r="G30" s="50">
        <v>3761</v>
      </c>
      <c r="H30" s="50">
        <v>3771</v>
      </c>
      <c r="I30" s="50">
        <v>3803</v>
      </c>
      <c r="J30" s="50">
        <v>3837</v>
      </c>
      <c r="K30" s="50">
        <v>3867</v>
      </c>
      <c r="L30" s="50">
        <v>3832</v>
      </c>
      <c r="M30" s="50">
        <v>3854</v>
      </c>
      <c r="N30" s="50">
        <v>3902</v>
      </c>
      <c r="O30" s="50">
        <v>3895</v>
      </c>
      <c r="P30" s="50">
        <v>4126</v>
      </c>
      <c r="Q30" s="50">
        <v>4359</v>
      </c>
      <c r="R30" s="50">
        <v>4381</v>
      </c>
      <c r="S30" s="50">
        <v>4288</v>
      </c>
      <c r="T30" s="50">
        <v>4230</v>
      </c>
      <c r="U30" s="50">
        <v>4176</v>
      </c>
      <c r="V30" s="50">
        <v>4145</v>
      </c>
      <c r="W30" s="50">
        <v>4171</v>
      </c>
      <c r="X30" s="50">
        <v>4178</v>
      </c>
      <c r="Y30" s="50">
        <v>4225</v>
      </c>
      <c r="Z30" s="50">
        <v>4412</v>
      </c>
      <c r="AA30" s="50">
        <v>4576</v>
      </c>
      <c r="AB30" s="50">
        <v>4687</v>
      </c>
      <c r="AC30" s="50">
        <v>4740</v>
      </c>
      <c r="AD30" s="50">
        <v>4932</v>
      </c>
      <c r="AE30" s="50">
        <v>5110</v>
      </c>
    </row>
    <row r="31" spans="1:31" customFormat="1" ht="15" customHeight="1" x14ac:dyDescent="0.3">
      <c r="A31" s="137" t="s">
        <v>61</v>
      </c>
      <c r="B31" s="44"/>
      <c r="C31" s="48" t="s">
        <v>62</v>
      </c>
      <c r="D31" s="49"/>
      <c r="E31" s="50">
        <v>664</v>
      </c>
      <c r="F31" s="50">
        <v>674</v>
      </c>
      <c r="G31" s="50">
        <v>684</v>
      </c>
      <c r="H31" s="50">
        <v>693</v>
      </c>
      <c r="I31" s="50">
        <v>696</v>
      </c>
      <c r="J31" s="50">
        <v>703</v>
      </c>
      <c r="K31" s="50">
        <v>710</v>
      </c>
      <c r="L31" s="50">
        <v>710</v>
      </c>
      <c r="M31" s="50">
        <v>706</v>
      </c>
      <c r="N31" s="50">
        <v>723</v>
      </c>
      <c r="O31" s="50">
        <v>714</v>
      </c>
      <c r="P31" s="50">
        <v>718</v>
      </c>
      <c r="Q31" s="50">
        <v>720</v>
      </c>
      <c r="R31" s="50">
        <v>718</v>
      </c>
      <c r="S31" s="50">
        <v>727</v>
      </c>
      <c r="T31" s="50">
        <v>716</v>
      </c>
      <c r="U31" s="50">
        <v>709</v>
      </c>
      <c r="V31" s="50">
        <v>703</v>
      </c>
      <c r="W31" s="50">
        <v>711</v>
      </c>
      <c r="X31" s="50">
        <v>711</v>
      </c>
      <c r="Y31" s="50">
        <v>720</v>
      </c>
      <c r="Z31" s="50">
        <v>749</v>
      </c>
      <c r="AA31" s="50">
        <v>770</v>
      </c>
      <c r="AB31" s="50">
        <v>791</v>
      </c>
      <c r="AC31" s="50">
        <v>821</v>
      </c>
      <c r="AD31" s="50">
        <v>856</v>
      </c>
      <c r="AE31" s="50">
        <v>899</v>
      </c>
    </row>
    <row r="32" spans="1:31" s="43" customFormat="1" ht="15" customHeight="1" x14ac:dyDescent="0.25">
      <c r="A32" s="136" t="s">
        <v>63</v>
      </c>
      <c r="B32" s="44"/>
      <c r="C32" s="44" t="s">
        <v>64</v>
      </c>
      <c r="D32" s="45"/>
      <c r="E32" s="46">
        <v>6834</v>
      </c>
      <c r="F32" s="46">
        <v>6921</v>
      </c>
      <c r="G32" s="46">
        <v>7018</v>
      </c>
      <c r="H32" s="46">
        <v>7074</v>
      </c>
      <c r="I32" s="46">
        <v>7104</v>
      </c>
      <c r="J32" s="46">
        <v>7206</v>
      </c>
      <c r="K32" s="46">
        <v>7330</v>
      </c>
      <c r="L32" s="46">
        <v>7277</v>
      </c>
      <c r="M32" s="46">
        <v>7244</v>
      </c>
      <c r="N32" s="46">
        <v>7353</v>
      </c>
      <c r="O32" s="46">
        <v>7353</v>
      </c>
      <c r="P32" s="46">
        <v>7530</v>
      </c>
      <c r="Q32" s="46">
        <v>7412</v>
      </c>
      <c r="R32" s="46">
        <v>7393</v>
      </c>
      <c r="S32" s="46">
        <v>7433</v>
      </c>
      <c r="T32" s="46">
        <v>7328</v>
      </c>
      <c r="U32" s="46">
        <v>7283</v>
      </c>
      <c r="V32" s="46">
        <v>7381</v>
      </c>
      <c r="W32" s="46">
        <v>7541</v>
      </c>
      <c r="X32" s="46">
        <v>7640</v>
      </c>
      <c r="Y32" s="46">
        <v>7538</v>
      </c>
      <c r="Z32" s="46">
        <v>7813</v>
      </c>
      <c r="AA32" s="46">
        <v>7978</v>
      </c>
      <c r="AB32" s="46">
        <v>8073</v>
      </c>
      <c r="AC32" s="46">
        <v>8259</v>
      </c>
      <c r="AD32" s="46">
        <v>8484</v>
      </c>
      <c r="AE32" s="46">
        <v>8907</v>
      </c>
    </row>
    <row r="33" spans="1:31" customFormat="1" ht="15" customHeight="1" x14ac:dyDescent="0.3">
      <c r="A33" s="137" t="s">
        <v>65</v>
      </c>
      <c r="B33" s="44"/>
      <c r="C33" s="51" t="s">
        <v>66</v>
      </c>
      <c r="D33" s="49"/>
      <c r="E33" s="50">
        <v>873</v>
      </c>
      <c r="F33" s="50">
        <v>886</v>
      </c>
      <c r="G33" s="50">
        <v>898</v>
      </c>
      <c r="H33" s="50">
        <v>916</v>
      </c>
      <c r="I33" s="50">
        <v>922</v>
      </c>
      <c r="J33" s="50">
        <v>939</v>
      </c>
      <c r="K33" s="50">
        <v>954</v>
      </c>
      <c r="L33" s="50">
        <v>944</v>
      </c>
      <c r="M33" s="50">
        <v>942</v>
      </c>
      <c r="N33" s="50">
        <v>961</v>
      </c>
      <c r="O33" s="50">
        <v>968</v>
      </c>
      <c r="P33" s="50">
        <v>979</v>
      </c>
      <c r="Q33" s="50">
        <v>966</v>
      </c>
      <c r="R33" s="50">
        <v>946</v>
      </c>
      <c r="S33" s="50">
        <v>953</v>
      </c>
      <c r="T33" s="50">
        <v>937</v>
      </c>
      <c r="U33" s="50">
        <v>932</v>
      </c>
      <c r="V33" s="50">
        <v>925</v>
      </c>
      <c r="W33" s="50">
        <v>942</v>
      </c>
      <c r="X33" s="50">
        <v>953</v>
      </c>
      <c r="Y33" s="50">
        <v>957</v>
      </c>
      <c r="Z33" s="50">
        <v>997</v>
      </c>
      <c r="AA33" s="50">
        <v>1016</v>
      </c>
      <c r="AB33" s="50">
        <v>1027</v>
      </c>
      <c r="AC33" s="50">
        <v>1044</v>
      </c>
      <c r="AD33" s="50">
        <v>1077</v>
      </c>
      <c r="AE33" s="50">
        <v>1128</v>
      </c>
    </row>
    <row r="34" spans="1:31" customFormat="1" ht="15" customHeight="1" x14ac:dyDescent="0.3">
      <c r="A34" s="137" t="s">
        <v>67</v>
      </c>
      <c r="B34" s="44"/>
      <c r="C34" s="51" t="s">
        <v>68</v>
      </c>
      <c r="D34" s="49"/>
      <c r="E34" s="50">
        <v>498</v>
      </c>
      <c r="F34" s="50">
        <v>504</v>
      </c>
      <c r="G34" s="50">
        <v>509</v>
      </c>
      <c r="H34" s="50">
        <v>514</v>
      </c>
      <c r="I34" s="50">
        <v>513</v>
      </c>
      <c r="J34" s="50">
        <v>520</v>
      </c>
      <c r="K34" s="50">
        <v>530</v>
      </c>
      <c r="L34" s="50">
        <v>527</v>
      </c>
      <c r="M34" s="50">
        <v>523</v>
      </c>
      <c r="N34" s="50">
        <v>536</v>
      </c>
      <c r="O34" s="50">
        <v>533</v>
      </c>
      <c r="P34" s="50">
        <v>535</v>
      </c>
      <c r="Q34" s="50">
        <v>527</v>
      </c>
      <c r="R34" s="50">
        <v>549</v>
      </c>
      <c r="S34" s="50">
        <v>553</v>
      </c>
      <c r="T34" s="50">
        <v>545</v>
      </c>
      <c r="U34" s="50">
        <v>539</v>
      </c>
      <c r="V34" s="50">
        <v>536</v>
      </c>
      <c r="W34" s="50">
        <v>549</v>
      </c>
      <c r="X34" s="50">
        <v>556</v>
      </c>
      <c r="Y34" s="50">
        <v>568</v>
      </c>
      <c r="Z34" s="50">
        <v>590</v>
      </c>
      <c r="AA34" s="50">
        <v>604</v>
      </c>
      <c r="AB34" s="50">
        <v>618</v>
      </c>
      <c r="AC34" s="50">
        <v>629</v>
      </c>
      <c r="AD34" s="50">
        <v>644</v>
      </c>
      <c r="AE34" s="50">
        <v>672</v>
      </c>
    </row>
    <row r="35" spans="1:31" customFormat="1" ht="15" customHeight="1" x14ac:dyDescent="0.3">
      <c r="A35" s="137" t="s">
        <v>69</v>
      </c>
      <c r="B35" s="44"/>
      <c r="C35" s="51" t="s">
        <v>70</v>
      </c>
      <c r="D35" s="49"/>
      <c r="E35" s="50">
        <v>1268</v>
      </c>
      <c r="F35" s="50">
        <v>1287</v>
      </c>
      <c r="G35" s="50">
        <v>1304</v>
      </c>
      <c r="H35" s="50">
        <v>1295</v>
      </c>
      <c r="I35" s="50">
        <v>1301</v>
      </c>
      <c r="J35" s="50">
        <v>1322</v>
      </c>
      <c r="K35" s="50">
        <v>1343</v>
      </c>
      <c r="L35" s="50">
        <v>1341</v>
      </c>
      <c r="M35" s="50">
        <v>1317</v>
      </c>
      <c r="N35" s="50">
        <v>1335</v>
      </c>
      <c r="O35" s="50">
        <v>1322</v>
      </c>
      <c r="P35" s="50">
        <v>1325</v>
      </c>
      <c r="Q35" s="50">
        <v>1303</v>
      </c>
      <c r="R35" s="50">
        <v>1291</v>
      </c>
      <c r="S35" s="50">
        <v>1300</v>
      </c>
      <c r="T35" s="50">
        <v>1275</v>
      </c>
      <c r="U35" s="50">
        <v>1267</v>
      </c>
      <c r="V35" s="50">
        <v>1254</v>
      </c>
      <c r="W35" s="50">
        <v>1281</v>
      </c>
      <c r="X35" s="50">
        <v>1310</v>
      </c>
      <c r="Y35" s="50">
        <v>1320</v>
      </c>
      <c r="Z35" s="50">
        <v>1367</v>
      </c>
      <c r="AA35" s="50">
        <v>1397</v>
      </c>
      <c r="AB35" s="50">
        <v>1417</v>
      </c>
      <c r="AC35" s="50">
        <v>1461</v>
      </c>
      <c r="AD35" s="50">
        <v>1500</v>
      </c>
      <c r="AE35" s="50">
        <v>1579</v>
      </c>
    </row>
    <row r="36" spans="1:31" customFormat="1" ht="15" customHeight="1" x14ac:dyDescent="0.3">
      <c r="A36" s="137" t="s">
        <v>71</v>
      </c>
      <c r="B36" s="44"/>
      <c r="C36" s="51" t="s">
        <v>72</v>
      </c>
      <c r="D36" s="49"/>
      <c r="E36" s="50">
        <v>464</v>
      </c>
      <c r="F36" s="50">
        <v>470</v>
      </c>
      <c r="G36" s="50">
        <v>478</v>
      </c>
      <c r="H36" s="50">
        <v>483</v>
      </c>
      <c r="I36" s="50">
        <v>486</v>
      </c>
      <c r="J36" s="50">
        <v>493</v>
      </c>
      <c r="K36" s="50">
        <v>500</v>
      </c>
      <c r="L36" s="50">
        <v>498</v>
      </c>
      <c r="M36" s="50">
        <v>498</v>
      </c>
      <c r="N36" s="50">
        <v>506</v>
      </c>
      <c r="O36" s="50">
        <v>497</v>
      </c>
      <c r="P36" s="50">
        <v>498</v>
      </c>
      <c r="Q36" s="50">
        <v>500</v>
      </c>
      <c r="R36" s="50">
        <v>500</v>
      </c>
      <c r="S36" s="50">
        <v>502</v>
      </c>
      <c r="T36" s="50">
        <v>493</v>
      </c>
      <c r="U36" s="50">
        <v>491</v>
      </c>
      <c r="V36" s="50">
        <v>488</v>
      </c>
      <c r="W36" s="50">
        <v>494</v>
      </c>
      <c r="X36" s="50">
        <v>498</v>
      </c>
      <c r="Y36" s="50">
        <v>505</v>
      </c>
      <c r="Z36" s="50">
        <v>527</v>
      </c>
      <c r="AA36" s="50">
        <v>539</v>
      </c>
      <c r="AB36" s="50">
        <v>544</v>
      </c>
      <c r="AC36" s="50">
        <v>563</v>
      </c>
      <c r="AD36" s="50">
        <v>582</v>
      </c>
      <c r="AE36" s="50">
        <v>611</v>
      </c>
    </row>
    <row r="37" spans="1:31" customFormat="1" ht="15" customHeight="1" x14ac:dyDescent="0.3">
      <c r="A37" s="137" t="s">
        <v>73</v>
      </c>
      <c r="B37" s="44"/>
      <c r="C37" s="51" t="s">
        <v>74</v>
      </c>
      <c r="D37" s="49"/>
      <c r="E37" s="50">
        <v>493</v>
      </c>
      <c r="F37" s="50">
        <v>499</v>
      </c>
      <c r="G37" s="50">
        <v>507</v>
      </c>
      <c r="H37" s="50">
        <v>515</v>
      </c>
      <c r="I37" s="50">
        <v>516</v>
      </c>
      <c r="J37" s="50">
        <v>523</v>
      </c>
      <c r="K37" s="50">
        <v>536</v>
      </c>
      <c r="L37" s="50">
        <v>532</v>
      </c>
      <c r="M37" s="50">
        <v>528</v>
      </c>
      <c r="N37" s="50">
        <v>540</v>
      </c>
      <c r="O37" s="50">
        <v>537</v>
      </c>
      <c r="P37" s="50">
        <v>539</v>
      </c>
      <c r="Q37" s="50">
        <v>532</v>
      </c>
      <c r="R37" s="50">
        <v>536</v>
      </c>
      <c r="S37" s="50">
        <v>532</v>
      </c>
      <c r="T37" s="50">
        <v>523</v>
      </c>
      <c r="U37" s="50">
        <v>520</v>
      </c>
      <c r="V37" s="50">
        <v>513</v>
      </c>
      <c r="W37" s="50">
        <v>550</v>
      </c>
      <c r="X37" s="50">
        <v>549</v>
      </c>
      <c r="Y37" s="50">
        <v>547</v>
      </c>
      <c r="Z37" s="50">
        <v>560</v>
      </c>
      <c r="AA37" s="50">
        <v>573</v>
      </c>
      <c r="AB37" s="50">
        <v>583</v>
      </c>
      <c r="AC37" s="50">
        <v>600</v>
      </c>
      <c r="AD37" s="50">
        <v>616</v>
      </c>
      <c r="AE37" s="50">
        <v>639</v>
      </c>
    </row>
    <row r="38" spans="1:31" customFormat="1" ht="15" customHeight="1" x14ac:dyDescent="0.3">
      <c r="A38" s="137" t="s">
        <v>75</v>
      </c>
      <c r="B38" s="44"/>
      <c r="C38" s="51" t="s">
        <v>76</v>
      </c>
      <c r="D38" s="49"/>
      <c r="E38" s="50">
        <v>708</v>
      </c>
      <c r="F38" s="50">
        <v>718</v>
      </c>
      <c r="G38" s="50">
        <v>729</v>
      </c>
      <c r="H38" s="50">
        <v>736</v>
      </c>
      <c r="I38" s="50">
        <v>737</v>
      </c>
      <c r="J38" s="50">
        <v>749</v>
      </c>
      <c r="K38" s="50">
        <v>755</v>
      </c>
      <c r="L38" s="50">
        <v>743</v>
      </c>
      <c r="M38" s="50">
        <v>743</v>
      </c>
      <c r="N38" s="50">
        <v>751</v>
      </c>
      <c r="O38" s="50">
        <v>752</v>
      </c>
      <c r="P38" s="50">
        <v>793</v>
      </c>
      <c r="Q38" s="50">
        <v>771</v>
      </c>
      <c r="R38" s="50">
        <v>770</v>
      </c>
      <c r="S38" s="50">
        <v>772</v>
      </c>
      <c r="T38" s="50">
        <v>758</v>
      </c>
      <c r="U38" s="50">
        <v>756</v>
      </c>
      <c r="V38" s="50">
        <v>914</v>
      </c>
      <c r="W38" s="50">
        <v>924</v>
      </c>
      <c r="X38" s="50">
        <v>931</v>
      </c>
      <c r="Y38" s="50">
        <v>780</v>
      </c>
      <c r="Z38" s="50">
        <v>798</v>
      </c>
      <c r="AA38" s="50">
        <v>811</v>
      </c>
      <c r="AB38" s="50">
        <v>814</v>
      </c>
      <c r="AC38" s="50">
        <v>830</v>
      </c>
      <c r="AD38" s="50">
        <v>849</v>
      </c>
      <c r="AE38" s="50">
        <v>879</v>
      </c>
    </row>
    <row r="39" spans="1:31" customFormat="1" ht="15" customHeight="1" x14ac:dyDescent="0.3">
      <c r="A39" s="137" t="s">
        <v>77</v>
      </c>
      <c r="B39" s="44"/>
      <c r="C39" s="51" t="s">
        <v>78</v>
      </c>
      <c r="D39" s="49"/>
      <c r="E39" s="50">
        <v>753</v>
      </c>
      <c r="F39" s="50">
        <v>763</v>
      </c>
      <c r="G39" s="50">
        <v>773</v>
      </c>
      <c r="H39" s="50">
        <v>776</v>
      </c>
      <c r="I39" s="50">
        <v>778</v>
      </c>
      <c r="J39" s="50">
        <v>787</v>
      </c>
      <c r="K39" s="50">
        <v>807</v>
      </c>
      <c r="L39" s="50">
        <v>805</v>
      </c>
      <c r="M39" s="50">
        <v>810</v>
      </c>
      <c r="N39" s="50">
        <v>815</v>
      </c>
      <c r="O39" s="50">
        <v>851</v>
      </c>
      <c r="P39" s="50">
        <v>849</v>
      </c>
      <c r="Q39" s="50">
        <v>831</v>
      </c>
      <c r="R39" s="50">
        <v>830</v>
      </c>
      <c r="S39" s="50">
        <v>834</v>
      </c>
      <c r="T39" s="50">
        <v>835</v>
      </c>
      <c r="U39" s="50">
        <v>828</v>
      </c>
      <c r="V39" s="50">
        <v>818</v>
      </c>
      <c r="W39" s="50">
        <v>827</v>
      </c>
      <c r="X39" s="50">
        <v>841</v>
      </c>
      <c r="Y39" s="50">
        <v>850</v>
      </c>
      <c r="Z39" s="50">
        <v>883</v>
      </c>
      <c r="AA39" s="50">
        <v>901</v>
      </c>
      <c r="AB39" s="50">
        <v>910</v>
      </c>
      <c r="AC39" s="50">
        <v>932</v>
      </c>
      <c r="AD39" s="50">
        <v>965</v>
      </c>
      <c r="AE39" s="50">
        <v>1051</v>
      </c>
    </row>
    <row r="40" spans="1:31" customFormat="1" ht="15" customHeight="1" x14ac:dyDescent="0.3">
      <c r="A40" s="137" t="s">
        <v>79</v>
      </c>
      <c r="B40" s="44"/>
      <c r="C40" s="51" t="s">
        <v>80</v>
      </c>
      <c r="D40" s="49"/>
      <c r="E40" s="50">
        <v>417</v>
      </c>
      <c r="F40" s="50">
        <v>420</v>
      </c>
      <c r="G40" s="50">
        <v>426</v>
      </c>
      <c r="H40" s="50">
        <v>434</v>
      </c>
      <c r="I40" s="50">
        <v>438</v>
      </c>
      <c r="J40" s="50">
        <v>443</v>
      </c>
      <c r="K40" s="50">
        <v>450</v>
      </c>
      <c r="L40" s="50">
        <v>445</v>
      </c>
      <c r="M40" s="50">
        <v>439</v>
      </c>
      <c r="N40" s="50">
        <v>444</v>
      </c>
      <c r="O40" s="50">
        <v>449</v>
      </c>
      <c r="P40" s="50">
        <v>461</v>
      </c>
      <c r="Q40" s="50">
        <v>449</v>
      </c>
      <c r="R40" s="50">
        <v>445</v>
      </c>
      <c r="S40" s="50">
        <v>449</v>
      </c>
      <c r="T40" s="50">
        <v>445</v>
      </c>
      <c r="U40" s="50">
        <v>443</v>
      </c>
      <c r="V40" s="50">
        <v>444</v>
      </c>
      <c r="W40" s="50">
        <v>454</v>
      </c>
      <c r="X40" s="50">
        <v>461</v>
      </c>
      <c r="Y40" s="50">
        <v>463</v>
      </c>
      <c r="Z40" s="50">
        <v>483</v>
      </c>
      <c r="AA40" s="50">
        <v>494</v>
      </c>
      <c r="AB40" s="50">
        <v>503</v>
      </c>
      <c r="AC40" s="50">
        <v>513</v>
      </c>
      <c r="AD40" s="50">
        <v>524</v>
      </c>
      <c r="AE40" s="50">
        <v>545</v>
      </c>
    </row>
    <row r="41" spans="1:31" customFormat="1" ht="15" customHeight="1" x14ac:dyDescent="0.3">
      <c r="A41" s="137" t="s">
        <v>81</v>
      </c>
      <c r="B41" s="44"/>
      <c r="C41" s="51" t="s">
        <v>82</v>
      </c>
      <c r="D41" s="49"/>
      <c r="E41" s="50">
        <v>677</v>
      </c>
      <c r="F41" s="50">
        <v>686</v>
      </c>
      <c r="G41" s="50">
        <v>695</v>
      </c>
      <c r="H41" s="50">
        <v>698</v>
      </c>
      <c r="I41" s="50">
        <v>698</v>
      </c>
      <c r="J41" s="50">
        <v>704</v>
      </c>
      <c r="K41" s="50">
        <v>719</v>
      </c>
      <c r="L41" s="50">
        <v>709</v>
      </c>
      <c r="M41" s="50">
        <v>705</v>
      </c>
      <c r="N41" s="50">
        <v>716</v>
      </c>
      <c r="O41" s="50">
        <v>700</v>
      </c>
      <c r="P41" s="50">
        <v>698</v>
      </c>
      <c r="Q41" s="50">
        <v>689</v>
      </c>
      <c r="R41" s="50">
        <v>681</v>
      </c>
      <c r="S41" s="50">
        <v>685</v>
      </c>
      <c r="T41" s="50">
        <v>676</v>
      </c>
      <c r="U41" s="50">
        <v>666</v>
      </c>
      <c r="V41" s="50">
        <v>664</v>
      </c>
      <c r="W41" s="50">
        <v>678</v>
      </c>
      <c r="X41" s="50">
        <v>690</v>
      </c>
      <c r="Y41" s="50">
        <v>696</v>
      </c>
      <c r="Z41" s="50">
        <v>721</v>
      </c>
      <c r="AA41" s="50">
        <v>736</v>
      </c>
      <c r="AB41" s="50">
        <v>737</v>
      </c>
      <c r="AC41" s="50">
        <v>751</v>
      </c>
      <c r="AD41" s="50">
        <v>768</v>
      </c>
      <c r="AE41" s="50">
        <v>801</v>
      </c>
    </row>
    <row r="42" spans="1:31" customFormat="1" ht="15" customHeight="1" x14ac:dyDescent="0.3">
      <c r="A42" s="137" t="s">
        <v>83</v>
      </c>
      <c r="B42" s="44"/>
      <c r="C42" s="51" t="s">
        <v>84</v>
      </c>
      <c r="D42" s="49"/>
      <c r="E42" s="50">
        <v>681</v>
      </c>
      <c r="F42" s="50">
        <v>688</v>
      </c>
      <c r="G42" s="50">
        <v>698</v>
      </c>
      <c r="H42" s="50">
        <v>708</v>
      </c>
      <c r="I42" s="50">
        <v>714</v>
      </c>
      <c r="J42" s="50">
        <v>725</v>
      </c>
      <c r="K42" s="50">
        <v>735</v>
      </c>
      <c r="L42" s="50">
        <v>733</v>
      </c>
      <c r="M42" s="50">
        <v>739</v>
      </c>
      <c r="N42" s="50">
        <v>750</v>
      </c>
      <c r="O42" s="50">
        <v>743</v>
      </c>
      <c r="P42" s="50">
        <v>852</v>
      </c>
      <c r="Q42" s="50">
        <v>845</v>
      </c>
      <c r="R42" s="50">
        <v>843</v>
      </c>
      <c r="S42" s="50">
        <v>853</v>
      </c>
      <c r="T42" s="50">
        <v>840</v>
      </c>
      <c r="U42" s="50">
        <v>840</v>
      </c>
      <c r="V42" s="50">
        <v>825</v>
      </c>
      <c r="W42" s="50">
        <v>843</v>
      </c>
      <c r="X42" s="50">
        <v>851</v>
      </c>
      <c r="Y42" s="50">
        <v>852</v>
      </c>
      <c r="Z42" s="50">
        <v>888</v>
      </c>
      <c r="AA42" s="50">
        <v>906</v>
      </c>
      <c r="AB42" s="50">
        <v>920</v>
      </c>
      <c r="AC42" s="50">
        <v>934</v>
      </c>
      <c r="AD42" s="50">
        <v>960</v>
      </c>
      <c r="AE42" s="50">
        <v>1001</v>
      </c>
    </row>
    <row r="43" spans="1:31" s="43" customFormat="1" ht="15" customHeight="1" x14ac:dyDescent="0.25">
      <c r="A43" s="136" t="s">
        <v>85</v>
      </c>
      <c r="B43" s="44"/>
      <c r="C43" s="44" t="s">
        <v>86</v>
      </c>
      <c r="D43" s="45"/>
      <c r="E43" s="46">
        <v>3240</v>
      </c>
      <c r="F43" s="46">
        <v>3275</v>
      </c>
      <c r="G43" s="46">
        <v>3324</v>
      </c>
      <c r="H43" s="46">
        <v>3329</v>
      </c>
      <c r="I43" s="46">
        <v>3367</v>
      </c>
      <c r="J43" s="46">
        <v>3411</v>
      </c>
      <c r="K43" s="46">
        <v>3456</v>
      </c>
      <c r="L43" s="46">
        <v>3457</v>
      </c>
      <c r="M43" s="46">
        <v>3465</v>
      </c>
      <c r="N43" s="46">
        <v>3616</v>
      </c>
      <c r="O43" s="46">
        <v>3603</v>
      </c>
      <c r="P43" s="46">
        <v>3900</v>
      </c>
      <c r="Q43" s="46">
        <v>3919</v>
      </c>
      <c r="R43" s="46">
        <v>3882</v>
      </c>
      <c r="S43" s="46">
        <v>3902</v>
      </c>
      <c r="T43" s="46">
        <v>3864</v>
      </c>
      <c r="U43" s="46">
        <v>3847</v>
      </c>
      <c r="V43" s="46">
        <v>3811</v>
      </c>
      <c r="W43" s="46">
        <v>3972</v>
      </c>
      <c r="X43" s="46">
        <v>4031</v>
      </c>
      <c r="Y43" s="46">
        <v>4101</v>
      </c>
      <c r="Z43" s="46">
        <v>4240</v>
      </c>
      <c r="AA43" s="46">
        <v>4375</v>
      </c>
      <c r="AB43" s="46">
        <v>4473</v>
      </c>
      <c r="AC43" s="46">
        <v>4595</v>
      </c>
      <c r="AD43" s="46">
        <v>4711</v>
      </c>
      <c r="AE43" s="46">
        <v>4892</v>
      </c>
    </row>
    <row r="44" spans="1:31" customFormat="1" ht="15" customHeight="1" x14ac:dyDescent="0.3">
      <c r="A44" s="137" t="s">
        <v>87</v>
      </c>
      <c r="B44" s="44"/>
      <c r="C44" s="51" t="s">
        <v>88</v>
      </c>
      <c r="D44" s="49"/>
      <c r="E44" s="50">
        <v>547</v>
      </c>
      <c r="F44" s="50">
        <v>554</v>
      </c>
      <c r="G44" s="50">
        <v>562</v>
      </c>
      <c r="H44" s="50">
        <v>535</v>
      </c>
      <c r="I44" s="50">
        <v>546</v>
      </c>
      <c r="J44" s="50">
        <v>559</v>
      </c>
      <c r="K44" s="50">
        <v>568</v>
      </c>
      <c r="L44" s="50">
        <v>580</v>
      </c>
      <c r="M44" s="50">
        <v>588</v>
      </c>
      <c r="N44" s="50">
        <v>605</v>
      </c>
      <c r="O44" s="50">
        <v>600</v>
      </c>
      <c r="P44" s="50">
        <v>635</v>
      </c>
      <c r="Q44" s="50">
        <v>649</v>
      </c>
      <c r="R44" s="50">
        <v>645</v>
      </c>
      <c r="S44" s="50">
        <v>661</v>
      </c>
      <c r="T44" s="50">
        <v>655</v>
      </c>
      <c r="U44" s="50">
        <v>660</v>
      </c>
      <c r="V44" s="50">
        <v>653</v>
      </c>
      <c r="W44" s="50">
        <v>655</v>
      </c>
      <c r="X44" s="50">
        <v>667</v>
      </c>
      <c r="Y44" s="50">
        <v>686</v>
      </c>
      <c r="Z44" s="50">
        <v>713</v>
      </c>
      <c r="AA44" s="50">
        <v>732</v>
      </c>
      <c r="AB44" s="50">
        <v>747</v>
      </c>
      <c r="AC44" s="50">
        <v>773</v>
      </c>
      <c r="AD44" s="50">
        <v>806</v>
      </c>
      <c r="AE44" s="50">
        <v>846</v>
      </c>
    </row>
    <row r="45" spans="1:31" customFormat="1" ht="15" customHeight="1" x14ac:dyDescent="0.3">
      <c r="A45" s="137" t="s">
        <v>89</v>
      </c>
      <c r="B45" s="44"/>
      <c r="C45" s="51" t="s">
        <v>90</v>
      </c>
      <c r="D45" s="49"/>
      <c r="E45" s="50">
        <v>1258</v>
      </c>
      <c r="F45" s="50">
        <v>1275</v>
      </c>
      <c r="G45" s="50">
        <v>1293</v>
      </c>
      <c r="H45" s="50">
        <v>1302</v>
      </c>
      <c r="I45" s="50">
        <v>1312</v>
      </c>
      <c r="J45" s="50">
        <v>1323</v>
      </c>
      <c r="K45" s="50">
        <v>1339</v>
      </c>
      <c r="L45" s="50">
        <v>1339</v>
      </c>
      <c r="M45" s="50">
        <v>1341</v>
      </c>
      <c r="N45" s="50">
        <v>1375</v>
      </c>
      <c r="O45" s="50">
        <v>1379</v>
      </c>
      <c r="P45" s="50">
        <v>1384</v>
      </c>
      <c r="Q45" s="50">
        <v>1374</v>
      </c>
      <c r="R45" s="50">
        <v>1356</v>
      </c>
      <c r="S45" s="50">
        <v>1365</v>
      </c>
      <c r="T45" s="50">
        <v>1350</v>
      </c>
      <c r="U45" s="50">
        <v>1340</v>
      </c>
      <c r="V45" s="50">
        <v>1342</v>
      </c>
      <c r="W45" s="50">
        <v>1404</v>
      </c>
      <c r="X45" s="50">
        <v>1417</v>
      </c>
      <c r="Y45" s="50">
        <v>1446</v>
      </c>
      <c r="Z45" s="50">
        <v>1484</v>
      </c>
      <c r="AA45" s="50">
        <v>1545</v>
      </c>
      <c r="AB45" s="50">
        <v>1578</v>
      </c>
      <c r="AC45" s="50">
        <v>1650</v>
      </c>
      <c r="AD45" s="50">
        <v>1683</v>
      </c>
      <c r="AE45" s="50">
        <v>1745</v>
      </c>
    </row>
    <row r="46" spans="1:31" customFormat="1" ht="15" customHeight="1" x14ac:dyDescent="0.3">
      <c r="A46" s="137" t="s">
        <v>91</v>
      </c>
      <c r="B46" s="44"/>
      <c r="C46" s="51" t="s">
        <v>92</v>
      </c>
      <c r="D46" s="49"/>
      <c r="E46" s="50">
        <v>350</v>
      </c>
      <c r="F46" s="50">
        <v>354</v>
      </c>
      <c r="G46" s="50">
        <v>360</v>
      </c>
      <c r="H46" s="50">
        <v>369</v>
      </c>
      <c r="I46" s="50">
        <v>372</v>
      </c>
      <c r="J46" s="50">
        <v>374</v>
      </c>
      <c r="K46" s="50">
        <v>378</v>
      </c>
      <c r="L46" s="50">
        <v>379</v>
      </c>
      <c r="M46" s="50">
        <v>378</v>
      </c>
      <c r="N46" s="50">
        <v>389</v>
      </c>
      <c r="O46" s="50">
        <v>390</v>
      </c>
      <c r="P46" s="50">
        <v>507</v>
      </c>
      <c r="Q46" s="50">
        <v>504</v>
      </c>
      <c r="R46" s="50">
        <v>503</v>
      </c>
      <c r="S46" s="50">
        <v>500</v>
      </c>
      <c r="T46" s="50">
        <v>505</v>
      </c>
      <c r="U46" s="50">
        <v>501</v>
      </c>
      <c r="V46" s="50">
        <v>489</v>
      </c>
      <c r="W46" s="50">
        <v>500</v>
      </c>
      <c r="X46" s="50">
        <v>503</v>
      </c>
      <c r="Y46" s="50">
        <v>508</v>
      </c>
      <c r="Z46" s="50">
        <v>529</v>
      </c>
      <c r="AA46" s="50">
        <v>544</v>
      </c>
      <c r="AB46" s="50">
        <v>552</v>
      </c>
      <c r="AC46" s="50">
        <v>557</v>
      </c>
      <c r="AD46" s="50">
        <v>571</v>
      </c>
      <c r="AE46" s="50">
        <v>579</v>
      </c>
    </row>
    <row r="47" spans="1:31" customFormat="1" ht="15" customHeight="1" x14ac:dyDescent="0.3">
      <c r="A47" s="137" t="s">
        <v>93</v>
      </c>
      <c r="B47" s="44"/>
      <c r="C47" s="51" t="s">
        <v>94</v>
      </c>
      <c r="D47" s="49"/>
      <c r="E47" s="50">
        <v>424</v>
      </c>
      <c r="F47" s="50">
        <v>427</v>
      </c>
      <c r="G47" s="50">
        <v>434</v>
      </c>
      <c r="H47" s="50">
        <v>438</v>
      </c>
      <c r="I47" s="50">
        <v>442</v>
      </c>
      <c r="J47" s="50">
        <v>446</v>
      </c>
      <c r="K47" s="50">
        <v>454</v>
      </c>
      <c r="L47" s="50">
        <v>453</v>
      </c>
      <c r="M47" s="50">
        <v>451</v>
      </c>
      <c r="N47" s="50">
        <v>461</v>
      </c>
      <c r="O47" s="50">
        <v>454</v>
      </c>
      <c r="P47" s="50">
        <v>591</v>
      </c>
      <c r="Q47" s="50">
        <v>615</v>
      </c>
      <c r="R47" s="50">
        <v>614</v>
      </c>
      <c r="S47" s="50">
        <v>611</v>
      </c>
      <c r="T47" s="50">
        <v>607</v>
      </c>
      <c r="U47" s="50">
        <v>607</v>
      </c>
      <c r="V47" s="50">
        <v>596</v>
      </c>
      <c r="W47" s="50">
        <v>610</v>
      </c>
      <c r="X47" s="50">
        <v>628</v>
      </c>
      <c r="Y47" s="50">
        <v>634</v>
      </c>
      <c r="Z47" s="50">
        <v>652</v>
      </c>
      <c r="AA47" s="50">
        <v>668</v>
      </c>
      <c r="AB47" s="50">
        <v>686</v>
      </c>
      <c r="AC47" s="50">
        <v>692</v>
      </c>
      <c r="AD47" s="50">
        <v>705</v>
      </c>
      <c r="AE47" s="50">
        <v>725</v>
      </c>
    </row>
    <row r="48" spans="1:31" customFormat="1" ht="15" customHeight="1" x14ac:dyDescent="0.3">
      <c r="A48" s="137" t="s">
        <v>95</v>
      </c>
      <c r="B48" s="44"/>
      <c r="C48" s="51" t="s">
        <v>96</v>
      </c>
      <c r="D48" s="49"/>
      <c r="E48" s="50">
        <v>661</v>
      </c>
      <c r="F48" s="50">
        <v>665</v>
      </c>
      <c r="G48" s="50">
        <v>675</v>
      </c>
      <c r="H48" s="50">
        <v>685</v>
      </c>
      <c r="I48" s="50">
        <v>695</v>
      </c>
      <c r="J48" s="50">
        <v>708</v>
      </c>
      <c r="K48" s="50">
        <v>717</v>
      </c>
      <c r="L48" s="50">
        <v>706</v>
      </c>
      <c r="M48" s="50">
        <v>707</v>
      </c>
      <c r="N48" s="50">
        <v>785</v>
      </c>
      <c r="O48" s="50">
        <v>780</v>
      </c>
      <c r="P48" s="50">
        <v>784</v>
      </c>
      <c r="Q48" s="50">
        <v>776</v>
      </c>
      <c r="R48" s="50">
        <v>764</v>
      </c>
      <c r="S48" s="50">
        <v>765</v>
      </c>
      <c r="T48" s="50">
        <v>747</v>
      </c>
      <c r="U48" s="50">
        <v>739</v>
      </c>
      <c r="V48" s="50">
        <v>732</v>
      </c>
      <c r="W48" s="50">
        <v>804</v>
      </c>
      <c r="X48" s="50">
        <v>816</v>
      </c>
      <c r="Y48" s="50">
        <v>826</v>
      </c>
      <c r="Z48" s="50">
        <v>861</v>
      </c>
      <c r="AA48" s="50">
        <v>887</v>
      </c>
      <c r="AB48" s="50">
        <v>910</v>
      </c>
      <c r="AC48" s="50">
        <v>922</v>
      </c>
      <c r="AD48" s="50">
        <v>946</v>
      </c>
      <c r="AE48" s="50">
        <v>997</v>
      </c>
    </row>
    <row r="49" spans="1:31" s="43" customFormat="1" ht="22.5" customHeight="1" x14ac:dyDescent="0.25">
      <c r="A49" s="136" t="s">
        <v>97</v>
      </c>
      <c r="B49" s="44" t="s">
        <v>98</v>
      </c>
      <c r="C49" s="44"/>
      <c r="D49" s="45"/>
      <c r="E49" s="46">
        <v>14292</v>
      </c>
      <c r="F49" s="46">
        <v>14561</v>
      </c>
      <c r="G49" s="46">
        <v>14773</v>
      </c>
      <c r="H49" s="46">
        <v>14998</v>
      </c>
      <c r="I49" s="46">
        <v>15154</v>
      </c>
      <c r="J49" s="46">
        <v>15408</v>
      </c>
      <c r="K49" s="46">
        <v>15606</v>
      </c>
      <c r="L49" s="46">
        <v>15557</v>
      </c>
      <c r="M49" s="46">
        <v>15755</v>
      </c>
      <c r="N49" s="46">
        <v>16280</v>
      </c>
      <c r="O49" s="46">
        <v>16898</v>
      </c>
      <c r="P49" s="46">
        <v>17462</v>
      </c>
      <c r="Q49" s="46">
        <v>17544</v>
      </c>
      <c r="R49" s="46">
        <v>17698</v>
      </c>
      <c r="S49" s="46">
        <v>18187</v>
      </c>
      <c r="T49" s="46">
        <v>17895</v>
      </c>
      <c r="U49" s="46">
        <v>17695</v>
      </c>
      <c r="V49" s="46">
        <v>17746</v>
      </c>
      <c r="W49" s="46">
        <v>17986</v>
      </c>
      <c r="X49" s="46">
        <v>18133</v>
      </c>
      <c r="Y49" s="46">
        <v>18443</v>
      </c>
      <c r="Z49" s="46">
        <v>19221</v>
      </c>
      <c r="AA49" s="46">
        <v>19713</v>
      </c>
      <c r="AB49" s="46">
        <v>20378</v>
      </c>
      <c r="AC49" s="46">
        <v>20783</v>
      </c>
      <c r="AD49" s="46">
        <v>21597</v>
      </c>
      <c r="AE49" s="46">
        <v>22067</v>
      </c>
    </row>
    <row r="50" spans="1:31" customFormat="1" ht="15" customHeight="1" x14ac:dyDescent="0.3">
      <c r="A50" s="137" t="s">
        <v>99</v>
      </c>
      <c r="B50" s="44"/>
      <c r="C50" s="48" t="s">
        <v>100</v>
      </c>
      <c r="D50" s="49"/>
      <c r="E50" s="50">
        <v>1144</v>
      </c>
      <c r="F50" s="50">
        <v>1176</v>
      </c>
      <c r="G50" s="50">
        <v>1194</v>
      </c>
      <c r="H50" s="50">
        <v>1226</v>
      </c>
      <c r="I50" s="50">
        <v>1235</v>
      </c>
      <c r="J50" s="50">
        <v>1252</v>
      </c>
      <c r="K50" s="50">
        <v>1281</v>
      </c>
      <c r="L50" s="50">
        <v>1254</v>
      </c>
      <c r="M50" s="50">
        <v>1270</v>
      </c>
      <c r="N50" s="50">
        <v>1327</v>
      </c>
      <c r="O50" s="50">
        <v>1487</v>
      </c>
      <c r="P50" s="50">
        <v>1539</v>
      </c>
      <c r="Q50" s="50">
        <v>1539</v>
      </c>
      <c r="R50" s="50">
        <v>1575</v>
      </c>
      <c r="S50" s="50">
        <v>1560</v>
      </c>
      <c r="T50" s="50">
        <v>1571</v>
      </c>
      <c r="U50" s="50">
        <v>1552</v>
      </c>
      <c r="V50" s="50">
        <v>1544</v>
      </c>
      <c r="W50" s="50">
        <v>1541</v>
      </c>
      <c r="X50" s="50">
        <v>1523</v>
      </c>
      <c r="Y50" s="50">
        <v>1552</v>
      </c>
      <c r="Z50" s="50">
        <v>1618</v>
      </c>
      <c r="AA50" s="50">
        <v>1658</v>
      </c>
      <c r="AB50" s="50">
        <v>1716</v>
      </c>
      <c r="AC50" s="50">
        <v>1746</v>
      </c>
      <c r="AD50" s="50">
        <v>1811</v>
      </c>
      <c r="AE50" s="50">
        <v>1835</v>
      </c>
    </row>
    <row r="51" spans="1:31" customFormat="1" ht="15" customHeight="1" x14ac:dyDescent="0.3">
      <c r="A51" s="137" t="s">
        <v>101</v>
      </c>
      <c r="B51" s="44"/>
      <c r="C51" s="48" t="s">
        <v>102</v>
      </c>
      <c r="D51" s="49"/>
      <c r="E51" s="50">
        <v>556</v>
      </c>
      <c r="F51" s="50">
        <v>562</v>
      </c>
      <c r="G51" s="50">
        <v>567</v>
      </c>
      <c r="H51" s="50">
        <v>574</v>
      </c>
      <c r="I51" s="50">
        <v>578</v>
      </c>
      <c r="J51" s="50">
        <v>586</v>
      </c>
      <c r="K51" s="50">
        <v>600</v>
      </c>
      <c r="L51" s="50">
        <v>598</v>
      </c>
      <c r="M51" s="50">
        <v>605</v>
      </c>
      <c r="N51" s="50">
        <v>622</v>
      </c>
      <c r="O51" s="50">
        <v>623</v>
      </c>
      <c r="P51" s="50">
        <v>627</v>
      </c>
      <c r="Q51" s="50">
        <v>628</v>
      </c>
      <c r="R51" s="50">
        <v>621</v>
      </c>
      <c r="S51" s="50">
        <v>634</v>
      </c>
      <c r="T51" s="50">
        <v>623</v>
      </c>
      <c r="U51" s="50">
        <v>619</v>
      </c>
      <c r="V51" s="50">
        <v>620</v>
      </c>
      <c r="W51" s="50">
        <v>639</v>
      </c>
      <c r="X51" s="50">
        <v>661</v>
      </c>
      <c r="Y51" s="50">
        <v>676</v>
      </c>
      <c r="Z51" s="50">
        <v>716</v>
      </c>
      <c r="AA51" s="50">
        <v>731</v>
      </c>
      <c r="AB51" s="50">
        <v>758</v>
      </c>
      <c r="AC51" s="50">
        <v>811</v>
      </c>
      <c r="AD51" s="50">
        <v>852</v>
      </c>
      <c r="AE51" s="50">
        <v>899</v>
      </c>
    </row>
    <row r="52" spans="1:31" customFormat="1" ht="15" customHeight="1" x14ac:dyDescent="0.3">
      <c r="A52" s="137" t="s">
        <v>103</v>
      </c>
      <c r="B52" s="44"/>
      <c r="C52" s="48" t="s">
        <v>104</v>
      </c>
      <c r="D52" s="49"/>
      <c r="E52" s="50">
        <v>448</v>
      </c>
      <c r="F52" s="50">
        <v>454</v>
      </c>
      <c r="G52" s="50">
        <v>461</v>
      </c>
      <c r="H52" s="50">
        <v>468</v>
      </c>
      <c r="I52" s="50">
        <v>474</v>
      </c>
      <c r="J52" s="50">
        <v>481</v>
      </c>
      <c r="K52" s="50">
        <v>488</v>
      </c>
      <c r="L52" s="50">
        <v>487</v>
      </c>
      <c r="M52" s="50">
        <v>491</v>
      </c>
      <c r="N52" s="50">
        <v>509</v>
      </c>
      <c r="O52" s="50">
        <v>512</v>
      </c>
      <c r="P52" s="50">
        <v>521</v>
      </c>
      <c r="Q52" s="50">
        <v>524</v>
      </c>
      <c r="R52" s="50">
        <v>531</v>
      </c>
      <c r="S52" s="50">
        <v>534</v>
      </c>
      <c r="T52" s="50">
        <v>532</v>
      </c>
      <c r="U52" s="50">
        <v>527</v>
      </c>
      <c r="V52" s="50">
        <v>528</v>
      </c>
      <c r="W52" s="50">
        <v>537</v>
      </c>
      <c r="X52" s="50">
        <v>548</v>
      </c>
      <c r="Y52" s="50">
        <v>553</v>
      </c>
      <c r="Z52" s="50">
        <v>581</v>
      </c>
      <c r="AA52" s="50">
        <v>602</v>
      </c>
      <c r="AB52" s="50">
        <v>623</v>
      </c>
      <c r="AC52" s="50">
        <v>627</v>
      </c>
      <c r="AD52" s="50">
        <v>656</v>
      </c>
      <c r="AE52" s="50">
        <v>676</v>
      </c>
    </row>
    <row r="53" spans="1:31" customFormat="1" ht="15" customHeight="1" x14ac:dyDescent="0.3">
      <c r="A53" s="137" t="s">
        <v>105</v>
      </c>
      <c r="B53" s="44"/>
      <c r="C53" s="48" t="s">
        <v>106</v>
      </c>
      <c r="D53" s="49"/>
      <c r="E53" s="50">
        <v>489</v>
      </c>
      <c r="F53" s="50">
        <v>500</v>
      </c>
      <c r="G53" s="50">
        <v>505</v>
      </c>
      <c r="H53" s="50">
        <v>515</v>
      </c>
      <c r="I53" s="50">
        <v>519</v>
      </c>
      <c r="J53" s="50">
        <v>516</v>
      </c>
      <c r="K53" s="50">
        <v>533</v>
      </c>
      <c r="L53" s="50">
        <v>534</v>
      </c>
      <c r="M53" s="50">
        <v>532</v>
      </c>
      <c r="N53" s="50">
        <v>606</v>
      </c>
      <c r="O53" s="50">
        <v>634</v>
      </c>
      <c r="P53" s="50">
        <v>644</v>
      </c>
      <c r="Q53" s="50">
        <v>657</v>
      </c>
      <c r="R53" s="50">
        <v>663</v>
      </c>
      <c r="S53" s="50">
        <v>677</v>
      </c>
      <c r="T53" s="50">
        <v>677</v>
      </c>
      <c r="U53" s="50">
        <v>669</v>
      </c>
      <c r="V53" s="50">
        <v>663</v>
      </c>
      <c r="W53" s="50">
        <v>667</v>
      </c>
      <c r="X53" s="50">
        <v>665</v>
      </c>
      <c r="Y53" s="50">
        <v>677</v>
      </c>
      <c r="Z53" s="50">
        <v>708</v>
      </c>
      <c r="AA53" s="50">
        <v>727</v>
      </c>
      <c r="AB53" s="50">
        <v>750</v>
      </c>
      <c r="AC53" s="50">
        <v>761</v>
      </c>
      <c r="AD53" s="50">
        <v>795</v>
      </c>
      <c r="AE53" s="50">
        <v>800</v>
      </c>
    </row>
    <row r="54" spans="1:31" customFormat="1" ht="15" customHeight="1" x14ac:dyDescent="0.3">
      <c r="A54" s="137" t="s">
        <v>107</v>
      </c>
      <c r="B54" s="44"/>
      <c r="C54" s="48" t="s">
        <v>108</v>
      </c>
      <c r="D54" s="49"/>
      <c r="E54" s="50">
        <v>2227</v>
      </c>
      <c r="F54" s="50">
        <v>2296</v>
      </c>
      <c r="G54" s="50">
        <v>2334</v>
      </c>
      <c r="H54" s="50">
        <v>2391</v>
      </c>
      <c r="I54" s="50">
        <v>2419</v>
      </c>
      <c r="J54" s="50">
        <v>2473</v>
      </c>
      <c r="K54" s="50">
        <v>2479</v>
      </c>
      <c r="L54" s="50">
        <v>2461</v>
      </c>
      <c r="M54" s="50">
        <v>2501</v>
      </c>
      <c r="N54" s="50">
        <v>2602</v>
      </c>
      <c r="O54" s="50">
        <v>2656</v>
      </c>
      <c r="P54" s="50">
        <v>2878</v>
      </c>
      <c r="Q54" s="50">
        <v>2929</v>
      </c>
      <c r="R54" s="50">
        <v>2994</v>
      </c>
      <c r="S54" s="50">
        <v>3178</v>
      </c>
      <c r="T54" s="50">
        <v>3039</v>
      </c>
      <c r="U54" s="50">
        <v>3004</v>
      </c>
      <c r="V54" s="50">
        <v>3119</v>
      </c>
      <c r="W54" s="50">
        <v>3112</v>
      </c>
      <c r="X54" s="50">
        <v>3119</v>
      </c>
      <c r="Y54" s="50">
        <v>3210</v>
      </c>
      <c r="Z54" s="50">
        <v>3301</v>
      </c>
      <c r="AA54" s="50">
        <v>3376</v>
      </c>
      <c r="AB54" s="50">
        <v>3484</v>
      </c>
      <c r="AC54" s="50">
        <v>3498</v>
      </c>
      <c r="AD54" s="50">
        <v>3623</v>
      </c>
      <c r="AE54" s="50">
        <v>3620</v>
      </c>
    </row>
    <row r="55" spans="1:31" customFormat="1" ht="15" customHeight="1" x14ac:dyDescent="0.3">
      <c r="A55" s="137" t="s">
        <v>109</v>
      </c>
      <c r="B55" s="44"/>
      <c r="C55" s="48" t="s">
        <v>110</v>
      </c>
      <c r="D55" s="49"/>
      <c r="E55" s="50">
        <v>422</v>
      </c>
      <c r="F55" s="50">
        <v>432</v>
      </c>
      <c r="G55" s="50">
        <v>439</v>
      </c>
      <c r="H55" s="50">
        <v>446</v>
      </c>
      <c r="I55" s="50">
        <v>448</v>
      </c>
      <c r="J55" s="50">
        <v>454</v>
      </c>
      <c r="K55" s="50">
        <v>457</v>
      </c>
      <c r="L55" s="50">
        <v>467</v>
      </c>
      <c r="M55" s="50">
        <v>470</v>
      </c>
      <c r="N55" s="50">
        <v>484</v>
      </c>
      <c r="O55" s="50">
        <v>544</v>
      </c>
      <c r="P55" s="50">
        <v>600</v>
      </c>
      <c r="Q55" s="50">
        <v>594</v>
      </c>
      <c r="R55" s="50">
        <v>602</v>
      </c>
      <c r="S55" s="50">
        <v>602</v>
      </c>
      <c r="T55" s="50">
        <v>588</v>
      </c>
      <c r="U55" s="50">
        <v>579</v>
      </c>
      <c r="V55" s="50">
        <v>579</v>
      </c>
      <c r="W55" s="50">
        <v>583</v>
      </c>
      <c r="X55" s="50">
        <v>598</v>
      </c>
      <c r="Y55" s="50">
        <v>607</v>
      </c>
      <c r="Z55" s="50">
        <v>633</v>
      </c>
      <c r="AA55" s="50">
        <v>650</v>
      </c>
      <c r="AB55" s="50">
        <v>673</v>
      </c>
      <c r="AC55" s="50">
        <v>702</v>
      </c>
      <c r="AD55" s="50">
        <v>726</v>
      </c>
      <c r="AE55" s="50">
        <v>747</v>
      </c>
    </row>
    <row r="56" spans="1:31" s="43" customFormat="1" ht="15" customHeight="1" x14ac:dyDescent="0.25">
      <c r="A56" s="136" t="s">
        <v>111</v>
      </c>
      <c r="B56" s="44"/>
      <c r="C56" s="44" t="s">
        <v>112</v>
      </c>
      <c r="D56" s="45"/>
      <c r="E56" s="46">
        <v>3416</v>
      </c>
      <c r="F56" s="46">
        <v>3468</v>
      </c>
      <c r="G56" s="46">
        <v>3516</v>
      </c>
      <c r="H56" s="46">
        <v>3568</v>
      </c>
      <c r="I56" s="46">
        <v>3613</v>
      </c>
      <c r="J56" s="46">
        <v>3670</v>
      </c>
      <c r="K56" s="46">
        <v>3733</v>
      </c>
      <c r="L56" s="46">
        <v>3752</v>
      </c>
      <c r="M56" s="46">
        <v>3831</v>
      </c>
      <c r="N56" s="46">
        <v>3922</v>
      </c>
      <c r="O56" s="46">
        <v>3991</v>
      </c>
      <c r="P56" s="46">
        <v>4098</v>
      </c>
      <c r="Q56" s="46">
        <v>4113</v>
      </c>
      <c r="R56" s="46">
        <v>4105</v>
      </c>
      <c r="S56" s="46">
        <v>4192</v>
      </c>
      <c r="T56" s="46">
        <v>4143</v>
      </c>
      <c r="U56" s="46">
        <v>4083</v>
      </c>
      <c r="V56" s="46">
        <v>4064</v>
      </c>
      <c r="W56" s="46">
        <v>4140</v>
      </c>
      <c r="X56" s="46">
        <v>4177</v>
      </c>
      <c r="Y56" s="46">
        <v>4241</v>
      </c>
      <c r="Z56" s="46">
        <v>4430</v>
      </c>
      <c r="AA56" s="46">
        <v>4548</v>
      </c>
      <c r="AB56" s="46">
        <v>4705</v>
      </c>
      <c r="AC56" s="46">
        <v>4807</v>
      </c>
      <c r="AD56" s="46">
        <v>5029</v>
      </c>
      <c r="AE56" s="46">
        <v>5144</v>
      </c>
    </row>
    <row r="57" spans="1:31" customFormat="1" ht="15" customHeight="1" x14ac:dyDescent="0.3">
      <c r="A57" s="137" t="s">
        <v>113</v>
      </c>
      <c r="B57" s="44"/>
      <c r="C57" s="51" t="s">
        <v>114</v>
      </c>
      <c r="D57" s="49"/>
      <c r="E57" s="50">
        <v>604</v>
      </c>
      <c r="F57" s="50">
        <v>612</v>
      </c>
      <c r="G57" s="50">
        <v>620</v>
      </c>
      <c r="H57" s="50">
        <v>630</v>
      </c>
      <c r="I57" s="50">
        <v>639</v>
      </c>
      <c r="J57" s="50">
        <v>647</v>
      </c>
      <c r="K57" s="50">
        <v>658</v>
      </c>
      <c r="L57" s="50">
        <v>671</v>
      </c>
      <c r="M57" s="50">
        <v>675</v>
      </c>
      <c r="N57" s="50">
        <v>696</v>
      </c>
      <c r="O57" s="50">
        <v>699</v>
      </c>
      <c r="P57" s="50">
        <v>715</v>
      </c>
      <c r="Q57" s="50">
        <v>730</v>
      </c>
      <c r="R57" s="50">
        <v>732</v>
      </c>
      <c r="S57" s="50">
        <v>761</v>
      </c>
      <c r="T57" s="50">
        <v>754</v>
      </c>
      <c r="U57" s="50">
        <v>743</v>
      </c>
      <c r="V57" s="50">
        <v>742</v>
      </c>
      <c r="W57" s="50">
        <v>754</v>
      </c>
      <c r="X57" s="50">
        <v>756</v>
      </c>
      <c r="Y57" s="50">
        <v>770</v>
      </c>
      <c r="Z57" s="50">
        <v>805</v>
      </c>
      <c r="AA57" s="50">
        <v>825</v>
      </c>
      <c r="AB57" s="50">
        <v>851</v>
      </c>
      <c r="AC57" s="50">
        <v>881</v>
      </c>
      <c r="AD57" s="50">
        <v>924</v>
      </c>
      <c r="AE57" s="50">
        <v>947</v>
      </c>
    </row>
    <row r="58" spans="1:31" customFormat="1" ht="15" customHeight="1" x14ac:dyDescent="0.3">
      <c r="A58" s="137" t="s">
        <v>115</v>
      </c>
      <c r="B58" s="44"/>
      <c r="C58" s="51" t="s">
        <v>116</v>
      </c>
      <c r="D58" s="49"/>
      <c r="E58" s="50">
        <v>861</v>
      </c>
      <c r="F58" s="50">
        <v>875</v>
      </c>
      <c r="G58" s="50">
        <v>886</v>
      </c>
      <c r="H58" s="50">
        <v>902</v>
      </c>
      <c r="I58" s="50">
        <v>914</v>
      </c>
      <c r="J58" s="50">
        <v>927</v>
      </c>
      <c r="K58" s="50">
        <v>949</v>
      </c>
      <c r="L58" s="50">
        <v>950</v>
      </c>
      <c r="M58" s="50">
        <v>1012</v>
      </c>
      <c r="N58" s="50">
        <v>1030</v>
      </c>
      <c r="O58" s="50">
        <v>1040</v>
      </c>
      <c r="P58" s="50">
        <v>1087</v>
      </c>
      <c r="Q58" s="50">
        <v>1096</v>
      </c>
      <c r="R58" s="50">
        <v>1093</v>
      </c>
      <c r="S58" s="50">
        <v>1116</v>
      </c>
      <c r="T58" s="50">
        <v>1094</v>
      </c>
      <c r="U58" s="50">
        <v>1074</v>
      </c>
      <c r="V58" s="50">
        <v>1071</v>
      </c>
      <c r="W58" s="50">
        <v>1083</v>
      </c>
      <c r="X58" s="50">
        <v>1089</v>
      </c>
      <c r="Y58" s="50">
        <v>1108</v>
      </c>
      <c r="Z58" s="50">
        <v>1157</v>
      </c>
      <c r="AA58" s="50">
        <v>1191</v>
      </c>
      <c r="AB58" s="50">
        <v>1233</v>
      </c>
      <c r="AC58" s="50">
        <v>1255</v>
      </c>
      <c r="AD58" s="50">
        <v>1322</v>
      </c>
      <c r="AE58" s="50">
        <v>1336</v>
      </c>
    </row>
    <row r="59" spans="1:31" customFormat="1" ht="15" customHeight="1" x14ac:dyDescent="0.3">
      <c r="A59" s="137" t="s">
        <v>117</v>
      </c>
      <c r="B59" s="44"/>
      <c r="C59" s="51" t="s">
        <v>118</v>
      </c>
      <c r="D59" s="49"/>
      <c r="E59" s="50">
        <v>714</v>
      </c>
      <c r="F59" s="50">
        <v>725</v>
      </c>
      <c r="G59" s="50">
        <v>735</v>
      </c>
      <c r="H59" s="50">
        <v>745</v>
      </c>
      <c r="I59" s="50">
        <v>753</v>
      </c>
      <c r="J59" s="50">
        <v>768</v>
      </c>
      <c r="K59" s="50">
        <v>779</v>
      </c>
      <c r="L59" s="50">
        <v>781</v>
      </c>
      <c r="M59" s="50">
        <v>783</v>
      </c>
      <c r="N59" s="50">
        <v>804</v>
      </c>
      <c r="O59" s="50">
        <v>847</v>
      </c>
      <c r="P59" s="50">
        <v>877</v>
      </c>
      <c r="Q59" s="50">
        <v>880</v>
      </c>
      <c r="R59" s="50">
        <v>876</v>
      </c>
      <c r="S59" s="50">
        <v>890</v>
      </c>
      <c r="T59" s="50">
        <v>885</v>
      </c>
      <c r="U59" s="50">
        <v>872</v>
      </c>
      <c r="V59" s="50">
        <v>860</v>
      </c>
      <c r="W59" s="50">
        <v>874</v>
      </c>
      <c r="X59" s="50">
        <v>891</v>
      </c>
      <c r="Y59" s="50">
        <v>905</v>
      </c>
      <c r="Z59" s="50">
        <v>946</v>
      </c>
      <c r="AA59" s="50">
        <v>975</v>
      </c>
      <c r="AB59" s="50">
        <v>1006</v>
      </c>
      <c r="AC59" s="50">
        <v>1024</v>
      </c>
      <c r="AD59" s="50">
        <v>1080</v>
      </c>
      <c r="AE59" s="50">
        <v>1107</v>
      </c>
    </row>
    <row r="60" spans="1:31" customFormat="1" ht="15" customHeight="1" x14ac:dyDescent="0.3">
      <c r="A60" s="137" t="s">
        <v>119</v>
      </c>
      <c r="B60" s="44"/>
      <c r="C60" s="51" t="s">
        <v>120</v>
      </c>
      <c r="D60" s="49"/>
      <c r="E60" s="50">
        <v>1238</v>
      </c>
      <c r="F60" s="50">
        <v>1256</v>
      </c>
      <c r="G60" s="50">
        <v>1275</v>
      </c>
      <c r="H60" s="50">
        <v>1290</v>
      </c>
      <c r="I60" s="50">
        <v>1307</v>
      </c>
      <c r="J60" s="50">
        <v>1327</v>
      </c>
      <c r="K60" s="50">
        <v>1347</v>
      </c>
      <c r="L60" s="50">
        <v>1351</v>
      </c>
      <c r="M60" s="50">
        <v>1361</v>
      </c>
      <c r="N60" s="50">
        <v>1393</v>
      </c>
      <c r="O60" s="50">
        <v>1405</v>
      </c>
      <c r="P60" s="50">
        <v>1419</v>
      </c>
      <c r="Q60" s="50">
        <v>1407</v>
      </c>
      <c r="R60" s="50">
        <v>1404</v>
      </c>
      <c r="S60" s="50">
        <v>1425</v>
      </c>
      <c r="T60" s="50">
        <v>1409</v>
      </c>
      <c r="U60" s="50">
        <v>1393</v>
      </c>
      <c r="V60" s="50">
        <v>1392</v>
      </c>
      <c r="W60" s="50">
        <v>1429</v>
      </c>
      <c r="X60" s="50">
        <v>1441</v>
      </c>
      <c r="Y60" s="50">
        <v>1458</v>
      </c>
      <c r="Z60" s="50">
        <v>1522</v>
      </c>
      <c r="AA60" s="50">
        <v>1557</v>
      </c>
      <c r="AB60" s="50">
        <v>1614</v>
      </c>
      <c r="AC60" s="50">
        <v>1647</v>
      </c>
      <c r="AD60" s="50">
        <v>1703</v>
      </c>
      <c r="AE60" s="50">
        <v>1753</v>
      </c>
    </row>
    <row r="61" spans="1:31" s="43" customFormat="1" ht="15" customHeight="1" x14ac:dyDescent="0.25">
      <c r="A61" s="136" t="s">
        <v>121</v>
      </c>
      <c r="B61" s="44"/>
      <c r="C61" s="44" t="s">
        <v>122</v>
      </c>
      <c r="D61" s="45"/>
      <c r="E61" s="46">
        <v>5588</v>
      </c>
      <c r="F61" s="46">
        <v>5674</v>
      </c>
      <c r="G61" s="46">
        <v>5756</v>
      </c>
      <c r="H61" s="46">
        <v>5810</v>
      </c>
      <c r="I61" s="46">
        <v>5868</v>
      </c>
      <c r="J61" s="46">
        <v>5976</v>
      </c>
      <c r="K61" s="46">
        <v>6036</v>
      </c>
      <c r="L61" s="46">
        <v>6003</v>
      </c>
      <c r="M61" s="46">
        <v>6057</v>
      </c>
      <c r="N61" s="46">
        <v>6208</v>
      </c>
      <c r="O61" s="46">
        <v>6451</v>
      </c>
      <c r="P61" s="46">
        <v>6554</v>
      </c>
      <c r="Q61" s="46">
        <v>6561</v>
      </c>
      <c r="R61" s="46">
        <v>6607</v>
      </c>
      <c r="S61" s="46">
        <v>6810</v>
      </c>
      <c r="T61" s="46">
        <v>6722</v>
      </c>
      <c r="U61" s="46">
        <v>6662</v>
      </c>
      <c r="V61" s="46">
        <v>6629</v>
      </c>
      <c r="W61" s="46">
        <v>6768</v>
      </c>
      <c r="X61" s="46">
        <v>6842</v>
      </c>
      <c r="Y61" s="46">
        <v>6927</v>
      </c>
      <c r="Z61" s="46">
        <v>7234</v>
      </c>
      <c r="AA61" s="46">
        <v>7420</v>
      </c>
      <c r="AB61" s="46">
        <v>7670</v>
      </c>
      <c r="AC61" s="46">
        <v>7832</v>
      </c>
      <c r="AD61" s="46">
        <v>8105</v>
      </c>
      <c r="AE61" s="46">
        <v>8346</v>
      </c>
    </row>
    <row r="62" spans="1:31" customFormat="1" ht="15" customHeight="1" x14ac:dyDescent="0.3">
      <c r="A62" s="137" t="s">
        <v>123</v>
      </c>
      <c r="B62" s="44"/>
      <c r="C62" s="51" t="s">
        <v>124</v>
      </c>
      <c r="D62" s="49"/>
      <c r="E62" s="50">
        <v>1153</v>
      </c>
      <c r="F62" s="50">
        <v>1169</v>
      </c>
      <c r="G62" s="50">
        <v>1184</v>
      </c>
      <c r="H62" s="50">
        <v>1201</v>
      </c>
      <c r="I62" s="50">
        <v>1212</v>
      </c>
      <c r="J62" s="50">
        <v>1237</v>
      </c>
      <c r="K62" s="50">
        <v>1245</v>
      </c>
      <c r="L62" s="50">
        <v>1238</v>
      </c>
      <c r="M62" s="50">
        <v>1262</v>
      </c>
      <c r="N62" s="50">
        <v>1292</v>
      </c>
      <c r="O62" s="50">
        <v>1361</v>
      </c>
      <c r="P62" s="50">
        <v>1368</v>
      </c>
      <c r="Q62" s="50">
        <v>1358</v>
      </c>
      <c r="R62" s="50">
        <v>1381</v>
      </c>
      <c r="S62" s="50">
        <v>1511</v>
      </c>
      <c r="T62" s="50">
        <v>1497</v>
      </c>
      <c r="U62" s="50">
        <v>1480</v>
      </c>
      <c r="V62" s="50">
        <v>1481</v>
      </c>
      <c r="W62" s="50">
        <v>1505</v>
      </c>
      <c r="X62" s="50">
        <v>1525</v>
      </c>
      <c r="Y62" s="50">
        <v>1543</v>
      </c>
      <c r="Z62" s="50">
        <v>1617</v>
      </c>
      <c r="AA62" s="50">
        <v>1669</v>
      </c>
      <c r="AB62" s="50">
        <v>1712</v>
      </c>
      <c r="AC62" s="50">
        <v>1766</v>
      </c>
      <c r="AD62" s="50">
        <v>1824</v>
      </c>
      <c r="AE62" s="50">
        <v>1873</v>
      </c>
    </row>
    <row r="63" spans="1:31" customFormat="1" ht="15" customHeight="1" x14ac:dyDescent="0.3">
      <c r="A63" s="137" t="s">
        <v>125</v>
      </c>
      <c r="B63" s="44"/>
      <c r="C63" s="51" t="s">
        <v>126</v>
      </c>
      <c r="D63" s="49"/>
      <c r="E63" s="50">
        <v>521</v>
      </c>
      <c r="F63" s="50">
        <v>529</v>
      </c>
      <c r="G63" s="50">
        <v>536</v>
      </c>
      <c r="H63" s="50">
        <v>547</v>
      </c>
      <c r="I63" s="50">
        <v>548</v>
      </c>
      <c r="J63" s="50">
        <v>560</v>
      </c>
      <c r="K63" s="50">
        <v>567</v>
      </c>
      <c r="L63" s="50">
        <v>571</v>
      </c>
      <c r="M63" s="50">
        <v>572</v>
      </c>
      <c r="N63" s="50">
        <v>598</v>
      </c>
      <c r="O63" s="50">
        <v>596</v>
      </c>
      <c r="P63" s="50">
        <v>659</v>
      </c>
      <c r="Q63" s="50">
        <v>658</v>
      </c>
      <c r="R63" s="50">
        <v>661</v>
      </c>
      <c r="S63" s="50">
        <v>672</v>
      </c>
      <c r="T63" s="50">
        <v>669</v>
      </c>
      <c r="U63" s="50">
        <v>660</v>
      </c>
      <c r="V63" s="50">
        <v>657</v>
      </c>
      <c r="W63" s="50">
        <v>660</v>
      </c>
      <c r="X63" s="50">
        <v>659</v>
      </c>
      <c r="Y63" s="50">
        <v>668</v>
      </c>
      <c r="Z63" s="50">
        <v>692</v>
      </c>
      <c r="AA63" s="50">
        <v>706</v>
      </c>
      <c r="AB63" s="50">
        <v>721</v>
      </c>
      <c r="AC63" s="50">
        <v>736</v>
      </c>
      <c r="AD63" s="50">
        <v>754</v>
      </c>
      <c r="AE63" s="50">
        <v>767</v>
      </c>
    </row>
    <row r="64" spans="1:31" customFormat="1" ht="15" customHeight="1" x14ac:dyDescent="0.3">
      <c r="A64" s="137" t="s">
        <v>127</v>
      </c>
      <c r="B64" s="44"/>
      <c r="C64" s="51" t="s">
        <v>128</v>
      </c>
      <c r="D64" s="49"/>
      <c r="E64" s="50">
        <v>964</v>
      </c>
      <c r="F64" s="50">
        <v>977</v>
      </c>
      <c r="G64" s="50">
        <v>992</v>
      </c>
      <c r="H64" s="50">
        <v>1004</v>
      </c>
      <c r="I64" s="50">
        <v>1011</v>
      </c>
      <c r="J64" s="50">
        <v>1026</v>
      </c>
      <c r="K64" s="50">
        <v>1042</v>
      </c>
      <c r="L64" s="50">
        <v>1039</v>
      </c>
      <c r="M64" s="50">
        <v>1042</v>
      </c>
      <c r="N64" s="50">
        <v>1066</v>
      </c>
      <c r="O64" s="50">
        <v>1066</v>
      </c>
      <c r="P64" s="50">
        <v>1081</v>
      </c>
      <c r="Q64" s="50">
        <v>1089</v>
      </c>
      <c r="R64" s="50">
        <v>1095</v>
      </c>
      <c r="S64" s="50">
        <v>1111</v>
      </c>
      <c r="T64" s="50">
        <v>1093</v>
      </c>
      <c r="U64" s="50">
        <v>1086</v>
      </c>
      <c r="V64" s="50">
        <v>1080</v>
      </c>
      <c r="W64" s="50">
        <v>1097</v>
      </c>
      <c r="X64" s="50">
        <v>1106</v>
      </c>
      <c r="Y64" s="50">
        <v>1121</v>
      </c>
      <c r="Z64" s="50">
        <v>1173</v>
      </c>
      <c r="AA64" s="50">
        <v>1203</v>
      </c>
      <c r="AB64" s="50">
        <v>1246</v>
      </c>
      <c r="AC64" s="50">
        <v>1266</v>
      </c>
      <c r="AD64" s="50">
        <v>1297</v>
      </c>
      <c r="AE64" s="50">
        <v>1332</v>
      </c>
    </row>
    <row r="65" spans="1:31" customFormat="1" ht="15" customHeight="1" x14ac:dyDescent="0.3">
      <c r="A65" s="137" t="s">
        <v>129</v>
      </c>
      <c r="B65" s="44"/>
      <c r="C65" s="51" t="s">
        <v>130</v>
      </c>
      <c r="D65" s="49"/>
      <c r="E65" s="50">
        <v>2131</v>
      </c>
      <c r="F65" s="50">
        <v>2168</v>
      </c>
      <c r="G65" s="50">
        <v>2199</v>
      </c>
      <c r="H65" s="50">
        <v>2200</v>
      </c>
      <c r="I65" s="50">
        <v>2230</v>
      </c>
      <c r="J65" s="50">
        <v>2275</v>
      </c>
      <c r="K65" s="50">
        <v>2287</v>
      </c>
      <c r="L65" s="50">
        <v>2257</v>
      </c>
      <c r="M65" s="50">
        <v>2270</v>
      </c>
      <c r="N65" s="50">
        <v>2325</v>
      </c>
      <c r="O65" s="50">
        <v>2506</v>
      </c>
      <c r="P65" s="50">
        <v>2512</v>
      </c>
      <c r="Q65" s="50">
        <v>2527</v>
      </c>
      <c r="R65" s="50">
        <v>2522</v>
      </c>
      <c r="S65" s="50">
        <v>2548</v>
      </c>
      <c r="T65" s="50">
        <v>2512</v>
      </c>
      <c r="U65" s="50">
        <v>2484</v>
      </c>
      <c r="V65" s="50">
        <v>2482</v>
      </c>
      <c r="W65" s="50">
        <v>2539</v>
      </c>
      <c r="X65" s="50">
        <v>2576</v>
      </c>
      <c r="Y65" s="50">
        <v>2608</v>
      </c>
      <c r="Z65" s="50">
        <v>2713</v>
      </c>
      <c r="AA65" s="50">
        <v>2776</v>
      </c>
      <c r="AB65" s="50">
        <v>2891</v>
      </c>
      <c r="AC65" s="50">
        <v>2949</v>
      </c>
      <c r="AD65" s="50">
        <v>3052</v>
      </c>
      <c r="AE65" s="50">
        <v>3164</v>
      </c>
    </row>
    <row r="66" spans="1:31" customFormat="1" ht="15" customHeight="1" x14ac:dyDescent="0.3">
      <c r="A66" s="137" t="s">
        <v>131</v>
      </c>
      <c r="B66" s="44"/>
      <c r="C66" s="51" t="s">
        <v>132</v>
      </c>
      <c r="D66" s="49"/>
      <c r="E66" s="50">
        <v>820</v>
      </c>
      <c r="F66" s="50">
        <v>832</v>
      </c>
      <c r="G66" s="50">
        <v>844</v>
      </c>
      <c r="H66" s="50">
        <v>858</v>
      </c>
      <c r="I66" s="50">
        <v>867</v>
      </c>
      <c r="J66" s="50">
        <v>878</v>
      </c>
      <c r="K66" s="50">
        <v>895</v>
      </c>
      <c r="L66" s="50">
        <v>898</v>
      </c>
      <c r="M66" s="50">
        <v>910</v>
      </c>
      <c r="N66" s="50">
        <v>927</v>
      </c>
      <c r="O66" s="50">
        <v>922</v>
      </c>
      <c r="P66" s="50">
        <v>934</v>
      </c>
      <c r="Q66" s="50">
        <v>928</v>
      </c>
      <c r="R66" s="50">
        <v>948</v>
      </c>
      <c r="S66" s="50">
        <v>969</v>
      </c>
      <c r="T66" s="50">
        <v>952</v>
      </c>
      <c r="U66" s="50">
        <v>952</v>
      </c>
      <c r="V66" s="50">
        <v>929</v>
      </c>
      <c r="W66" s="50">
        <v>967</v>
      </c>
      <c r="X66" s="50">
        <v>976</v>
      </c>
      <c r="Y66" s="50">
        <v>988</v>
      </c>
      <c r="Z66" s="50">
        <v>1039</v>
      </c>
      <c r="AA66" s="50">
        <v>1066</v>
      </c>
      <c r="AB66" s="50">
        <v>1101</v>
      </c>
      <c r="AC66" s="50">
        <v>1116</v>
      </c>
      <c r="AD66" s="50">
        <v>1178</v>
      </c>
      <c r="AE66" s="50">
        <v>1211</v>
      </c>
    </row>
    <row r="67" spans="1:31" s="43" customFormat="1" ht="22.5" customHeight="1" x14ac:dyDescent="0.25">
      <c r="A67" s="136" t="s">
        <v>133</v>
      </c>
      <c r="B67" s="44" t="s">
        <v>134</v>
      </c>
      <c r="C67" s="44"/>
      <c r="D67" s="45"/>
      <c r="E67" s="46">
        <v>12619</v>
      </c>
      <c r="F67" s="46">
        <v>12868</v>
      </c>
      <c r="G67" s="46">
        <v>13040</v>
      </c>
      <c r="H67" s="46">
        <v>13246</v>
      </c>
      <c r="I67" s="46">
        <v>13416</v>
      </c>
      <c r="J67" s="46">
        <v>13613</v>
      </c>
      <c r="K67" s="46">
        <v>13841</v>
      </c>
      <c r="L67" s="46">
        <v>13975</v>
      </c>
      <c r="M67" s="46">
        <v>14107</v>
      </c>
      <c r="N67" s="46">
        <v>14917</v>
      </c>
      <c r="O67" s="46">
        <v>16386</v>
      </c>
      <c r="P67" s="46">
        <v>16735</v>
      </c>
      <c r="Q67" s="46">
        <v>17150</v>
      </c>
      <c r="R67" s="46">
        <v>17474</v>
      </c>
      <c r="S67" s="46">
        <v>17778</v>
      </c>
      <c r="T67" s="46">
        <v>17613</v>
      </c>
      <c r="U67" s="46">
        <v>17390</v>
      </c>
      <c r="V67" s="46">
        <v>17286</v>
      </c>
      <c r="W67" s="46">
        <v>17030</v>
      </c>
      <c r="X67" s="46">
        <v>17001</v>
      </c>
      <c r="Y67" s="46">
        <v>17203</v>
      </c>
      <c r="Z67" s="46">
        <v>17911</v>
      </c>
      <c r="AA67" s="46">
        <v>18373</v>
      </c>
      <c r="AB67" s="46">
        <v>18883</v>
      </c>
      <c r="AC67" s="46">
        <v>19127</v>
      </c>
      <c r="AD67" s="46">
        <v>19417</v>
      </c>
      <c r="AE67" s="46">
        <v>19724</v>
      </c>
    </row>
    <row r="68" spans="1:31" customFormat="1" ht="15" customHeight="1" x14ac:dyDescent="0.3">
      <c r="A68" s="137" t="s">
        <v>135</v>
      </c>
      <c r="B68" s="44"/>
      <c r="C68" s="48" t="s">
        <v>136</v>
      </c>
      <c r="D68" s="49"/>
      <c r="E68" s="50">
        <v>728</v>
      </c>
      <c r="F68" s="50">
        <v>735</v>
      </c>
      <c r="G68" s="50">
        <v>743</v>
      </c>
      <c r="H68" s="50">
        <v>753</v>
      </c>
      <c r="I68" s="50">
        <v>759</v>
      </c>
      <c r="J68" s="50">
        <v>766</v>
      </c>
      <c r="K68" s="50">
        <v>785</v>
      </c>
      <c r="L68" s="50">
        <v>851</v>
      </c>
      <c r="M68" s="50">
        <v>860</v>
      </c>
      <c r="N68" s="50">
        <v>893</v>
      </c>
      <c r="O68" s="50">
        <v>913</v>
      </c>
      <c r="P68" s="50">
        <v>899</v>
      </c>
      <c r="Q68" s="50">
        <v>895</v>
      </c>
      <c r="R68" s="50">
        <v>884</v>
      </c>
      <c r="S68" s="50">
        <v>897</v>
      </c>
      <c r="T68" s="50">
        <v>921</v>
      </c>
      <c r="U68" s="50">
        <v>907</v>
      </c>
      <c r="V68" s="50">
        <v>890</v>
      </c>
      <c r="W68" s="50">
        <v>895</v>
      </c>
      <c r="X68" s="50">
        <v>897</v>
      </c>
      <c r="Y68" s="50">
        <v>886</v>
      </c>
      <c r="Z68" s="50">
        <v>915</v>
      </c>
      <c r="AA68" s="50">
        <v>920</v>
      </c>
      <c r="AB68" s="50">
        <v>914</v>
      </c>
      <c r="AC68" s="50">
        <v>933</v>
      </c>
      <c r="AD68" s="50">
        <v>922</v>
      </c>
      <c r="AE68" s="50">
        <v>953</v>
      </c>
    </row>
    <row r="69" spans="1:31" customFormat="1" ht="15" customHeight="1" x14ac:dyDescent="0.3">
      <c r="A69" s="137" t="s">
        <v>137</v>
      </c>
      <c r="B69" s="44"/>
      <c r="C69" s="48" t="s">
        <v>138</v>
      </c>
      <c r="D69" s="49"/>
      <c r="E69" s="50">
        <v>2170</v>
      </c>
      <c r="F69" s="50">
        <v>2210</v>
      </c>
      <c r="G69" s="50">
        <v>2234</v>
      </c>
      <c r="H69" s="50">
        <v>2262</v>
      </c>
      <c r="I69" s="50">
        <v>2295</v>
      </c>
      <c r="J69" s="50">
        <v>2321</v>
      </c>
      <c r="K69" s="50">
        <v>2332</v>
      </c>
      <c r="L69" s="50">
        <v>2322</v>
      </c>
      <c r="M69" s="50">
        <v>2344</v>
      </c>
      <c r="N69" s="50">
        <v>2430</v>
      </c>
      <c r="O69" s="50">
        <v>2847</v>
      </c>
      <c r="P69" s="50">
        <v>2893</v>
      </c>
      <c r="Q69" s="50">
        <v>2939</v>
      </c>
      <c r="R69" s="50">
        <v>3007</v>
      </c>
      <c r="S69" s="50">
        <v>3051</v>
      </c>
      <c r="T69" s="50">
        <v>2996</v>
      </c>
      <c r="U69" s="50">
        <v>2945</v>
      </c>
      <c r="V69" s="50">
        <v>2935</v>
      </c>
      <c r="W69" s="50">
        <v>2961</v>
      </c>
      <c r="X69" s="50">
        <v>2950</v>
      </c>
      <c r="Y69" s="50">
        <v>2992</v>
      </c>
      <c r="Z69" s="50">
        <v>3138</v>
      </c>
      <c r="AA69" s="50">
        <v>3208</v>
      </c>
      <c r="AB69" s="50">
        <v>3318</v>
      </c>
      <c r="AC69" s="50">
        <v>3341</v>
      </c>
      <c r="AD69" s="50">
        <v>3386</v>
      </c>
      <c r="AE69" s="50">
        <v>3437</v>
      </c>
    </row>
    <row r="70" spans="1:31" customFormat="1" ht="15" customHeight="1" x14ac:dyDescent="0.3">
      <c r="A70" s="137" t="s">
        <v>139</v>
      </c>
      <c r="B70" s="44"/>
      <c r="C70" s="48" t="s">
        <v>140</v>
      </c>
      <c r="D70" s="49"/>
      <c r="E70" s="50">
        <v>751</v>
      </c>
      <c r="F70" s="50">
        <v>763</v>
      </c>
      <c r="G70" s="50">
        <v>774</v>
      </c>
      <c r="H70" s="50">
        <v>781</v>
      </c>
      <c r="I70" s="50">
        <v>772</v>
      </c>
      <c r="J70" s="50">
        <v>779</v>
      </c>
      <c r="K70" s="50">
        <v>796</v>
      </c>
      <c r="L70" s="50">
        <v>812</v>
      </c>
      <c r="M70" s="50">
        <v>814</v>
      </c>
      <c r="N70" s="50">
        <v>828</v>
      </c>
      <c r="O70" s="50">
        <v>837</v>
      </c>
      <c r="P70" s="50">
        <v>847</v>
      </c>
      <c r="Q70" s="50">
        <v>830</v>
      </c>
      <c r="R70" s="50">
        <v>850</v>
      </c>
      <c r="S70" s="50">
        <v>857</v>
      </c>
      <c r="T70" s="50">
        <v>849</v>
      </c>
      <c r="U70" s="50">
        <v>839</v>
      </c>
      <c r="V70" s="50">
        <v>821</v>
      </c>
      <c r="W70" s="50">
        <v>832</v>
      </c>
      <c r="X70" s="50">
        <v>834</v>
      </c>
      <c r="Y70" s="50">
        <v>828</v>
      </c>
      <c r="Z70" s="50">
        <v>847</v>
      </c>
      <c r="AA70" s="50">
        <v>852</v>
      </c>
      <c r="AB70" s="50">
        <v>861</v>
      </c>
      <c r="AC70" s="50">
        <v>874</v>
      </c>
      <c r="AD70" s="50">
        <v>869</v>
      </c>
      <c r="AE70" s="50">
        <v>899</v>
      </c>
    </row>
    <row r="71" spans="1:31" customFormat="1" ht="15" customHeight="1" x14ac:dyDescent="0.3">
      <c r="A71" s="137" t="s">
        <v>141</v>
      </c>
      <c r="B71" s="44"/>
      <c r="C71" s="48" t="s">
        <v>142</v>
      </c>
      <c r="D71" s="49"/>
      <c r="E71" s="50">
        <v>1771</v>
      </c>
      <c r="F71" s="50">
        <v>1806</v>
      </c>
      <c r="G71" s="50">
        <v>1826</v>
      </c>
      <c r="H71" s="50">
        <v>1856</v>
      </c>
      <c r="I71" s="50">
        <v>1887</v>
      </c>
      <c r="J71" s="50">
        <v>1909</v>
      </c>
      <c r="K71" s="50">
        <v>1941</v>
      </c>
      <c r="L71" s="50">
        <v>1945</v>
      </c>
      <c r="M71" s="50">
        <v>1958</v>
      </c>
      <c r="N71" s="50">
        <v>2060</v>
      </c>
      <c r="O71" s="50">
        <v>2075</v>
      </c>
      <c r="P71" s="50">
        <v>2092</v>
      </c>
      <c r="Q71" s="50">
        <v>2343</v>
      </c>
      <c r="R71" s="50">
        <v>2387</v>
      </c>
      <c r="S71" s="50">
        <v>2438</v>
      </c>
      <c r="T71" s="50">
        <v>2427</v>
      </c>
      <c r="U71" s="50">
        <v>2389</v>
      </c>
      <c r="V71" s="50">
        <v>2379</v>
      </c>
      <c r="W71" s="50">
        <v>2390</v>
      </c>
      <c r="X71" s="50">
        <v>2393</v>
      </c>
      <c r="Y71" s="50">
        <v>2435</v>
      </c>
      <c r="Z71" s="50">
        <v>2557</v>
      </c>
      <c r="AA71" s="50">
        <v>2628</v>
      </c>
      <c r="AB71" s="50">
        <v>2712</v>
      </c>
      <c r="AC71" s="50">
        <v>2721</v>
      </c>
      <c r="AD71" s="50">
        <v>2767</v>
      </c>
      <c r="AE71" s="50">
        <v>2796</v>
      </c>
    </row>
    <row r="72" spans="1:31" customFormat="1" ht="15" customHeight="1" x14ac:dyDescent="0.3">
      <c r="A72" s="137" t="s">
        <v>143</v>
      </c>
      <c r="B72" s="44"/>
      <c r="C72" s="48" t="s">
        <v>144</v>
      </c>
      <c r="D72" s="49"/>
      <c r="E72" s="50">
        <v>1983</v>
      </c>
      <c r="F72" s="50">
        <v>2042</v>
      </c>
      <c r="G72" s="50">
        <v>2077</v>
      </c>
      <c r="H72" s="50">
        <v>2120</v>
      </c>
      <c r="I72" s="50">
        <v>2155</v>
      </c>
      <c r="J72" s="50">
        <v>2196</v>
      </c>
      <c r="K72" s="50">
        <v>2239</v>
      </c>
      <c r="L72" s="50">
        <v>2251</v>
      </c>
      <c r="M72" s="50">
        <v>2276</v>
      </c>
      <c r="N72" s="50">
        <v>2377</v>
      </c>
      <c r="O72" s="50">
        <v>3015</v>
      </c>
      <c r="P72" s="50">
        <v>3137</v>
      </c>
      <c r="Q72" s="50">
        <v>3158</v>
      </c>
      <c r="R72" s="50">
        <v>3226</v>
      </c>
      <c r="S72" s="50">
        <v>3307</v>
      </c>
      <c r="T72" s="50">
        <v>3265</v>
      </c>
      <c r="U72" s="50">
        <v>3234</v>
      </c>
      <c r="V72" s="50">
        <v>3244</v>
      </c>
      <c r="W72" s="50">
        <v>3263</v>
      </c>
      <c r="X72" s="50">
        <v>3260</v>
      </c>
      <c r="Y72" s="50">
        <v>3322</v>
      </c>
      <c r="Z72" s="50">
        <v>3454</v>
      </c>
      <c r="AA72" s="50">
        <v>3558</v>
      </c>
      <c r="AB72" s="50">
        <v>3689</v>
      </c>
      <c r="AC72" s="50">
        <v>3786</v>
      </c>
      <c r="AD72" s="50">
        <v>3873</v>
      </c>
      <c r="AE72" s="50">
        <v>3930</v>
      </c>
    </row>
    <row r="73" spans="1:31" customFormat="1" ht="15" customHeight="1" x14ac:dyDescent="0.3">
      <c r="A73" s="137" t="s">
        <v>145</v>
      </c>
      <c r="B73" s="44"/>
      <c r="C73" s="48" t="s">
        <v>146</v>
      </c>
      <c r="D73" s="49"/>
      <c r="E73" s="50">
        <v>2282</v>
      </c>
      <c r="F73" s="50">
        <v>2325</v>
      </c>
      <c r="G73" s="50">
        <v>2361</v>
      </c>
      <c r="H73" s="50">
        <v>2405</v>
      </c>
      <c r="I73" s="50">
        <v>2441</v>
      </c>
      <c r="J73" s="50">
        <v>2485</v>
      </c>
      <c r="K73" s="50">
        <v>2538</v>
      </c>
      <c r="L73" s="50">
        <v>2577</v>
      </c>
      <c r="M73" s="50">
        <v>2615</v>
      </c>
      <c r="N73" s="50">
        <v>2986</v>
      </c>
      <c r="O73" s="50">
        <v>3125</v>
      </c>
      <c r="P73" s="50">
        <v>3159</v>
      </c>
      <c r="Q73" s="50">
        <v>3154</v>
      </c>
      <c r="R73" s="50">
        <v>3192</v>
      </c>
      <c r="S73" s="50">
        <v>3226</v>
      </c>
      <c r="T73" s="50">
        <v>3181</v>
      </c>
      <c r="U73" s="50">
        <v>3158</v>
      </c>
      <c r="V73" s="50">
        <v>3133</v>
      </c>
      <c r="W73" s="50">
        <v>2775</v>
      </c>
      <c r="X73" s="50">
        <v>2772</v>
      </c>
      <c r="Y73" s="50">
        <v>2817</v>
      </c>
      <c r="Z73" s="50">
        <v>2938</v>
      </c>
      <c r="AA73" s="50">
        <v>3040</v>
      </c>
      <c r="AB73" s="50">
        <v>3139</v>
      </c>
      <c r="AC73" s="50">
        <v>3196</v>
      </c>
      <c r="AD73" s="50">
        <v>3269</v>
      </c>
      <c r="AE73" s="50">
        <v>3341</v>
      </c>
    </row>
    <row r="74" spans="1:31" customFormat="1" ht="15" customHeight="1" x14ac:dyDescent="0.3">
      <c r="A74" s="137" t="s">
        <v>147</v>
      </c>
      <c r="B74" s="44"/>
      <c r="C74" s="48" t="s">
        <v>148</v>
      </c>
      <c r="D74" s="49"/>
      <c r="E74" s="50">
        <v>703</v>
      </c>
      <c r="F74" s="50">
        <v>712</v>
      </c>
      <c r="G74" s="50">
        <v>722</v>
      </c>
      <c r="H74" s="50">
        <v>731</v>
      </c>
      <c r="I74" s="50">
        <v>736</v>
      </c>
      <c r="J74" s="50">
        <v>748</v>
      </c>
      <c r="K74" s="50">
        <v>760</v>
      </c>
      <c r="L74" s="50">
        <v>756</v>
      </c>
      <c r="M74" s="50">
        <v>760</v>
      </c>
      <c r="N74" s="50">
        <v>776</v>
      </c>
      <c r="O74" s="50">
        <v>780</v>
      </c>
      <c r="P74" s="50">
        <v>783</v>
      </c>
      <c r="Q74" s="50">
        <v>845</v>
      </c>
      <c r="R74" s="50">
        <v>849</v>
      </c>
      <c r="S74" s="50">
        <v>854</v>
      </c>
      <c r="T74" s="50">
        <v>846</v>
      </c>
      <c r="U74" s="50">
        <v>842</v>
      </c>
      <c r="V74" s="50">
        <v>829</v>
      </c>
      <c r="W74" s="50">
        <v>837</v>
      </c>
      <c r="X74" s="50">
        <v>833</v>
      </c>
      <c r="Y74" s="50">
        <v>821</v>
      </c>
      <c r="Z74" s="50">
        <v>836</v>
      </c>
      <c r="AA74" s="50">
        <v>844</v>
      </c>
      <c r="AB74" s="50">
        <v>842</v>
      </c>
      <c r="AC74" s="50">
        <v>857</v>
      </c>
      <c r="AD74" s="50">
        <v>877</v>
      </c>
      <c r="AE74" s="50">
        <v>905</v>
      </c>
    </row>
    <row r="75" spans="1:31" customFormat="1" ht="15" customHeight="1" x14ac:dyDescent="0.3">
      <c r="A75" s="137" t="s">
        <v>149</v>
      </c>
      <c r="B75" s="44"/>
      <c r="C75" s="48" t="s">
        <v>150</v>
      </c>
      <c r="D75" s="49"/>
      <c r="E75" s="50">
        <v>2080</v>
      </c>
      <c r="F75" s="50">
        <v>2117</v>
      </c>
      <c r="G75" s="50">
        <v>2144</v>
      </c>
      <c r="H75" s="50">
        <v>2169</v>
      </c>
      <c r="I75" s="50">
        <v>2199</v>
      </c>
      <c r="J75" s="50">
        <v>2234</v>
      </c>
      <c r="K75" s="50">
        <v>2281</v>
      </c>
      <c r="L75" s="50">
        <v>2291</v>
      </c>
      <c r="M75" s="50">
        <v>2310</v>
      </c>
      <c r="N75" s="50">
        <v>2392</v>
      </c>
      <c r="O75" s="50">
        <v>2619</v>
      </c>
      <c r="P75" s="50">
        <v>2749</v>
      </c>
      <c r="Q75" s="50">
        <v>2770</v>
      </c>
      <c r="R75" s="50">
        <v>2857</v>
      </c>
      <c r="S75" s="50">
        <v>2929</v>
      </c>
      <c r="T75" s="50">
        <v>2893</v>
      </c>
      <c r="U75" s="50">
        <v>2844</v>
      </c>
      <c r="V75" s="50">
        <v>2824</v>
      </c>
      <c r="W75" s="50">
        <v>2845</v>
      </c>
      <c r="X75" s="50">
        <v>2830</v>
      </c>
      <c r="Y75" s="50">
        <v>2864</v>
      </c>
      <c r="Z75" s="50">
        <v>2979</v>
      </c>
      <c r="AA75" s="50">
        <v>3070</v>
      </c>
      <c r="AB75" s="50">
        <v>3141</v>
      </c>
      <c r="AC75" s="50">
        <v>3151</v>
      </c>
      <c r="AD75" s="50">
        <v>3182</v>
      </c>
      <c r="AE75" s="50">
        <v>3192</v>
      </c>
    </row>
    <row r="76" spans="1:31" customFormat="1" ht="15" customHeight="1" x14ac:dyDescent="0.3">
      <c r="A76" s="137" t="s">
        <v>151</v>
      </c>
      <c r="B76" s="44"/>
      <c r="C76" s="48" t="s">
        <v>152</v>
      </c>
      <c r="D76" s="49"/>
      <c r="E76" s="50">
        <v>152</v>
      </c>
      <c r="F76" s="50">
        <v>157</v>
      </c>
      <c r="G76" s="50">
        <v>160</v>
      </c>
      <c r="H76" s="50">
        <v>169</v>
      </c>
      <c r="I76" s="50">
        <v>172</v>
      </c>
      <c r="J76" s="50">
        <v>175</v>
      </c>
      <c r="K76" s="50">
        <v>170</v>
      </c>
      <c r="L76" s="50">
        <v>170</v>
      </c>
      <c r="M76" s="50">
        <v>171</v>
      </c>
      <c r="N76" s="50">
        <v>176</v>
      </c>
      <c r="O76" s="50">
        <v>174</v>
      </c>
      <c r="P76" s="50">
        <v>176</v>
      </c>
      <c r="Q76" s="50">
        <v>216</v>
      </c>
      <c r="R76" s="50">
        <v>222</v>
      </c>
      <c r="S76" s="50">
        <v>221</v>
      </c>
      <c r="T76" s="50">
        <v>234</v>
      </c>
      <c r="U76" s="50">
        <v>231</v>
      </c>
      <c r="V76" s="50">
        <v>231</v>
      </c>
      <c r="W76" s="50">
        <v>232</v>
      </c>
      <c r="X76" s="50">
        <v>231</v>
      </c>
      <c r="Y76" s="50">
        <v>237</v>
      </c>
      <c r="Z76" s="50">
        <v>246</v>
      </c>
      <c r="AA76" s="50">
        <v>253</v>
      </c>
      <c r="AB76" s="50">
        <v>267</v>
      </c>
      <c r="AC76" s="50">
        <v>267</v>
      </c>
      <c r="AD76" s="50">
        <v>270</v>
      </c>
      <c r="AE76" s="50">
        <v>271</v>
      </c>
    </row>
    <row r="77" spans="1:31" s="43" customFormat="1" ht="22.5" customHeight="1" x14ac:dyDescent="0.25">
      <c r="A77" s="136" t="s">
        <v>153</v>
      </c>
      <c r="B77" s="44" t="s">
        <v>154</v>
      </c>
      <c r="C77" s="44"/>
      <c r="D77" s="45"/>
      <c r="E77" s="46">
        <v>16654</v>
      </c>
      <c r="F77" s="46">
        <v>16923</v>
      </c>
      <c r="G77" s="46">
        <v>17139</v>
      </c>
      <c r="H77" s="46">
        <v>17326</v>
      </c>
      <c r="I77" s="46">
        <v>17509</v>
      </c>
      <c r="J77" s="46">
        <v>17724</v>
      </c>
      <c r="K77" s="46">
        <v>18024</v>
      </c>
      <c r="L77" s="46">
        <v>17912</v>
      </c>
      <c r="M77" s="46">
        <v>18013</v>
      </c>
      <c r="N77" s="46">
        <v>18687</v>
      </c>
      <c r="O77" s="46">
        <v>19114</v>
      </c>
      <c r="P77" s="46">
        <v>19302</v>
      </c>
      <c r="Q77" s="46">
        <v>19333</v>
      </c>
      <c r="R77" s="46">
        <v>19429</v>
      </c>
      <c r="S77" s="46">
        <v>19798</v>
      </c>
      <c r="T77" s="46">
        <v>19604</v>
      </c>
      <c r="U77" s="46">
        <v>19603</v>
      </c>
      <c r="V77" s="46">
        <v>19494</v>
      </c>
      <c r="W77" s="46">
        <v>19798</v>
      </c>
      <c r="X77" s="46">
        <v>19864</v>
      </c>
      <c r="Y77" s="46">
        <v>20008</v>
      </c>
      <c r="Z77" s="46">
        <v>20870</v>
      </c>
      <c r="AA77" s="46">
        <v>21378</v>
      </c>
      <c r="AB77" s="46">
        <v>21813</v>
      </c>
      <c r="AC77" s="46">
        <v>22038</v>
      </c>
      <c r="AD77" s="46">
        <v>22409</v>
      </c>
      <c r="AE77" s="46">
        <v>22647</v>
      </c>
    </row>
    <row r="78" spans="1:31" customFormat="1" ht="15" customHeight="1" x14ac:dyDescent="0.3">
      <c r="A78" s="137" t="s">
        <v>155</v>
      </c>
      <c r="B78" s="44"/>
      <c r="C78" s="48" t="s">
        <v>156</v>
      </c>
      <c r="D78" s="49"/>
      <c r="E78" s="50">
        <v>656</v>
      </c>
      <c r="F78" s="50">
        <v>675</v>
      </c>
      <c r="G78" s="50">
        <v>686</v>
      </c>
      <c r="H78" s="50">
        <v>699</v>
      </c>
      <c r="I78" s="50">
        <v>711</v>
      </c>
      <c r="J78" s="50">
        <v>720</v>
      </c>
      <c r="K78" s="50">
        <v>733</v>
      </c>
      <c r="L78" s="50">
        <v>728</v>
      </c>
      <c r="M78" s="50">
        <v>738</v>
      </c>
      <c r="N78" s="50">
        <v>776</v>
      </c>
      <c r="O78" s="50">
        <v>772</v>
      </c>
      <c r="P78" s="50">
        <v>796</v>
      </c>
      <c r="Q78" s="50">
        <v>848</v>
      </c>
      <c r="R78" s="50">
        <v>857</v>
      </c>
      <c r="S78" s="50">
        <v>849</v>
      </c>
      <c r="T78" s="50">
        <v>842</v>
      </c>
      <c r="U78" s="50">
        <v>835</v>
      </c>
      <c r="V78" s="50">
        <v>833</v>
      </c>
      <c r="W78" s="50">
        <v>833</v>
      </c>
      <c r="X78" s="50">
        <v>826</v>
      </c>
      <c r="Y78" s="50">
        <v>837</v>
      </c>
      <c r="Z78" s="50">
        <v>876</v>
      </c>
      <c r="AA78" s="50">
        <v>896</v>
      </c>
      <c r="AB78" s="50">
        <v>936</v>
      </c>
      <c r="AC78" s="50">
        <v>942</v>
      </c>
      <c r="AD78" s="50">
        <v>944</v>
      </c>
      <c r="AE78" s="50">
        <v>946</v>
      </c>
    </row>
    <row r="79" spans="1:31" customFormat="1" ht="15" customHeight="1" x14ac:dyDescent="0.3">
      <c r="A79" s="137" t="s">
        <v>157</v>
      </c>
      <c r="B79" s="44"/>
      <c r="C79" s="48" t="s">
        <v>158</v>
      </c>
      <c r="D79" s="49"/>
      <c r="E79" s="50">
        <v>960</v>
      </c>
      <c r="F79" s="50">
        <v>986</v>
      </c>
      <c r="G79" s="50">
        <v>1001</v>
      </c>
      <c r="H79" s="50">
        <v>1010</v>
      </c>
      <c r="I79" s="50">
        <v>1021</v>
      </c>
      <c r="J79" s="50">
        <v>1038</v>
      </c>
      <c r="K79" s="50">
        <v>1059</v>
      </c>
      <c r="L79" s="50">
        <v>1051</v>
      </c>
      <c r="M79" s="50">
        <v>1057</v>
      </c>
      <c r="N79" s="50">
        <v>1233</v>
      </c>
      <c r="O79" s="50">
        <v>1242</v>
      </c>
      <c r="P79" s="50">
        <v>1247</v>
      </c>
      <c r="Q79" s="50">
        <v>1250</v>
      </c>
      <c r="R79" s="50">
        <v>1266</v>
      </c>
      <c r="S79" s="50">
        <v>1272</v>
      </c>
      <c r="T79" s="50">
        <v>1270</v>
      </c>
      <c r="U79" s="50">
        <v>1257</v>
      </c>
      <c r="V79" s="50">
        <v>1249</v>
      </c>
      <c r="W79" s="50">
        <v>1249</v>
      </c>
      <c r="X79" s="50">
        <v>1240</v>
      </c>
      <c r="Y79" s="50">
        <v>1265</v>
      </c>
      <c r="Z79" s="50">
        <v>1315</v>
      </c>
      <c r="AA79" s="50">
        <v>1353</v>
      </c>
      <c r="AB79" s="50">
        <v>1408</v>
      </c>
      <c r="AC79" s="50">
        <v>1428</v>
      </c>
      <c r="AD79" s="50">
        <v>1455</v>
      </c>
      <c r="AE79" s="50">
        <v>1461</v>
      </c>
    </row>
    <row r="80" spans="1:31" customFormat="1" ht="15" customHeight="1" x14ac:dyDescent="0.3">
      <c r="A80" s="137" t="s">
        <v>159</v>
      </c>
      <c r="B80" s="44"/>
      <c r="C80" s="48" t="s">
        <v>160</v>
      </c>
      <c r="D80" s="49"/>
      <c r="E80" s="50">
        <v>2373</v>
      </c>
      <c r="F80" s="50">
        <v>2413</v>
      </c>
      <c r="G80" s="50">
        <v>2445</v>
      </c>
      <c r="H80" s="50">
        <v>2493</v>
      </c>
      <c r="I80" s="50">
        <v>2521</v>
      </c>
      <c r="J80" s="50">
        <v>2550</v>
      </c>
      <c r="K80" s="50">
        <v>2594</v>
      </c>
      <c r="L80" s="50">
        <v>2590</v>
      </c>
      <c r="M80" s="50">
        <v>2597</v>
      </c>
      <c r="N80" s="50">
        <v>2656</v>
      </c>
      <c r="O80" s="50">
        <v>2934</v>
      </c>
      <c r="P80" s="50">
        <v>2948</v>
      </c>
      <c r="Q80" s="50">
        <v>2928</v>
      </c>
      <c r="R80" s="50">
        <v>2976</v>
      </c>
      <c r="S80" s="50">
        <v>3055</v>
      </c>
      <c r="T80" s="50">
        <v>3029</v>
      </c>
      <c r="U80" s="50">
        <v>3040</v>
      </c>
      <c r="V80" s="50">
        <v>3019</v>
      </c>
      <c r="W80" s="50">
        <v>3047</v>
      </c>
      <c r="X80" s="50">
        <v>3037</v>
      </c>
      <c r="Y80" s="50">
        <v>3056</v>
      </c>
      <c r="Z80" s="50">
        <v>3192</v>
      </c>
      <c r="AA80" s="50">
        <v>3280</v>
      </c>
      <c r="AB80" s="50">
        <v>3355</v>
      </c>
      <c r="AC80" s="50">
        <v>3332</v>
      </c>
      <c r="AD80" s="50">
        <v>3365</v>
      </c>
      <c r="AE80" s="50">
        <v>3392</v>
      </c>
    </row>
    <row r="81" spans="1:31" customFormat="1" ht="15" customHeight="1" x14ac:dyDescent="0.3">
      <c r="A81" s="137" t="s">
        <v>161</v>
      </c>
      <c r="B81" s="44"/>
      <c r="C81" s="48" t="s">
        <v>162</v>
      </c>
      <c r="D81" s="49"/>
      <c r="E81" s="50">
        <v>534</v>
      </c>
      <c r="F81" s="50">
        <v>538</v>
      </c>
      <c r="G81" s="50">
        <v>547</v>
      </c>
      <c r="H81" s="50">
        <v>554</v>
      </c>
      <c r="I81" s="50">
        <v>557</v>
      </c>
      <c r="J81" s="50">
        <v>565</v>
      </c>
      <c r="K81" s="50">
        <v>568</v>
      </c>
      <c r="L81" s="50">
        <v>569</v>
      </c>
      <c r="M81" s="50">
        <v>619</v>
      </c>
      <c r="N81" s="50">
        <v>635</v>
      </c>
      <c r="O81" s="50">
        <v>654</v>
      </c>
      <c r="P81" s="50">
        <v>659</v>
      </c>
      <c r="Q81" s="50">
        <v>653</v>
      </c>
      <c r="R81" s="50">
        <v>653</v>
      </c>
      <c r="S81" s="50">
        <v>653</v>
      </c>
      <c r="T81" s="50">
        <v>646</v>
      </c>
      <c r="U81" s="50">
        <v>648</v>
      </c>
      <c r="V81" s="50">
        <v>638</v>
      </c>
      <c r="W81" s="50">
        <v>655</v>
      </c>
      <c r="X81" s="50">
        <v>659</v>
      </c>
      <c r="Y81" s="50">
        <v>661</v>
      </c>
      <c r="Z81" s="50">
        <v>685</v>
      </c>
      <c r="AA81" s="50">
        <v>698</v>
      </c>
      <c r="AB81" s="50">
        <v>691</v>
      </c>
      <c r="AC81" s="50">
        <v>692</v>
      </c>
      <c r="AD81" s="50">
        <v>692</v>
      </c>
      <c r="AE81" s="50">
        <v>699</v>
      </c>
    </row>
    <row r="82" spans="1:31" customFormat="1" ht="15" customHeight="1" x14ac:dyDescent="0.3">
      <c r="A82" s="137" t="s">
        <v>163</v>
      </c>
      <c r="B82" s="44"/>
      <c r="C82" s="48" t="s">
        <v>164</v>
      </c>
      <c r="D82" s="49"/>
      <c r="E82" s="50">
        <v>584</v>
      </c>
      <c r="F82" s="50">
        <v>592</v>
      </c>
      <c r="G82" s="50">
        <v>599</v>
      </c>
      <c r="H82" s="50">
        <v>609</v>
      </c>
      <c r="I82" s="50">
        <v>621</v>
      </c>
      <c r="J82" s="50">
        <v>634</v>
      </c>
      <c r="K82" s="50">
        <v>645</v>
      </c>
      <c r="L82" s="50">
        <v>650</v>
      </c>
      <c r="M82" s="50">
        <v>654</v>
      </c>
      <c r="N82" s="50">
        <v>705</v>
      </c>
      <c r="O82" s="50">
        <v>696</v>
      </c>
      <c r="P82" s="50">
        <v>701</v>
      </c>
      <c r="Q82" s="50">
        <v>707</v>
      </c>
      <c r="R82" s="50">
        <v>710</v>
      </c>
      <c r="S82" s="50">
        <v>713</v>
      </c>
      <c r="T82" s="50">
        <v>723</v>
      </c>
      <c r="U82" s="50">
        <v>708</v>
      </c>
      <c r="V82" s="50">
        <v>699</v>
      </c>
      <c r="W82" s="50">
        <v>709</v>
      </c>
      <c r="X82" s="50">
        <v>710</v>
      </c>
      <c r="Y82" s="50">
        <v>718</v>
      </c>
      <c r="Z82" s="50">
        <v>753</v>
      </c>
      <c r="AA82" s="50">
        <v>774</v>
      </c>
      <c r="AB82" s="50">
        <v>797</v>
      </c>
      <c r="AC82" s="50">
        <v>824</v>
      </c>
      <c r="AD82" s="50">
        <v>858</v>
      </c>
      <c r="AE82" s="50">
        <v>874</v>
      </c>
    </row>
    <row r="83" spans="1:31" customFormat="1" ht="15" customHeight="1" x14ac:dyDescent="0.3">
      <c r="A83" s="137" t="s">
        <v>165</v>
      </c>
      <c r="B83" s="44"/>
      <c r="C83" s="48" t="s">
        <v>166</v>
      </c>
      <c r="D83" s="49"/>
      <c r="E83" s="50">
        <v>1955</v>
      </c>
      <c r="F83" s="50">
        <v>1993</v>
      </c>
      <c r="G83" s="50">
        <v>2012</v>
      </c>
      <c r="H83" s="50">
        <v>2047</v>
      </c>
      <c r="I83" s="50">
        <v>2082</v>
      </c>
      <c r="J83" s="50">
        <v>2108</v>
      </c>
      <c r="K83" s="50">
        <v>2153</v>
      </c>
      <c r="L83" s="50">
        <v>2139</v>
      </c>
      <c r="M83" s="50">
        <v>2135</v>
      </c>
      <c r="N83" s="50">
        <v>2246</v>
      </c>
      <c r="O83" s="50">
        <v>2262</v>
      </c>
      <c r="P83" s="50">
        <v>2304</v>
      </c>
      <c r="Q83" s="50">
        <v>2301</v>
      </c>
      <c r="R83" s="50">
        <v>2320</v>
      </c>
      <c r="S83" s="50">
        <v>2358</v>
      </c>
      <c r="T83" s="50">
        <v>2386</v>
      </c>
      <c r="U83" s="50">
        <v>2349</v>
      </c>
      <c r="V83" s="50">
        <v>2368</v>
      </c>
      <c r="W83" s="50">
        <v>2404</v>
      </c>
      <c r="X83" s="50">
        <v>2412</v>
      </c>
      <c r="Y83" s="50">
        <v>2452</v>
      </c>
      <c r="Z83" s="50">
        <v>2571</v>
      </c>
      <c r="AA83" s="50">
        <v>2645</v>
      </c>
      <c r="AB83" s="50">
        <v>2734</v>
      </c>
      <c r="AC83" s="50">
        <v>2768</v>
      </c>
      <c r="AD83" s="50">
        <v>2816</v>
      </c>
      <c r="AE83" s="50">
        <v>2836</v>
      </c>
    </row>
    <row r="84" spans="1:31" customFormat="1" ht="15" customHeight="1" x14ac:dyDescent="0.3">
      <c r="A84" s="137" t="s">
        <v>167</v>
      </c>
      <c r="B84" s="44"/>
      <c r="C84" s="48" t="s">
        <v>168</v>
      </c>
      <c r="D84" s="49"/>
      <c r="E84" s="50">
        <v>1966</v>
      </c>
      <c r="F84" s="50">
        <v>2005</v>
      </c>
      <c r="G84" s="50">
        <v>2031</v>
      </c>
      <c r="H84" s="50">
        <v>2075</v>
      </c>
      <c r="I84" s="50">
        <v>2105</v>
      </c>
      <c r="J84" s="50">
        <v>2131</v>
      </c>
      <c r="K84" s="50">
        <v>2169</v>
      </c>
      <c r="L84" s="50">
        <v>2166</v>
      </c>
      <c r="M84" s="50">
        <v>2164</v>
      </c>
      <c r="N84" s="50">
        <v>2205</v>
      </c>
      <c r="O84" s="50">
        <v>2280</v>
      </c>
      <c r="P84" s="50">
        <v>2283</v>
      </c>
      <c r="Q84" s="50">
        <v>2279</v>
      </c>
      <c r="R84" s="50">
        <v>2318</v>
      </c>
      <c r="S84" s="50">
        <v>2503</v>
      </c>
      <c r="T84" s="50">
        <v>2482</v>
      </c>
      <c r="U84" s="50">
        <v>2521</v>
      </c>
      <c r="V84" s="50">
        <v>2555</v>
      </c>
      <c r="W84" s="50">
        <v>2567</v>
      </c>
      <c r="X84" s="50">
        <v>2515</v>
      </c>
      <c r="Y84" s="50">
        <v>2534</v>
      </c>
      <c r="Z84" s="50">
        <v>2645</v>
      </c>
      <c r="AA84" s="50">
        <v>2720</v>
      </c>
      <c r="AB84" s="50">
        <v>2798</v>
      </c>
      <c r="AC84" s="50">
        <v>2849</v>
      </c>
      <c r="AD84" s="50">
        <v>2895</v>
      </c>
      <c r="AE84" s="50">
        <v>2911</v>
      </c>
    </row>
    <row r="85" spans="1:31" s="43" customFormat="1" ht="15" customHeight="1" x14ac:dyDescent="0.25">
      <c r="A85" s="136" t="s">
        <v>169</v>
      </c>
      <c r="B85" s="44"/>
      <c r="C85" s="44" t="s">
        <v>170</v>
      </c>
      <c r="D85" s="45"/>
      <c r="E85" s="46">
        <v>7627</v>
      </c>
      <c r="F85" s="46">
        <v>7720</v>
      </c>
      <c r="G85" s="46">
        <v>7818</v>
      </c>
      <c r="H85" s="46">
        <v>7839</v>
      </c>
      <c r="I85" s="46">
        <v>7891</v>
      </c>
      <c r="J85" s="46">
        <v>7977</v>
      </c>
      <c r="K85" s="46">
        <v>8102</v>
      </c>
      <c r="L85" s="46">
        <v>8020</v>
      </c>
      <c r="M85" s="46">
        <v>8048</v>
      </c>
      <c r="N85" s="46">
        <v>8231</v>
      </c>
      <c r="O85" s="46">
        <v>8274</v>
      </c>
      <c r="P85" s="46">
        <v>8363</v>
      </c>
      <c r="Q85" s="46">
        <v>8367</v>
      </c>
      <c r="R85" s="46">
        <v>8329</v>
      </c>
      <c r="S85" s="46">
        <v>8395</v>
      </c>
      <c r="T85" s="46">
        <v>8225</v>
      </c>
      <c r="U85" s="46">
        <v>8245</v>
      </c>
      <c r="V85" s="46">
        <v>8132</v>
      </c>
      <c r="W85" s="46">
        <v>8334</v>
      </c>
      <c r="X85" s="46">
        <v>8465</v>
      </c>
      <c r="Y85" s="46">
        <v>8485</v>
      </c>
      <c r="Z85" s="46">
        <v>8833</v>
      </c>
      <c r="AA85" s="46">
        <v>9011</v>
      </c>
      <c r="AB85" s="46">
        <v>9095</v>
      </c>
      <c r="AC85" s="46">
        <v>9203</v>
      </c>
      <c r="AD85" s="46">
        <v>9382</v>
      </c>
      <c r="AE85" s="46">
        <v>9529</v>
      </c>
    </row>
    <row r="86" spans="1:31" customFormat="1" ht="15" customHeight="1" x14ac:dyDescent="0.3">
      <c r="A86" s="137" t="s">
        <v>171</v>
      </c>
      <c r="B86" s="44"/>
      <c r="C86" s="51" t="s">
        <v>172</v>
      </c>
      <c r="D86" s="49"/>
      <c r="E86" s="50">
        <v>3154</v>
      </c>
      <c r="F86" s="50">
        <v>3193</v>
      </c>
      <c r="G86" s="50">
        <v>3236</v>
      </c>
      <c r="H86" s="50">
        <v>3207</v>
      </c>
      <c r="I86" s="50">
        <v>3242</v>
      </c>
      <c r="J86" s="50">
        <v>3265</v>
      </c>
      <c r="K86" s="50">
        <v>3301</v>
      </c>
      <c r="L86" s="50">
        <v>3255</v>
      </c>
      <c r="M86" s="50">
        <v>3248</v>
      </c>
      <c r="N86" s="50">
        <v>3310</v>
      </c>
      <c r="O86" s="50">
        <v>3317</v>
      </c>
      <c r="P86" s="50">
        <v>3314</v>
      </c>
      <c r="Q86" s="50">
        <v>3266</v>
      </c>
      <c r="R86" s="50">
        <v>3249</v>
      </c>
      <c r="S86" s="50">
        <v>3267</v>
      </c>
      <c r="T86" s="50">
        <v>3169</v>
      </c>
      <c r="U86" s="50">
        <v>3164</v>
      </c>
      <c r="V86" s="50">
        <v>3130</v>
      </c>
      <c r="W86" s="50">
        <v>3238</v>
      </c>
      <c r="X86" s="50">
        <v>3300</v>
      </c>
      <c r="Y86" s="50">
        <v>3292</v>
      </c>
      <c r="Z86" s="50">
        <v>3414</v>
      </c>
      <c r="AA86" s="50">
        <v>3477</v>
      </c>
      <c r="AB86" s="50">
        <v>3475</v>
      </c>
      <c r="AC86" s="50">
        <v>3523</v>
      </c>
      <c r="AD86" s="50">
        <v>3600</v>
      </c>
      <c r="AE86" s="50">
        <v>3661</v>
      </c>
    </row>
    <row r="87" spans="1:31" customFormat="1" ht="15" customHeight="1" x14ac:dyDescent="0.3">
      <c r="A87" s="137" t="s">
        <v>173</v>
      </c>
      <c r="B87" s="44"/>
      <c r="C87" s="51" t="s">
        <v>174</v>
      </c>
      <c r="D87" s="49"/>
      <c r="E87" s="50">
        <v>836</v>
      </c>
      <c r="F87" s="50">
        <v>846</v>
      </c>
      <c r="G87" s="50">
        <v>854</v>
      </c>
      <c r="H87" s="50">
        <v>862</v>
      </c>
      <c r="I87" s="50">
        <v>866</v>
      </c>
      <c r="J87" s="50">
        <v>879</v>
      </c>
      <c r="K87" s="50">
        <v>900</v>
      </c>
      <c r="L87" s="50">
        <v>896</v>
      </c>
      <c r="M87" s="50">
        <v>896</v>
      </c>
      <c r="N87" s="50">
        <v>919</v>
      </c>
      <c r="O87" s="50">
        <v>918</v>
      </c>
      <c r="P87" s="50">
        <v>998</v>
      </c>
      <c r="Q87" s="50">
        <v>1000</v>
      </c>
      <c r="R87" s="50">
        <v>993</v>
      </c>
      <c r="S87" s="50">
        <v>1001</v>
      </c>
      <c r="T87" s="50">
        <v>977</v>
      </c>
      <c r="U87" s="50">
        <v>995</v>
      </c>
      <c r="V87" s="50">
        <v>984</v>
      </c>
      <c r="W87" s="50">
        <v>1008</v>
      </c>
      <c r="X87" s="50">
        <v>1023</v>
      </c>
      <c r="Y87" s="50">
        <v>1023</v>
      </c>
      <c r="Z87" s="50">
        <v>1086</v>
      </c>
      <c r="AA87" s="50">
        <v>1111</v>
      </c>
      <c r="AB87" s="50">
        <v>1146</v>
      </c>
      <c r="AC87" s="50">
        <v>1159</v>
      </c>
      <c r="AD87" s="50">
        <v>1166</v>
      </c>
      <c r="AE87" s="50">
        <v>1186</v>
      </c>
    </row>
    <row r="88" spans="1:31" customFormat="1" ht="15" customHeight="1" x14ac:dyDescent="0.3">
      <c r="A88" s="137" t="s">
        <v>175</v>
      </c>
      <c r="B88" s="44"/>
      <c r="C88" s="51" t="s">
        <v>176</v>
      </c>
      <c r="D88" s="49"/>
      <c r="E88" s="50">
        <v>811</v>
      </c>
      <c r="F88" s="50">
        <v>820</v>
      </c>
      <c r="G88" s="50">
        <v>831</v>
      </c>
      <c r="H88" s="50">
        <v>839</v>
      </c>
      <c r="I88" s="50">
        <v>844</v>
      </c>
      <c r="J88" s="50">
        <v>856</v>
      </c>
      <c r="K88" s="50">
        <v>872</v>
      </c>
      <c r="L88" s="50">
        <v>871</v>
      </c>
      <c r="M88" s="50">
        <v>888</v>
      </c>
      <c r="N88" s="50">
        <v>901</v>
      </c>
      <c r="O88" s="50">
        <v>912</v>
      </c>
      <c r="P88" s="50">
        <v>905</v>
      </c>
      <c r="Q88" s="50">
        <v>926</v>
      </c>
      <c r="R88" s="50">
        <v>918</v>
      </c>
      <c r="S88" s="50">
        <v>939</v>
      </c>
      <c r="T88" s="50">
        <v>923</v>
      </c>
      <c r="U88" s="50">
        <v>957</v>
      </c>
      <c r="V88" s="50">
        <v>928</v>
      </c>
      <c r="W88" s="50">
        <v>945</v>
      </c>
      <c r="X88" s="50">
        <v>958</v>
      </c>
      <c r="Y88" s="50">
        <v>969</v>
      </c>
      <c r="Z88" s="50">
        <v>1007</v>
      </c>
      <c r="AA88" s="50">
        <v>1025</v>
      </c>
      <c r="AB88" s="50">
        <v>1030</v>
      </c>
      <c r="AC88" s="50">
        <v>1040</v>
      </c>
      <c r="AD88" s="50">
        <v>1049</v>
      </c>
      <c r="AE88" s="50">
        <v>1060</v>
      </c>
    </row>
    <row r="89" spans="1:31" customFormat="1" ht="15" customHeight="1" x14ac:dyDescent="0.3">
      <c r="A89" s="137" t="s">
        <v>177</v>
      </c>
      <c r="B89" s="44"/>
      <c r="C89" s="51" t="s">
        <v>178</v>
      </c>
      <c r="D89" s="49"/>
      <c r="E89" s="50">
        <v>797</v>
      </c>
      <c r="F89" s="50">
        <v>807</v>
      </c>
      <c r="G89" s="50">
        <v>818</v>
      </c>
      <c r="H89" s="50">
        <v>828</v>
      </c>
      <c r="I89" s="50">
        <v>831</v>
      </c>
      <c r="J89" s="50">
        <v>839</v>
      </c>
      <c r="K89" s="50">
        <v>851</v>
      </c>
      <c r="L89" s="50">
        <v>847</v>
      </c>
      <c r="M89" s="50">
        <v>853</v>
      </c>
      <c r="N89" s="50">
        <v>876</v>
      </c>
      <c r="O89" s="50">
        <v>867</v>
      </c>
      <c r="P89" s="50">
        <v>854</v>
      </c>
      <c r="Q89" s="50">
        <v>897</v>
      </c>
      <c r="R89" s="50">
        <v>913</v>
      </c>
      <c r="S89" s="50">
        <v>915</v>
      </c>
      <c r="T89" s="50">
        <v>915</v>
      </c>
      <c r="U89" s="50">
        <v>909</v>
      </c>
      <c r="V89" s="50">
        <v>891</v>
      </c>
      <c r="W89" s="50">
        <v>905</v>
      </c>
      <c r="X89" s="50">
        <v>922</v>
      </c>
      <c r="Y89" s="50">
        <v>927</v>
      </c>
      <c r="Z89" s="50">
        <v>961</v>
      </c>
      <c r="AA89" s="50">
        <v>978</v>
      </c>
      <c r="AB89" s="50">
        <v>992</v>
      </c>
      <c r="AC89" s="50">
        <v>1000</v>
      </c>
      <c r="AD89" s="50">
        <v>1023</v>
      </c>
      <c r="AE89" s="50">
        <v>1043</v>
      </c>
    </row>
    <row r="90" spans="1:31" customFormat="1" ht="15" customHeight="1" x14ac:dyDescent="0.3">
      <c r="A90" s="137" t="s">
        <v>179</v>
      </c>
      <c r="B90" s="44"/>
      <c r="C90" s="51" t="s">
        <v>180</v>
      </c>
      <c r="D90" s="49"/>
      <c r="E90" s="50">
        <v>743</v>
      </c>
      <c r="F90" s="50">
        <v>753</v>
      </c>
      <c r="G90" s="50">
        <v>760</v>
      </c>
      <c r="H90" s="50">
        <v>770</v>
      </c>
      <c r="I90" s="50">
        <v>776</v>
      </c>
      <c r="J90" s="50">
        <v>786</v>
      </c>
      <c r="K90" s="50">
        <v>799</v>
      </c>
      <c r="L90" s="50">
        <v>789</v>
      </c>
      <c r="M90" s="50">
        <v>792</v>
      </c>
      <c r="N90" s="50">
        <v>824</v>
      </c>
      <c r="O90" s="50">
        <v>825</v>
      </c>
      <c r="P90" s="50">
        <v>854</v>
      </c>
      <c r="Q90" s="50">
        <v>835</v>
      </c>
      <c r="R90" s="50">
        <v>823</v>
      </c>
      <c r="S90" s="50">
        <v>834</v>
      </c>
      <c r="T90" s="50">
        <v>829</v>
      </c>
      <c r="U90" s="50">
        <v>820</v>
      </c>
      <c r="V90" s="50">
        <v>812</v>
      </c>
      <c r="W90" s="50">
        <v>818</v>
      </c>
      <c r="X90" s="50">
        <v>828</v>
      </c>
      <c r="Y90" s="50">
        <v>834</v>
      </c>
      <c r="Z90" s="50">
        <v>869</v>
      </c>
      <c r="AA90" s="50">
        <v>895</v>
      </c>
      <c r="AB90" s="50">
        <v>918</v>
      </c>
      <c r="AC90" s="50">
        <v>927</v>
      </c>
      <c r="AD90" s="50">
        <v>953</v>
      </c>
      <c r="AE90" s="50">
        <v>964</v>
      </c>
    </row>
    <row r="91" spans="1:31" customFormat="1" ht="15" customHeight="1" x14ac:dyDescent="0.3">
      <c r="A91" s="137" t="s">
        <v>181</v>
      </c>
      <c r="B91" s="44"/>
      <c r="C91" s="51" t="s">
        <v>182</v>
      </c>
      <c r="D91" s="49"/>
      <c r="E91" s="50">
        <v>591</v>
      </c>
      <c r="F91" s="50">
        <v>597</v>
      </c>
      <c r="G91" s="50">
        <v>605</v>
      </c>
      <c r="H91" s="50">
        <v>612</v>
      </c>
      <c r="I91" s="50">
        <v>613</v>
      </c>
      <c r="J91" s="50">
        <v>620</v>
      </c>
      <c r="K91" s="50">
        <v>629</v>
      </c>
      <c r="L91" s="50">
        <v>629</v>
      </c>
      <c r="M91" s="50">
        <v>639</v>
      </c>
      <c r="N91" s="50">
        <v>649</v>
      </c>
      <c r="O91" s="50">
        <v>677</v>
      </c>
      <c r="P91" s="50">
        <v>681</v>
      </c>
      <c r="Q91" s="50">
        <v>686</v>
      </c>
      <c r="R91" s="50">
        <v>683</v>
      </c>
      <c r="S91" s="50">
        <v>684</v>
      </c>
      <c r="T91" s="50">
        <v>667</v>
      </c>
      <c r="U91" s="50">
        <v>662</v>
      </c>
      <c r="V91" s="50">
        <v>653</v>
      </c>
      <c r="W91" s="50">
        <v>676</v>
      </c>
      <c r="X91" s="50">
        <v>681</v>
      </c>
      <c r="Y91" s="50">
        <v>684</v>
      </c>
      <c r="Z91" s="50">
        <v>712</v>
      </c>
      <c r="AA91" s="50">
        <v>725</v>
      </c>
      <c r="AB91" s="50">
        <v>729</v>
      </c>
      <c r="AC91" s="50">
        <v>740</v>
      </c>
      <c r="AD91" s="50">
        <v>752</v>
      </c>
      <c r="AE91" s="50">
        <v>765</v>
      </c>
    </row>
    <row r="92" spans="1:31" customFormat="1" ht="15" customHeight="1" x14ac:dyDescent="0.3">
      <c r="A92" s="137" t="s">
        <v>183</v>
      </c>
      <c r="B92" s="44"/>
      <c r="C92" s="51" t="s">
        <v>184</v>
      </c>
      <c r="D92" s="49"/>
      <c r="E92" s="50">
        <v>695</v>
      </c>
      <c r="F92" s="50">
        <v>704</v>
      </c>
      <c r="G92" s="50">
        <v>714</v>
      </c>
      <c r="H92" s="50">
        <v>720</v>
      </c>
      <c r="I92" s="50">
        <v>719</v>
      </c>
      <c r="J92" s="50">
        <v>731</v>
      </c>
      <c r="K92" s="50">
        <v>749</v>
      </c>
      <c r="L92" s="50">
        <v>734</v>
      </c>
      <c r="M92" s="50">
        <v>732</v>
      </c>
      <c r="N92" s="50">
        <v>752</v>
      </c>
      <c r="O92" s="50">
        <v>759</v>
      </c>
      <c r="P92" s="50">
        <v>757</v>
      </c>
      <c r="Q92" s="50">
        <v>756</v>
      </c>
      <c r="R92" s="50">
        <v>751</v>
      </c>
      <c r="S92" s="50">
        <v>756</v>
      </c>
      <c r="T92" s="50">
        <v>746</v>
      </c>
      <c r="U92" s="50">
        <v>739</v>
      </c>
      <c r="V92" s="50">
        <v>733</v>
      </c>
      <c r="W92" s="50">
        <v>743</v>
      </c>
      <c r="X92" s="50">
        <v>753</v>
      </c>
      <c r="Y92" s="50">
        <v>757</v>
      </c>
      <c r="Z92" s="50">
        <v>784</v>
      </c>
      <c r="AA92" s="50">
        <v>799</v>
      </c>
      <c r="AB92" s="50">
        <v>805</v>
      </c>
      <c r="AC92" s="50">
        <v>814</v>
      </c>
      <c r="AD92" s="50">
        <v>838</v>
      </c>
      <c r="AE92" s="50">
        <v>851</v>
      </c>
    </row>
    <row r="93" spans="1:31" s="43" customFormat="1" ht="22.5" customHeight="1" x14ac:dyDescent="0.25">
      <c r="A93" s="136" t="s">
        <v>185</v>
      </c>
      <c r="B93" s="44" t="s">
        <v>186</v>
      </c>
      <c r="C93" s="44"/>
      <c r="D93" s="45"/>
      <c r="E93" s="46">
        <v>18577</v>
      </c>
      <c r="F93" s="46">
        <v>18951</v>
      </c>
      <c r="G93" s="46">
        <v>19197</v>
      </c>
      <c r="H93" s="46">
        <v>19526</v>
      </c>
      <c r="I93" s="46">
        <v>19777</v>
      </c>
      <c r="J93" s="46">
        <v>20069</v>
      </c>
      <c r="K93" s="46">
        <v>20410</v>
      </c>
      <c r="L93" s="46">
        <v>20395</v>
      </c>
      <c r="M93" s="46">
        <v>20573</v>
      </c>
      <c r="N93" s="46">
        <v>21973</v>
      </c>
      <c r="O93" s="46">
        <v>22075</v>
      </c>
      <c r="P93" s="46">
        <v>22690</v>
      </c>
      <c r="Q93" s="46">
        <v>22788</v>
      </c>
      <c r="R93" s="46">
        <v>23138</v>
      </c>
      <c r="S93" s="46">
        <v>23595</v>
      </c>
      <c r="T93" s="46">
        <v>23322</v>
      </c>
      <c r="U93" s="46">
        <v>23076</v>
      </c>
      <c r="V93" s="46">
        <v>22743</v>
      </c>
      <c r="W93" s="46">
        <v>22853</v>
      </c>
      <c r="X93" s="46">
        <v>22774</v>
      </c>
      <c r="Y93" s="46">
        <v>23008</v>
      </c>
      <c r="Z93" s="46">
        <v>23912</v>
      </c>
      <c r="AA93" s="46">
        <v>24418</v>
      </c>
      <c r="AB93" s="46">
        <v>25137</v>
      </c>
      <c r="AC93" s="46">
        <v>26354</v>
      </c>
      <c r="AD93" s="46">
        <v>26185</v>
      </c>
      <c r="AE93" s="46">
        <v>26322</v>
      </c>
    </row>
    <row r="94" spans="1:31" s="52" customFormat="1" ht="15" customHeight="1" x14ac:dyDescent="0.25">
      <c r="A94" s="138" t="s">
        <v>187</v>
      </c>
      <c r="B94" s="53"/>
      <c r="C94" s="54" t="s">
        <v>188</v>
      </c>
      <c r="D94" s="55">
        <v>1</v>
      </c>
      <c r="E94" s="56">
        <v>1055</v>
      </c>
      <c r="F94" s="56">
        <v>1075</v>
      </c>
      <c r="G94" s="56">
        <v>1088</v>
      </c>
      <c r="H94" s="56">
        <v>1107</v>
      </c>
      <c r="I94" s="56">
        <v>1102</v>
      </c>
      <c r="J94" s="56">
        <v>1126</v>
      </c>
      <c r="K94" s="56">
        <v>1143</v>
      </c>
      <c r="L94" s="56">
        <v>1143</v>
      </c>
      <c r="M94" s="56">
        <v>1164</v>
      </c>
      <c r="N94" s="56">
        <v>1404</v>
      </c>
      <c r="O94" s="56">
        <v>1416</v>
      </c>
      <c r="P94" s="56">
        <v>1452</v>
      </c>
      <c r="Q94" s="56">
        <v>1441</v>
      </c>
      <c r="R94" s="56">
        <v>1473</v>
      </c>
      <c r="S94" s="56">
        <v>1492</v>
      </c>
      <c r="T94" s="56">
        <v>1482</v>
      </c>
      <c r="U94" s="57" t="s">
        <v>50</v>
      </c>
      <c r="V94" s="57" t="s">
        <v>50</v>
      </c>
      <c r="W94" s="57" t="s">
        <v>50</v>
      </c>
      <c r="X94" s="57" t="s">
        <v>50</v>
      </c>
      <c r="Y94" s="57" t="s">
        <v>50</v>
      </c>
      <c r="Z94" s="57" t="s">
        <v>50</v>
      </c>
      <c r="AA94" s="57" t="s">
        <v>50</v>
      </c>
      <c r="AB94" s="57" t="s">
        <v>50</v>
      </c>
      <c r="AC94" s="57" t="s">
        <v>50</v>
      </c>
      <c r="AD94" s="57" t="s">
        <v>50</v>
      </c>
      <c r="AE94" s="57" t="s">
        <v>50</v>
      </c>
    </row>
    <row r="95" spans="1:31" customFormat="1" ht="15" customHeight="1" x14ac:dyDescent="0.3">
      <c r="A95" s="137" t="s">
        <v>189</v>
      </c>
      <c r="B95" s="44"/>
      <c r="C95" s="48" t="s">
        <v>190</v>
      </c>
      <c r="D95" s="49">
        <v>1</v>
      </c>
      <c r="E95" s="57" t="s">
        <v>50</v>
      </c>
      <c r="F95" s="57" t="s">
        <v>50</v>
      </c>
      <c r="G95" s="57" t="s">
        <v>50</v>
      </c>
      <c r="H95" s="57" t="s">
        <v>50</v>
      </c>
      <c r="I95" s="57" t="s">
        <v>50</v>
      </c>
      <c r="J95" s="57" t="s">
        <v>50</v>
      </c>
      <c r="K95" s="57" t="s">
        <v>50</v>
      </c>
      <c r="L95" s="57" t="s">
        <v>50</v>
      </c>
      <c r="M95" s="57" t="s">
        <v>50</v>
      </c>
      <c r="N95" s="57" t="s">
        <v>50</v>
      </c>
      <c r="O95" s="57" t="s">
        <v>50</v>
      </c>
      <c r="P95" s="57" t="s">
        <v>50</v>
      </c>
      <c r="Q95" s="57" t="s">
        <v>50</v>
      </c>
      <c r="R95" s="57" t="s">
        <v>50</v>
      </c>
      <c r="S95" s="57" t="s">
        <v>50</v>
      </c>
      <c r="T95" s="57" t="s">
        <v>50</v>
      </c>
      <c r="U95" s="50">
        <v>593</v>
      </c>
      <c r="V95" s="50">
        <v>539</v>
      </c>
      <c r="W95" s="50">
        <v>519</v>
      </c>
      <c r="X95" s="50">
        <v>527</v>
      </c>
      <c r="Y95" s="50">
        <v>535</v>
      </c>
      <c r="Z95" s="50">
        <v>556</v>
      </c>
      <c r="AA95" s="50">
        <v>566</v>
      </c>
      <c r="AB95" s="50">
        <v>582</v>
      </c>
      <c r="AC95" s="50">
        <v>615</v>
      </c>
      <c r="AD95" s="50">
        <v>597</v>
      </c>
      <c r="AE95" s="50">
        <v>597</v>
      </c>
    </row>
    <row r="96" spans="1:31" customFormat="1" ht="15" customHeight="1" x14ac:dyDescent="0.3">
      <c r="A96" s="137" t="s">
        <v>191</v>
      </c>
      <c r="B96" s="44"/>
      <c r="C96" s="48" t="s">
        <v>192</v>
      </c>
      <c r="D96" s="49">
        <v>1</v>
      </c>
      <c r="E96" s="57" t="s">
        <v>50</v>
      </c>
      <c r="F96" s="57" t="s">
        <v>50</v>
      </c>
      <c r="G96" s="57" t="s">
        <v>50</v>
      </c>
      <c r="H96" s="57" t="s">
        <v>50</v>
      </c>
      <c r="I96" s="57" t="s">
        <v>50</v>
      </c>
      <c r="J96" s="57" t="s">
        <v>50</v>
      </c>
      <c r="K96" s="57" t="s">
        <v>50</v>
      </c>
      <c r="L96" s="57" t="s">
        <v>50</v>
      </c>
      <c r="M96" s="57" t="s">
        <v>50</v>
      </c>
      <c r="N96" s="57" t="s">
        <v>50</v>
      </c>
      <c r="O96" s="57" t="s">
        <v>50</v>
      </c>
      <c r="P96" s="57" t="s">
        <v>50</v>
      </c>
      <c r="Q96" s="57" t="s">
        <v>50</v>
      </c>
      <c r="R96" s="57" t="s">
        <v>50</v>
      </c>
      <c r="S96" s="57" t="s">
        <v>50</v>
      </c>
      <c r="T96" s="57" t="s">
        <v>50</v>
      </c>
      <c r="U96" s="50">
        <v>923</v>
      </c>
      <c r="V96" s="50">
        <v>892</v>
      </c>
      <c r="W96" s="50">
        <v>888</v>
      </c>
      <c r="X96" s="50">
        <v>886</v>
      </c>
      <c r="Y96" s="50">
        <v>902</v>
      </c>
      <c r="Z96" s="50">
        <v>941</v>
      </c>
      <c r="AA96" s="50">
        <v>973</v>
      </c>
      <c r="AB96" s="50">
        <v>1006</v>
      </c>
      <c r="AC96" s="50">
        <v>1067</v>
      </c>
      <c r="AD96" s="50">
        <v>1075</v>
      </c>
      <c r="AE96" s="50">
        <v>1093</v>
      </c>
    </row>
    <row r="97" spans="1:31" customFormat="1" ht="15" customHeight="1" x14ac:dyDescent="0.3">
      <c r="A97" s="137" t="s">
        <v>193</v>
      </c>
      <c r="B97" s="44"/>
      <c r="C97" s="48" t="s">
        <v>194</v>
      </c>
      <c r="D97" s="49"/>
      <c r="E97" s="50">
        <v>1882</v>
      </c>
      <c r="F97" s="50">
        <v>1921</v>
      </c>
      <c r="G97" s="50">
        <v>1943</v>
      </c>
      <c r="H97" s="50">
        <v>1985</v>
      </c>
      <c r="I97" s="50">
        <v>2021</v>
      </c>
      <c r="J97" s="50">
        <v>2054</v>
      </c>
      <c r="K97" s="50">
        <v>2099</v>
      </c>
      <c r="L97" s="50">
        <v>2108</v>
      </c>
      <c r="M97" s="50">
        <v>2115</v>
      </c>
      <c r="N97" s="50">
        <v>2343</v>
      </c>
      <c r="O97" s="50">
        <v>2346</v>
      </c>
      <c r="P97" s="50">
        <v>2377</v>
      </c>
      <c r="Q97" s="50">
        <v>2375</v>
      </c>
      <c r="R97" s="50">
        <v>2408</v>
      </c>
      <c r="S97" s="50">
        <v>2481</v>
      </c>
      <c r="T97" s="50">
        <v>2463</v>
      </c>
      <c r="U97" s="50">
        <v>2419</v>
      </c>
      <c r="V97" s="50">
        <v>2398</v>
      </c>
      <c r="W97" s="50">
        <v>2392</v>
      </c>
      <c r="X97" s="50">
        <v>2373</v>
      </c>
      <c r="Y97" s="50">
        <v>2395</v>
      </c>
      <c r="Z97" s="50">
        <v>2489</v>
      </c>
      <c r="AA97" s="50">
        <v>2570</v>
      </c>
      <c r="AB97" s="50">
        <v>2643</v>
      </c>
      <c r="AC97" s="50">
        <v>2776</v>
      </c>
      <c r="AD97" s="50">
        <v>2738</v>
      </c>
      <c r="AE97" s="50">
        <v>2757</v>
      </c>
    </row>
    <row r="98" spans="1:31" customFormat="1" ht="15" customHeight="1" x14ac:dyDescent="0.3">
      <c r="A98" s="137" t="s">
        <v>195</v>
      </c>
      <c r="B98" s="44"/>
      <c r="C98" s="48" t="s">
        <v>196</v>
      </c>
      <c r="D98" s="49"/>
      <c r="E98" s="50">
        <v>5083</v>
      </c>
      <c r="F98" s="50">
        <v>5182</v>
      </c>
      <c r="G98" s="50">
        <v>5247</v>
      </c>
      <c r="H98" s="50">
        <v>5348</v>
      </c>
      <c r="I98" s="50">
        <v>5418</v>
      </c>
      <c r="J98" s="50">
        <v>5490</v>
      </c>
      <c r="K98" s="50">
        <v>5594</v>
      </c>
      <c r="L98" s="50">
        <v>5585</v>
      </c>
      <c r="M98" s="50">
        <v>5631</v>
      </c>
      <c r="N98" s="50">
        <v>5581</v>
      </c>
      <c r="O98" s="50">
        <v>5618</v>
      </c>
      <c r="P98" s="50">
        <v>5669</v>
      </c>
      <c r="Q98" s="50">
        <v>5549</v>
      </c>
      <c r="R98" s="50">
        <v>5585</v>
      </c>
      <c r="S98" s="50">
        <v>5690</v>
      </c>
      <c r="T98" s="50">
        <v>5638</v>
      </c>
      <c r="U98" s="50">
        <v>5583</v>
      </c>
      <c r="V98" s="50">
        <v>5522</v>
      </c>
      <c r="W98" s="50">
        <v>5606</v>
      </c>
      <c r="X98" s="50">
        <v>5581</v>
      </c>
      <c r="Y98" s="50">
        <v>5639</v>
      </c>
      <c r="Z98" s="50">
        <v>5910</v>
      </c>
      <c r="AA98" s="50">
        <v>6009</v>
      </c>
      <c r="AB98" s="50">
        <v>6204</v>
      </c>
      <c r="AC98" s="50">
        <v>6524</v>
      </c>
      <c r="AD98" s="50">
        <v>6477</v>
      </c>
      <c r="AE98" s="50">
        <v>6520</v>
      </c>
    </row>
    <row r="99" spans="1:31" customFormat="1" ht="15" customHeight="1" x14ac:dyDescent="0.3">
      <c r="A99" s="137" t="s">
        <v>197</v>
      </c>
      <c r="B99" s="44"/>
      <c r="C99" s="48" t="s">
        <v>198</v>
      </c>
      <c r="D99" s="49"/>
      <c r="E99" s="50">
        <v>3443</v>
      </c>
      <c r="F99" s="50">
        <v>3499</v>
      </c>
      <c r="G99" s="50">
        <v>3545</v>
      </c>
      <c r="H99" s="50">
        <v>3603</v>
      </c>
      <c r="I99" s="50">
        <v>3649</v>
      </c>
      <c r="J99" s="50">
        <v>3703</v>
      </c>
      <c r="K99" s="50">
        <v>3739</v>
      </c>
      <c r="L99" s="50">
        <v>3733</v>
      </c>
      <c r="M99" s="50">
        <v>3766</v>
      </c>
      <c r="N99" s="50">
        <v>3866</v>
      </c>
      <c r="O99" s="50">
        <v>3864</v>
      </c>
      <c r="P99" s="50">
        <v>4276</v>
      </c>
      <c r="Q99" s="50">
        <v>4477</v>
      </c>
      <c r="R99" s="50">
        <v>4658</v>
      </c>
      <c r="S99" s="50">
        <v>4820</v>
      </c>
      <c r="T99" s="50">
        <v>4687</v>
      </c>
      <c r="U99" s="50">
        <v>4620</v>
      </c>
      <c r="V99" s="50">
        <v>4555</v>
      </c>
      <c r="W99" s="50">
        <v>4625</v>
      </c>
      <c r="X99" s="50">
        <v>4625</v>
      </c>
      <c r="Y99" s="50">
        <v>4649</v>
      </c>
      <c r="Z99" s="50">
        <v>4814</v>
      </c>
      <c r="AA99" s="50">
        <v>4915</v>
      </c>
      <c r="AB99" s="50">
        <v>5034</v>
      </c>
      <c r="AC99" s="50">
        <v>5240</v>
      </c>
      <c r="AD99" s="50">
        <v>5198</v>
      </c>
      <c r="AE99" s="50">
        <v>5195</v>
      </c>
    </row>
    <row r="100" spans="1:31" customFormat="1" ht="15" customHeight="1" x14ac:dyDescent="0.3">
      <c r="A100" s="137" t="s">
        <v>199</v>
      </c>
      <c r="B100" s="44"/>
      <c r="C100" s="48" t="s">
        <v>200</v>
      </c>
      <c r="D100" s="49"/>
      <c r="E100" s="50">
        <v>389</v>
      </c>
      <c r="F100" s="50">
        <v>394</v>
      </c>
      <c r="G100" s="50">
        <v>398</v>
      </c>
      <c r="H100" s="50">
        <v>404</v>
      </c>
      <c r="I100" s="50">
        <v>408</v>
      </c>
      <c r="J100" s="50">
        <v>416</v>
      </c>
      <c r="K100" s="50">
        <v>427</v>
      </c>
      <c r="L100" s="50">
        <v>426</v>
      </c>
      <c r="M100" s="50">
        <v>429</v>
      </c>
      <c r="N100" s="50">
        <v>444</v>
      </c>
      <c r="O100" s="50">
        <v>450</v>
      </c>
      <c r="P100" s="50">
        <v>450</v>
      </c>
      <c r="Q100" s="50">
        <v>436</v>
      </c>
      <c r="R100" s="50">
        <v>435</v>
      </c>
      <c r="S100" s="50">
        <v>468</v>
      </c>
      <c r="T100" s="50">
        <v>453</v>
      </c>
      <c r="U100" s="50">
        <v>458</v>
      </c>
      <c r="V100" s="50">
        <v>439</v>
      </c>
      <c r="W100" s="50">
        <v>450</v>
      </c>
      <c r="X100" s="50">
        <v>439</v>
      </c>
      <c r="Y100" s="50">
        <v>443</v>
      </c>
      <c r="Z100" s="50">
        <v>459</v>
      </c>
      <c r="AA100" s="50">
        <v>474</v>
      </c>
      <c r="AB100" s="50">
        <v>486</v>
      </c>
      <c r="AC100" s="50">
        <v>501</v>
      </c>
      <c r="AD100" s="50">
        <v>504</v>
      </c>
      <c r="AE100" s="50">
        <v>492</v>
      </c>
    </row>
    <row r="101" spans="1:31" customFormat="1" ht="15" customHeight="1" x14ac:dyDescent="0.3">
      <c r="A101" s="137" t="s">
        <v>201</v>
      </c>
      <c r="B101" s="44"/>
      <c r="C101" s="48" t="s">
        <v>202</v>
      </c>
      <c r="D101" s="49"/>
      <c r="E101" s="50">
        <v>3184</v>
      </c>
      <c r="F101" s="50">
        <v>3268</v>
      </c>
      <c r="G101" s="50">
        <v>3313</v>
      </c>
      <c r="H101" s="50">
        <v>3363</v>
      </c>
      <c r="I101" s="50">
        <v>3400</v>
      </c>
      <c r="J101" s="50">
        <v>3445</v>
      </c>
      <c r="K101" s="50">
        <v>3487</v>
      </c>
      <c r="L101" s="50">
        <v>3490</v>
      </c>
      <c r="M101" s="50">
        <v>3522</v>
      </c>
      <c r="N101" s="50">
        <v>3927</v>
      </c>
      <c r="O101" s="50">
        <v>3965</v>
      </c>
      <c r="P101" s="50">
        <v>3998</v>
      </c>
      <c r="Q101" s="50">
        <v>4042</v>
      </c>
      <c r="R101" s="50">
        <v>4087</v>
      </c>
      <c r="S101" s="50">
        <v>4101</v>
      </c>
      <c r="T101" s="50">
        <v>4111</v>
      </c>
      <c r="U101" s="50">
        <v>4050</v>
      </c>
      <c r="V101" s="50">
        <v>3980</v>
      </c>
      <c r="W101" s="50">
        <v>3951</v>
      </c>
      <c r="X101" s="50">
        <v>3926</v>
      </c>
      <c r="Y101" s="50">
        <v>3966</v>
      </c>
      <c r="Z101" s="50">
        <v>4095</v>
      </c>
      <c r="AA101" s="50">
        <v>4155</v>
      </c>
      <c r="AB101" s="50">
        <v>4281</v>
      </c>
      <c r="AC101" s="50">
        <v>4480</v>
      </c>
      <c r="AD101" s="50">
        <v>4530</v>
      </c>
      <c r="AE101" s="50">
        <v>4586</v>
      </c>
    </row>
    <row r="102" spans="1:31" customFormat="1" ht="15" customHeight="1" x14ac:dyDescent="0.3">
      <c r="A102" s="137" t="s">
        <v>203</v>
      </c>
      <c r="B102" s="44"/>
      <c r="C102" s="48" t="s">
        <v>204</v>
      </c>
      <c r="D102" s="49"/>
      <c r="E102" s="50">
        <v>681</v>
      </c>
      <c r="F102" s="50">
        <v>693</v>
      </c>
      <c r="G102" s="50">
        <v>702</v>
      </c>
      <c r="H102" s="50">
        <v>714</v>
      </c>
      <c r="I102" s="50">
        <v>734</v>
      </c>
      <c r="J102" s="50">
        <v>747</v>
      </c>
      <c r="K102" s="50">
        <v>779</v>
      </c>
      <c r="L102" s="50">
        <v>767</v>
      </c>
      <c r="M102" s="50">
        <v>786</v>
      </c>
      <c r="N102" s="50">
        <v>813</v>
      </c>
      <c r="O102" s="50">
        <v>818</v>
      </c>
      <c r="P102" s="50">
        <v>823</v>
      </c>
      <c r="Q102" s="50">
        <v>843</v>
      </c>
      <c r="R102" s="50">
        <v>847</v>
      </c>
      <c r="S102" s="50">
        <v>863</v>
      </c>
      <c r="T102" s="50">
        <v>843</v>
      </c>
      <c r="U102" s="50">
        <v>842</v>
      </c>
      <c r="V102" s="50">
        <v>837</v>
      </c>
      <c r="W102" s="50">
        <v>835</v>
      </c>
      <c r="X102" s="50">
        <v>838</v>
      </c>
      <c r="Y102" s="50">
        <v>865</v>
      </c>
      <c r="Z102" s="50">
        <v>892</v>
      </c>
      <c r="AA102" s="50">
        <v>902</v>
      </c>
      <c r="AB102" s="50">
        <v>933</v>
      </c>
      <c r="AC102" s="50">
        <v>987</v>
      </c>
      <c r="AD102" s="50">
        <v>983</v>
      </c>
      <c r="AE102" s="50">
        <v>999</v>
      </c>
    </row>
    <row r="103" spans="1:31" customFormat="1" ht="15" customHeight="1" x14ac:dyDescent="0.3">
      <c r="A103" s="137" t="s">
        <v>205</v>
      </c>
      <c r="B103" s="44"/>
      <c r="C103" s="48" t="s">
        <v>206</v>
      </c>
      <c r="D103" s="49"/>
      <c r="E103" s="50">
        <v>369</v>
      </c>
      <c r="F103" s="50">
        <v>373</v>
      </c>
      <c r="G103" s="50">
        <v>379</v>
      </c>
      <c r="H103" s="50">
        <v>380</v>
      </c>
      <c r="I103" s="50">
        <v>381</v>
      </c>
      <c r="J103" s="50">
        <v>386</v>
      </c>
      <c r="K103" s="50">
        <v>399</v>
      </c>
      <c r="L103" s="50">
        <v>402</v>
      </c>
      <c r="M103" s="50">
        <v>404</v>
      </c>
      <c r="N103" s="50">
        <v>417</v>
      </c>
      <c r="O103" s="50">
        <v>415</v>
      </c>
      <c r="P103" s="50">
        <v>413</v>
      </c>
      <c r="Q103" s="50">
        <v>413</v>
      </c>
      <c r="R103" s="50">
        <v>412</v>
      </c>
      <c r="S103" s="50">
        <v>415</v>
      </c>
      <c r="T103" s="50">
        <v>410</v>
      </c>
      <c r="U103" s="50">
        <v>412</v>
      </c>
      <c r="V103" s="50">
        <v>411</v>
      </c>
      <c r="W103" s="50">
        <v>414</v>
      </c>
      <c r="X103" s="50">
        <v>418</v>
      </c>
      <c r="Y103" s="50">
        <v>424</v>
      </c>
      <c r="Z103" s="50">
        <v>436</v>
      </c>
      <c r="AA103" s="50">
        <v>438</v>
      </c>
      <c r="AB103" s="50">
        <v>450</v>
      </c>
      <c r="AC103" s="50">
        <v>472</v>
      </c>
      <c r="AD103" s="50">
        <v>451</v>
      </c>
      <c r="AE103" s="50">
        <v>447</v>
      </c>
    </row>
    <row r="104" spans="1:31" customFormat="1" ht="15" customHeight="1" x14ac:dyDescent="0.3">
      <c r="A104" s="137" t="s">
        <v>207</v>
      </c>
      <c r="B104" s="44"/>
      <c r="C104" s="48" t="s">
        <v>208</v>
      </c>
      <c r="D104" s="49"/>
      <c r="E104" s="50">
        <v>1983</v>
      </c>
      <c r="F104" s="50">
        <v>2029</v>
      </c>
      <c r="G104" s="50">
        <v>2059</v>
      </c>
      <c r="H104" s="50">
        <v>2091</v>
      </c>
      <c r="I104" s="50">
        <v>2123</v>
      </c>
      <c r="J104" s="50">
        <v>2152</v>
      </c>
      <c r="K104" s="50">
        <v>2176</v>
      </c>
      <c r="L104" s="50">
        <v>2168</v>
      </c>
      <c r="M104" s="50">
        <v>2178</v>
      </c>
      <c r="N104" s="50">
        <v>2584</v>
      </c>
      <c r="O104" s="50">
        <v>2591</v>
      </c>
      <c r="P104" s="50">
        <v>2623</v>
      </c>
      <c r="Q104" s="50">
        <v>2603</v>
      </c>
      <c r="R104" s="50">
        <v>2634</v>
      </c>
      <c r="S104" s="50">
        <v>2651</v>
      </c>
      <c r="T104" s="50">
        <v>2612</v>
      </c>
      <c r="U104" s="50">
        <v>2574</v>
      </c>
      <c r="V104" s="50">
        <v>2564</v>
      </c>
      <c r="W104" s="50">
        <v>2559</v>
      </c>
      <c r="X104" s="50">
        <v>2545</v>
      </c>
      <c r="Y104" s="50">
        <v>2578</v>
      </c>
      <c r="Z104" s="50">
        <v>2684</v>
      </c>
      <c r="AA104" s="50">
        <v>2761</v>
      </c>
      <c r="AB104" s="50">
        <v>2849</v>
      </c>
      <c r="AC104" s="50">
        <v>3010</v>
      </c>
      <c r="AD104" s="50">
        <v>2962</v>
      </c>
      <c r="AE104" s="50">
        <v>2975</v>
      </c>
    </row>
    <row r="105" spans="1:31" customFormat="1" ht="15" customHeight="1" x14ac:dyDescent="0.3">
      <c r="A105" s="137" t="s">
        <v>209</v>
      </c>
      <c r="B105" s="44"/>
      <c r="C105" s="48" t="s">
        <v>210</v>
      </c>
      <c r="D105" s="49"/>
      <c r="E105" s="50">
        <v>509</v>
      </c>
      <c r="F105" s="50">
        <v>517</v>
      </c>
      <c r="G105" s="50">
        <v>525</v>
      </c>
      <c r="H105" s="50">
        <v>533</v>
      </c>
      <c r="I105" s="50">
        <v>541</v>
      </c>
      <c r="J105" s="50">
        <v>550</v>
      </c>
      <c r="K105" s="50">
        <v>566</v>
      </c>
      <c r="L105" s="50">
        <v>573</v>
      </c>
      <c r="M105" s="50">
        <v>579</v>
      </c>
      <c r="N105" s="50">
        <v>594</v>
      </c>
      <c r="O105" s="50">
        <v>591</v>
      </c>
      <c r="P105" s="50">
        <v>609</v>
      </c>
      <c r="Q105" s="50">
        <v>609</v>
      </c>
      <c r="R105" s="50">
        <v>599</v>
      </c>
      <c r="S105" s="50">
        <v>615</v>
      </c>
      <c r="T105" s="50">
        <v>623</v>
      </c>
      <c r="U105" s="50">
        <v>603</v>
      </c>
      <c r="V105" s="50">
        <v>607</v>
      </c>
      <c r="W105" s="50">
        <v>614</v>
      </c>
      <c r="X105" s="50">
        <v>615</v>
      </c>
      <c r="Y105" s="50">
        <v>612</v>
      </c>
      <c r="Z105" s="50">
        <v>636</v>
      </c>
      <c r="AA105" s="50">
        <v>653</v>
      </c>
      <c r="AB105" s="50">
        <v>670</v>
      </c>
      <c r="AC105" s="50">
        <v>683</v>
      </c>
      <c r="AD105" s="50">
        <v>670</v>
      </c>
      <c r="AE105" s="50">
        <v>662</v>
      </c>
    </row>
    <row r="106" spans="1:31" s="43" customFormat="1" ht="22.5" customHeight="1" x14ac:dyDescent="0.25">
      <c r="A106" s="136" t="s">
        <v>211</v>
      </c>
      <c r="B106" s="44" t="s">
        <v>212</v>
      </c>
      <c r="C106" s="44"/>
      <c r="D106" s="45"/>
      <c r="E106" s="46">
        <v>13925</v>
      </c>
      <c r="F106" s="46">
        <v>14094</v>
      </c>
      <c r="G106" s="46">
        <v>14104</v>
      </c>
      <c r="H106" s="46">
        <v>14199</v>
      </c>
      <c r="I106" s="46">
        <v>14279</v>
      </c>
      <c r="J106" s="46">
        <v>14362</v>
      </c>
      <c r="K106" s="46">
        <v>14703</v>
      </c>
      <c r="L106" s="46">
        <v>14522</v>
      </c>
      <c r="M106" s="46">
        <v>18705</v>
      </c>
      <c r="N106" s="46">
        <v>18596</v>
      </c>
      <c r="O106" s="46">
        <v>18536</v>
      </c>
      <c r="P106" s="46">
        <v>18340</v>
      </c>
      <c r="Q106" s="46">
        <v>18234</v>
      </c>
      <c r="R106" s="46">
        <v>18211</v>
      </c>
      <c r="S106" s="46">
        <v>18032</v>
      </c>
      <c r="T106" s="46">
        <v>17421</v>
      </c>
      <c r="U106" s="46">
        <v>17281</v>
      </c>
      <c r="V106" s="46">
        <v>17878</v>
      </c>
      <c r="W106" s="46">
        <v>17794</v>
      </c>
      <c r="X106" s="46">
        <v>17857</v>
      </c>
      <c r="Y106" s="46">
        <v>18014</v>
      </c>
      <c r="Z106" s="46">
        <v>18578</v>
      </c>
      <c r="AA106" s="46">
        <v>18765</v>
      </c>
      <c r="AB106" s="46">
        <v>19256</v>
      </c>
      <c r="AC106" s="46">
        <v>19763</v>
      </c>
      <c r="AD106" s="46">
        <v>20417</v>
      </c>
      <c r="AE106" s="46">
        <v>20990</v>
      </c>
    </row>
    <row r="107" spans="1:31" customFormat="1" ht="15" customHeight="1" x14ac:dyDescent="0.3">
      <c r="A107" s="137" t="s">
        <v>213</v>
      </c>
      <c r="B107" s="48"/>
      <c r="C107" s="48" t="s">
        <v>214</v>
      </c>
      <c r="D107" s="49"/>
      <c r="E107" s="50">
        <v>223</v>
      </c>
      <c r="F107" s="50">
        <v>226</v>
      </c>
      <c r="G107" s="50">
        <v>225</v>
      </c>
      <c r="H107" s="50">
        <v>225</v>
      </c>
      <c r="I107" s="50">
        <v>226</v>
      </c>
      <c r="J107" s="50">
        <v>227</v>
      </c>
      <c r="K107" s="50">
        <v>236</v>
      </c>
      <c r="L107" s="50">
        <v>241</v>
      </c>
      <c r="M107" s="50">
        <v>348</v>
      </c>
      <c r="N107" s="50">
        <v>347</v>
      </c>
      <c r="O107" s="50">
        <v>346</v>
      </c>
      <c r="P107" s="50">
        <v>343</v>
      </c>
      <c r="Q107" s="50">
        <v>370</v>
      </c>
      <c r="R107" s="50">
        <v>388</v>
      </c>
      <c r="S107" s="50">
        <v>380</v>
      </c>
      <c r="T107" s="50">
        <v>353</v>
      </c>
      <c r="U107" s="50">
        <v>372</v>
      </c>
      <c r="V107" s="50">
        <v>416</v>
      </c>
      <c r="W107" s="50">
        <v>420</v>
      </c>
      <c r="X107" s="50">
        <v>411</v>
      </c>
      <c r="Y107" s="50">
        <v>431</v>
      </c>
      <c r="Z107" s="50">
        <v>452</v>
      </c>
      <c r="AA107" s="50">
        <v>459</v>
      </c>
      <c r="AB107" s="50">
        <v>478</v>
      </c>
      <c r="AC107" s="50">
        <v>482</v>
      </c>
      <c r="AD107" s="50">
        <v>496</v>
      </c>
      <c r="AE107" s="50">
        <v>503</v>
      </c>
    </row>
    <row r="108" spans="1:31" customFormat="1" ht="15" customHeight="1" x14ac:dyDescent="0.3">
      <c r="A108" s="137" t="s">
        <v>215</v>
      </c>
      <c r="B108" s="48"/>
      <c r="C108" s="48" t="s">
        <v>216</v>
      </c>
      <c r="D108" s="49"/>
      <c r="E108" s="50">
        <v>478</v>
      </c>
      <c r="F108" s="50">
        <v>486</v>
      </c>
      <c r="G108" s="50">
        <v>485</v>
      </c>
      <c r="H108" s="50">
        <v>489</v>
      </c>
      <c r="I108" s="50">
        <v>494</v>
      </c>
      <c r="J108" s="50">
        <v>496</v>
      </c>
      <c r="K108" s="50">
        <v>502</v>
      </c>
      <c r="L108" s="50">
        <v>499</v>
      </c>
      <c r="M108" s="50">
        <v>871</v>
      </c>
      <c r="N108" s="50">
        <v>868</v>
      </c>
      <c r="O108" s="50">
        <v>870</v>
      </c>
      <c r="P108" s="50">
        <v>869</v>
      </c>
      <c r="Q108" s="50">
        <v>866</v>
      </c>
      <c r="R108" s="50">
        <v>874</v>
      </c>
      <c r="S108" s="50">
        <v>872</v>
      </c>
      <c r="T108" s="50">
        <v>873</v>
      </c>
      <c r="U108" s="50">
        <v>852</v>
      </c>
      <c r="V108" s="50">
        <v>974</v>
      </c>
      <c r="W108" s="50">
        <v>949</v>
      </c>
      <c r="X108" s="50">
        <v>988</v>
      </c>
      <c r="Y108" s="50">
        <v>1004</v>
      </c>
      <c r="Z108" s="50">
        <v>1027</v>
      </c>
      <c r="AA108" s="50">
        <v>1026</v>
      </c>
      <c r="AB108" s="50">
        <v>1027</v>
      </c>
      <c r="AC108" s="50">
        <v>1063</v>
      </c>
      <c r="AD108" s="50">
        <v>1089</v>
      </c>
      <c r="AE108" s="50">
        <v>1114</v>
      </c>
    </row>
    <row r="109" spans="1:31" customFormat="1" ht="15" customHeight="1" x14ac:dyDescent="0.3">
      <c r="A109" s="137" t="s">
        <v>217</v>
      </c>
      <c r="B109" s="48"/>
      <c r="C109" s="48" t="s">
        <v>218</v>
      </c>
      <c r="D109" s="49"/>
      <c r="E109" s="50">
        <v>386</v>
      </c>
      <c r="F109" s="50">
        <v>392</v>
      </c>
      <c r="G109" s="50">
        <v>391</v>
      </c>
      <c r="H109" s="50">
        <v>395</v>
      </c>
      <c r="I109" s="50">
        <v>403</v>
      </c>
      <c r="J109" s="50">
        <v>408</v>
      </c>
      <c r="K109" s="50">
        <v>421</v>
      </c>
      <c r="L109" s="50">
        <v>428</v>
      </c>
      <c r="M109" s="50">
        <v>610</v>
      </c>
      <c r="N109" s="50">
        <v>603</v>
      </c>
      <c r="O109" s="50">
        <v>611</v>
      </c>
      <c r="P109" s="50">
        <v>624</v>
      </c>
      <c r="Q109" s="50">
        <v>620</v>
      </c>
      <c r="R109" s="50">
        <v>608</v>
      </c>
      <c r="S109" s="50">
        <v>602</v>
      </c>
      <c r="T109" s="50">
        <v>591</v>
      </c>
      <c r="U109" s="50">
        <v>590</v>
      </c>
      <c r="V109" s="50">
        <v>658</v>
      </c>
      <c r="W109" s="50">
        <v>651</v>
      </c>
      <c r="X109" s="50">
        <v>660</v>
      </c>
      <c r="Y109" s="50">
        <v>659</v>
      </c>
      <c r="Z109" s="50">
        <v>688</v>
      </c>
      <c r="AA109" s="50">
        <v>703</v>
      </c>
      <c r="AB109" s="50">
        <v>732</v>
      </c>
      <c r="AC109" s="50">
        <v>751</v>
      </c>
      <c r="AD109" s="50">
        <v>764</v>
      </c>
      <c r="AE109" s="50">
        <v>792</v>
      </c>
    </row>
    <row r="110" spans="1:31" customFormat="1" ht="15" customHeight="1" x14ac:dyDescent="0.3">
      <c r="A110" s="137" t="s">
        <v>219</v>
      </c>
      <c r="B110" s="48"/>
      <c r="C110" s="48" t="s">
        <v>220</v>
      </c>
      <c r="D110" s="49"/>
      <c r="E110" s="50">
        <v>464</v>
      </c>
      <c r="F110" s="50">
        <v>471</v>
      </c>
      <c r="G110" s="50">
        <v>468</v>
      </c>
      <c r="H110" s="50">
        <v>472</v>
      </c>
      <c r="I110" s="50">
        <v>472</v>
      </c>
      <c r="J110" s="50">
        <v>478</v>
      </c>
      <c r="K110" s="50">
        <v>489</v>
      </c>
      <c r="L110" s="50">
        <v>482</v>
      </c>
      <c r="M110" s="50">
        <v>600</v>
      </c>
      <c r="N110" s="50">
        <v>611</v>
      </c>
      <c r="O110" s="50">
        <v>612</v>
      </c>
      <c r="P110" s="50">
        <v>607</v>
      </c>
      <c r="Q110" s="50">
        <v>605</v>
      </c>
      <c r="R110" s="50">
        <v>599</v>
      </c>
      <c r="S110" s="50">
        <v>585</v>
      </c>
      <c r="T110" s="50">
        <v>542</v>
      </c>
      <c r="U110" s="50">
        <v>533</v>
      </c>
      <c r="V110" s="50">
        <v>570</v>
      </c>
      <c r="W110" s="50">
        <v>559</v>
      </c>
      <c r="X110" s="50">
        <v>566</v>
      </c>
      <c r="Y110" s="50">
        <v>558</v>
      </c>
      <c r="Z110" s="50">
        <v>586</v>
      </c>
      <c r="AA110" s="50">
        <v>582</v>
      </c>
      <c r="AB110" s="50">
        <v>613</v>
      </c>
      <c r="AC110" s="50">
        <v>626</v>
      </c>
      <c r="AD110" s="50">
        <v>656</v>
      </c>
      <c r="AE110" s="50">
        <v>682</v>
      </c>
    </row>
    <row r="111" spans="1:31" customFormat="1" ht="15" customHeight="1" x14ac:dyDescent="0.3">
      <c r="A111" s="137" t="s">
        <v>221</v>
      </c>
      <c r="B111" s="48"/>
      <c r="C111" s="48" t="s">
        <v>222</v>
      </c>
      <c r="D111" s="49"/>
      <c r="E111" s="50">
        <v>764</v>
      </c>
      <c r="F111" s="50">
        <v>764</v>
      </c>
      <c r="G111" s="50">
        <v>763</v>
      </c>
      <c r="H111" s="50">
        <v>771</v>
      </c>
      <c r="I111" s="50">
        <v>777</v>
      </c>
      <c r="J111" s="50">
        <v>786</v>
      </c>
      <c r="K111" s="50">
        <v>799</v>
      </c>
      <c r="L111" s="50">
        <v>799</v>
      </c>
      <c r="M111" s="50">
        <v>836</v>
      </c>
      <c r="N111" s="50">
        <v>830</v>
      </c>
      <c r="O111" s="50">
        <v>833</v>
      </c>
      <c r="P111" s="50">
        <v>828</v>
      </c>
      <c r="Q111" s="50">
        <v>817</v>
      </c>
      <c r="R111" s="50">
        <v>813</v>
      </c>
      <c r="S111" s="50">
        <v>797</v>
      </c>
      <c r="T111" s="50">
        <v>779</v>
      </c>
      <c r="U111" s="50">
        <v>768</v>
      </c>
      <c r="V111" s="50">
        <v>778</v>
      </c>
      <c r="W111" s="50">
        <v>788</v>
      </c>
      <c r="X111" s="50">
        <v>798</v>
      </c>
      <c r="Y111" s="50">
        <v>814</v>
      </c>
      <c r="Z111" s="50">
        <v>843</v>
      </c>
      <c r="AA111" s="50">
        <v>861</v>
      </c>
      <c r="AB111" s="50">
        <v>881</v>
      </c>
      <c r="AC111" s="50">
        <v>899</v>
      </c>
      <c r="AD111" s="50">
        <v>923</v>
      </c>
      <c r="AE111" s="50">
        <v>966</v>
      </c>
    </row>
    <row r="112" spans="1:31" customFormat="1" ht="15" customHeight="1" x14ac:dyDescent="0.3">
      <c r="A112" s="137" t="s">
        <v>223</v>
      </c>
      <c r="B112" s="48"/>
      <c r="C112" s="48" t="s">
        <v>224</v>
      </c>
      <c r="D112" s="49"/>
      <c r="E112" s="50">
        <v>315</v>
      </c>
      <c r="F112" s="50">
        <v>318</v>
      </c>
      <c r="G112" s="50">
        <v>320</v>
      </c>
      <c r="H112" s="50">
        <v>319</v>
      </c>
      <c r="I112" s="50">
        <v>322</v>
      </c>
      <c r="J112" s="50">
        <v>326</v>
      </c>
      <c r="K112" s="50">
        <v>330</v>
      </c>
      <c r="L112" s="50">
        <v>317</v>
      </c>
      <c r="M112" s="50">
        <v>376</v>
      </c>
      <c r="N112" s="50">
        <v>370</v>
      </c>
      <c r="O112" s="50">
        <v>369</v>
      </c>
      <c r="P112" s="50">
        <v>357</v>
      </c>
      <c r="Q112" s="50">
        <v>317</v>
      </c>
      <c r="R112" s="50">
        <v>318</v>
      </c>
      <c r="S112" s="50">
        <v>318</v>
      </c>
      <c r="T112" s="50">
        <v>307</v>
      </c>
      <c r="U112" s="50">
        <v>310</v>
      </c>
      <c r="V112" s="50">
        <v>299</v>
      </c>
      <c r="W112" s="50">
        <v>293</v>
      </c>
      <c r="X112" s="50">
        <v>282</v>
      </c>
      <c r="Y112" s="50">
        <v>283</v>
      </c>
      <c r="Z112" s="50">
        <v>289</v>
      </c>
      <c r="AA112" s="50">
        <v>291</v>
      </c>
      <c r="AB112" s="50">
        <v>292</v>
      </c>
      <c r="AC112" s="50">
        <v>296</v>
      </c>
      <c r="AD112" s="50">
        <v>298</v>
      </c>
      <c r="AE112" s="50">
        <v>297</v>
      </c>
    </row>
    <row r="113" spans="1:31" customFormat="1" ht="15" customHeight="1" x14ac:dyDescent="0.3">
      <c r="A113" s="137" t="s">
        <v>225</v>
      </c>
      <c r="B113" s="48"/>
      <c r="C113" s="48" t="s">
        <v>226</v>
      </c>
      <c r="D113" s="49"/>
      <c r="E113" s="50">
        <v>124</v>
      </c>
      <c r="F113" s="50">
        <v>126</v>
      </c>
      <c r="G113" s="50">
        <v>127</v>
      </c>
      <c r="H113" s="50">
        <v>130</v>
      </c>
      <c r="I113" s="50">
        <v>132</v>
      </c>
      <c r="J113" s="50">
        <v>135</v>
      </c>
      <c r="K113" s="50">
        <v>134</v>
      </c>
      <c r="L113" s="50">
        <v>131</v>
      </c>
      <c r="M113" s="50">
        <v>126</v>
      </c>
      <c r="N113" s="50">
        <v>121</v>
      </c>
      <c r="O113" s="50">
        <v>120</v>
      </c>
      <c r="P113" s="50">
        <v>123</v>
      </c>
      <c r="Q113" s="50">
        <v>120</v>
      </c>
      <c r="R113" s="50">
        <v>122</v>
      </c>
      <c r="S113" s="50">
        <v>120</v>
      </c>
      <c r="T113" s="50">
        <v>110</v>
      </c>
      <c r="U113" s="50">
        <v>105</v>
      </c>
      <c r="V113" s="50">
        <v>104</v>
      </c>
      <c r="W113" s="50">
        <v>103</v>
      </c>
      <c r="X113" s="50">
        <v>101</v>
      </c>
      <c r="Y113" s="50">
        <v>101</v>
      </c>
      <c r="Z113" s="50">
        <v>105</v>
      </c>
      <c r="AA113" s="50">
        <v>106</v>
      </c>
      <c r="AB113" s="50">
        <v>104</v>
      </c>
      <c r="AC113" s="50">
        <v>104</v>
      </c>
      <c r="AD113" s="50">
        <v>104</v>
      </c>
      <c r="AE113" s="50">
        <v>105</v>
      </c>
    </row>
    <row r="114" spans="1:31" customFormat="1" ht="15" customHeight="1" x14ac:dyDescent="0.3">
      <c r="A114" s="137" t="s">
        <v>227</v>
      </c>
      <c r="B114" s="48"/>
      <c r="C114" s="48" t="s">
        <v>228</v>
      </c>
      <c r="D114" s="49"/>
      <c r="E114" s="50">
        <v>716</v>
      </c>
      <c r="F114" s="50">
        <v>726</v>
      </c>
      <c r="G114" s="50">
        <v>723</v>
      </c>
      <c r="H114" s="50">
        <v>731</v>
      </c>
      <c r="I114" s="50">
        <v>737</v>
      </c>
      <c r="J114" s="50">
        <v>745</v>
      </c>
      <c r="K114" s="50">
        <v>758</v>
      </c>
      <c r="L114" s="50">
        <v>738</v>
      </c>
      <c r="M114" s="50">
        <v>839</v>
      </c>
      <c r="N114" s="50">
        <v>832</v>
      </c>
      <c r="O114" s="50">
        <v>828</v>
      </c>
      <c r="P114" s="50">
        <v>814</v>
      </c>
      <c r="Q114" s="50">
        <v>798</v>
      </c>
      <c r="R114" s="50">
        <v>795</v>
      </c>
      <c r="S114" s="50">
        <v>794</v>
      </c>
      <c r="T114" s="50">
        <v>753</v>
      </c>
      <c r="U114" s="50">
        <v>737</v>
      </c>
      <c r="V114" s="50">
        <v>736</v>
      </c>
      <c r="W114" s="50">
        <v>748</v>
      </c>
      <c r="X114" s="50">
        <v>759</v>
      </c>
      <c r="Y114" s="50">
        <v>776</v>
      </c>
      <c r="Z114" s="50">
        <v>802</v>
      </c>
      <c r="AA114" s="50">
        <v>817</v>
      </c>
      <c r="AB114" s="50">
        <v>844</v>
      </c>
      <c r="AC114" s="50">
        <v>864</v>
      </c>
      <c r="AD114" s="50">
        <v>903</v>
      </c>
      <c r="AE114" s="50">
        <v>936</v>
      </c>
    </row>
    <row r="115" spans="1:31" customFormat="1" ht="15" customHeight="1" x14ac:dyDescent="0.3">
      <c r="A115" s="137" t="s">
        <v>229</v>
      </c>
      <c r="B115" s="48"/>
      <c r="C115" s="48" t="s">
        <v>230</v>
      </c>
      <c r="D115" s="49"/>
      <c r="E115" s="50">
        <v>493</v>
      </c>
      <c r="F115" s="50">
        <v>500</v>
      </c>
      <c r="G115" s="50">
        <v>498</v>
      </c>
      <c r="H115" s="50">
        <v>504</v>
      </c>
      <c r="I115" s="50">
        <v>507</v>
      </c>
      <c r="J115" s="50">
        <v>512</v>
      </c>
      <c r="K115" s="50">
        <v>527</v>
      </c>
      <c r="L115" s="50">
        <v>522</v>
      </c>
      <c r="M115" s="50">
        <v>855</v>
      </c>
      <c r="N115" s="50">
        <v>852</v>
      </c>
      <c r="O115" s="50">
        <v>854</v>
      </c>
      <c r="P115" s="50">
        <v>835</v>
      </c>
      <c r="Q115" s="50">
        <v>823</v>
      </c>
      <c r="R115" s="50">
        <v>821</v>
      </c>
      <c r="S115" s="50">
        <v>780</v>
      </c>
      <c r="T115" s="50">
        <v>773</v>
      </c>
      <c r="U115" s="50">
        <v>770</v>
      </c>
      <c r="V115" s="50">
        <v>766</v>
      </c>
      <c r="W115" s="50">
        <v>773</v>
      </c>
      <c r="X115" s="50">
        <v>754</v>
      </c>
      <c r="Y115" s="50">
        <v>807</v>
      </c>
      <c r="Z115" s="50">
        <v>798</v>
      </c>
      <c r="AA115" s="50">
        <v>813</v>
      </c>
      <c r="AB115" s="50">
        <v>819</v>
      </c>
      <c r="AC115" s="50">
        <v>854</v>
      </c>
      <c r="AD115" s="50">
        <v>877</v>
      </c>
      <c r="AE115" s="50">
        <v>885</v>
      </c>
    </row>
    <row r="116" spans="1:31" customFormat="1" ht="15" customHeight="1" x14ac:dyDescent="0.3">
      <c r="A116" s="137" t="s">
        <v>231</v>
      </c>
      <c r="B116" s="48"/>
      <c r="C116" s="48" t="s">
        <v>232</v>
      </c>
      <c r="D116" s="49"/>
      <c r="E116" s="50">
        <v>457</v>
      </c>
      <c r="F116" s="50">
        <v>465</v>
      </c>
      <c r="G116" s="50">
        <v>462</v>
      </c>
      <c r="H116" s="50">
        <v>466</v>
      </c>
      <c r="I116" s="50">
        <v>469</v>
      </c>
      <c r="J116" s="50">
        <v>468</v>
      </c>
      <c r="K116" s="50">
        <v>478</v>
      </c>
      <c r="L116" s="50">
        <v>476</v>
      </c>
      <c r="M116" s="50">
        <v>663</v>
      </c>
      <c r="N116" s="50">
        <v>667</v>
      </c>
      <c r="O116" s="50">
        <v>693</v>
      </c>
      <c r="P116" s="50">
        <v>673</v>
      </c>
      <c r="Q116" s="50">
        <v>683</v>
      </c>
      <c r="R116" s="50">
        <v>699</v>
      </c>
      <c r="S116" s="50">
        <v>695</v>
      </c>
      <c r="T116" s="50">
        <v>670</v>
      </c>
      <c r="U116" s="50">
        <v>668</v>
      </c>
      <c r="V116" s="50">
        <v>746</v>
      </c>
      <c r="W116" s="50">
        <v>737</v>
      </c>
      <c r="X116" s="50">
        <v>758</v>
      </c>
      <c r="Y116" s="50">
        <v>779</v>
      </c>
      <c r="Z116" s="50">
        <v>814</v>
      </c>
      <c r="AA116" s="50">
        <v>813</v>
      </c>
      <c r="AB116" s="50">
        <v>834</v>
      </c>
      <c r="AC116" s="50">
        <v>849</v>
      </c>
      <c r="AD116" s="50">
        <v>877</v>
      </c>
      <c r="AE116" s="50">
        <v>910</v>
      </c>
    </row>
    <row r="117" spans="1:31" customFormat="1" ht="15" customHeight="1" x14ac:dyDescent="0.3">
      <c r="A117" s="137" t="s">
        <v>233</v>
      </c>
      <c r="B117" s="48"/>
      <c r="C117" s="48" t="s">
        <v>234</v>
      </c>
      <c r="D117" s="49"/>
      <c r="E117" s="50">
        <v>471</v>
      </c>
      <c r="F117" s="50">
        <v>478</v>
      </c>
      <c r="G117" s="50">
        <v>477</v>
      </c>
      <c r="H117" s="50">
        <v>478</v>
      </c>
      <c r="I117" s="50">
        <v>482</v>
      </c>
      <c r="J117" s="50">
        <v>486</v>
      </c>
      <c r="K117" s="50">
        <v>498</v>
      </c>
      <c r="L117" s="50">
        <v>485</v>
      </c>
      <c r="M117" s="50">
        <v>701</v>
      </c>
      <c r="N117" s="50">
        <v>709</v>
      </c>
      <c r="O117" s="50">
        <v>715</v>
      </c>
      <c r="P117" s="50">
        <v>728</v>
      </c>
      <c r="Q117" s="50">
        <v>720</v>
      </c>
      <c r="R117" s="50">
        <v>711</v>
      </c>
      <c r="S117" s="50">
        <v>704</v>
      </c>
      <c r="T117" s="50">
        <v>677</v>
      </c>
      <c r="U117" s="50">
        <v>672</v>
      </c>
      <c r="V117" s="50">
        <v>673</v>
      </c>
      <c r="W117" s="50">
        <v>691</v>
      </c>
      <c r="X117" s="50">
        <v>680</v>
      </c>
      <c r="Y117" s="50">
        <v>681</v>
      </c>
      <c r="Z117" s="50">
        <v>700</v>
      </c>
      <c r="AA117" s="50">
        <v>714</v>
      </c>
      <c r="AB117" s="50">
        <v>721</v>
      </c>
      <c r="AC117" s="50">
        <v>753</v>
      </c>
      <c r="AD117" s="50">
        <v>781</v>
      </c>
      <c r="AE117" s="50">
        <v>801</v>
      </c>
    </row>
    <row r="118" spans="1:31" customFormat="1" ht="15" customHeight="1" x14ac:dyDescent="0.3">
      <c r="A118" s="137" t="s">
        <v>235</v>
      </c>
      <c r="B118" s="48"/>
      <c r="C118" s="48" t="s">
        <v>236</v>
      </c>
      <c r="D118" s="49"/>
      <c r="E118" s="50">
        <v>296</v>
      </c>
      <c r="F118" s="50">
        <v>298</v>
      </c>
      <c r="G118" s="50">
        <v>301</v>
      </c>
      <c r="H118" s="50">
        <v>302</v>
      </c>
      <c r="I118" s="50">
        <v>300</v>
      </c>
      <c r="J118" s="50">
        <v>297</v>
      </c>
      <c r="K118" s="50">
        <v>305</v>
      </c>
      <c r="L118" s="50">
        <v>300</v>
      </c>
      <c r="M118" s="50">
        <v>345</v>
      </c>
      <c r="N118" s="50">
        <v>349</v>
      </c>
      <c r="O118" s="50">
        <v>343</v>
      </c>
      <c r="P118" s="50">
        <v>331</v>
      </c>
      <c r="Q118" s="50">
        <v>325</v>
      </c>
      <c r="R118" s="50">
        <v>337</v>
      </c>
      <c r="S118" s="50">
        <v>335</v>
      </c>
      <c r="T118" s="50">
        <v>327</v>
      </c>
      <c r="U118" s="50">
        <v>319</v>
      </c>
      <c r="V118" s="50">
        <v>319</v>
      </c>
      <c r="W118" s="50">
        <v>309</v>
      </c>
      <c r="X118" s="50">
        <v>305</v>
      </c>
      <c r="Y118" s="50">
        <v>301</v>
      </c>
      <c r="Z118" s="50">
        <v>310</v>
      </c>
      <c r="AA118" s="50">
        <v>315</v>
      </c>
      <c r="AB118" s="50">
        <v>324</v>
      </c>
      <c r="AC118" s="50">
        <v>327</v>
      </c>
      <c r="AD118" s="50">
        <v>330</v>
      </c>
      <c r="AE118" s="50">
        <v>341</v>
      </c>
    </row>
    <row r="119" spans="1:31" customFormat="1" ht="15" customHeight="1" x14ac:dyDescent="0.3">
      <c r="A119" s="137" t="s">
        <v>237</v>
      </c>
      <c r="B119" s="48"/>
      <c r="C119" s="48" t="s">
        <v>238</v>
      </c>
      <c r="D119" s="49"/>
      <c r="E119" s="50">
        <v>243</v>
      </c>
      <c r="F119" s="50">
        <v>244</v>
      </c>
      <c r="G119" s="50">
        <v>246</v>
      </c>
      <c r="H119" s="50">
        <v>247</v>
      </c>
      <c r="I119" s="50">
        <v>241</v>
      </c>
      <c r="J119" s="50">
        <v>239</v>
      </c>
      <c r="K119" s="50">
        <v>245</v>
      </c>
      <c r="L119" s="50">
        <v>241</v>
      </c>
      <c r="M119" s="50">
        <v>373</v>
      </c>
      <c r="N119" s="50">
        <v>374</v>
      </c>
      <c r="O119" s="50">
        <v>372</v>
      </c>
      <c r="P119" s="50">
        <v>373</v>
      </c>
      <c r="Q119" s="50">
        <v>360</v>
      </c>
      <c r="R119" s="50">
        <v>369</v>
      </c>
      <c r="S119" s="50">
        <v>367</v>
      </c>
      <c r="T119" s="50">
        <v>349</v>
      </c>
      <c r="U119" s="50">
        <v>352</v>
      </c>
      <c r="V119" s="50">
        <v>348</v>
      </c>
      <c r="W119" s="50">
        <v>336</v>
      </c>
      <c r="X119" s="50">
        <v>320</v>
      </c>
      <c r="Y119" s="50">
        <v>332</v>
      </c>
      <c r="Z119" s="50">
        <v>332</v>
      </c>
      <c r="AA119" s="50">
        <v>336</v>
      </c>
      <c r="AB119" s="50">
        <v>348</v>
      </c>
      <c r="AC119" s="50">
        <v>351</v>
      </c>
      <c r="AD119" s="50">
        <v>364</v>
      </c>
      <c r="AE119" s="50">
        <v>367</v>
      </c>
    </row>
    <row r="120" spans="1:31" customFormat="1" ht="15" customHeight="1" x14ac:dyDescent="0.3">
      <c r="A120" s="137" t="s">
        <v>239</v>
      </c>
      <c r="B120" s="48"/>
      <c r="C120" s="48" t="s">
        <v>240</v>
      </c>
      <c r="D120" s="49"/>
      <c r="E120" s="50">
        <v>336</v>
      </c>
      <c r="F120" s="50">
        <v>339</v>
      </c>
      <c r="G120" s="50">
        <v>341</v>
      </c>
      <c r="H120" s="50">
        <v>342</v>
      </c>
      <c r="I120" s="50">
        <v>342</v>
      </c>
      <c r="J120" s="50">
        <v>342</v>
      </c>
      <c r="K120" s="50">
        <v>350</v>
      </c>
      <c r="L120" s="50">
        <v>342</v>
      </c>
      <c r="M120" s="50">
        <v>384</v>
      </c>
      <c r="N120" s="50">
        <v>382</v>
      </c>
      <c r="O120" s="50">
        <v>384</v>
      </c>
      <c r="P120" s="50">
        <v>374</v>
      </c>
      <c r="Q120" s="50">
        <v>373</v>
      </c>
      <c r="R120" s="50">
        <v>375</v>
      </c>
      <c r="S120" s="50">
        <v>374</v>
      </c>
      <c r="T120" s="50">
        <v>355</v>
      </c>
      <c r="U120" s="50">
        <v>344</v>
      </c>
      <c r="V120" s="50">
        <v>343</v>
      </c>
      <c r="W120" s="50">
        <v>346</v>
      </c>
      <c r="X120" s="50">
        <v>347</v>
      </c>
      <c r="Y120" s="50">
        <v>351</v>
      </c>
      <c r="Z120" s="50">
        <v>362</v>
      </c>
      <c r="AA120" s="50">
        <v>369</v>
      </c>
      <c r="AB120" s="50">
        <v>378</v>
      </c>
      <c r="AC120" s="50">
        <v>385</v>
      </c>
      <c r="AD120" s="50">
        <v>400</v>
      </c>
      <c r="AE120" s="50">
        <v>417</v>
      </c>
    </row>
    <row r="121" spans="1:31" customFormat="1" ht="15" customHeight="1" x14ac:dyDescent="0.3">
      <c r="A121" s="137" t="s">
        <v>241</v>
      </c>
      <c r="B121" s="48"/>
      <c r="C121" s="48" t="s">
        <v>242</v>
      </c>
      <c r="D121" s="49"/>
      <c r="E121" s="50">
        <v>351</v>
      </c>
      <c r="F121" s="50">
        <v>356</v>
      </c>
      <c r="G121" s="50">
        <v>355</v>
      </c>
      <c r="H121" s="50">
        <v>358</v>
      </c>
      <c r="I121" s="50">
        <v>360</v>
      </c>
      <c r="J121" s="50">
        <v>366</v>
      </c>
      <c r="K121" s="50">
        <v>377</v>
      </c>
      <c r="L121" s="50">
        <v>372</v>
      </c>
      <c r="M121" s="50">
        <v>373</v>
      </c>
      <c r="N121" s="50">
        <v>386</v>
      </c>
      <c r="O121" s="50">
        <v>378</v>
      </c>
      <c r="P121" s="50">
        <v>375</v>
      </c>
      <c r="Q121" s="50">
        <v>369</v>
      </c>
      <c r="R121" s="50">
        <v>366</v>
      </c>
      <c r="S121" s="50">
        <v>358</v>
      </c>
      <c r="T121" s="50">
        <v>351</v>
      </c>
      <c r="U121" s="50">
        <v>342</v>
      </c>
      <c r="V121" s="50">
        <v>423</v>
      </c>
      <c r="W121" s="50">
        <v>436</v>
      </c>
      <c r="X121" s="50">
        <v>454</v>
      </c>
      <c r="Y121" s="50">
        <v>452</v>
      </c>
      <c r="Z121" s="50">
        <v>469</v>
      </c>
      <c r="AA121" s="50">
        <v>477</v>
      </c>
      <c r="AB121" s="50">
        <v>494</v>
      </c>
      <c r="AC121" s="50">
        <v>509</v>
      </c>
      <c r="AD121" s="50">
        <v>529</v>
      </c>
      <c r="AE121" s="50">
        <v>556</v>
      </c>
    </row>
    <row r="122" spans="1:31" customFormat="1" ht="15" customHeight="1" x14ac:dyDescent="0.3">
      <c r="A122" s="137" t="s">
        <v>243</v>
      </c>
      <c r="B122" s="48"/>
      <c r="C122" s="48" t="s">
        <v>244</v>
      </c>
      <c r="D122" s="49"/>
      <c r="E122" s="50">
        <v>377</v>
      </c>
      <c r="F122" s="50">
        <v>382</v>
      </c>
      <c r="G122" s="50">
        <v>381</v>
      </c>
      <c r="H122" s="50">
        <v>384</v>
      </c>
      <c r="I122" s="50">
        <v>387</v>
      </c>
      <c r="J122" s="50">
        <v>391</v>
      </c>
      <c r="K122" s="50">
        <v>403</v>
      </c>
      <c r="L122" s="50">
        <v>423</v>
      </c>
      <c r="M122" s="50">
        <v>624</v>
      </c>
      <c r="N122" s="50">
        <v>618</v>
      </c>
      <c r="O122" s="50">
        <v>611</v>
      </c>
      <c r="P122" s="50">
        <v>612</v>
      </c>
      <c r="Q122" s="50">
        <v>639</v>
      </c>
      <c r="R122" s="50">
        <v>646</v>
      </c>
      <c r="S122" s="50">
        <v>636</v>
      </c>
      <c r="T122" s="50">
        <v>616</v>
      </c>
      <c r="U122" s="50">
        <v>628</v>
      </c>
      <c r="V122" s="50">
        <v>643</v>
      </c>
      <c r="W122" s="50">
        <v>652</v>
      </c>
      <c r="X122" s="50">
        <v>668</v>
      </c>
      <c r="Y122" s="50">
        <v>678</v>
      </c>
      <c r="Z122" s="50">
        <v>704</v>
      </c>
      <c r="AA122" s="50">
        <v>704</v>
      </c>
      <c r="AB122" s="50">
        <v>722</v>
      </c>
      <c r="AC122" s="50">
        <v>752</v>
      </c>
      <c r="AD122" s="50">
        <v>778</v>
      </c>
      <c r="AE122" s="50">
        <v>802</v>
      </c>
    </row>
    <row r="123" spans="1:31" customFormat="1" ht="15" customHeight="1" x14ac:dyDescent="0.3">
      <c r="A123" s="137" t="s">
        <v>245</v>
      </c>
      <c r="B123" s="48"/>
      <c r="C123" s="48" t="s">
        <v>246</v>
      </c>
      <c r="D123" s="49"/>
      <c r="E123" s="50">
        <v>807</v>
      </c>
      <c r="F123" s="50">
        <v>817</v>
      </c>
      <c r="G123" s="50">
        <v>817</v>
      </c>
      <c r="H123" s="50">
        <v>822</v>
      </c>
      <c r="I123" s="50">
        <v>841</v>
      </c>
      <c r="J123" s="50">
        <v>852</v>
      </c>
      <c r="K123" s="50">
        <v>889</v>
      </c>
      <c r="L123" s="50">
        <v>867</v>
      </c>
      <c r="M123" s="50">
        <v>1080</v>
      </c>
      <c r="N123" s="50">
        <v>1082</v>
      </c>
      <c r="O123" s="50">
        <v>1074</v>
      </c>
      <c r="P123" s="50">
        <v>1068</v>
      </c>
      <c r="Q123" s="50">
        <v>1047</v>
      </c>
      <c r="R123" s="50">
        <v>1035</v>
      </c>
      <c r="S123" s="50">
        <v>1001</v>
      </c>
      <c r="T123" s="50">
        <v>981</v>
      </c>
      <c r="U123" s="50">
        <v>993</v>
      </c>
      <c r="V123" s="50">
        <v>1004</v>
      </c>
      <c r="W123" s="50">
        <v>1004</v>
      </c>
      <c r="X123" s="50">
        <v>1026</v>
      </c>
      <c r="Y123" s="50">
        <v>1054</v>
      </c>
      <c r="Z123" s="50">
        <v>1091</v>
      </c>
      <c r="AA123" s="50">
        <v>1117</v>
      </c>
      <c r="AB123" s="50">
        <v>1149</v>
      </c>
      <c r="AC123" s="50">
        <v>1169</v>
      </c>
      <c r="AD123" s="50">
        <v>1225</v>
      </c>
      <c r="AE123" s="50">
        <v>1278</v>
      </c>
    </row>
    <row r="124" spans="1:31" customFormat="1" ht="15" customHeight="1" x14ac:dyDescent="0.3">
      <c r="A124" s="137" t="s">
        <v>247</v>
      </c>
      <c r="B124" s="48"/>
      <c r="C124" s="48" t="s">
        <v>248</v>
      </c>
      <c r="D124" s="49"/>
      <c r="E124" s="50">
        <v>504</v>
      </c>
      <c r="F124" s="50">
        <v>511</v>
      </c>
      <c r="G124" s="50">
        <v>509</v>
      </c>
      <c r="H124" s="50">
        <v>515</v>
      </c>
      <c r="I124" s="50">
        <v>519</v>
      </c>
      <c r="J124" s="50">
        <v>525</v>
      </c>
      <c r="K124" s="50">
        <v>539</v>
      </c>
      <c r="L124" s="50">
        <v>529</v>
      </c>
      <c r="M124" s="50">
        <v>821</v>
      </c>
      <c r="N124" s="50">
        <v>819</v>
      </c>
      <c r="O124" s="50">
        <v>812</v>
      </c>
      <c r="P124" s="50">
        <v>810</v>
      </c>
      <c r="Q124" s="50">
        <v>793</v>
      </c>
      <c r="R124" s="50">
        <v>789</v>
      </c>
      <c r="S124" s="50">
        <v>776</v>
      </c>
      <c r="T124" s="50">
        <v>759</v>
      </c>
      <c r="U124" s="50">
        <v>758</v>
      </c>
      <c r="V124" s="50">
        <v>748</v>
      </c>
      <c r="W124" s="50">
        <v>748</v>
      </c>
      <c r="X124" s="50">
        <v>759</v>
      </c>
      <c r="Y124" s="50">
        <v>768</v>
      </c>
      <c r="Z124" s="50">
        <v>778</v>
      </c>
      <c r="AA124" s="50">
        <v>779</v>
      </c>
      <c r="AB124" s="50">
        <v>797</v>
      </c>
      <c r="AC124" s="50">
        <v>807</v>
      </c>
      <c r="AD124" s="50">
        <v>851</v>
      </c>
      <c r="AE124" s="50">
        <v>884</v>
      </c>
    </row>
    <row r="125" spans="1:31" customFormat="1" ht="15" customHeight="1" x14ac:dyDescent="0.3">
      <c r="A125" s="137" t="s">
        <v>249</v>
      </c>
      <c r="B125" s="48"/>
      <c r="C125" s="48" t="s">
        <v>250</v>
      </c>
      <c r="D125" s="49"/>
      <c r="E125" s="50">
        <v>246</v>
      </c>
      <c r="F125" s="50">
        <v>249</v>
      </c>
      <c r="G125" s="50">
        <v>251</v>
      </c>
      <c r="H125" s="50">
        <v>249</v>
      </c>
      <c r="I125" s="50">
        <v>251</v>
      </c>
      <c r="J125" s="50">
        <v>251</v>
      </c>
      <c r="K125" s="50">
        <v>257</v>
      </c>
      <c r="L125" s="50">
        <v>251</v>
      </c>
      <c r="M125" s="50">
        <v>297</v>
      </c>
      <c r="N125" s="50">
        <v>295</v>
      </c>
      <c r="O125" s="50">
        <v>295</v>
      </c>
      <c r="P125" s="50">
        <v>282</v>
      </c>
      <c r="Q125" s="50">
        <v>277</v>
      </c>
      <c r="R125" s="50">
        <v>280</v>
      </c>
      <c r="S125" s="50">
        <v>279</v>
      </c>
      <c r="T125" s="50">
        <v>272</v>
      </c>
      <c r="U125" s="50">
        <v>265</v>
      </c>
      <c r="V125" s="50">
        <v>261</v>
      </c>
      <c r="W125" s="50">
        <v>260</v>
      </c>
      <c r="X125" s="50">
        <v>257</v>
      </c>
      <c r="Y125" s="50">
        <v>254</v>
      </c>
      <c r="Z125" s="50">
        <v>260</v>
      </c>
      <c r="AA125" s="50">
        <v>260</v>
      </c>
      <c r="AB125" s="50">
        <v>266</v>
      </c>
      <c r="AC125" s="50">
        <v>270</v>
      </c>
      <c r="AD125" s="50">
        <v>274</v>
      </c>
      <c r="AE125" s="50">
        <v>278</v>
      </c>
    </row>
    <row r="126" spans="1:31" customFormat="1" ht="15" customHeight="1" x14ac:dyDescent="0.3">
      <c r="A126" s="137" t="s">
        <v>251</v>
      </c>
      <c r="B126" s="48"/>
      <c r="C126" s="48" t="s">
        <v>252</v>
      </c>
      <c r="D126" s="49"/>
      <c r="E126" s="50">
        <v>311</v>
      </c>
      <c r="F126" s="50">
        <v>314</v>
      </c>
      <c r="G126" s="50">
        <v>316</v>
      </c>
      <c r="H126" s="50">
        <v>317</v>
      </c>
      <c r="I126" s="50">
        <v>319</v>
      </c>
      <c r="J126" s="50">
        <v>316</v>
      </c>
      <c r="K126" s="50">
        <v>320</v>
      </c>
      <c r="L126" s="50">
        <v>314</v>
      </c>
      <c r="M126" s="50">
        <v>363</v>
      </c>
      <c r="N126" s="50">
        <v>360</v>
      </c>
      <c r="O126" s="50">
        <v>353</v>
      </c>
      <c r="P126" s="50">
        <v>350</v>
      </c>
      <c r="Q126" s="50">
        <v>347</v>
      </c>
      <c r="R126" s="50">
        <v>353</v>
      </c>
      <c r="S126" s="50">
        <v>339</v>
      </c>
      <c r="T126" s="50">
        <v>329</v>
      </c>
      <c r="U126" s="50">
        <v>328</v>
      </c>
      <c r="V126" s="50">
        <v>329</v>
      </c>
      <c r="W126" s="50">
        <v>328</v>
      </c>
      <c r="X126" s="50">
        <v>315</v>
      </c>
      <c r="Y126" s="50">
        <v>313</v>
      </c>
      <c r="Z126" s="50">
        <v>325</v>
      </c>
      <c r="AA126" s="50">
        <v>324</v>
      </c>
      <c r="AB126" s="50">
        <v>331</v>
      </c>
      <c r="AC126" s="50">
        <v>336</v>
      </c>
      <c r="AD126" s="50">
        <v>355</v>
      </c>
      <c r="AE126" s="50">
        <v>363</v>
      </c>
    </row>
    <row r="127" spans="1:31" customFormat="1" ht="15" customHeight="1" x14ac:dyDescent="0.3">
      <c r="A127" s="137" t="s">
        <v>253</v>
      </c>
      <c r="B127" s="48"/>
      <c r="C127" s="48" t="s">
        <v>254</v>
      </c>
      <c r="D127" s="49"/>
      <c r="E127" s="50">
        <v>412</v>
      </c>
      <c r="F127" s="50">
        <v>417</v>
      </c>
      <c r="G127" s="50">
        <v>416</v>
      </c>
      <c r="H127" s="50">
        <v>423</v>
      </c>
      <c r="I127" s="50">
        <v>424</v>
      </c>
      <c r="J127" s="50">
        <v>427</v>
      </c>
      <c r="K127" s="50">
        <v>436</v>
      </c>
      <c r="L127" s="50">
        <v>432</v>
      </c>
      <c r="M127" s="50">
        <v>623</v>
      </c>
      <c r="N127" s="50">
        <v>613</v>
      </c>
      <c r="O127" s="50">
        <v>614</v>
      </c>
      <c r="P127" s="50">
        <v>610</v>
      </c>
      <c r="Q127" s="50">
        <v>603</v>
      </c>
      <c r="R127" s="50">
        <v>584</v>
      </c>
      <c r="S127" s="50">
        <v>590</v>
      </c>
      <c r="T127" s="50">
        <v>575</v>
      </c>
      <c r="U127" s="50">
        <v>575</v>
      </c>
      <c r="V127" s="50">
        <v>615</v>
      </c>
      <c r="W127" s="50">
        <v>575</v>
      </c>
      <c r="X127" s="50">
        <v>581</v>
      </c>
      <c r="Y127" s="50">
        <v>583</v>
      </c>
      <c r="Z127" s="50">
        <v>593</v>
      </c>
      <c r="AA127" s="50">
        <v>601</v>
      </c>
      <c r="AB127" s="50">
        <v>622</v>
      </c>
      <c r="AC127" s="50">
        <v>630</v>
      </c>
      <c r="AD127" s="50">
        <v>651</v>
      </c>
      <c r="AE127" s="50">
        <v>672</v>
      </c>
    </row>
    <row r="128" spans="1:31" customFormat="1" ht="15" customHeight="1" x14ac:dyDescent="0.3">
      <c r="A128" s="137" t="s">
        <v>255</v>
      </c>
      <c r="B128" s="48"/>
      <c r="C128" s="48" t="s">
        <v>256</v>
      </c>
      <c r="D128" s="49"/>
      <c r="E128" s="50">
        <v>497</v>
      </c>
      <c r="F128" s="50">
        <v>502</v>
      </c>
      <c r="G128" s="50">
        <v>507</v>
      </c>
      <c r="H128" s="50">
        <v>512</v>
      </c>
      <c r="I128" s="50">
        <v>510</v>
      </c>
      <c r="J128" s="50">
        <v>509</v>
      </c>
      <c r="K128" s="50">
        <v>525</v>
      </c>
      <c r="L128" s="50">
        <v>515</v>
      </c>
      <c r="M128" s="50">
        <v>574</v>
      </c>
      <c r="N128" s="50">
        <v>564</v>
      </c>
      <c r="O128" s="50">
        <v>551</v>
      </c>
      <c r="P128" s="50">
        <v>532</v>
      </c>
      <c r="Q128" s="50">
        <v>519</v>
      </c>
      <c r="R128" s="50">
        <v>517</v>
      </c>
      <c r="S128" s="50">
        <v>517</v>
      </c>
      <c r="T128" s="50">
        <v>501</v>
      </c>
      <c r="U128" s="50">
        <v>485</v>
      </c>
      <c r="V128" s="50">
        <v>478</v>
      </c>
      <c r="W128" s="50">
        <v>477</v>
      </c>
      <c r="X128" s="50">
        <v>470</v>
      </c>
      <c r="Y128" s="50">
        <v>465</v>
      </c>
      <c r="Z128" s="50">
        <v>479</v>
      </c>
      <c r="AA128" s="50">
        <v>483</v>
      </c>
      <c r="AB128" s="50">
        <v>503</v>
      </c>
      <c r="AC128" s="50">
        <v>525</v>
      </c>
      <c r="AD128" s="50">
        <v>531</v>
      </c>
      <c r="AE128" s="50">
        <v>547</v>
      </c>
    </row>
    <row r="129" spans="1:31" customFormat="1" ht="15" customHeight="1" x14ac:dyDescent="0.3">
      <c r="A129" s="137" t="s">
        <v>257</v>
      </c>
      <c r="B129" s="48"/>
      <c r="C129" s="48" t="s">
        <v>258</v>
      </c>
      <c r="D129" s="49"/>
      <c r="E129" s="50">
        <v>473</v>
      </c>
      <c r="F129" s="50">
        <v>478</v>
      </c>
      <c r="G129" s="50">
        <v>481</v>
      </c>
      <c r="H129" s="50">
        <v>486</v>
      </c>
      <c r="I129" s="50">
        <v>487</v>
      </c>
      <c r="J129" s="50">
        <v>490</v>
      </c>
      <c r="K129" s="50">
        <v>500</v>
      </c>
      <c r="L129" s="50">
        <v>494</v>
      </c>
      <c r="M129" s="50">
        <v>549</v>
      </c>
      <c r="N129" s="50">
        <v>546</v>
      </c>
      <c r="O129" s="50">
        <v>543</v>
      </c>
      <c r="P129" s="50">
        <v>527</v>
      </c>
      <c r="Q129" s="50">
        <v>519</v>
      </c>
      <c r="R129" s="50">
        <v>517</v>
      </c>
      <c r="S129" s="50">
        <v>516</v>
      </c>
      <c r="T129" s="50">
        <v>503</v>
      </c>
      <c r="U129" s="50">
        <v>493</v>
      </c>
      <c r="V129" s="50">
        <v>491</v>
      </c>
      <c r="W129" s="50">
        <v>499</v>
      </c>
      <c r="X129" s="50">
        <v>498</v>
      </c>
      <c r="Y129" s="50">
        <v>496</v>
      </c>
      <c r="Z129" s="50">
        <v>513</v>
      </c>
      <c r="AA129" s="50">
        <v>526</v>
      </c>
      <c r="AB129" s="50">
        <v>553</v>
      </c>
      <c r="AC129" s="50">
        <v>574</v>
      </c>
      <c r="AD129" s="50">
        <v>585</v>
      </c>
      <c r="AE129" s="50">
        <v>614</v>
      </c>
    </row>
    <row r="130" spans="1:31" customFormat="1" ht="15" customHeight="1" x14ac:dyDescent="0.3">
      <c r="A130" s="137" t="s">
        <v>259</v>
      </c>
      <c r="B130" s="48"/>
      <c r="C130" s="48" t="s">
        <v>260</v>
      </c>
      <c r="D130" s="49"/>
      <c r="E130" s="50">
        <v>370</v>
      </c>
      <c r="F130" s="50">
        <v>375</v>
      </c>
      <c r="G130" s="50">
        <v>373</v>
      </c>
      <c r="H130" s="50">
        <v>380</v>
      </c>
      <c r="I130" s="50">
        <v>379</v>
      </c>
      <c r="J130" s="50">
        <v>382</v>
      </c>
      <c r="K130" s="50">
        <v>388</v>
      </c>
      <c r="L130" s="50">
        <v>386</v>
      </c>
      <c r="M130" s="50">
        <v>425</v>
      </c>
      <c r="N130" s="50">
        <v>418</v>
      </c>
      <c r="O130" s="50">
        <v>408</v>
      </c>
      <c r="P130" s="50">
        <v>405</v>
      </c>
      <c r="Q130" s="50">
        <v>401</v>
      </c>
      <c r="R130" s="50">
        <v>397</v>
      </c>
      <c r="S130" s="50">
        <v>396</v>
      </c>
      <c r="T130" s="50">
        <v>386</v>
      </c>
      <c r="U130" s="50">
        <v>378</v>
      </c>
      <c r="V130" s="50">
        <v>379</v>
      </c>
      <c r="W130" s="50">
        <v>375</v>
      </c>
      <c r="X130" s="50">
        <v>380</v>
      </c>
      <c r="Y130" s="50">
        <v>382</v>
      </c>
      <c r="Z130" s="50">
        <v>388</v>
      </c>
      <c r="AA130" s="50">
        <v>392</v>
      </c>
      <c r="AB130" s="50">
        <v>401</v>
      </c>
      <c r="AC130" s="50">
        <v>409</v>
      </c>
      <c r="AD130" s="50">
        <v>434</v>
      </c>
      <c r="AE130" s="50">
        <v>450</v>
      </c>
    </row>
    <row r="131" spans="1:31" customFormat="1" ht="15" customHeight="1" x14ac:dyDescent="0.3">
      <c r="A131" s="137" t="s">
        <v>261</v>
      </c>
      <c r="B131" s="48"/>
      <c r="C131" s="48" t="s">
        <v>262</v>
      </c>
      <c r="D131" s="49"/>
      <c r="E131" s="50">
        <v>375</v>
      </c>
      <c r="F131" s="50">
        <v>378</v>
      </c>
      <c r="G131" s="50">
        <v>382</v>
      </c>
      <c r="H131" s="50">
        <v>381</v>
      </c>
      <c r="I131" s="50">
        <v>386</v>
      </c>
      <c r="J131" s="50">
        <v>385</v>
      </c>
      <c r="K131" s="50">
        <v>395</v>
      </c>
      <c r="L131" s="50">
        <v>394</v>
      </c>
      <c r="M131" s="50">
        <v>555</v>
      </c>
      <c r="N131" s="50">
        <v>545</v>
      </c>
      <c r="O131" s="50">
        <v>548</v>
      </c>
      <c r="P131" s="50">
        <v>560</v>
      </c>
      <c r="Q131" s="50">
        <v>579</v>
      </c>
      <c r="R131" s="50">
        <v>597</v>
      </c>
      <c r="S131" s="50">
        <v>603</v>
      </c>
      <c r="T131" s="50">
        <v>591</v>
      </c>
      <c r="U131" s="50">
        <v>606</v>
      </c>
      <c r="V131" s="50">
        <v>592</v>
      </c>
      <c r="W131" s="50">
        <v>572</v>
      </c>
      <c r="X131" s="50">
        <v>566</v>
      </c>
      <c r="Y131" s="50">
        <v>539</v>
      </c>
      <c r="Z131" s="50">
        <v>580</v>
      </c>
      <c r="AA131" s="50">
        <v>597</v>
      </c>
      <c r="AB131" s="50">
        <v>614</v>
      </c>
      <c r="AC131" s="50">
        <v>650</v>
      </c>
      <c r="AD131" s="50">
        <v>667</v>
      </c>
      <c r="AE131" s="50">
        <v>667</v>
      </c>
    </row>
    <row r="132" spans="1:31" customFormat="1" ht="15" customHeight="1" x14ac:dyDescent="0.3">
      <c r="A132" s="137" t="s">
        <v>263</v>
      </c>
      <c r="B132" s="48"/>
      <c r="C132" s="48" t="s">
        <v>264</v>
      </c>
      <c r="D132" s="49"/>
      <c r="E132" s="50">
        <v>317</v>
      </c>
      <c r="F132" s="50">
        <v>323</v>
      </c>
      <c r="G132" s="50">
        <v>322</v>
      </c>
      <c r="H132" s="50">
        <v>324</v>
      </c>
      <c r="I132" s="50">
        <v>324</v>
      </c>
      <c r="J132" s="50">
        <v>320</v>
      </c>
      <c r="K132" s="50">
        <v>330</v>
      </c>
      <c r="L132" s="50">
        <v>329</v>
      </c>
      <c r="M132" s="50">
        <v>599</v>
      </c>
      <c r="N132" s="50">
        <v>589</v>
      </c>
      <c r="O132" s="50">
        <v>579</v>
      </c>
      <c r="P132" s="50">
        <v>572</v>
      </c>
      <c r="Q132" s="50">
        <v>606</v>
      </c>
      <c r="R132" s="50">
        <v>621</v>
      </c>
      <c r="S132" s="50">
        <v>612</v>
      </c>
      <c r="T132" s="50">
        <v>578</v>
      </c>
      <c r="U132" s="50">
        <v>580</v>
      </c>
      <c r="V132" s="50">
        <v>653</v>
      </c>
      <c r="W132" s="50">
        <v>706</v>
      </c>
      <c r="X132" s="50">
        <v>704</v>
      </c>
      <c r="Y132" s="50">
        <v>707</v>
      </c>
      <c r="Z132" s="50">
        <v>727</v>
      </c>
      <c r="AA132" s="50">
        <v>728</v>
      </c>
      <c r="AB132" s="50">
        <v>747</v>
      </c>
      <c r="AC132" s="50">
        <v>762</v>
      </c>
      <c r="AD132" s="50">
        <v>798</v>
      </c>
      <c r="AE132" s="50">
        <v>797</v>
      </c>
    </row>
    <row r="133" spans="1:31" customFormat="1" ht="15" customHeight="1" x14ac:dyDescent="0.3">
      <c r="A133" s="137" t="s">
        <v>265</v>
      </c>
      <c r="B133" s="48"/>
      <c r="C133" s="48" t="s">
        <v>266</v>
      </c>
      <c r="D133" s="49"/>
      <c r="E133" s="50">
        <v>428</v>
      </c>
      <c r="F133" s="50">
        <v>434</v>
      </c>
      <c r="G133" s="50">
        <v>432</v>
      </c>
      <c r="H133" s="50">
        <v>436</v>
      </c>
      <c r="I133" s="50">
        <v>437</v>
      </c>
      <c r="J133" s="50">
        <v>441</v>
      </c>
      <c r="K133" s="50">
        <v>454</v>
      </c>
      <c r="L133" s="50">
        <v>444</v>
      </c>
      <c r="M133" s="50">
        <v>561</v>
      </c>
      <c r="N133" s="50">
        <v>558</v>
      </c>
      <c r="O133" s="50">
        <v>554</v>
      </c>
      <c r="P133" s="50">
        <v>547</v>
      </c>
      <c r="Q133" s="50">
        <v>534</v>
      </c>
      <c r="R133" s="50">
        <v>527</v>
      </c>
      <c r="S133" s="50">
        <v>525</v>
      </c>
      <c r="T133" s="50">
        <v>507</v>
      </c>
      <c r="U133" s="50">
        <v>496</v>
      </c>
      <c r="V133" s="50">
        <v>489</v>
      </c>
      <c r="W133" s="50">
        <v>487</v>
      </c>
      <c r="X133" s="50">
        <v>502</v>
      </c>
      <c r="Y133" s="50">
        <v>502</v>
      </c>
      <c r="Z133" s="50">
        <v>513</v>
      </c>
      <c r="AA133" s="50">
        <v>519</v>
      </c>
      <c r="AB133" s="50">
        <v>529</v>
      </c>
      <c r="AC133" s="50">
        <v>540</v>
      </c>
      <c r="AD133" s="50">
        <v>546</v>
      </c>
      <c r="AE133" s="50">
        <v>567</v>
      </c>
    </row>
    <row r="134" spans="1:31" customFormat="1" ht="15" customHeight="1" x14ac:dyDescent="0.3">
      <c r="A134" s="137" t="s">
        <v>267</v>
      </c>
      <c r="B134" s="48"/>
      <c r="C134" s="48" t="s">
        <v>268</v>
      </c>
      <c r="D134" s="49"/>
      <c r="E134" s="50">
        <v>514</v>
      </c>
      <c r="F134" s="50">
        <v>519</v>
      </c>
      <c r="G134" s="50">
        <v>524</v>
      </c>
      <c r="H134" s="50">
        <v>522</v>
      </c>
      <c r="I134" s="50">
        <v>526</v>
      </c>
      <c r="J134" s="50">
        <v>524</v>
      </c>
      <c r="K134" s="50">
        <v>539</v>
      </c>
      <c r="L134" s="50">
        <v>528</v>
      </c>
      <c r="M134" s="50">
        <v>545</v>
      </c>
      <c r="N134" s="50">
        <v>539</v>
      </c>
      <c r="O134" s="50">
        <v>528</v>
      </c>
      <c r="P134" s="50">
        <v>514</v>
      </c>
      <c r="Q134" s="50">
        <v>509</v>
      </c>
      <c r="R134" s="50">
        <v>509</v>
      </c>
      <c r="S134" s="50">
        <v>517</v>
      </c>
      <c r="T134" s="50">
        <v>494</v>
      </c>
      <c r="U134" s="50">
        <v>487</v>
      </c>
      <c r="V134" s="50">
        <v>480</v>
      </c>
      <c r="W134" s="50">
        <v>479</v>
      </c>
      <c r="X134" s="50">
        <v>463</v>
      </c>
      <c r="Y134" s="50">
        <v>459</v>
      </c>
      <c r="Z134" s="50">
        <v>472</v>
      </c>
      <c r="AA134" s="50">
        <v>476</v>
      </c>
      <c r="AB134" s="50">
        <v>487</v>
      </c>
      <c r="AC134" s="50">
        <v>502</v>
      </c>
      <c r="AD134" s="50">
        <v>511</v>
      </c>
      <c r="AE134" s="50">
        <v>527</v>
      </c>
    </row>
    <row r="135" spans="1:31" customFormat="1" ht="15" customHeight="1" x14ac:dyDescent="0.3">
      <c r="A135" s="137" t="s">
        <v>269</v>
      </c>
      <c r="B135" s="48"/>
      <c r="C135" s="48" t="s">
        <v>270</v>
      </c>
      <c r="D135" s="49"/>
      <c r="E135" s="50">
        <v>433</v>
      </c>
      <c r="F135" s="50">
        <v>438</v>
      </c>
      <c r="G135" s="50">
        <v>437</v>
      </c>
      <c r="H135" s="50">
        <v>437</v>
      </c>
      <c r="I135" s="50">
        <v>441</v>
      </c>
      <c r="J135" s="50">
        <v>444</v>
      </c>
      <c r="K135" s="50">
        <v>456</v>
      </c>
      <c r="L135" s="50">
        <v>447</v>
      </c>
      <c r="M135" s="50">
        <v>449</v>
      </c>
      <c r="N135" s="50">
        <v>448</v>
      </c>
      <c r="O135" s="50">
        <v>444</v>
      </c>
      <c r="P135" s="50">
        <v>436</v>
      </c>
      <c r="Q135" s="50">
        <v>435</v>
      </c>
      <c r="R135" s="50">
        <v>427</v>
      </c>
      <c r="S135" s="50">
        <v>430</v>
      </c>
      <c r="T135" s="50">
        <v>398</v>
      </c>
      <c r="U135" s="50">
        <v>397</v>
      </c>
      <c r="V135" s="50">
        <v>389</v>
      </c>
      <c r="W135" s="50">
        <v>394</v>
      </c>
      <c r="X135" s="50">
        <v>400</v>
      </c>
      <c r="Y135" s="50">
        <v>405</v>
      </c>
      <c r="Z135" s="50">
        <v>420</v>
      </c>
      <c r="AA135" s="50">
        <v>428</v>
      </c>
      <c r="AB135" s="50">
        <v>446</v>
      </c>
      <c r="AC135" s="50">
        <v>460</v>
      </c>
      <c r="AD135" s="50">
        <v>474</v>
      </c>
      <c r="AE135" s="50">
        <v>502</v>
      </c>
    </row>
    <row r="136" spans="1:31" customFormat="1" ht="15" customHeight="1" x14ac:dyDescent="0.3">
      <c r="A136" s="137" t="s">
        <v>271</v>
      </c>
      <c r="B136" s="48"/>
      <c r="C136" s="48" t="s">
        <v>272</v>
      </c>
      <c r="D136" s="49"/>
      <c r="E136" s="50">
        <v>397</v>
      </c>
      <c r="F136" s="50">
        <v>401</v>
      </c>
      <c r="G136" s="50">
        <v>404</v>
      </c>
      <c r="H136" s="50">
        <v>406</v>
      </c>
      <c r="I136" s="50">
        <v>413</v>
      </c>
      <c r="J136" s="50">
        <v>413</v>
      </c>
      <c r="K136" s="50">
        <v>418</v>
      </c>
      <c r="L136" s="50">
        <v>410</v>
      </c>
      <c r="M136" s="50">
        <v>588</v>
      </c>
      <c r="N136" s="50">
        <v>592</v>
      </c>
      <c r="O136" s="50">
        <v>599</v>
      </c>
      <c r="P136" s="50">
        <v>589</v>
      </c>
      <c r="Q136" s="50">
        <v>582</v>
      </c>
      <c r="R136" s="50">
        <v>603</v>
      </c>
      <c r="S136" s="50">
        <v>609</v>
      </c>
      <c r="T136" s="50">
        <v>587</v>
      </c>
      <c r="U136" s="50">
        <v>586</v>
      </c>
      <c r="V136" s="50">
        <v>598</v>
      </c>
      <c r="W136" s="50">
        <v>576</v>
      </c>
      <c r="X136" s="50">
        <v>558</v>
      </c>
      <c r="Y136" s="50">
        <v>564</v>
      </c>
      <c r="Z136" s="50">
        <v>568</v>
      </c>
      <c r="AA136" s="50">
        <v>562</v>
      </c>
      <c r="AB136" s="50">
        <v>584</v>
      </c>
      <c r="AC136" s="50">
        <v>606</v>
      </c>
      <c r="AD136" s="50">
        <v>623</v>
      </c>
      <c r="AE136" s="50">
        <v>631</v>
      </c>
    </row>
    <row r="137" spans="1:31" customFormat="1" ht="15" customHeight="1" x14ac:dyDescent="0.3">
      <c r="A137" s="137" t="s">
        <v>273</v>
      </c>
      <c r="B137" s="48"/>
      <c r="C137" s="48" t="s">
        <v>274</v>
      </c>
      <c r="D137" s="49"/>
      <c r="E137" s="50">
        <v>313</v>
      </c>
      <c r="F137" s="50">
        <v>319</v>
      </c>
      <c r="G137" s="50">
        <v>317</v>
      </c>
      <c r="H137" s="50">
        <v>320</v>
      </c>
      <c r="I137" s="50">
        <v>319</v>
      </c>
      <c r="J137" s="50">
        <v>317</v>
      </c>
      <c r="K137" s="50">
        <v>323</v>
      </c>
      <c r="L137" s="50">
        <v>321</v>
      </c>
      <c r="M137" s="50">
        <v>479</v>
      </c>
      <c r="N137" s="50">
        <v>466</v>
      </c>
      <c r="O137" s="50">
        <v>474</v>
      </c>
      <c r="P137" s="50">
        <v>449</v>
      </c>
      <c r="Q137" s="50">
        <v>465</v>
      </c>
      <c r="R137" s="50">
        <v>461</v>
      </c>
      <c r="S137" s="50">
        <v>452</v>
      </c>
      <c r="T137" s="50">
        <v>432</v>
      </c>
      <c r="U137" s="50">
        <v>430</v>
      </c>
      <c r="V137" s="50">
        <v>496</v>
      </c>
      <c r="W137" s="50">
        <v>468</v>
      </c>
      <c r="X137" s="50">
        <v>484</v>
      </c>
      <c r="Y137" s="50">
        <v>502</v>
      </c>
      <c r="Z137" s="50">
        <v>550</v>
      </c>
      <c r="AA137" s="50">
        <v>530</v>
      </c>
      <c r="AB137" s="50">
        <v>546</v>
      </c>
      <c r="AC137" s="50">
        <v>562</v>
      </c>
      <c r="AD137" s="50">
        <v>608</v>
      </c>
      <c r="AE137" s="50">
        <v>608</v>
      </c>
    </row>
    <row r="138" spans="1:31" customFormat="1" ht="15" customHeight="1" x14ac:dyDescent="0.3">
      <c r="A138" s="137" t="s">
        <v>275</v>
      </c>
      <c r="B138" s="48"/>
      <c r="C138" s="48" t="s">
        <v>276</v>
      </c>
      <c r="D138" s="49"/>
      <c r="E138" s="50">
        <v>483</v>
      </c>
      <c r="F138" s="50">
        <v>487</v>
      </c>
      <c r="G138" s="50">
        <v>491</v>
      </c>
      <c r="H138" s="50">
        <v>494</v>
      </c>
      <c r="I138" s="50">
        <v>496</v>
      </c>
      <c r="J138" s="50">
        <v>499</v>
      </c>
      <c r="K138" s="50">
        <v>517</v>
      </c>
      <c r="L138" s="50">
        <v>503</v>
      </c>
      <c r="M138" s="50">
        <v>631</v>
      </c>
      <c r="N138" s="50">
        <v>617</v>
      </c>
      <c r="O138" s="50">
        <v>605</v>
      </c>
      <c r="P138" s="50">
        <v>593</v>
      </c>
      <c r="Q138" s="50">
        <v>581</v>
      </c>
      <c r="R138" s="50">
        <v>520</v>
      </c>
      <c r="S138" s="50">
        <v>553</v>
      </c>
      <c r="T138" s="50">
        <v>536</v>
      </c>
      <c r="U138" s="50">
        <v>515</v>
      </c>
      <c r="V138" s="50">
        <v>525</v>
      </c>
      <c r="W138" s="50">
        <v>505</v>
      </c>
      <c r="X138" s="50">
        <v>506</v>
      </c>
      <c r="Y138" s="50">
        <v>495</v>
      </c>
      <c r="Z138" s="50">
        <v>495</v>
      </c>
      <c r="AA138" s="50">
        <v>505</v>
      </c>
      <c r="AB138" s="50">
        <v>509</v>
      </c>
      <c r="AC138" s="50">
        <v>539</v>
      </c>
      <c r="AD138" s="50">
        <v>552</v>
      </c>
      <c r="AE138" s="50">
        <v>578</v>
      </c>
    </row>
    <row r="139" spans="1:31" customFormat="1" ht="15" customHeight="1" x14ac:dyDescent="0.3">
      <c r="A139" s="137" t="s">
        <v>277</v>
      </c>
      <c r="B139" s="48"/>
      <c r="C139" s="48" t="s">
        <v>278</v>
      </c>
      <c r="D139" s="49"/>
      <c r="E139" s="50">
        <v>552</v>
      </c>
      <c r="F139" s="50">
        <v>562</v>
      </c>
      <c r="G139" s="50">
        <v>562</v>
      </c>
      <c r="H139" s="50">
        <v>562</v>
      </c>
      <c r="I139" s="50">
        <v>557</v>
      </c>
      <c r="J139" s="50">
        <v>565</v>
      </c>
      <c r="K139" s="50">
        <v>564</v>
      </c>
      <c r="L139" s="50">
        <v>559</v>
      </c>
      <c r="M139" s="50">
        <v>642</v>
      </c>
      <c r="N139" s="50">
        <v>627</v>
      </c>
      <c r="O139" s="50">
        <v>616</v>
      </c>
      <c r="P139" s="50">
        <v>630</v>
      </c>
      <c r="Q139" s="50">
        <v>631</v>
      </c>
      <c r="R139" s="50">
        <v>633</v>
      </c>
      <c r="S139" s="50">
        <v>600</v>
      </c>
      <c r="T139" s="50">
        <v>566</v>
      </c>
      <c r="U139" s="50">
        <v>547</v>
      </c>
      <c r="V139" s="50">
        <v>555</v>
      </c>
      <c r="W139" s="50">
        <v>547</v>
      </c>
      <c r="X139" s="50">
        <v>540</v>
      </c>
      <c r="Y139" s="50">
        <v>522</v>
      </c>
      <c r="Z139" s="50">
        <v>544</v>
      </c>
      <c r="AA139" s="50">
        <v>553</v>
      </c>
      <c r="AB139" s="50">
        <v>556</v>
      </c>
      <c r="AC139" s="50">
        <v>558</v>
      </c>
      <c r="AD139" s="50">
        <v>563</v>
      </c>
      <c r="AE139" s="50">
        <v>553</v>
      </c>
    </row>
    <row r="140" spans="1:31" s="43" customFormat="1" ht="22.5" customHeight="1" x14ac:dyDescent="0.25">
      <c r="A140" s="136" t="s">
        <v>279</v>
      </c>
      <c r="B140" s="44" t="s">
        <v>280</v>
      </c>
      <c r="C140" s="44"/>
      <c r="D140" s="45"/>
      <c r="E140" s="46">
        <v>28673</v>
      </c>
      <c r="F140" s="46">
        <v>29192</v>
      </c>
      <c r="G140" s="46">
        <v>29577</v>
      </c>
      <c r="H140" s="46">
        <v>30045</v>
      </c>
      <c r="I140" s="46">
        <v>30437</v>
      </c>
      <c r="J140" s="46">
        <v>30881</v>
      </c>
      <c r="K140" s="46">
        <v>31347</v>
      </c>
      <c r="L140" s="46">
        <v>31330</v>
      </c>
      <c r="M140" s="46">
        <v>31502</v>
      </c>
      <c r="N140" s="46">
        <v>32277</v>
      </c>
      <c r="O140" s="46">
        <v>32510</v>
      </c>
      <c r="P140" s="46">
        <v>33371</v>
      </c>
      <c r="Q140" s="46">
        <v>33064</v>
      </c>
      <c r="R140" s="46">
        <v>33179</v>
      </c>
      <c r="S140" s="46">
        <v>33463</v>
      </c>
      <c r="T140" s="46">
        <v>32926</v>
      </c>
      <c r="U140" s="46">
        <v>32394</v>
      </c>
      <c r="V140" s="46">
        <v>32086</v>
      </c>
      <c r="W140" s="46">
        <v>32289</v>
      </c>
      <c r="X140" s="46">
        <v>32253</v>
      </c>
      <c r="Y140" s="46">
        <v>32445</v>
      </c>
      <c r="Z140" s="46">
        <v>33635</v>
      </c>
      <c r="AA140" s="46">
        <v>34346</v>
      </c>
      <c r="AB140" s="46">
        <v>35106</v>
      </c>
      <c r="AC140" s="46">
        <v>35410</v>
      </c>
      <c r="AD140" s="46">
        <v>35290</v>
      </c>
      <c r="AE140" s="46">
        <v>35815</v>
      </c>
    </row>
    <row r="141" spans="1:31" customFormat="1" ht="15" customHeight="1" x14ac:dyDescent="0.3">
      <c r="A141" s="137" t="s">
        <v>281</v>
      </c>
      <c r="B141" s="44"/>
      <c r="C141" s="48" t="s">
        <v>282</v>
      </c>
      <c r="D141" s="49"/>
      <c r="E141" s="50">
        <v>390</v>
      </c>
      <c r="F141" s="50">
        <v>397</v>
      </c>
      <c r="G141" s="50">
        <v>403</v>
      </c>
      <c r="H141" s="50">
        <v>405</v>
      </c>
      <c r="I141" s="50">
        <v>411</v>
      </c>
      <c r="J141" s="50">
        <v>414</v>
      </c>
      <c r="K141" s="50">
        <v>420</v>
      </c>
      <c r="L141" s="50">
        <v>415</v>
      </c>
      <c r="M141" s="50">
        <v>423</v>
      </c>
      <c r="N141" s="50">
        <v>429</v>
      </c>
      <c r="O141" s="50">
        <v>429</v>
      </c>
      <c r="P141" s="50">
        <v>426</v>
      </c>
      <c r="Q141" s="50">
        <v>426</v>
      </c>
      <c r="R141" s="50">
        <v>424</v>
      </c>
      <c r="S141" s="50">
        <v>425</v>
      </c>
      <c r="T141" s="50">
        <v>419</v>
      </c>
      <c r="U141" s="50">
        <v>414</v>
      </c>
      <c r="V141" s="50">
        <v>410</v>
      </c>
      <c r="W141" s="50">
        <v>410</v>
      </c>
      <c r="X141" s="50">
        <v>412</v>
      </c>
      <c r="Y141" s="50">
        <v>409</v>
      </c>
      <c r="Z141" s="50">
        <v>422</v>
      </c>
      <c r="AA141" s="50">
        <v>432</v>
      </c>
      <c r="AB141" s="50">
        <v>439</v>
      </c>
      <c r="AC141" s="50">
        <v>448</v>
      </c>
      <c r="AD141" s="50">
        <v>463</v>
      </c>
      <c r="AE141" s="50">
        <v>474</v>
      </c>
    </row>
    <row r="142" spans="1:31" customFormat="1" ht="15" customHeight="1" x14ac:dyDescent="0.3">
      <c r="A142" s="137" t="s">
        <v>283</v>
      </c>
      <c r="B142" s="44"/>
      <c r="C142" s="48" t="s">
        <v>284</v>
      </c>
      <c r="D142" s="49"/>
      <c r="E142" s="50">
        <v>606</v>
      </c>
      <c r="F142" s="50">
        <v>614</v>
      </c>
      <c r="G142" s="50">
        <v>621</v>
      </c>
      <c r="H142" s="50">
        <v>629</v>
      </c>
      <c r="I142" s="50">
        <v>633</v>
      </c>
      <c r="J142" s="50">
        <v>642</v>
      </c>
      <c r="K142" s="50">
        <v>659</v>
      </c>
      <c r="L142" s="50">
        <v>656</v>
      </c>
      <c r="M142" s="50">
        <v>660</v>
      </c>
      <c r="N142" s="50">
        <v>672</v>
      </c>
      <c r="O142" s="50">
        <v>672</v>
      </c>
      <c r="P142" s="50">
        <v>675</v>
      </c>
      <c r="Q142" s="50">
        <v>668</v>
      </c>
      <c r="R142" s="50">
        <v>671</v>
      </c>
      <c r="S142" s="50">
        <v>671</v>
      </c>
      <c r="T142" s="50">
        <v>652</v>
      </c>
      <c r="U142" s="50">
        <v>639</v>
      </c>
      <c r="V142" s="50">
        <v>632</v>
      </c>
      <c r="W142" s="50">
        <v>641</v>
      </c>
      <c r="X142" s="50">
        <v>648</v>
      </c>
      <c r="Y142" s="50">
        <v>647</v>
      </c>
      <c r="Z142" s="50">
        <v>667</v>
      </c>
      <c r="AA142" s="50">
        <v>671</v>
      </c>
      <c r="AB142" s="50">
        <v>675</v>
      </c>
      <c r="AC142" s="50">
        <v>689</v>
      </c>
      <c r="AD142" s="50">
        <v>670</v>
      </c>
      <c r="AE142" s="50">
        <v>681</v>
      </c>
    </row>
    <row r="143" spans="1:31" customFormat="1" ht="15" customHeight="1" x14ac:dyDescent="0.3">
      <c r="A143" s="137" t="s">
        <v>285</v>
      </c>
      <c r="B143" s="44"/>
      <c r="C143" s="48" t="s">
        <v>286</v>
      </c>
      <c r="D143" s="49"/>
      <c r="E143" s="50">
        <v>1891</v>
      </c>
      <c r="F143" s="50">
        <v>1928</v>
      </c>
      <c r="G143" s="50">
        <v>1956</v>
      </c>
      <c r="H143" s="50">
        <v>1998</v>
      </c>
      <c r="I143" s="50">
        <v>2018</v>
      </c>
      <c r="J143" s="50">
        <v>2049</v>
      </c>
      <c r="K143" s="50">
        <v>2091</v>
      </c>
      <c r="L143" s="50">
        <v>2138</v>
      </c>
      <c r="M143" s="50">
        <v>2129</v>
      </c>
      <c r="N143" s="50">
        <v>2149</v>
      </c>
      <c r="O143" s="50">
        <v>2267</v>
      </c>
      <c r="P143" s="50">
        <v>2286</v>
      </c>
      <c r="Q143" s="50">
        <v>2253</v>
      </c>
      <c r="R143" s="50">
        <v>2287</v>
      </c>
      <c r="S143" s="50">
        <v>2327</v>
      </c>
      <c r="T143" s="50">
        <v>2303</v>
      </c>
      <c r="U143" s="50">
        <v>2264</v>
      </c>
      <c r="V143" s="50">
        <v>2230</v>
      </c>
      <c r="W143" s="50">
        <v>2236</v>
      </c>
      <c r="X143" s="50">
        <v>2227</v>
      </c>
      <c r="Y143" s="50">
        <v>2254</v>
      </c>
      <c r="Z143" s="50">
        <v>2348</v>
      </c>
      <c r="AA143" s="50">
        <v>2409</v>
      </c>
      <c r="AB143" s="50">
        <v>2471</v>
      </c>
      <c r="AC143" s="50">
        <v>2461</v>
      </c>
      <c r="AD143" s="50">
        <v>2441</v>
      </c>
      <c r="AE143" s="50">
        <v>2482</v>
      </c>
    </row>
    <row r="144" spans="1:31" customFormat="1" ht="15" customHeight="1" x14ac:dyDescent="0.3">
      <c r="A144" s="137" t="s">
        <v>287</v>
      </c>
      <c r="B144" s="44"/>
      <c r="C144" s="48" t="s">
        <v>288</v>
      </c>
      <c r="D144" s="49"/>
      <c r="E144" s="50">
        <v>1949</v>
      </c>
      <c r="F144" s="50">
        <v>1987</v>
      </c>
      <c r="G144" s="50">
        <v>2010</v>
      </c>
      <c r="H144" s="50">
        <v>2046</v>
      </c>
      <c r="I144" s="50">
        <v>2079</v>
      </c>
      <c r="J144" s="50">
        <v>2117</v>
      </c>
      <c r="K144" s="50">
        <v>2154</v>
      </c>
      <c r="L144" s="50">
        <v>2131</v>
      </c>
      <c r="M144" s="50">
        <v>2157</v>
      </c>
      <c r="N144" s="50">
        <v>2199</v>
      </c>
      <c r="O144" s="50">
        <v>2257</v>
      </c>
      <c r="P144" s="50">
        <v>2273</v>
      </c>
      <c r="Q144" s="50">
        <v>2270</v>
      </c>
      <c r="R144" s="50">
        <v>2277</v>
      </c>
      <c r="S144" s="50">
        <v>2285</v>
      </c>
      <c r="T144" s="50">
        <v>2239</v>
      </c>
      <c r="U144" s="50">
        <v>2201</v>
      </c>
      <c r="V144" s="50">
        <v>2174</v>
      </c>
      <c r="W144" s="50">
        <v>2180</v>
      </c>
      <c r="X144" s="50">
        <v>2171</v>
      </c>
      <c r="Y144" s="50">
        <v>2187</v>
      </c>
      <c r="Z144" s="50">
        <v>2278</v>
      </c>
      <c r="AA144" s="50">
        <v>2318</v>
      </c>
      <c r="AB144" s="50">
        <v>2372</v>
      </c>
      <c r="AC144" s="50">
        <v>2408</v>
      </c>
      <c r="AD144" s="50">
        <v>2388</v>
      </c>
      <c r="AE144" s="50">
        <v>2446</v>
      </c>
    </row>
    <row r="145" spans="1:31" customFormat="1" ht="15" customHeight="1" x14ac:dyDescent="0.3">
      <c r="A145" s="137" t="s">
        <v>289</v>
      </c>
      <c r="B145" s="44"/>
      <c r="C145" s="48" t="s">
        <v>290</v>
      </c>
      <c r="D145" s="49"/>
      <c r="E145" s="50">
        <v>4792</v>
      </c>
      <c r="F145" s="50">
        <v>4881</v>
      </c>
      <c r="G145" s="50">
        <v>4933</v>
      </c>
      <c r="H145" s="50">
        <v>5001</v>
      </c>
      <c r="I145" s="50">
        <v>5047</v>
      </c>
      <c r="J145" s="50">
        <v>5101</v>
      </c>
      <c r="K145" s="50">
        <v>5188</v>
      </c>
      <c r="L145" s="50">
        <v>5174</v>
      </c>
      <c r="M145" s="50">
        <v>5184</v>
      </c>
      <c r="N145" s="50">
        <v>5319</v>
      </c>
      <c r="O145" s="50">
        <v>5319</v>
      </c>
      <c r="P145" s="50">
        <v>5475</v>
      </c>
      <c r="Q145" s="50">
        <v>5455</v>
      </c>
      <c r="R145" s="50">
        <v>5483</v>
      </c>
      <c r="S145" s="50">
        <v>5559</v>
      </c>
      <c r="T145" s="50">
        <v>5491</v>
      </c>
      <c r="U145" s="50">
        <v>5385</v>
      </c>
      <c r="V145" s="50">
        <v>5342</v>
      </c>
      <c r="W145" s="50">
        <v>5365</v>
      </c>
      <c r="X145" s="50">
        <v>5356</v>
      </c>
      <c r="Y145" s="50">
        <v>5394</v>
      </c>
      <c r="Z145" s="50">
        <v>5611</v>
      </c>
      <c r="AA145" s="50">
        <v>5733</v>
      </c>
      <c r="AB145" s="50">
        <v>5874</v>
      </c>
      <c r="AC145" s="50">
        <v>5936</v>
      </c>
      <c r="AD145" s="50">
        <v>5922</v>
      </c>
      <c r="AE145" s="50">
        <v>6011</v>
      </c>
    </row>
    <row r="146" spans="1:31" customFormat="1" ht="15" customHeight="1" x14ac:dyDescent="0.3">
      <c r="A146" s="137" t="s">
        <v>291</v>
      </c>
      <c r="B146" s="44"/>
      <c r="C146" s="48" t="s">
        <v>292</v>
      </c>
      <c r="D146" s="49"/>
      <c r="E146" s="50">
        <v>342</v>
      </c>
      <c r="F146" s="50">
        <v>352</v>
      </c>
      <c r="G146" s="50">
        <v>359</v>
      </c>
      <c r="H146" s="50">
        <v>364</v>
      </c>
      <c r="I146" s="50">
        <v>370</v>
      </c>
      <c r="J146" s="50">
        <v>371</v>
      </c>
      <c r="K146" s="50">
        <v>373</v>
      </c>
      <c r="L146" s="50">
        <v>378</v>
      </c>
      <c r="M146" s="50">
        <v>383</v>
      </c>
      <c r="N146" s="50">
        <v>397</v>
      </c>
      <c r="O146" s="50">
        <v>404</v>
      </c>
      <c r="P146" s="50">
        <v>406</v>
      </c>
      <c r="Q146" s="50">
        <v>401</v>
      </c>
      <c r="R146" s="50">
        <v>411</v>
      </c>
      <c r="S146" s="50">
        <v>408</v>
      </c>
      <c r="T146" s="50">
        <v>394</v>
      </c>
      <c r="U146" s="50">
        <v>387</v>
      </c>
      <c r="V146" s="50">
        <v>386</v>
      </c>
      <c r="W146" s="50">
        <v>391</v>
      </c>
      <c r="X146" s="50">
        <v>389</v>
      </c>
      <c r="Y146" s="50">
        <v>391</v>
      </c>
      <c r="Z146" s="50">
        <v>402</v>
      </c>
      <c r="AA146" s="50">
        <v>410</v>
      </c>
      <c r="AB146" s="50">
        <v>420</v>
      </c>
      <c r="AC146" s="50">
        <v>426</v>
      </c>
      <c r="AD146" s="50">
        <v>429</v>
      </c>
      <c r="AE146" s="50">
        <v>435</v>
      </c>
    </row>
    <row r="147" spans="1:31" customFormat="1" ht="15" customHeight="1" x14ac:dyDescent="0.3">
      <c r="A147" s="137" t="s">
        <v>293</v>
      </c>
      <c r="B147" s="44"/>
      <c r="C147" s="48" t="s">
        <v>294</v>
      </c>
      <c r="D147" s="49"/>
      <c r="E147" s="50">
        <v>4236</v>
      </c>
      <c r="F147" s="50">
        <v>4314</v>
      </c>
      <c r="G147" s="50">
        <v>4374</v>
      </c>
      <c r="H147" s="50">
        <v>4475</v>
      </c>
      <c r="I147" s="50">
        <v>4548</v>
      </c>
      <c r="J147" s="50">
        <v>4605</v>
      </c>
      <c r="K147" s="50">
        <v>4729</v>
      </c>
      <c r="L147" s="50">
        <v>4678</v>
      </c>
      <c r="M147" s="50">
        <v>4701</v>
      </c>
      <c r="N147" s="50">
        <v>4818</v>
      </c>
      <c r="O147" s="50">
        <v>4852</v>
      </c>
      <c r="P147" s="50">
        <v>5007</v>
      </c>
      <c r="Q147" s="50">
        <v>4955</v>
      </c>
      <c r="R147" s="50">
        <v>5017</v>
      </c>
      <c r="S147" s="50">
        <v>5056</v>
      </c>
      <c r="T147" s="50">
        <v>4968</v>
      </c>
      <c r="U147" s="50">
        <v>4880</v>
      </c>
      <c r="V147" s="50">
        <v>4876</v>
      </c>
      <c r="W147" s="50">
        <v>4913</v>
      </c>
      <c r="X147" s="50">
        <v>4884</v>
      </c>
      <c r="Y147" s="50">
        <v>4929</v>
      </c>
      <c r="Z147" s="50">
        <v>5099</v>
      </c>
      <c r="AA147" s="50">
        <v>5218</v>
      </c>
      <c r="AB147" s="50">
        <v>5344</v>
      </c>
      <c r="AC147" s="50">
        <v>5377</v>
      </c>
      <c r="AD147" s="50">
        <v>5369</v>
      </c>
      <c r="AE147" s="50">
        <v>5454</v>
      </c>
    </row>
    <row r="148" spans="1:31" customFormat="1" ht="15" customHeight="1" x14ac:dyDescent="0.3">
      <c r="A148" s="137" t="s">
        <v>295</v>
      </c>
      <c r="B148" s="44"/>
      <c r="C148" s="48" t="s">
        <v>296</v>
      </c>
      <c r="D148" s="49"/>
      <c r="E148" s="50">
        <v>564</v>
      </c>
      <c r="F148" s="50">
        <v>572</v>
      </c>
      <c r="G148" s="50">
        <v>581</v>
      </c>
      <c r="H148" s="50">
        <v>586</v>
      </c>
      <c r="I148" s="50">
        <v>593</v>
      </c>
      <c r="J148" s="50">
        <v>600</v>
      </c>
      <c r="K148" s="50">
        <v>608</v>
      </c>
      <c r="L148" s="50">
        <v>677</v>
      </c>
      <c r="M148" s="50">
        <v>685</v>
      </c>
      <c r="N148" s="50">
        <v>705</v>
      </c>
      <c r="O148" s="50">
        <v>707</v>
      </c>
      <c r="P148" s="50">
        <v>713</v>
      </c>
      <c r="Q148" s="50">
        <v>711</v>
      </c>
      <c r="R148" s="50">
        <v>717</v>
      </c>
      <c r="S148" s="50">
        <v>722</v>
      </c>
      <c r="T148" s="50">
        <v>715</v>
      </c>
      <c r="U148" s="50">
        <v>707</v>
      </c>
      <c r="V148" s="50">
        <v>709</v>
      </c>
      <c r="W148" s="50">
        <v>708</v>
      </c>
      <c r="X148" s="50">
        <v>708</v>
      </c>
      <c r="Y148" s="50">
        <v>724</v>
      </c>
      <c r="Z148" s="50">
        <v>750</v>
      </c>
      <c r="AA148" s="50">
        <v>758</v>
      </c>
      <c r="AB148" s="50">
        <v>774</v>
      </c>
      <c r="AC148" s="50">
        <v>779</v>
      </c>
      <c r="AD148" s="50">
        <v>770</v>
      </c>
      <c r="AE148" s="50">
        <v>775</v>
      </c>
    </row>
    <row r="149" spans="1:31" customFormat="1" ht="15" customHeight="1" x14ac:dyDescent="0.3">
      <c r="A149" s="137" t="s">
        <v>297</v>
      </c>
      <c r="B149" s="44"/>
      <c r="C149" s="48" t="s">
        <v>298</v>
      </c>
      <c r="D149" s="49"/>
      <c r="E149" s="50">
        <v>837</v>
      </c>
      <c r="F149" s="50">
        <v>849</v>
      </c>
      <c r="G149" s="50">
        <v>857</v>
      </c>
      <c r="H149" s="50">
        <v>869</v>
      </c>
      <c r="I149" s="50">
        <v>881</v>
      </c>
      <c r="J149" s="50">
        <v>900</v>
      </c>
      <c r="K149" s="50">
        <v>927</v>
      </c>
      <c r="L149" s="50">
        <v>955</v>
      </c>
      <c r="M149" s="50">
        <v>965</v>
      </c>
      <c r="N149" s="50">
        <v>975</v>
      </c>
      <c r="O149" s="50">
        <v>966</v>
      </c>
      <c r="P149" s="50">
        <v>965</v>
      </c>
      <c r="Q149" s="50">
        <v>957</v>
      </c>
      <c r="R149" s="50">
        <v>961</v>
      </c>
      <c r="S149" s="50">
        <v>984</v>
      </c>
      <c r="T149" s="50">
        <v>983</v>
      </c>
      <c r="U149" s="50">
        <v>976</v>
      </c>
      <c r="V149" s="50">
        <v>951</v>
      </c>
      <c r="W149" s="50">
        <v>964</v>
      </c>
      <c r="X149" s="50">
        <v>990</v>
      </c>
      <c r="Y149" s="50">
        <v>996</v>
      </c>
      <c r="Z149" s="50">
        <v>1032</v>
      </c>
      <c r="AA149" s="50">
        <v>1058</v>
      </c>
      <c r="AB149" s="50">
        <v>1083</v>
      </c>
      <c r="AC149" s="50">
        <v>1070</v>
      </c>
      <c r="AD149" s="50">
        <v>1077</v>
      </c>
      <c r="AE149" s="50">
        <v>1095</v>
      </c>
    </row>
    <row r="150" spans="1:31" customFormat="1" ht="15" customHeight="1" x14ac:dyDescent="0.3">
      <c r="A150" s="137" t="s">
        <v>299</v>
      </c>
      <c r="B150" s="44"/>
      <c r="C150" s="48" t="s">
        <v>300</v>
      </c>
      <c r="D150" s="49"/>
      <c r="E150" s="50">
        <v>2093</v>
      </c>
      <c r="F150" s="50">
        <v>2135</v>
      </c>
      <c r="G150" s="50">
        <v>2159</v>
      </c>
      <c r="H150" s="50">
        <v>2211</v>
      </c>
      <c r="I150" s="50">
        <v>2241</v>
      </c>
      <c r="J150" s="50">
        <v>2269</v>
      </c>
      <c r="K150" s="50">
        <v>2299</v>
      </c>
      <c r="L150" s="50">
        <v>2304</v>
      </c>
      <c r="M150" s="50">
        <v>2313</v>
      </c>
      <c r="N150" s="50">
        <v>2522</v>
      </c>
      <c r="O150" s="50">
        <v>2529</v>
      </c>
      <c r="P150" s="50">
        <v>2909</v>
      </c>
      <c r="Q150" s="50">
        <v>2900</v>
      </c>
      <c r="R150" s="50">
        <v>2885</v>
      </c>
      <c r="S150" s="50">
        <v>2961</v>
      </c>
      <c r="T150" s="50">
        <v>2926</v>
      </c>
      <c r="U150" s="50">
        <v>2876</v>
      </c>
      <c r="V150" s="50">
        <v>2857</v>
      </c>
      <c r="W150" s="50">
        <v>2858</v>
      </c>
      <c r="X150" s="50">
        <v>2820</v>
      </c>
      <c r="Y150" s="50">
        <v>2844</v>
      </c>
      <c r="Z150" s="50">
        <v>2968</v>
      </c>
      <c r="AA150" s="50">
        <v>3038</v>
      </c>
      <c r="AB150" s="50">
        <v>3126</v>
      </c>
      <c r="AC150" s="50">
        <v>3182</v>
      </c>
      <c r="AD150" s="50">
        <v>3187</v>
      </c>
      <c r="AE150" s="50">
        <v>3233</v>
      </c>
    </row>
    <row r="151" spans="1:31" customFormat="1" ht="15" customHeight="1" x14ac:dyDescent="0.3">
      <c r="A151" s="137" t="s">
        <v>301</v>
      </c>
      <c r="B151" s="44"/>
      <c r="C151" s="48" t="s">
        <v>302</v>
      </c>
      <c r="D151" s="49"/>
      <c r="E151" s="50">
        <v>513</v>
      </c>
      <c r="F151" s="50">
        <v>520</v>
      </c>
      <c r="G151" s="50">
        <v>528</v>
      </c>
      <c r="H151" s="50">
        <v>508</v>
      </c>
      <c r="I151" s="50">
        <v>512</v>
      </c>
      <c r="J151" s="50">
        <v>519</v>
      </c>
      <c r="K151" s="50">
        <v>532</v>
      </c>
      <c r="L151" s="50">
        <v>528</v>
      </c>
      <c r="M151" s="50">
        <v>529</v>
      </c>
      <c r="N151" s="50">
        <v>536</v>
      </c>
      <c r="O151" s="50">
        <v>541</v>
      </c>
      <c r="P151" s="50">
        <v>543</v>
      </c>
      <c r="Q151" s="50">
        <v>538</v>
      </c>
      <c r="R151" s="50">
        <v>538</v>
      </c>
      <c r="S151" s="50">
        <v>539</v>
      </c>
      <c r="T151" s="50">
        <v>526</v>
      </c>
      <c r="U151" s="50">
        <v>519</v>
      </c>
      <c r="V151" s="50">
        <v>527</v>
      </c>
      <c r="W151" s="50">
        <v>532</v>
      </c>
      <c r="X151" s="50">
        <v>538</v>
      </c>
      <c r="Y151" s="50">
        <v>536</v>
      </c>
      <c r="Z151" s="50">
        <v>550</v>
      </c>
      <c r="AA151" s="50">
        <v>555</v>
      </c>
      <c r="AB151" s="50">
        <v>565</v>
      </c>
      <c r="AC151" s="50">
        <v>569</v>
      </c>
      <c r="AD151" s="50">
        <v>564</v>
      </c>
      <c r="AE151" s="50">
        <v>567</v>
      </c>
    </row>
    <row r="152" spans="1:31" customFormat="1" ht="15" customHeight="1" x14ac:dyDescent="0.3">
      <c r="A152" s="137" t="s">
        <v>303</v>
      </c>
      <c r="B152" s="44"/>
      <c r="C152" s="48" t="s">
        <v>304</v>
      </c>
      <c r="D152" s="49"/>
      <c r="E152" s="50">
        <v>355</v>
      </c>
      <c r="F152" s="50">
        <v>360</v>
      </c>
      <c r="G152" s="50">
        <v>365</v>
      </c>
      <c r="H152" s="50">
        <v>370</v>
      </c>
      <c r="I152" s="50">
        <v>373</v>
      </c>
      <c r="J152" s="50">
        <v>376</v>
      </c>
      <c r="K152" s="50">
        <v>380</v>
      </c>
      <c r="L152" s="50">
        <v>379</v>
      </c>
      <c r="M152" s="50">
        <v>380</v>
      </c>
      <c r="N152" s="50">
        <v>390</v>
      </c>
      <c r="O152" s="50">
        <v>387</v>
      </c>
      <c r="P152" s="50">
        <v>380</v>
      </c>
      <c r="Q152" s="50">
        <v>316</v>
      </c>
      <c r="R152" s="50">
        <v>303</v>
      </c>
      <c r="S152" s="50">
        <v>304</v>
      </c>
      <c r="T152" s="50">
        <v>303</v>
      </c>
      <c r="U152" s="50">
        <v>300</v>
      </c>
      <c r="V152" s="50">
        <v>297</v>
      </c>
      <c r="W152" s="50">
        <v>302</v>
      </c>
      <c r="X152" s="50">
        <v>301</v>
      </c>
      <c r="Y152" s="50">
        <v>303</v>
      </c>
      <c r="Z152" s="50">
        <v>309</v>
      </c>
      <c r="AA152" s="50">
        <v>314</v>
      </c>
      <c r="AB152" s="50">
        <v>319</v>
      </c>
      <c r="AC152" s="50">
        <v>324</v>
      </c>
      <c r="AD152" s="50">
        <v>326</v>
      </c>
      <c r="AE152" s="50">
        <v>328</v>
      </c>
    </row>
    <row r="153" spans="1:31" customFormat="1" ht="15" customHeight="1" x14ac:dyDescent="0.3">
      <c r="A153" s="137" t="s">
        <v>305</v>
      </c>
      <c r="B153" s="44"/>
      <c r="C153" s="48" t="s">
        <v>306</v>
      </c>
      <c r="D153" s="49"/>
      <c r="E153" s="50">
        <v>218</v>
      </c>
      <c r="F153" s="50">
        <v>220</v>
      </c>
      <c r="G153" s="50">
        <v>223</v>
      </c>
      <c r="H153" s="50">
        <v>225</v>
      </c>
      <c r="I153" s="50">
        <v>226</v>
      </c>
      <c r="J153" s="50">
        <v>227</v>
      </c>
      <c r="K153" s="50">
        <v>238</v>
      </c>
      <c r="L153" s="50">
        <v>237</v>
      </c>
      <c r="M153" s="50">
        <v>237</v>
      </c>
      <c r="N153" s="50">
        <v>238</v>
      </c>
      <c r="O153" s="50">
        <v>236</v>
      </c>
      <c r="P153" s="50">
        <v>237</v>
      </c>
      <c r="Q153" s="50">
        <v>248</v>
      </c>
      <c r="R153" s="50">
        <v>248</v>
      </c>
      <c r="S153" s="50">
        <v>252</v>
      </c>
      <c r="T153" s="50">
        <v>247</v>
      </c>
      <c r="U153" s="50">
        <v>245</v>
      </c>
      <c r="V153" s="50">
        <v>241</v>
      </c>
      <c r="W153" s="50">
        <v>250</v>
      </c>
      <c r="X153" s="50">
        <v>252</v>
      </c>
      <c r="Y153" s="50">
        <v>249</v>
      </c>
      <c r="Z153" s="50">
        <v>257</v>
      </c>
      <c r="AA153" s="50">
        <v>264</v>
      </c>
      <c r="AB153" s="50">
        <v>261</v>
      </c>
      <c r="AC153" s="50">
        <v>267</v>
      </c>
      <c r="AD153" s="50">
        <v>268</v>
      </c>
      <c r="AE153" s="50">
        <v>272</v>
      </c>
    </row>
    <row r="154" spans="1:31" customFormat="1" ht="15" customHeight="1" x14ac:dyDescent="0.3">
      <c r="A154" s="137" t="s">
        <v>307</v>
      </c>
      <c r="B154" s="44"/>
      <c r="C154" s="48" t="s">
        <v>308</v>
      </c>
      <c r="D154" s="49"/>
      <c r="E154" s="50">
        <v>594</v>
      </c>
      <c r="F154" s="50">
        <v>601</v>
      </c>
      <c r="G154" s="50">
        <v>610</v>
      </c>
      <c r="H154" s="50">
        <v>616</v>
      </c>
      <c r="I154" s="50">
        <v>619</v>
      </c>
      <c r="J154" s="50">
        <v>625</v>
      </c>
      <c r="K154" s="50">
        <v>638</v>
      </c>
      <c r="L154" s="50">
        <v>641</v>
      </c>
      <c r="M154" s="50">
        <v>643</v>
      </c>
      <c r="N154" s="50">
        <v>664</v>
      </c>
      <c r="O154" s="50">
        <v>661</v>
      </c>
      <c r="P154" s="50">
        <v>661</v>
      </c>
      <c r="Q154" s="50">
        <v>658</v>
      </c>
      <c r="R154" s="50">
        <v>653</v>
      </c>
      <c r="S154" s="50">
        <v>655</v>
      </c>
      <c r="T154" s="50">
        <v>631</v>
      </c>
      <c r="U154" s="50">
        <v>616</v>
      </c>
      <c r="V154" s="50">
        <v>609</v>
      </c>
      <c r="W154" s="50">
        <v>622</v>
      </c>
      <c r="X154" s="50">
        <v>628</v>
      </c>
      <c r="Y154" s="50">
        <v>626</v>
      </c>
      <c r="Z154" s="50">
        <v>647</v>
      </c>
      <c r="AA154" s="50">
        <v>654</v>
      </c>
      <c r="AB154" s="50">
        <v>661</v>
      </c>
      <c r="AC154" s="50">
        <v>669</v>
      </c>
      <c r="AD154" s="50">
        <v>682</v>
      </c>
      <c r="AE154" s="50">
        <v>680</v>
      </c>
    </row>
    <row r="155" spans="1:31" customFormat="1" ht="15" customHeight="1" x14ac:dyDescent="0.3">
      <c r="A155" s="137" t="s">
        <v>309</v>
      </c>
      <c r="B155" s="44"/>
      <c r="C155" s="48" t="s">
        <v>310</v>
      </c>
      <c r="D155" s="49"/>
      <c r="E155" s="50">
        <v>4490</v>
      </c>
      <c r="F155" s="50">
        <v>4567</v>
      </c>
      <c r="G155" s="50">
        <v>4633</v>
      </c>
      <c r="H155" s="50">
        <v>4745</v>
      </c>
      <c r="I155" s="50">
        <v>4809</v>
      </c>
      <c r="J155" s="50">
        <v>4894</v>
      </c>
      <c r="K155" s="50">
        <v>4855</v>
      </c>
      <c r="L155" s="50">
        <v>4791</v>
      </c>
      <c r="M155" s="50">
        <v>4833</v>
      </c>
      <c r="N155" s="50">
        <v>4938</v>
      </c>
      <c r="O155" s="50">
        <v>4940</v>
      </c>
      <c r="P155" s="50">
        <v>4964</v>
      </c>
      <c r="Q155" s="50">
        <v>4889</v>
      </c>
      <c r="R155" s="50">
        <v>4871</v>
      </c>
      <c r="S155" s="50">
        <v>4871</v>
      </c>
      <c r="T155" s="50">
        <v>4792</v>
      </c>
      <c r="U155" s="50">
        <v>4726</v>
      </c>
      <c r="V155" s="50">
        <v>4675</v>
      </c>
      <c r="W155" s="50">
        <v>4715</v>
      </c>
      <c r="X155" s="50">
        <v>4741</v>
      </c>
      <c r="Y155" s="50">
        <v>4773</v>
      </c>
      <c r="Z155" s="50">
        <v>4927</v>
      </c>
      <c r="AA155" s="50">
        <v>5016</v>
      </c>
      <c r="AB155" s="50">
        <v>5069</v>
      </c>
      <c r="AC155" s="50">
        <v>5104</v>
      </c>
      <c r="AD155" s="50">
        <v>5057</v>
      </c>
      <c r="AE155" s="50">
        <v>5123</v>
      </c>
    </row>
    <row r="156" spans="1:31" customFormat="1" ht="15" customHeight="1" x14ac:dyDescent="0.3">
      <c r="A156" s="137" t="s">
        <v>311</v>
      </c>
      <c r="B156" s="44"/>
      <c r="C156" s="48" t="s">
        <v>312</v>
      </c>
      <c r="D156" s="49"/>
      <c r="E156" s="50">
        <v>526</v>
      </c>
      <c r="F156" s="50">
        <v>537</v>
      </c>
      <c r="G156" s="50">
        <v>544</v>
      </c>
      <c r="H156" s="50">
        <v>553</v>
      </c>
      <c r="I156" s="50">
        <v>558</v>
      </c>
      <c r="J156" s="50">
        <v>569</v>
      </c>
      <c r="K156" s="50">
        <v>576</v>
      </c>
      <c r="L156" s="50">
        <v>573</v>
      </c>
      <c r="M156" s="50">
        <v>587</v>
      </c>
      <c r="N156" s="50">
        <v>591</v>
      </c>
      <c r="O156" s="50">
        <v>591</v>
      </c>
      <c r="P156" s="50">
        <v>657</v>
      </c>
      <c r="Q156" s="50">
        <v>652</v>
      </c>
      <c r="R156" s="50">
        <v>666</v>
      </c>
      <c r="S156" s="50">
        <v>671</v>
      </c>
      <c r="T156" s="50">
        <v>679</v>
      </c>
      <c r="U156" s="50">
        <v>671</v>
      </c>
      <c r="V156" s="50">
        <v>647</v>
      </c>
      <c r="W156" s="50">
        <v>642</v>
      </c>
      <c r="X156" s="50">
        <v>636</v>
      </c>
      <c r="Y156" s="50">
        <v>640</v>
      </c>
      <c r="Z156" s="50">
        <v>666</v>
      </c>
      <c r="AA156" s="50">
        <v>679</v>
      </c>
      <c r="AB156" s="50">
        <v>690</v>
      </c>
      <c r="AC156" s="50">
        <v>695</v>
      </c>
      <c r="AD156" s="50">
        <v>692</v>
      </c>
      <c r="AE156" s="50">
        <v>701</v>
      </c>
    </row>
    <row r="157" spans="1:31" customFormat="1" ht="15" customHeight="1" x14ac:dyDescent="0.3">
      <c r="A157" s="137" t="s">
        <v>313</v>
      </c>
      <c r="B157" s="44"/>
      <c r="C157" s="48" t="s">
        <v>314</v>
      </c>
      <c r="D157" s="49"/>
      <c r="E157" s="50">
        <v>3074</v>
      </c>
      <c r="F157" s="50">
        <v>3132</v>
      </c>
      <c r="G157" s="50">
        <v>3172</v>
      </c>
      <c r="H157" s="50">
        <v>3247</v>
      </c>
      <c r="I157" s="50">
        <v>3307</v>
      </c>
      <c r="J157" s="50">
        <v>3364</v>
      </c>
      <c r="K157" s="50">
        <v>3434</v>
      </c>
      <c r="L157" s="50">
        <v>3428</v>
      </c>
      <c r="M157" s="50">
        <v>3443</v>
      </c>
      <c r="N157" s="50">
        <v>3461</v>
      </c>
      <c r="O157" s="50">
        <v>3495</v>
      </c>
      <c r="P157" s="50">
        <v>3534</v>
      </c>
      <c r="Q157" s="50">
        <v>3509</v>
      </c>
      <c r="R157" s="50">
        <v>3500</v>
      </c>
      <c r="S157" s="50">
        <v>3498</v>
      </c>
      <c r="T157" s="50">
        <v>3401</v>
      </c>
      <c r="U157" s="50">
        <v>3354</v>
      </c>
      <c r="V157" s="50">
        <v>3310</v>
      </c>
      <c r="W157" s="50">
        <v>3324</v>
      </c>
      <c r="X157" s="50">
        <v>3310</v>
      </c>
      <c r="Y157" s="50">
        <v>3312</v>
      </c>
      <c r="Z157" s="50">
        <v>3440</v>
      </c>
      <c r="AA157" s="50">
        <v>3525</v>
      </c>
      <c r="AB157" s="50">
        <v>3650</v>
      </c>
      <c r="AC157" s="50">
        <v>3689</v>
      </c>
      <c r="AD157" s="50">
        <v>3669</v>
      </c>
      <c r="AE157" s="50">
        <v>3732</v>
      </c>
    </row>
    <row r="158" spans="1:31" customFormat="1" ht="15" customHeight="1" x14ac:dyDescent="0.3">
      <c r="A158" s="137" t="s">
        <v>315</v>
      </c>
      <c r="B158" s="44"/>
      <c r="C158" s="48" t="s">
        <v>316</v>
      </c>
      <c r="D158" s="49"/>
      <c r="E158" s="50">
        <v>523</v>
      </c>
      <c r="F158" s="50">
        <v>532</v>
      </c>
      <c r="G158" s="50">
        <v>539</v>
      </c>
      <c r="H158" s="50">
        <v>544</v>
      </c>
      <c r="I158" s="50">
        <v>550</v>
      </c>
      <c r="J158" s="50">
        <v>563</v>
      </c>
      <c r="K158" s="50">
        <v>568</v>
      </c>
      <c r="L158" s="50">
        <v>562</v>
      </c>
      <c r="M158" s="50">
        <v>563</v>
      </c>
      <c r="N158" s="50">
        <v>574</v>
      </c>
      <c r="O158" s="50">
        <v>578</v>
      </c>
      <c r="P158" s="50">
        <v>577</v>
      </c>
      <c r="Q158" s="50">
        <v>573</v>
      </c>
      <c r="R158" s="50">
        <v>574</v>
      </c>
      <c r="S158" s="50">
        <v>574</v>
      </c>
      <c r="T158" s="50">
        <v>564</v>
      </c>
      <c r="U158" s="50">
        <v>558</v>
      </c>
      <c r="V158" s="50">
        <v>548</v>
      </c>
      <c r="W158" s="50">
        <v>552</v>
      </c>
      <c r="X158" s="50">
        <v>551</v>
      </c>
      <c r="Y158" s="50">
        <v>554</v>
      </c>
      <c r="Z158" s="50">
        <v>572</v>
      </c>
      <c r="AA158" s="50">
        <v>585</v>
      </c>
      <c r="AB158" s="50">
        <v>594</v>
      </c>
      <c r="AC158" s="50">
        <v>595</v>
      </c>
      <c r="AD158" s="50">
        <v>592</v>
      </c>
      <c r="AE158" s="50">
        <v>600</v>
      </c>
    </row>
    <row r="159" spans="1:31" customFormat="1" ht="15" customHeight="1" x14ac:dyDescent="0.3">
      <c r="A159" s="137" t="s">
        <v>317</v>
      </c>
      <c r="B159" s="44"/>
      <c r="C159" s="48" t="s">
        <v>318</v>
      </c>
      <c r="D159" s="49"/>
      <c r="E159" s="50">
        <v>679</v>
      </c>
      <c r="F159" s="50">
        <v>695</v>
      </c>
      <c r="G159" s="50">
        <v>709</v>
      </c>
      <c r="H159" s="50">
        <v>652</v>
      </c>
      <c r="I159" s="50">
        <v>664</v>
      </c>
      <c r="J159" s="50">
        <v>676</v>
      </c>
      <c r="K159" s="50">
        <v>678</v>
      </c>
      <c r="L159" s="50">
        <v>683</v>
      </c>
      <c r="M159" s="50">
        <v>688</v>
      </c>
      <c r="N159" s="50">
        <v>700</v>
      </c>
      <c r="O159" s="50">
        <v>679</v>
      </c>
      <c r="P159" s="50">
        <v>684</v>
      </c>
      <c r="Q159" s="50">
        <v>686</v>
      </c>
      <c r="R159" s="50">
        <v>693</v>
      </c>
      <c r="S159" s="50">
        <v>701</v>
      </c>
      <c r="T159" s="50">
        <v>693</v>
      </c>
      <c r="U159" s="50">
        <v>676</v>
      </c>
      <c r="V159" s="50">
        <v>666</v>
      </c>
      <c r="W159" s="50">
        <v>685</v>
      </c>
      <c r="X159" s="50">
        <v>691</v>
      </c>
      <c r="Y159" s="50">
        <v>677</v>
      </c>
      <c r="Z159" s="50">
        <v>693</v>
      </c>
      <c r="AA159" s="50">
        <v>710</v>
      </c>
      <c r="AB159" s="50">
        <v>721</v>
      </c>
      <c r="AC159" s="50">
        <v>722</v>
      </c>
      <c r="AD159" s="50">
        <v>724</v>
      </c>
      <c r="AE159" s="50">
        <v>727</v>
      </c>
    </row>
    <row r="160" spans="1:31" s="43" customFormat="1" ht="22.5" customHeight="1" x14ac:dyDescent="0.25">
      <c r="A160" s="136" t="s">
        <v>319</v>
      </c>
      <c r="B160" s="44" t="s">
        <v>320</v>
      </c>
      <c r="C160" s="44"/>
      <c r="D160" s="45"/>
      <c r="E160" s="46">
        <v>16906</v>
      </c>
      <c r="F160" s="46">
        <v>17301</v>
      </c>
      <c r="G160" s="46">
        <v>17563</v>
      </c>
      <c r="H160" s="46">
        <v>17853</v>
      </c>
      <c r="I160" s="46">
        <v>18077</v>
      </c>
      <c r="J160" s="46">
        <v>18310</v>
      </c>
      <c r="K160" s="46">
        <v>18623</v>
      </c>
      <c r="L160" s="46">
        <v>18638</v>
      </c>
      <c r="M160" s="46">
        <v>18921</v>
      </c>
      <c r="N160" s="46">
        <v>19634</v>
      </c>
      <c r="O160" s="46">
        <v>20268</v>
      </c>
      <c r="P160" s="46">
        <v>20618</v>
      </c>
      <c r="Q160" s="46">
        <v>21287</v>
      </c>
      <c r="R160" s="46">
        <v>21738</v>
      </c>
      <c r="S160" s="46">
        <v>21929</v>
      </c>
      <c r="T160" s="46">
        <v>21910</v>
      </c>
      <c r="U160" s="46">
        <v>21653</v>
      </c>
      <c r="V160" s="46">
        <v>21430</v>
      </c>
      <c r="W160" s="46">
        <v>21502</v>
      </c>
      <c r="X160" s="46">
        <v>21509</v>
      </c>
      <c r="Y160" s="46">
        <v>21820</v>
      </c>
      <c r="Z160" s="46">
        <v>22724</v>
      </c>
      <c r="AA160" s="46">
        <v>23207</v>
      </c>
      <c r="AB160" s="46">
        <v>23875</v>
      </c>
      <c r="AC160" s="46">
        <v>24516</v>
      </c>
      <c r="AD160" s="46">
        <v>24634</v>
      </c>
      <c r="AE160" s="46">
        <v>25199</v>
      </c>
    </row>
    <row r="161" spans="1:31" customFormat="1" ht="15" customHeight="1" x14ac:dyDescent="0.3">
      <c r="A161" s="140" t="s">
        <v>323</v>
      </c>
      <c r="B161" s="141"/>
      <c r="C161" s="142" t="s">
        <v>324</v>
      </c>
      <c r="D161" s="143">
        <v>2</v>
      </c>
      <c r="E161" s="144">
        <v>455</v>
      </c>
      <c r="F161" s="144">
        <v>462</v>
      </c>
      <c r="G161" s="144">
        <v>469</v>
      </c>
      <c r="H161" s="144">
        <v>475</v>
      </c>
      <c r="I161" s="144">
        <v>476</v>
      </c>
      <c r="J161" s="144">
        <v>485</v>
      </c>
      <c r="K161" s="144">
        <v>499</v>
      </c>
      <c r="L161" s="144">
        <v>499</v>
      </c>
      <c r="M161" s="144">
        <v>499</v>
      </c>
      <c r="N161" s="144">
        <v>507</v>
      </c>
      <c r="O161" s="144">
        <v>514</v>
      </c>
      <c r="P161" s="144">
        <v>507</v>
      </c>
      <c r="Q161" s="144">
        <v>516</v>
      </c>
      <c r="R161" s="144">
        <v>517</v>
      </c>
      <c r="S161" s="144">
        <v>534</v>
      </c>
      <c r="T161" s="144">
        <v>527</v>
      </c>
      <c r="U161" s="144">
        <v>519</v>
      </c>
      <c r="V161" s="144">
        <v>505</v>
      </c>
      <c r="W161" s="144">
        <v>499</v>
      </c>
      <c r="X161" s="144">
        <v>511</v>
      </c>
      <c r="Y161" s="144">
        <v>512</v>
      </c>
      <c r="Z161" s="144">
        <v>523</v>
      </c>
      <c r="AA161" s="144">
        <v>524</v>
      </c>
      <c r="AB161" s="144">
        <v>529</v>
      </c>
      <c r="AC161" s="144">
        <v>535</v>
      </c>
      <c r="AD161" s="144">
        <v>532</v>
      </c>
      <c r="AE161" s="144" t="s">
        <v>50</v>
      </c>
    </row>
    <row r="162" spans="1:31" customFormat="1" ht="15" customHeight="1" x14ac:dyDescent="0.3">
      <c r="A162" s="140" t="s">
        <v>331</v>
      </c>
      <c r="B162" s="141"/>
      <c r="C162" s="142" t="s">
        <v>332</v>
      </c>
      <c r="D162" s="143">
        <v>2</v>
      </c>
      <c r="E162" s="144">
        <v>1607</v>
      </c>
      <c r="F162" s="144">
        <v>1650</v>
      </c>
      <c r="G162" s="144">
        <v>1677</v>
      </c>
      <c r="H162" s="144">
        <v>1697</v>
      </c>
      <c r="I162" s="144">
        <v>1691</v>
      </c>
      <c r="J162" s="144">
        <v>1730</v>
      </c>
      <c r="K162" s="144">
        <v>1776</v>
      </c>
      <c r="L162" s="144">
        <v>1770</v>
      </c>
      <c r="M162" s="144">
        <v>1794</v>
      </c>
      <c r="N162" s="144">
        <v>1869</v>
      </c>
      <c r="O162" s="144">
        <v>1895</v>
      </c>
      <c r="P162" s="144">
        <v>1915</v>
      </c>
      <c r="Q162" s="144">
        <v>1948</v>
      </c>
      <c r="R162" s="144">
        <v>2011</v>
      </c>
      <c r="S162" s="144">
        <v>2045</v>
      </c>
      <c r="T162" s="144">
        <v>2021</v>
      </c>
      <c r="U162" s="144">
        <v>2000</v>
      </c>
      <c r="V162" s="144">
        <v>1971</v>
      </c>
      <c r="W162" s="144">
        <v>1961</v>
      </c>
      <c r="X162" s="144">
        <v>1956</v>
      </c>
      <c r="Y162" s="144">
        <v>2012</v>
      </c>
      <c r="Z162" s="144">
        <v>2092</v>
      </c>
      <c r="AA162" s="144">
        <v>2143</v>
      </c>
      <c r="AB162" s="144">
        <v>2216</v>
      </c>
      <c r="AC162" s="144">
        <v>2264</v>
      </c>
      <c r="AD162" s="144">
        <v>2274</v>
      </c>
      <c r="AE162" s="144" t="s">
        <v>50</v>
      </c>
    </row>
    <row r="163" spans="1:31" customFormat="1" ht="15" customHeight="1" x14ac:dyDescent="0.3">
      <c r="A163" s="140" t="s">
        <v>341</v>
      </c>
      <c r="B163" s="141"/>
      <c r="C163" s="142" t="s">
        <v>342</v>
      </c>
      <c r="D163" s="143">
        <v>2</v>
      </c>
      <c r="E163" s="144">
        <v>440</v>
      </c>
      <c r="F163" s="144">
        <v>447</v>
      </c>
      <c r="G163" s="144">
        <v>453</v>
      </c>
      <c r="H163" s="144">
        <v>456</v>
      </c>
      <c r="I163" s="144">
        <v>460</v>
      </c>
      <c r="J163" s="144">
        <v>464</v>
      </c>
      <c r="K163" s="144">
        <v>479</v>
      </c>
      <c r="L163" s="144">
        <v>478</v>
      </c>
      <c r="M163" s="144">
        <v>483</v>
      </c>
      <c r="N163" s="144">
        <v>494</v>
      </c>
      <c r="O163" s="144">
        <v>496</v>
      </c>
      <c r="P163" s="144">
        <v>500</v>
      </c>
      <c r="Q163" s="144">
        <v>517</v>
      </c>
      <c r="R163" s="144">
        <v>506</v>
      </c>
      <c r="S163" s="144">
        <v>517</v>
      </c>
      <c r="T163" s="144">
        <v>514</v>
      </c>
      <c r="U163" s="144">
        <v>506</v>
      </c>
      <c r="V163" s="144">
        <v>500</v>
      </c>
      <c r="W163" s="144">
        <v>503</v>
      </c>
      <c r="X163" s="144">
        <v>508</v>
      </c>
      <c r="Y163" s="144">
        <v>502</v>
      </c>
      <c r="Z163" s="144">
        <v>518</v>
      </c>
      <c r="AA163" s="144">
        <v>524</v>
      </c>
      <c r="AB163" s="144">
        <v>524</v>
      </c>
      <c r="AC163" s="144">
        <v>536</v>
      </c>
      <c r="AD163" s="144">
        <v>539</v>
      </c>
      <c r="AE163" s="144" t="s">
        <v>50</v>
      </c>
    </row>
    <row r="164" spans="1:31" customFormat="1" ht="15" customHeight="1" x14ac:dyDescent="0.3">
      <c r="A164" s="137" t="s">
        <v>321</v>
      </c>
      <c r="B164" s="44"/>
      <c r="C164" s="48" t="s">
        <v>322</v>
      </c>
      <c r="D164" s="49"/>
      <c r="E164" s="50">
        <v>512</v>
      </c>
      <c r="F164" s="50">
        <v>520</v>
      </c>
      <c r="G164" s="50">
        <v>527</v>
      </c>
      <c r="H164" s="50">
        <v>533</v>
      </c>
      <c r="I164" s="50">
        <v>536</v>
      </c>
      <c r="J164" s="50">
        <v>542</v>
      </c>
      <c r="K164" s="50">
        <v>556</v>
      </c>
      <c r="L164" s="50">
        <v>559</v>
      </c>
      <c r="M164" s="50">
        <v>567</v>
      </c>
      <c r="N164" s="50">
        <v>581</v>
      </c>
      <c r="O164" s="50">
        <v>588</v>
      </c>
      <c r="P164" s="50">
        <v>594</v>
      </c>
      <c r="Q164" s="50">
        <v>649</v>
      </c>
      <c r="R164" s="50">
        <v>667</v>
      </c>
      <c r="S164" s="50">
        <v>674</v>
      </c>
      <c r="T164" s="50">
        <v>674</v>
      </c>
      <c r="U164" s="50">
        <v>652</v>
      </c>
      <c r="V164" s="50">
        <v>641</v>
      </c>
      <c r="W164" s="50">
        <v>654</v>
      </c>
      <c r="X164" s="50">
        <v>653</v>
      </c>
      <c r="Y164" s="50">
        <v>658</v>
      </c>
      <c r="Z164" s="50">
        <v>684</v>
      </c>
      <c r="AA164" s="50">
        <v>698</v>
      </c>
      <c r="AB164" s="50">
        <v>709</v>
      </c>
      <c r="AC164" s="50">
        <v>711</v>
      </c>
      <c r="AD164" s="50">
        <v>711</v>
      </c>
      <c r="AE164" s="50">
        <v>719</v>
      </c>
    </row>
    <row r="165" spans="1:31" customFormat="1" ht="15" customHeight="1" x14ac:dyDescent="0.3">
      <c r="A165" s="137" t="s">
        <v>785</v>
      </c>
      <c r="B165" s="44"/>
      <c r="C165" s="48" t="s">
        <v>791</v>
      </c>
      <c r="D165" s="49">
        <v>2</v>
      </c>
      <c r="E165" s="50" t="s">
        <v>50</v>
      </c>
      <c r="F165" s="50" t="s">
        <v>50</v>
      </c>
      <c r="G165" s="50" t="s">
        <v>50</v>
      </c>
      <c r="H165" s="50" t="s">
        <v>50</v>
      </c>
      <c r="I165" s="50" t="s">
        <v>50</v>
      </c>
      <c r="J165" s="50" t="s">
        <v>50</v>
      </c>
      <c r="K165" s="50" t="s">
        <v>50</v>
      </c>
      <c r="L165" s="50" t="s">
        <v>50</v>
      </c>
      <c r="M165" s="50" t="s">
        <v>50</v>
      </c>
      <c r="N165" s="50" t="s">
        <v>50</v>
      </c>
      <c r="O165" s="50" t="s">
        <v>50</v>
      </c>
      <c r="P165" s="50" t="s">
        <v>50</v>
      </c>
      <c r="Q165" s="50" t="s">
        <v>50</v>
      </c>
      <c r="R165" s="50" t="s">
        <v>50</v>
      </c>
      <c r="S165" s="50" t="s">
        <v>50</v>
      </c>
      <c r="T165" s="50" t="s">
        <v>50</v>
      </c>
      <c r="U165" s="50" t="s">
        <v>50</v>
      </c>
      <c r="V165" s="50" t="s">
        <v>50</v>
      </c>
      <c r="W165" s="50" t="s">
        <v>50</v>
      </c>
      <c r="X165" s="50" t="s">
        <v>50</v>
      </c>
      <c r="Y165" s="50" t="s">
        <v>50</v>
      </c>
      <c r="Z165" s="50" t="s">
        <v>50</v>
      </c>
      <c r="AA165" s="50" t="s">
        <v>50</v>
      </c>
      <c r="AB165" s="50" t="s">
        <v>50</v>
      </c>
      <c r="AC165" s="50" t="s">
        <v>50</v>
      </c>
      <c r="AD165" s="50" t="s">
        <v>50</v>
      </c>
      <c r="AE165" s="50">
        <v>1353</v>
      </c>
    </row>
    <row r="166" spans="1:31" customFormat="1" ht="15" customHeight="1" x14ac:dyDescent="0.3">
      <c r="A166" s="137" t="s">
        <v>325</v>
      </c>
      <c r="B166" s="44"/>
      <c r="C166" s="48" t="s">
        <v>326</v>
      </c>
      <c r="D166" s="49"/>
      <c r="E166" s="50">
        <v>1060</v>
      </c>
      <c r="F166" s="50">
        <v>1072</v>
      </c>
      <c r="G166" s="50">
        <v>1086</v>
      </c>
      <c r="H166" s="50">
        <v>1101</v>
      </c>
      <c r="I166" s="50">
        <v>1105</v>
      </c>
      <c r="J166" s="50">
        <v>1117</v>
      </c>
      <c r="K166" s="50">
        <v>1128</v>
      </c>
      <c r="L166" s="50">
        <v>1133</v>
      </c>
      <c r="M166" s="50">
        <v>1152</v>
      </c>
      <c r="N166" s="50">
        <v>1185</v>
      </c>
      <c r="O166" s="50">
        <v>1185</v>
      </c>
      <c r="P166" s="50">
        <v>1195</v>
      </c>
      <c r="Q166" s="50">
        <v>1198</v>
      </c>
      <c r="R166" s="50">
        <v>1210</v>
      </c>
      <c r="S166" s="50">
        <v>1241</v>
      </c>
      <c r="T166" s="50">
        <v>1227</v>
      </c>
      <c r="U166" s="50">
        <v>1215</v>
      </c>
      <c r="V166" s="50">
        <v>1186</v>
      </c>
      <c r="W166" s="50">
        <v>1209</v>
      </c>
      <c r="X166" s="50">
        <v>1223</v>
      </c>
      <c r="Y166" s="50">
        <v>1222</v>
      </c>
      <c r="Z166" s="50">
        <v>1259</v>
      </c>
      <c r="AA166" s="50">
        <v>1269</v>
      </c>
      <c r="AB166" s="50">
        <v>1264</v>
      </c>
      <c r="AC166" s="50">
        <v>1275</v>
      </c>
      <c r="AD166" s="50">
        <v>1276</v>
      </c>
      <c r="AE166" s="50">
        <v>1289</v>
      </c>
    </row>
    <row r="167" spans="1:31" customFormat="1" ht="15" customHeight="1" x14ac:dyDescent="0.3">
      <c r="A167" s="137" t="s">
        <v>327</v>
      </c>
      <c r="B167" s="44"/>
      <c r="C167" s="48" t="s">
        <v>328</v>
      </c>
      <c r="D167" s="49">
        <v>1</v>
      </c>
      <c r="E167" s="50">
        <v>1557</v>
      </c>
      <c r="F167" s="50">
        <v>1605</v>
      </c>
      <c r="G167" s="50">
        <v>1632</v>
      </c>
      <c r="H167" s="50">
        <v>1666</v>
      </c>
      <c r="I167" s="50">
        <v>1722</v>
      </c>
      <c r="J167" s="50">
        <v>1747</v>
      </c>
      <c r="K167" s="50">
        <v>1743</v>
      </c>
      <c r="L167" s="50">
        <v>1744</v>
      </c>
      <c r="M167" s="50">
        <v>1803</v>
      </c>
      <c r="N167" s="50">
        <v>1880</v>
      </c>
      <c r="O167" s="50">
        <v>2040</v>
      </c>
      <c r="P167" s="50">
        <v>2091</v>
      </c>
      <c r="Q167" s="50">
        <v>2095</v>
      </c>
      <c r="R167" s="50">
        <v>2175</v>
      </c>
      <c r="S167" s="50">
        <v>2188</v>
      </c>
      <c r="T167" s="50">
        <v>2206</v>
      </c>
      <c r="U167" s="50">
        <v>2178</v>
      </c>
      <c r="V167" s="50">
        <v>2173</v>
      </c>
      <c r="W167" s="50">
        <v>2173</v>
      </c>
      <c r="X167" s="50">
        <v>2153</v>
      </c>
      <c r="Y167" s="50">
        <v>2191</v>
      </c>
      <c r="Z167" s="50">
        <v>2276</v>
      </c>
      <c r="AA167" s="50">
        <v>2336</v>
      </c>
      <c r="AB167" s="50">
        <v>2427</v>
      </c>
      <c r="AC167" s="50">
        <v>2539</v>
      </c>
      <c r="AD167" s="50">
        <v>2524</v>
      </c>
      <c r="AE167" s="50">
        <v>2596</v>
      </c>
    </row>
    <row r="168" spans="1:31" customFormat="1" ht="15" customHeight="1" x14ac:dyDescent="0.3">
      <c r="A168" s="137" t="s">
        <v>329</v>
      </c>
      <c r="B168" s="44"/>
      <c r="C168" s="48" t="s">
        <v>330</v>
      </c>
      <c r="D168" s="49"/>
      <c r="E168" s="50">
        <v>2308</v>
      </c>
      <c r="F168" s="50">
        <v>2379</v>
      </c>
      <c r="G168" s="50">
        <v>2421</v>
      </c>
      <c r="H168" s="50">
        <v>2471</v>
      </c>
      <c r="I168" s="50">
        <v>2519</v>
      </c>
      <c r="J168" s="50">
        <v>2535</v>
      </c>
      <c r="K168" s="50">
        <v>2578</v>
      </c>
      <c r="L168" s="50">
        <v>2566</v>
      </c>
      <c r="M168" s="50">
        <v>2599</v>
      </c>
      <c r="N168" s="50">
        <v>2700</v>
      </c>
      <c r="O168" s="50">
        <v>3000</v>
      </c>
      <c r="P168" s="50">
        <v>3073</v>
      </c>
      <c r="Q168" s="50">
        <v>3143</v>
      </c>
      <c r="R168" s="50">
        <v>3203</v>
      </c>
      <c r="S168" s="50">
        <v>3234</v>
      </c>
      <c r="T168" s="50">
        <v>3271</v>
      </c>
      <c r="U168" s="50">
        <v>3235</v>
      </c>
      <c r="V168" s="50">
        <v>3220</v>
      </c>
      <c r="W168" s="50">
        <v>3205</v>
      </c>
      <c r="X168" s="50">
        <v>3189</v>
      </c>
      <c r="Y168" s="50">
        <v>3255</v>
      </c>
      <c r="Z168" s="50">
        <v>3399</v>
      </c>
      <c r="AA168" s="50">
        <v>3483</v>
      </c>
      <c r="AB168" s="50">
        <v>3651</v>
      </c>
      <c r="AC168" s="50">
        <v>3800</v>
      </c>
      <c r="AD168" s="50">
        <v>3813</v>
      </c>
      <c r="AE168" s="50">
        <v>3926</v>
      </c>
    </row>
    <row r="169" spans="1:31" customFormat="1" ht="15" customHeight="1" x14ac:dyDescent="0.3">
      <c r="A169" s="137" t="s">
        <v>786</v>
      </c>
      <c r="B169" s="44"/>
      <c r="C169" s="48" t="s">
        <v>792</v>
      </c>
      <c r="D169" s="49">
        <v>2</v>
      </c>
      <c r="E169" s="50" t="s">
        <v>50</v>
      </c>
      <c r="F169" s="50" t="s">
        <v>50</v>
      </c>
      <c r="G169" s="50" t="s">
        <v>50</v>
      </c>
      <c r="H169" s="50" t="s">
        <v>50</v>
      </c>
      <c r="I169" s="50" t="s">
        <v>50</v>
      </c>
      <c r="J169" s="50" t="s">
        <v>50</v>
      </c>
      <c r="K169" s="50" t="s">
        <v>50</v>
      </c>
      <c r="L169" s="50" t="s">
        <v>50</v>
      </c>
      <c r="M169" s="50" t="s">
        <v>50</v>
      </c>
      <c r="N169" s="50" t="s">
        <v>50</v>
      </c>
      <c r="O169" s="50" t="s">
        <v>50</v>
      </c>
      <c r="P169" s="50" t="s">
        <v>50</v>
      </c>
      <c r="Q169" s="50" t="s">
        <v>50</v>
      </c>
      <c r="R169" s="50" t="s">
        <v>50</v>
      </c>
      <c r="S169" s="50" t="s">
        <v>50</v>
      </c>
      <c r="T169" s="50" t="s">
        <v>50</v>
      </c>
      <c r="U169" s="50" t="s">
        <v>50</v>
      </c>
      <c r="V169" s="50" t="s">
        <v>50</v>
      </c>
      <c r="W169" s="50" t="s">
        <v>50</v>
      </c>
      <c r="X169" s="50" t="s">
        <v>50</v>
      </c>
      <c r="Y169" s="50" t="s">
        <v>50</v>
      </c>
      <c r="Z169" s="50" t="s">
        <v>50</v>
      </c>
      <c r="AA169" s="50" t="s">
        <v>50</v>
      </c>
      <c r="AB169" s="50" t="s">
        <v>50</v>
      </c>
      <c r="AC169" s="50" t="s">
        <v>50</v>
      </c>
      <c r="AD169" s="50" t="s">
        <v>50</v>
      </c>
      <c r="AE169" s="50">
        <v>2091</v>
      </c>
    </row>
    <row r="170" spans="1:31" customFormat="1" ht="15" customHeight="1" x14ac:dyDescent="0.3">
      <c r="A170" s="137" t="s">
        <v>333</v>
      </c>
      <c r="B170" s="44"/>
      <c r="C170" s="48" t="s">
        <v>334</v>
      </c>
      <c r="D170" s="49"/>
      <c r="E170" s="50">
        <v>1846</v>
      </c>
      <c r="F170" s="50">
        <v>1893</v>
      </c>
      <c r="G170" s="50">
        <v>1922</v>
      </c>
      <c r="H170" s="50">
        <v>1953</v>
      </c>
      <c r="I170" s="50">
        <v>1975</v>
      </c>
      <c r="J170" s="50">
        <v>1988</v>
      </c>
      <c r="K170" s="50">
        <v>2035</v>
      </c>
      <c r="L170" s="50">
        <v>2042</v>
      </c>
      <c r="M170" s="50">
        <v>2078</v>
      </c>
      <c r="N170" s="50">
        <v>2155</v>
      </c>
      <c r="O170" s="50">
        <v>2177</v>
      </c>
      <c r="P170" s="50">
        <v>2217</v>
      </c>
      <c r="Q170" s="50">
        <v>2564</v>
      </c>
      <c r="R170" s="50">
        <v>2595</v>
      </c>
      <c r="S170" s="50">
        <v>2526</v>
      </c>
      <c r="T170" s="50">
        <v>2513</v>
      </c>
      <c r="U170" s="50">
        <v>2512</v>
      </c>
      <c r="V170" s="50">
        <v>2482</v>
      </c>
      <c r="W170" s="50">
        <v>2486</v>
      </c>
      <c r="X170" s="50">
        <v>2497</v>
      </c>
      <c r="Y170" s="50">
        <v>2532</v>
      </c>
      <c r="Z170" s="50">
        <v>2633</v>
      </c>
      <c r="AA170" s="50">
        <v>2696</v>
      </c>
      <c r="AB170" s="50">
        <v>2775</v>
      </c>
      <c r="AC170" s="50">
        <v>2834</v>
      </c>
      <c r="AD170" s="50">
        <v>2843</v>
      </c>
      <c r="AE170" s="50">
        <v>2906</v>
      </c>
    </row>
    <row r="171" spans="1:31" customFormat="1" ht="15" customHeight="1" x14ac:dyDescent="0.3">
      <c r="A171" s="137" t="s">
        <v>335</v>
      </c>
      <c r="B171" s="44"/>
      <c r="C171" s="48" t="s">
        <v>336</v>
      </c>
      <c r="D171" s="49">
        <v>1</v>
      </c>
      <c r="E171" s="50">
        <v>1</v>
      </c>
      <c r="F171" s="50">
        <v>1</v>
      </c>
      <c r="G171" s="50">
        <v>1</v>
      </c>
      <c r="H171" s="50">
        <v>2</v>
      </c>
      <c r="I171" s="50">
        <v>2</v>
      </c>
      <c r="J171" s="50">
        <v>2</v>
      </c>
      <c r="K171" s="50">
        <v>2</v>
      </c>
      <c r="L171" s="50">
        <v>2</v>
      </c>
      <c r="M171" s="50">
        <v>2</v>
      </c>
      <c r="N171" s="50">
        <v>2</v>
      </c>
      <c r="O171" s="50">
        <v>2</v>
      </c>
      <c r="P171" s="50">
        <v>2</v>
      </c>
      <c r="Q171" s="50">
        <v>1</v>
      </c>
      <c r="R171" s="50">
        <v>1</v>
      </c>
      <c r="S171" s="50">
        <v>1</v>
      </c>
      <c r="T171" s="50">
        <v>1</v>
      </c>
      <c r="U171" s="50">
        <v>2</v>
      </c>
      <c r="V171" s="50">
        <v>1</v>
      </c>
      <c r="W171" s="50">
        <v>1</v>
      </c>
      <c r="X171" s="50">
        <v>1</v>
      </c>
      <c r="Y171" s="50">
        <v>1</v>
      </c>
      <c r="Z171" s="50">
        <v>2</v>
      </c>
      <c r="AA171" s="50">
        <v>2</v>
      </c>
      <c r="AB171" s="50">
        <v>2</v>
      </c>
      <c r="AC171" s="50">
        <v>2</v>
      </c>
      <c r="AD171" s="50">
        <v>2</v>
      </c>
      <c r="AE171" s="50">
        <v>1</v>
      </c>
    </row>
    <row r="172" spans="1:31" customFormat="1" ht="15" customHeight="1" x14ac:dyDescent="0.3">
      <c r="A172" s="137" t="s">
        <v>337</v>
      </c>
      <c r="B172" s="44"/>
      <c r="C172" s="48" t="s">
        <v>338</v>
      </c>
      <c r="D172" s="49"/>
      <c r="E172" s="50">
        <v>685</v>
      </c>
      <c r="F172" s="50">
        <v>697</v>
      </c>
      <c r="G172" s="50">
        <v>706</v>
      </c>
      <c r="H172" s="50">
        <v>715</v>
      </c>
      <c r="I172" s="50">
        <v>712</v>
      </c>
      <c r="J172" s="50">
        <v>724</v>
      </c>
      <c r="K172" s="50">
        <v>747</v>
      </c>
      <c r="L172" s="50">
        <v>749</v>
      </c>
      <c r="M172" s="50">
        <v>770</v>
      </c>
      <c r="N172" s="50">
        <v>779</v>
      </c>
      <c r="O172" s="50">
        <v>805</v>
      </c>
      <c r="P172" s="50">
        <v>811</v>
      </c>
      <c r="Q172" s="50">
        <v>816</v>
      </c>
      <c r="R172" s="50">
        <v>838</v>
      </c>
      <c r="S172" s="50">
        <v>852</v>
      </c>
      <c r="T172" s="50">
        <v>851</v>
      </c>
      <c r="U172" s="50">
        <v>844</v>
      </c>
      <c r="V172" s="50">
        <v>822</v>
      </c>
      <c r="W172" s="50">
        <v>829</v>
      </c>
      <c r="X172" s="50">
        <v>830</v>
      </c>
      <c r="Y172" s="50">
        <v>837</v>
      </c>
      <c r="Z172" s="50">
        <v>871</v>
      </c>
      <c r="AA172" s="50">
        <v>898</v>
      </c>
      <c r="AB172" s="50">
        <v>911</v>
      </c>
      <c r="AC172" s="50">
        <v>947</v>
      </c>
      <c r="AD172" s="50">
        <v>967</v>
      </c>
      <c r="AE172" s="50">
        <v>973</v>
      </c>
    </row>
    <row r="173" spans="1:31" customFormat="1" ht="15" customHeight="1" x14ac:dyDescent="0.3">
      <c r="A173" s="140" t="s">
        <v>339</v>
      </c>
      <c r="B173" s="141"/>
      <c r="C173" s="142" t="s">
        <v>340</v>
      </c>
      <c r="D173" s="143"/>
      <c r="E173" s="50">
        <v>607</v>
      </c>
      <c r="F173" s="50">
        <v>616</v>
      </c>
      <c r="G173" s="50">
        <v>624</v>
      </c>
      <c r="H173" s="50">
        <v>638</v>
      </c>
      <c r="I173" s="50">
        <v>642</v>
      </c>
      <c r="J173" s="50">
        <v>645</v>
      </c>
      <c r="K173" s="50">
        <v>658</v>
      </c>
      <c r="L173" s="50">
        <v>667</v>
      </c>
      <c r="M173" s="50">
        <v>670</v>
      </c>
      <c r="N173" s="50">
        <v>706</v>
      </c>
      <c r="O173" s="50">
        <v>713</v>
      </c>
      <c r="P173" s="50">
        <v>715</v>
      </c>
      <c r="Q173" s="50">
        <v>725</v>
      </c>
      <c r="R173" s="50">
        <v>745</v>
      </c>
      <c r="S173" s="50">
        <v>750</v>
      </c>
      <c r="T173" s="50">
        <v>743</v>
      </c>
      <c r="U173" s="50">
        <v>730</v>
      </c>
      <c r="V173" s="50">
        <v>716</v>
      </c>
      <c r="W173" s="50">
        <v>734</v>
      </c>
      <c r="X173" s="50">
        <v>737</v>
      </c>
      <c r="Y173" s="50">
        <v>730</v>
      </c>
      <c r="Z173" s="50">
        <v>755</v>
      </c>
      <c r="AA173" s="50">
        <v>762</v>
      </c>
      <c r="AB173" s="50">
        <v>764</v>
      </c>
      <c r="AC173" s="50">
        <v>771</v>
      </c>
      <c r="AD173" s="50">
        <v>776</v>
      </c>
      <c r="AE173" s="50">
        <v>796</v>
      </c>
    </row>
    <row r="174" spans="1:31" customFormat="1" ht="15" customHeight="1" x14ac:dyDescent="0.3">
      <c r="A174" s="137" t="s">
        <v>343</v>
      </c>
      <c r="B174" s="44"/>
      <c r="C174" s="48" t="s">
        <v>344</v>
      </c>
      <c r="D174" s="49"/>
      <c r="E174" s="50">
        <v>2180</v>
      </c>
      <c r="F174" s="50">
        <v>2244</v>
      </c>
      <c r="G174" s="50">
        <v>2283</v>
      </c>
      <c r="H174" s="50">
        <v>2313</v>
      </c>
      <c r="I174" s="50">
        <v>2350</v>
      </c>
      <c r="J174" s="50">
        <v>2392</v>
      </c>
      <c r="K174" s="50">
        <v>2424</v>
      </c>
      <c r="L174" s="50">
        <v>2430</v>
      </c>
      <c r="M174" s="50">
        <v>2456</v>
      </c>
      <c r="N174" s="50">
        <v>2541</v>
      </c>
      <c r="O174" s="50">
        <v>2565</v>
      </c>
      <c r="P174" s="50">
        <v>2620</v>
      </c>
      <c r="Q174" s="50">
        <v>2635</v>
      </c>
      <c r="R174" s="50">
        <v>2682</v>
      </c>
      <c r="S174" s="50">
        <v>2731</v>
      </c>
      <c r="T174" s="50">
        <v>2743</v>
      </c>
      <c r="U174" s="50">
        <v>2709</v>
      </c>
      <c r="V174" s="50">
        <v>2706</v>
      </c>
      <c r="W174" s="50">
        <v>2713</v>
      </c>
      <c r="X174" s="50">
        <v>2719</v>
      </c>
      <c r="Y174" s="50">
        <v>2783</v>
      </c>
      <c r="Z174" s="50">
        <v>2898</v>
      </c>
      <c r="AA174" s="50">
        <v>2982</v>
      </c>
      <c r="AB174" s="50">
        <v>3104</v>
      </c>
      <c r="AC174" s="50">
        <v>3213</v>
      </c>
      <c r="AD174" s="50">
        <v>3224</v>
      </c>
      <c r="AE174" s="50">
        <v>3299</v>
      </c>
    </row>
    <row r="175" spans="1:31" customFormat="1" ht="15" customHeight="1" x14ac:dyDescent="0.3">
      <c r="A175" s="137" t="s">
        <v>345</v>
      </c>
      <c r="B175" s="44"/>
      <c r="C175" s="48" t="s">
        <v>346</v>
      </c>
      <c r="D175" s="49"/>
      <c r="E175" s="50">
        <v>869</v>
      </c>
      <c r="F175" s="50">
        <v>883</v>
      </c>
      <c r="G175" s="50">
        <v>893</v>
      </c>
      <c r="H175" s="50">
        <v>912</v>
      </c>
      <c r="I175" s="50">
        <v>923</v>
      </c>
      <c r="J175" s="50">
        <v>936</v>
      </c>
      <c r="K175" s="50">
        <v>955</v>
      </c>
      <c r="L175" s="50">
        <v>967</v>
      </c>
      <c r="M175" s="50">
        <v>980</v>
      </c>
      <c r="N175" s="50">
        <v>1059</v>
      </c>
      <c r="O175" s="50">
        <v>1069</v>
      </c>
      <c r="P175" s="50">
        <v>1080</v>
      </c>
      <c r="Q175" s="50">
        <v>1149</v>
      </c>
      <c r="R175" s="50">
        <v>1166</v>
      </c>
      <c r="S175" s="50">
        <v>1139</v>
      </c>
      <c r="T175" s="50">
        <v>1139</v>
      </c>
      <c r="U175" s="50">
        <v>1113</v>
      </c>
      <c r="V175" s="50">
        <v>1095</v>
      </c>
      <c r="W175" s="50">
        <v>1095</v>
      </c>
      <c r="X175" s="50">
        <v>1097</v>
      </c>
      <c r="Y175" s="50">
        <v>1118</v>
      </c>
      <c r="Z175" s="50">
        <v>1167</v>
      </c>
      <c r="AA175" s="50">
        <v>1185</v>
      </c>
      <c r="AB175" s="50">
        <v>1202</v>
      </c>
      <c r="AC175" s="50">
        <v>1230</v>
      </c>
      <c r="AD175" s="50">
        <v>1253</v>
      </c>
      <c r="AE175" s="50">
        <v>1278</v>
      </c>
    </row>
    <row r="176" spans="1:31" customFormat="1" ht="15" customHeight="1" x14ac:dyDescent="0.3">
      <c r="A176" s="137" t="s">
        <v>347</v>
      </c>
      <c r="B176" s="44"/>
      <c r="C176" s="48" t="s">
        <v>348</v>
      </c>
      <c r="D176" s="49"/>
      <c r="E176" s="50">
        <v>557</v>
      </c>
      <c r="F176" s="50">
        <v>565</v>
      </c>
      <c r="G176" s="50">
        <v>570</v>
      </c>
      <c r="H176" s="50">
        <v>575</v>
      </c>
      <c r="I176" s="50">
        <v>583</v>
      </c>
      <c r="J176" s="50">
        <v>592</v>
      </c>
      <c r="K176" s="50">
        <v>603</v>
      </c>
      <c r="L176" s="50">
        <v>606</v>
      </c>
      <c r="M176" s="50">
        <v>615</v>
      </c>
      <c r="N176" s="50">
        <v>633</v>
      </c>
      <c r="O176" s="50">
        <v>642</v>
      </c>
      <c r="P176" s="50">
        <v>673</v>
      </c>
      <c r="Q176" s="50">
        <v>690</v>
      </c>
      <c r="R176" s="50">
        <v>705</v>
      </c>
      <c r="S176" s="50">
        <v>725</v>
      </c>
      <c r="T176" s="50">
        <v>731</v>
      </c>
      <c r="U176" s="50">
        <v>726</v>
      </c>
      <c r="V176" s="50">
        <v>712</v>
      </c>
      <c r="W176" s="50">
        <v>725</v>
      </c>
      <c r="X176" s="50">
        <v>733</v>
      </c>
      <c r="Y176" s="50">
        <v>734</v>
      </c>
      <c r="Z176" s="50">
        <v>796</v>
      </c>
      <c r="AA176" s="50">
        <v>804</v>
      </c>
      <c r="AB176" s="50">
        <v>811</v>
      </c>
      <c r="AC176" s="50">
        <v>818</v>
      </c>
      <c r="AD176" s="50">
        <v>836</v>
      </c>
      <c r="AE176" s="50">
        <v>848</v>
      </c>
    </row>
    <row r="177" spans="1:31" customFormat="1" ht="12" customHeight="1" x14ac:dyDescent="0.3">
      <c r="A177" s="137" t="s">
        <v>349</v>
      </c>
      <c r="B177" s="44"/>
      <c r="C177" s="48" t="s">
        <v>350</v>
      </c>
      <c r="D177" s="49"/>
      <c r="E177" s="50">
        <v>342</v>
      </c>
      <c r="F177" s="50">
        <v>349</v>
      </c>
      <c r="G177" s="50">
        <v>355</v>
      </c>
      <c r="H177" s="50">
        <v>367</v>
      </c>
      <c r="I177" s="50">
        <v>372</v>
      </c>
      <c r="J177" s="50">
        <v>377</v>
      </c>
      <c r="K177" s="50">
        <v>385</v>
      </c>
      <c r="L177" s="50">
        <v>378</v>
      </c>
      <c r="M177" s="50">
        <v>385</v>
      </c>
      <c r="N177" s="50">
        <v>409</v>
      </c>
      <c r="O177" s="50">
        <v>411</v>
      </c>
      <c r="P177" s="50">
        <v>415</v>
      </c>
      <c r="Q177" s="50">
        <v>408</v>
      </c>
      <c r="R177" s="50">
        <v>426</v>
      </c>
      <c r="S177" s="50">
        <v>431</v>
      </c>
      <c r="T177" s="50">
        <v>423</v>
      </c>
      <c r="U177" s="50">
        <v>422</v>
      </c>
      <c r="V177" s="50">
        <v>414</v>
      </c>
      <c r="W177" s="50">
        <v>421</v>
      </c>
      <c r="X177" s="50">
        <v>424</v>
      </c>
      <c r="Y177" s="50">
        <v>422</v>
      </c>
      <c r="Z177" s="50">
        <v>433</v>
      </c>
      <c r="AA177" s="50">
        <v>436</v>
      </c>
      <c r="AB177" s="50">
        <v>439</v>
      </c>
      <c r="AC177" s="50">
        <v>441</v>
      </c>
      <c r="AD177" s="50">
        <v>448</v>
      </c>
      <c r="AE177" s="50">
        <v>447</v>
      </c>
    </row>
    <row r="178" spans="1:31" customFormat="1" ht="21" customHeight="1" x14ac:dyDescent="0.3">
      <c r="A178" s="137" t="s">
        <v>351</v>
      </c>
      <c r="B178" s="44"/>
      <c r="C178" s="48" t="s">
        <v>352</v>
      </c>
      <c r="D178" s="49">
        <v>1</v>
      </c>
      <c r="E178" s="50">
        <v>1879</v>
      </c>
      <c r="F178" s="50">
        <v>1918</v>
      </c>
      <c r="G178" s="50">
        <v>1943</v>
      </c>
      <c r="H178" s="50">
        <v>1979</v>
      </c>
      <c r="I178" s="50">
        <v>2011</v>
      </c>
      <c r="J178" s="50">
        <v>2035</v>
      </c>
      <c r="K178" s="50">
        <v>2057</v>
      </c>
      <c r="L178" s="50">
        <v>2047</v>
      </c>
      <c r="M178" s="50">
        <v>2068</v>
      </c>
      <c r="N178" s="50">
        <v>2136</v>
      </c>
      <c r="O178" s="50">
        <v>2167</v>
      </c>
      <c r="P178" s="50">
        <v>2208</v>
      </c>
      <c r="Q178" s="50">
        <v>2232</v>
      </c>
      <c r="R178" s="50">
        <v>2291</v>
      </c>
      <c r="S178" s="50">
        <v>2342</v>
      </c>
      <c r="T178" s="50">
        <v>2326</v>
      </c>
      <c r="U178" s="50">
        <v>2293</v>
      </c>
      <c r="V178" s="50">
        <v>2286</v>
      </c>
      <c r="W178" s="50">
        <v>2294</v>
      </c>
      <c r="X178" s="50">
        <v>2277</v>
      </c>
      <c r="Y178" s="50">
        <v>2311</v>
      </c>
      <c r="Z178" s="50">
        <v>2418</v>
      </c>
      <c r="AA178" s="50">
        <v>2466</v>
      </c>
      <c r="AB178" s="50">
        <v>2547</v>
      </c>
      <c r="AC178" s="50">
        <v>2600</v>
      </c>
      <c r="AD178" s="50">
        <v>2616</v>
      </c>
      <c r="AE178" s="50">
        <v>2676</v>
      </c>
    </row>
    <row r="179" spans="1:31" customFormat="1" ht="21" customHeight="1" x14ac:dyDescent="0.3">
      <c r="A179" s="58" t="s">
        <v>459</v>
      </c>
      <c r="B179" s="58"/>
      <c r="C179" s="58"/>
      <c r="D179" s="59"/>
      <c r="E179" s="60"/>
      <c r="F179" s="47"/>
      <c r="G179" s="47"/>
      <c r="H179" s="61"/>
      <c r="I179" s="61"/>
      <c r="J179" s="61"/>
      <c r="K179" s="61"/>
      <c r="L179" s="61"/>
      <c r="M179" s="61"/>
      <c r="N179" s="61"/>
      <c r="O179" s="61"/>
      <c r="P179" s="61"/>
      <c r="Q179" s="61"/>
      <c r="R179" s="61"/>
      <c r="S179" s="61"/>
      <c r="T179" s="61"/>
      <c r="U179" s="61"/>
      <c r="V179" s="61"/>
      <c r="W179" s="61"/>
      <c r="X179" s="62"/>
      <c r="Y179" s="62"/>
      <c r="Z179" s="47"/>
      <c r="AA179" s="62"/>
      <c r="AB179" s="62"/>
      <c r="AC179" s="62"/>
    </row>
    <row r="180" spans="1:31" customFormat="1" ht="21" customHeight="1" x14ac:dyDescent="0.3">
      <c r="A180" s="58"/>
      <c r="B180" s="58"/>
      <c r="C180" s="58"/>
      <c r="D180" s="59"/>
      <c r="E180" s="60"/>
      <c r="F180" s="47"/>
      <c r="G180" s="47"/>
      <c r="H180" s="61"/>
      <c r="I180" s="61"/>
      <c r="J180" s="61"/>
      <c r="K180" s="61"/>
      <c r="L180" s="61"/>
      <c r="M180" s="61"/>
      <c r="N180" s="61"/>
      <c r="O180" s="61"/>
      <c r="P180" s="61"/>
      <c r="Q180" s="61"/>
      <c r="R180" s="61"/>
      <c r="S180" s="61"/>
      <c r="T180" s="61"/>
      <c r="U180" s="61"/>
      <c r="V180" s="61"/>
      <c r="W180" s="61"/>
      <c r="X180" s="62"/>
      <c r="Y180" s="62"/>
      <c r="Z180" s="47"/>
      <c r="AA180" s="62"/>
      <c r="AB180" s="62"/>
      <c r="AC180" s="62"/>
    </row>
    <row r="181" spans="1:31" customFormat="1" ht="14.4" x14ac:dyDescent="0.3">
      <c r="A181" s="31" t="s">
        <v>460</v>
      </c>
      <c r="B181" s="58"/>
      <c r="C181" s="58"/>
      <c r="D181" s="59"/>
      <c r="E181" s="63"/>
      <c r="F181" s="61"/>
      <c r="G181" s="61"/>
      <c r="H181" s="61"/>
      <c r="I181" s="61"/>
      <c r="J181" s="61"/>
      <c r="K181" s="61"/>
      <c r="L181" s="61"/>
      <c r="M181" s="61"/>
      <c r="N181" s="61"/>
      <c r="O181" s="61"/>
      <c r="P181" s="61"/>
      <c r="Q181" s="61"/>
      <c r="R181" s="61"/>
      <c r="S181" s="61"/>
      <c r="T181" s="61"/>
      <c r="U181" s="61"/>
      <c r="V181" s="61"/>
      <c r="W181" s="61"/>
      <c r="X181" s="62"/>
      <c r="Y181" s="62"/>
      <c r="Z181" s="47"/>
      <c r="AA181" s="62"/>
      <c r="AB181" s="62"/>
      <c r="AC181" s="62" t="s">
        <v>461</v>
      </c>
    </row>
    <row r="182" spans="1:31" customFormat="1" ht="14.4" x14ac:dyDescent="0.3">
      <c r="A182" s="31" t="s">
        <v>462</v>
      </c>
      <c r="B182" s="58"/>
      <c r="C182" s="58"/>
      <c r="D182" s="59"/>
      <c r="E182" s="63"/>
      <c r="F182" s="61"/>
      <c r="G182" s="61"/>
      <c r="H182" s="61"/>
      <c r="I182" s="61"/>
      <c r="J182" s="61"/>
      <c r="K182" s="61"/>
      <c r="L182" s="61"/>
      <c r="M182" s="61"/>
      <c r="N182" s="61"/>
      <c r="O182" s="61"/>
      <c r="P182" s="61"/>
      <c r="Q182" s="61"/>
      <c r="R182" s="61"/>
      <c r="S182" s="61"/>
      <c r="T182" s="61"/>
      <c r="U182" s="61"/>
      <c r="V182" s="61"/>
      <c r="W182" s="61"/>
      <c r="X182" s="64"/>
      <c r="Y182" s="64"/>
      <c r="Z182" s="47"/>
      <c r="AA182" s="64"/>
      <c r="AB182" s="64"/>
      <c r="AC182" s="64" t="s">
        <v>463</v>
      </c>
    </row>
    <row r="183" spans="1:31" customFormat="1" ht="14.4" x14ac:dyDescent="0.3">
      <c r="A183" s="25" t="s">
        <v>464</v>
      </c>
      <c r="B183" s="65"/>
      <c r="C183" s="66"/>
      <c r="D183" s="67"/>
      <c r="E183" s="67"/>
      <c r="F183" s="67"/>
      <c r="G183" s="67"/>
      <c r="H183" s="67"/>
      <c r="I183" s="67"/>
      <c r="J183" s="67"/>
      <c r="K183" s="67"/>
      <c r="L183" s="67"/>
      <c r="M183" s="61"/>
      <c r="N183" s="61"/>
      <c r="O183" s="61"/>
      <c r="P183" s="61"/>
      <c r="Q183" s="61"/>
      <c r="R183" s="61"/>
      <c r="S183" s="61"/>
      <c r="T183" s="61"/>
      <c r="U183" s="61"/>
      <c r="V183" s="61"/>
      <c r="W183" s="61"/>
      <c r="X183" s="64"/>
      <c r="Y183" s="47"/>
      <c r="Z183" s="47"/>
      <c r="AA183" s="47"/>
      <c r="AB183" s="47"/>
      <c r="AC183" s="47"/>
    </row>
    <row r="184" spans="1:31" customFormat="1" ht="14.4" x14ac:dyDescent="0.3">
      <c r="A184" s="123" t="s">
        <v>465</v>
      </c>
      <c r="B184" s="123"/>
      <c r="C184" s="123"/>
      <c r="D184" s="123"/>
      <c r="E184" s="123"/>
      <c r="F184" s="123"/>
      <c r="G184" s="123"/>
      <c r="H184" s="123"/>
      <c r="I184" s="123"/>
      <c r="J184" s="123"/>
      <c r="K184" s="123"/>
      <c r="L184" s="123"/>
      <c r="M184" s="61"/>
      <c r="N184" s="61"/>
      <c r="O184" s="61"/>
      <c r="P184" s="61"/>
      <c r="Q184" s="61"/>
      <c r="R184" s="61"/>
      <c r="S184" s="61"/>
      <c r="T184" s="61"/>
      <c r="U184" s="61"/>
      <c r="V184" s="61"/>
      <c r="W184" s="61"/>
      <c r="X184" s="64"/>
      <c r="Y184" s="47"/>
      <c r="Z184" s="47"/>
      <c r="AA184" s="47"/>
      <c r="AB184" s="47"/>
      <c r="AC184" s="47"/>
    </row>
    <row r="185" spans="1:31" customFormat="1" ht="14.4" x14ac:dyDescent="0.3">
      <c r="A185" s="31" t="s">
        <v>466</v>
      </c>
      <c r="B185" s="47"/>
      <c r="C185" s="59"/>
      <c r="D185" s="59"/>
      <c r="E185" s="60"/>
      <c r="F185" s="47"/>
      <c r="G185" s="47"/>
      <c r="H185" s="47"/>
      <c r="I185" s="47"/>
      <c r="J185" s="47"/>
      <c r="K185" s="47"/>
      <c r="L185" s="47"/>
      <c r="M185" s="47"/>
      <c r="N185" s="47"/>
      <c r="O185" s="47"/>
      <c r="P185" s="47"/>
      <c r="Q185" s="47"/>
      <c r="R185" s="47"/>
      <c r="S185" s="47"/>
      <c r="T185" s="47"/>
      <c r="U185" s="47"/>
      <c r="V185" s="47"/>
      <c r="W185" s="47"/>
      <c r="X185" s="47"/>
      <c r="Y185" s="47"/>
      <c r="Z185" s="47"/>
      <c r="AA185" s="47"/>
      <c r="AB185" s="47"/>
      <c r="AC185" s="47"/>
    </row>
  </sheetData>
  <mergeCells count="2">
    <mergeCell ref="A2:L2"/>
    <mergeCell ref="A184:L184"/>
  </mergeCells>
  <hyperlinks>
    <hyperlink ref="A2" r:id="rId1" xr:uid="{00000000-0004-0000-0200-000000000000}"/>
    <hyperlink ref="A184"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J246"/>
  <sheetViews>
    <sheetView topLeftCell="A187" workbookViewId="0">
      <selection activeCell="C173" sqref="C173"/>
    </sheetView>
  </sheetViews>
  <sheetFormatPr defaultColWidth="10.6640625" defaultRowHeight="13.2" x14ac:dyDescent="0.25"/>
  <cols>
    <col min="1" max="1" width="11.109375" style="47" customWidth="1"/>
    <col min="2" max="2" width="2.88671875" style="47" customWidth="1"/>
    <col min="3" max="3" width="31.109375" style="59" customWidth="1"/>
    <col min="4" max="4" width="2.6640625" style="59" customWidth="1"/>
    <col min="5" max="5" width="11.5546875" style="47" customWidth="1"/>
    <col min="6" max="28" width="6.88671875" style="47" customWidth="1"/>
    <col min="29" max="29" width="6.44140625" style="47" customWidth="1"/>
    <col min="30" max="149" width="8.6640625" style="47" customWidth="1"/>
    <col min="150" max="150" width="10.6640625" style="47" customWidth="1"/>
    <col min="151" max="16384" width="10.6640625" style="47"/>
  </cols>
  <sheetData>
    <row r="1" spans="1:36" s="30" customFormat="1" ht="15.6" x14ac:dyDescent="0.3">
      <c r="A1" s="29" t="s">
        <v>0</v>
      </c>
      <c r="AC1" s="68"/>
      <c r="AD1" s="68"/>
      <c r="AE1" s="68"/>
      <c r="AF1" s="68"/>
      <c r="AG1" s="68"/>
      <c r="AH1" s="68"/>
      <c r="AI1" s="68"/>
      <c r="AJ1" s="68"/>
    </row>
    <row r="2" spans="1:36" s="31" customFormat="1" x14ac:dyDescent="0.25">
      <c r="A2" s="123" t="s">
        <v>1</v>
      </c>
      <c r="B2" s="123"/>
      <c r="C2" s="123"/>
      <c r="D2" s="123"/>
      <c r="E2" s="123"/>
      <c r="F2" s="123"/>
      <c r="G2" s="123"/>
      <c r="H2" s="123"/>
      <c r="I2" s="123"/>
      <c r="J2" s="123"/>
      <c r="K2" s="123"/>
      <c r="L2" s="123"/>
      <c r="M2" s="69"/>
      <c r="N2" s="69"/>
      <c r="O2" s="69"/>
      <c r="P2" s="69"/>
      <c r="Q2" s="69"/>
      <c r="R2" s="69"/>
      <c r="S2" s="69"/>
      <c r="T2" s="69"/>
      <c r="U2" s="69"/>
      <c r="V2" s="69"/>
      <c r="W2" s="69"/>
      <c r="X2" s="70"/>
      <c r="Y2" s="70"/>
    </row>
    <row r="3" spans="1:36" s="30" customFormat="1" ht="21.75" customHeight="1" x14ac:dyDescent="0.3">
      <c r="A3" s="32" t="s">
        <v>471</v>
      </c>
      <c r="B3" s="32"/>
      <c r="C3" s="33"/>
      <c r="D3" s="33"/>
      <c r="E3" s="71"/>
      <c r="F3" s="71"/>
      <c r="G3" s="71"/>
      <c r="H3" s="71"/>
      <c r="I3" s="71"/>
      <c r="J3" s="71"/>
      <c r="K3" s="71"/>
      <c r="L3" s="71"/>
      <c r="M3" s="71"/>
      <c r="N3" s="71"/>
      <c r="O3" s="71"/>
      <c r="P3" s="71"/>
      <c r="Q3" s="71"/>
      <c r="R3" s="71"/>
      <c r="S3" s="71"/>
      <c r="T3" s="71"/>
      <c r="U3" s="71"/>
      <c r="V3" s="71"/>
      <c r="W3" s="71"/>
    </row>
    <row r="4" spans="1:36" s="30" customFormat="1" ht="18.75" customHeight="1" x14ac:dyDescent="0.3">
      <c r="A4" s="32" t="s">
        <v>472</v>
      </c>
      <c r="B4" s="32"/>
      <c r="C4" s="33">
        <v>1</v>
      </c>
      <c r="D4" s="33">
        <v>2</v>
      </c>
      <c r="E4" s="71">
        <v>3</v>
      </c>
      <c r="F4" s="71">
        <v>4</v>
      </c>
      <c r="G4" s="71">
        <v>5</v>
      </c>
      <c r="H4" s="71">
        <v>6</v>
      </c>
      <c r="I4" s="33">
        <v>7</v>
      </c>
      <c r="J4" s="33">
        <v>8</v>
      </c>
      <c r="K4" s="71">
        <v>9</v>
      </c>
      <c r="L4" s="71">
        <v>10</v>
      </c>
      <c r="M4" s="71">
        <v>11</v>
      </c>
      <c r="N4" s="71">
        <v>12</v>
      </c>
      <c r="O4" s="33">
        <v>13</v>
      </c>
      <c r="P4" s="33">
        <v>14</v>
      </c>
      <c r="Q4" s="71">
        <v>15</v>
      </c>
      <c r="R4" s="71">
        <v>16</v>
      </c>
      <c r="S4" s="71">
        <v>17</v>
      </c>
      <c r="T4" s="71">
        <v>18</v>
      </c>
      <c r="U4" s="33">
        <v>19</v>
      </c>
      <c r="V4" s="33">
        <v>20</v>
      </c>
      <c r="W4" s="71">
        <v>21</v>
      </c>
      <c r="X4" s="71">
        <v>22</v>
      </c>
      <c r="Y4" s="71">
        <v>23</v>
      </c>
      <c r="Z4" s="71">
        <v>24</v>
      </c>
      <c r="AA4" s="33">
        <v>25</v>
      </c>
      <c r="AB4" s="33">
        <v>26</v>
      </c>
      <c r="AC4" s="71">
        <v>27</v>
      </c>
      <c r="AD4" s="71">
        <v>28</v>
      </c>
      <c r="AE4" s="71">
        <v>29</v>
      </c>
    </row>
    <row r="5" spans="1:36" s="31" customFormat="1" ht="30" customHeight="1" thickBot="1" x14ac:dyDescent="0.3">
      <c r="A5" s="35"/>
      <c r="B5" s="35"/>
      <c r="C5" s="36"/>
      <c r="D5" s="36"/>
      <c r="E5" s="72"/>
      <c r="F5" s="72"/>
      <c r="G5" s="72"/>
      <c r="H5" s="72"/>
      <c r="I5" s="72"/>
      <c r="J5" s="72"/>
      <c r="K5" s="72"/>
      <c r="L5" s="72"/>
      <c r="M5" s="72"/>
      <c r="N5" s="72"/>
      <c r="O5" s="72"/>
      <c r="P5" s="72"/>
      <c r="Q5" s="72"/>
      <c r="R5" s="72"/>
      <c r="S5" s="72"/>
      <c r="T5" s="72"/>
      <c r="U5" s="72"/>
      <c r="V5" s="72"/>
      <c r="W5" s="72"/>
      <c r="X5" s="73"/>
      <c r="Y5" s="73"/>
      <c r="Z5" s="73"/>
      <c r="AA5" s="74"/>
      <c r="AB5" s="38"/>
      <c r="AC5" s="38" t="s">
        <v>473</v>
      </c>
    </row>
    <row r="6" spans="1:36" s="31" customFormat="1" ht="33" customHeight="1" thickBot="1" x14ac:dyDescent="0.3">
      <c r="A6" s="39" t="s">
        <v>5</v>
      </c>
      <c r="B6" s="40" t="s">
        <v>6</v>
      </c>
      <c r="C6" s="132"/>
      <c r="D6" s="132"/>
      <c r="E6" s="75">
        <v>1993</v>
      </c>
      <c r="F6" s="75">
        <v>1994</v>
      </c>
      <c r="G6" s="75">
        <v>1995</v>
      </c>
      <c r="H6" s="75">
        <v>1996</v>
      </c>
      <c r="I6" s="75">
        <v>1997</v>
      </c>
      <c r="J6" s="75">
        <v>1998</v>
      </c>
      <c r="K6" s="75">
        <v>1999</v>
      </c>
      <c r="L6" s="75">
        <v>2000</v>
      </c>
      <c r="M6" s="75">
        <v>2001</v>
      </c>
      <c r="N6" s="75">
        <v>2002</v>
      </c>
      <c r="O6" s="75">
        <v>2003</v>
      </c>
      <c r="P6" s="75">
        <v>2004</v>
      </c>
      <c r="Q6" s="75">
        <v>2005</v>
      </c>
      <c r="R6" s="75">
        <v>2006</v>
      </c>
      <c r="S6" s="75">
        <v>2007</v>
      </c>
      <c r="T6" s="75">
        <v>2008</v>
      </c>
      <c r="U6" s="75">
        <v>2009</v>
      </c>
      <c r="V6" s="133" t="s">
        <v>776</v>
      </c>
      <c r="W6" s="41" t="s">
        <v>777</v>
      </c>
      <c r="X6" s="42" t="s">
        <v>778</v>
      </c>
      <c r="Y6" s="42" t="s">
        <v>779</v>
      </c>
      <c r="Z6" s="42" t="s">
        <v>780</v>
      </c>
      <c r="AA6" s="134" t="s">
        <v>781</v>
      </c>
      <c r="AB6" s="134" t="s">
        <v>782</v>
      </c>
      <c r="AC6" s="42" t="s">
        <v>783</v>
      </c>
      <c r="AD6" s="42" t="s">
        <v>784</v>
      </c>
      <c r="AE6" s="75">
        <v>2019</v>
      </c>
    </row>
    <row r="7" spans="1:36" s="43" customFormat="1" ht="19.5" customHeight="1" x14ac:dyDescent="0.25">
      <c r="A7" s="136" t="s">
        <v>7</v>
      </c>
      <c r="B7" s="44" t="s">
        <v>8</v>
      </c>
      <c r="C7" s="44"/>
      <c r="D7" s="45"/>
      <c r="E7" s="76">
        <v>2935</v>
      </c>
      <c r="F7" s="76">
        <v>2995</v>
      </c>
      <c r="G7" s="76">
        <v>3047</v>
      </c>
      <c r="H7" s="76">
        <v>3114</v>
      </c>
      <c r="I7" s="76">
        <v>3181</v>
      </c>
      <c r="J7" s="76">
        <v>3232</v>
      </c>
      <c r="K7" s="76">
        <v>3284</v>
      </c>
      <c r="L7" s="76">
        <v>3264</v>
      </c>
      <c r="M7" s="76">
        <v>3312</v>
      </c>
      <c r="N7" s="76">
        <v>3384</v>
      </c>
      <c r="O7" s="76">
        <v>3398</v>
      </c>
      <c r="P7" s="76">
        <v>3481</v>
      </c>
      <c r="Q7" s="76">
        <v>3487</v>
      </c>
      <c r="R7" s="76">
        <v>3481</v>
      </c>
      <c r="S7" s="76">
        <v>3507</v>
      </c>
      <c r="T7" s="76">
        <v>3467</v>
      </c>
      <c r="U7" s="76">
        <v>3444</v>
      </c>
      <c r="V7" s="76">
        <v>3420</v>
      </c>
      <c r="W7" s="76">
        <v>3447</v>
      </c>
      <c r="X7" s="76">
        <v>3441</v>
      </c>
      <c r="Y7" s="76">
        <v>3478</v>
      </c>
      <c r="Z7" s="76">
        <v>3591</v>
      </c>
      <c r="AA7" s="76">
        <v>3672</v>
      </c>
      <c r="AB7" s="76">
        <v>3748</v>
      </c>
      <c r="AC7" s="76">
        <v>3833</v>
      </c>
      <c r="AD7" s="76">
        <v>3882</v>
      </c>
      <c r="AE7" s="76">
        <v>3954</v>
      </c>
    </row>
    <row r="8" spans="1:36" s="43" customFormat="1" ht="15" customHeight="1" x14ac:dyDescent="0.25">
      <c r="A8" s="136" t="s">
        <v>9</v>
      </c>
      <c r="B8" s="44" t="s">
        <v>10</v>
      </c>
      <c r="C8" s="44"/>
      <c r="D8" s="45"/>
      <c r="E8" s="76">
        <v>3314</v>
      </c>
      <c r="F8" s="76">
        <v>3380</v>
      </c>
      <c r="G8" s="76">
        <v>3438</v>
      </c>
      <c r="H8" s="76">
        <v>3514</v>
      </c>
      <c r="I8" s="76">
        <v>3587</v>
      </c>
      <c r="J8" s="76">
        <v>3647</v>
      </c>
      <c r="K8" s="76">
        <v>3707</v>
      </c>
      <c r="L8" s="76">
        <v>3685</v>
      </c>
      <c r="M8" s="76">
        <v>3740</v>
      </c>
      <c r="N8" s="76">
        <v>3813</v>
      </c>
      <c r="O8" s="76">
        <v>3825</v>
      </c>
      <c r="P8" s="76">
        <v>3894</v>
      </c>
      <c r="Q8" s="76">
        <v>3903</v>
      </c>
      <c r="R8" s="76">
        <v>3910</v>
      </c>
      <c r="S8" s="76">
        <v>3936</v>
      </c>
      <c r="T8" s="76">
        <v>3890</v>
      </c>
      <c r="U8" s="76">
        <v>3861</v>
      </c>
      <c r="V8" s="76">
        <v>3837</v>
      </c>
      <c r="W8" s="76">
        <v>3872</v>
      </c>
      <c r="X8" s="76">
        <v>3865</v>
      </c>
      <c r="Y8" s="76">
        <v>3905</v>
      </c>
      <c r="Z8" s="76">
        <v>4033</v>
      </c>
      <c r="AA8" s="76">
        <v>4126</v>
      </c>
      <c r="AB8" s="76">
        <v>4206</v>
      </c>
      <c r="AC8" s="76">
        <v>4300</v>
      </c>
      <c r="AD8" s="76">
        <v>4355</v>
      </c>
      <c r="AE8" s="76">
        <v>4440</v>
      </c>
    </row>
    <row r="9" spans="1:36" s="43" customFormat="1" ht="15" customHeight="1" x14ac:dyDescent="0.25">
      <c r="A9" s="136" t="s">
        <v>11</v>
      </c>
      <c r="B9" s="44" t="s">
        <v>12</v>
      </c>
      <c r="C9" s="44"/>
      <c r="D9" s="45"/>
      <c r="E9" s="76">
        <v>1635</v>
      </c>
      <c r="F9" s="76">
        <v>1671</v>
      </c>
      <c r="G9" s="76">
        <v>1702</v>
      </c>
      <c r="H9" s="76">
        <v>1744</v>
      </c>
      <c r="I9" s="76">
        <v>1782</v>
      </c>
      <c r="J9" s="76">
        <v>1807</v>
      </c>
      <c r="K9" s="76">
        <v>1831</v>
      </c>
      <c r="L9" s="76">
        <v>1814</v>
      </c>
      <c r="M9" s="76">
        <v>1840</v>
      </c>
      <c r="N9" s="76">
        <v>1904</v>
      </c>
      <c r="O9" s="76">
        <v>1925</v>
      </c>
      <c r="P9" s="76">
        <v>2046</v>
      </c>
      <c r="Q9" s="76">
        <v>2049</v>
      </c>
      <c r="R9" s="76">
        <v>2020</v>
      </c>
      <c r="S9" s="76">
        <v>2043</v>
      </c>
      <c r="T9" s="76">
        <v>2025</v>
      </c>
      <c r="U9" s="76">
        <v>2027</v>
      </c>
      <c r="V9" s="76">
        <v>1996</v>
      </c>
      <c r="W9" s="76">
        <v>1992</v>
      </c>
      <c r="X9" s="76">
        <v>1991</v>
      </c>
      <c r="Y9" s="76">
        <v>2008</v>
      </c>
      <c r="Z9" s="76">
        <v>2057</v>
      </c>
      <c r="AA9" s="76">
        <v>2087</v>
      </c>
      <c r="AB9" s="76">
        <v>2136</v>
      </c>
      <c r="AC9" s="76">
        <v>2206</v>
      </c>
      <c r="AD9" s="76">
        <v>2211</v>
      </c>
      <c r="AE9" s="76">
        <v>2232</v>
      </c>
    </row>
    <row r="10" spans="1:36" s="43" customFormat="1" ht="15" customHeight="1" x14ac:dyDescent="0.25">
      <c r="A10" s="136" t="s">
        <v>13</v>
      </c>
      <c r="B10" s="44" t="s">
        <v>14</v>
      </c>
      <c r="C10" s="44"/>
      <c r="D10" s="45"/>
      <c r="E10" s="76">
        <v>1860</v>
      </c>
      <c r="F10" s="76">
        <v>1901</v>
      </c>
      <c r="G10" s="76">
        <v>1934</v>
      </c>
      <c r="H10" s="76">
        <v>1975</v>
      </c>
      <c r="I10" s="76">
        <v>2021</v>
      </c>
      <c r="J10" s="76">
        <v>2044</v>
      </c>
      <c r="K10" s="76">
        <v>2075</v>
      </c>
      <c r="L10" s="76">
        <v>2058</v>
      </c>
      <c r="M10" s="76">
        <v>2086</v>
      </c>
      <c r="N10" s="76">
        <v>2158</v>
      </c>
      <c r="O10" s="76">
        <v>2183</v>
      </c>
      <c r="P10" s="76">
        <v>2229</v>
      </c>
      <c r="Q10" s="76">
        <v>2224</v>
      </c>
      <c r="R10" s="76">
        <v>2236</v>
      </c>
      <c r="S10" s="76">
        <v>2265</v>
      </c>
      <c r="T10" s="76">
        <v>2249</v>
      </c>
      <c r="U10" s="76">
        <v>2225</v>
      </c>
      <c r="V10" s="76">
        <v>2200</v>
      </c>
      <c r="W10" s="76">
        <v>2213</v>
      </c>
      <c r="X10" s="76">
        <v>2208</v>
      </c>
      <c r="Y10" s="76">
        <v>2247</v>
      </c>
      <c r="Z10" s="76">
        <v>2338</v>
      </c>
      <c r="AA10" s="76">
        <v>2401</v>
      </c>
      <c r="AB10" s="76">
        <v>2474</v>
      </c>
      <c r="AC10" s="76">
        <v>2496</v>
      </c>
      <c r="AD10" s="76">
        <v>2563</v>
      </c>
      <c r="AE10" s="76">
        <v>2600</v>
      </c>
    </row>
    <row r="11" spans="1:36" s="43" customFormat="1" ht="22.5" customHeight="1" x14ac:dyDescent="0.25">
      <c r="A11" s="136" t="s">
        <v>15</v>
      </c>
      <c r="B11" s="44" t="s">
        <v>16</v>
      </c>
      <c r="C11" s="44"/>
      <c r="D11" s="45"/>
      <c r="E11" s="76">
        <v>2860</v>
      </c>
      <c r="F11" s="76">
        <v>2906</v>
      </c>
      <c r="G11" s="76">
        <v>2949</v>
      </c>
      <c r="H11" s="76">
        <v>2996</v>
      </c>
      <c r="I11" s="76">
        <v>3062</v>
      </c>
      <c r="J11" s="76">
        <v>3100</v>
      </c>
      <c r="K11" s="76">
        <v>3167</v>
      </c>
      <c r="L11" s="76">
        <v>3109</v>
      </c>
      <c r="M11" s="76">
        <v>3146</v>
      </c>
      <c r="N11" s="76">
        <v>3196</v>
      </c>
      <c r="O11" s="76">
        <v>3188</v>
      </c>
      <c r="P11" s="76">
        <v>3259</v>
      </c>
      <c r="Q11" s="76">
        <v>3238</v>
      </c>
      <c r="R11" s="76">
        <v>3197</v>
      </c>
      <c r="S11" s="76">
        <v>3214</v>
      </c>
      <c r="T11" s="76">
        <v>3148</v>
      </c>
      <c r="U11" s="76">
        <v>3127</v>
      </c>
      <c r="V11" s="76">
        <v>3102</v>
      </c>
      <c r="W11" s="76">
        <v>3142</v>
      </c>
      <c r="X11" s="76">
        <v>3150</v>
      </c>
      <c r="Y11" s="76">
        <v>3178</v>
      </c>
      <c r="Z11" s="76">
        <v>3270</v>
      </c>
      <c r="AA11" s="76">
        <v>3325</v>
      </c>
      <c r="AB11" s="76">
        <v>3353</v>
      </c>
      <c r="AC11" s="76">
        <v>3437</v>
      </c>
      <c r="AD11" s="76">
        <v>3533</v>
      </c>
      <c r="AE11" s="76">
        <v>3685</v>
      </c>
    </row>
    <row r="12" spans="1:36" customFormat="1" ht="15" customHeight="1" x14ac:dyDescent="0.3">
      <c r="A12" s="137" t="s">
        <v>17</v>
      </c>
      <c r="B12" s="44"/>
      <c r="C12" s="48" t="s">
        <v>18</v>
      </c>
      <c r="D12" s="49"/>
      <c r="E12" s="77">
        <v>3569</v>
      </c>
      <c r="F12" s="77">
        <v>3626</v>
      </c>
      <c r="G12" s="77">
        <v>3683</v>
      </c>
      <c r="H12" s="77">
        <v>3799</v>
      </c>
      <c r="I12" s="77">
        <v>3963</v>
      </c>
      <c r="J12" s="77">
        <v>4030</v>
      </c>
      <c r="K12" s="77">
        <v>4114</v>
      </c>
      <c r="L12" s="77">
        <v>3986</v>
      </c>
      <c r="M12" s="77">
        <v>4090</v>
      </c>
      <c r="N12" s="77">
        <v>4215</v>
      </c>
      <c r="O12" s="77">
        <v>4187</v>
      </c>
      <c r="P12" s="77">
        <v>4134</v>
      </c>
      <c r="Q12" s="77">
        <v>4135</v>
      </c>
      <c r="R12" s="77">
        <v>4114</v>
      </c>
      <c r="S12" s="77">
        <v>4082</v>
      </c>
      <c r="T12" s="77">
        <v>3999</v>
      </c>
      <c r="U12" s="77">
        <v>3928</v>
      </c>
      <c r="V12" s="77">
        <v>3893</v>
      </c>
      <c r="W12" s="77">
        <v>3969</v>
      </c>
      <c r="X12" s="77">
        <v>3994</v>
      </c>
      <c r="Y12" s="77">
        <v>4008</v>
      </c>
      <c r="Z12" s="77">
        <v>4132</v>
      </c>
      <c r="AA12" s="77">
        <v>4236</v>
      </c>
      <c r="AB12" s="77">
        <v>4174</v>
      </c>
      <c r="AC12" s="77">
        <v>4218</v>
      </c>
      <c r="AD12" s="77">
        <v>4358</v>
      </c>
      <c r="AE12" s="77">
        <v>4487</v>
      </c>
      <c r="AF12" s="47"/>
      <c r="AG12" s="47"/>
      <c r="AH12" s="47"/>
      <c r="AI12" s="47"/>
      <c r="AJ12" s="47"/>
    </row>
    <row r="13" spans="1:36" customFormat="1" ht="15" customHeight="1" x14ac:dyDescent="0.3">
      <c r="A13" s="137" t="s">
        <v>19</v>
      </c>
      <c r="B13" s="44"/>
      <c r="C13" s="48" t="s">
        <v>485</v>
      </c>
      <c r="D13" s="49">
        <v>2</v>
      </c>
      <c r="E13" s="77">
        <v>2291</v>
      </c>
      <c r="F13" s="77">
        <v>2347</v>
      </c>
      <c r="G13" s="77">
        <v>2387</v>
      </c>
      <c r="H13" s="77">
        <v>2438</v>
      </c>
      <c r="I13" s="77">
        <v>2537</v>
      </c>
      <c r="J13" s="77">
        <v>2583</v>
      </c>
      <c r="K13" s="77">
        <v>2638</v>
      </c>
      <c r="L13" s="77">
        <v>2613</v>
      </c>
      <c r="M13" s="77">
        <v>2632</v>
      </c>
      <c r="N13" s="77">
        <v>2686</v>
      </c>
      <c r="O13" s="77">
        <v>2700</v>
      </c>
      <c r="P13" s="77">
        <v>2889</v>
      </c>
      <c r="Q13" s="77">
        <v>2881</v>
      </c>
      <c r="R13" s="77">
        <v>2906</v>
      </c>
      <c r="S13" s="77">
        <v>2981</v>
      </c>
      <c r="T13" s="77">
        <v>2920</v>
      </c>
      <c r="U13" s="77">
        <v>2887</v>
      </c>
      <c r="V13" s="77">
        <v>2867</v>
      </c>
      <c r="W13" s="77">
        <v>2892</v>
      </c>
      <c r="X13" s="77">
        <v>2908</v>
      </c>
      <c r="Y13" s="77">
        <v>2944</v>
      </c>
      <c r="Z13" s="77">
        <v>3035</v>
      </c>
      <c r="AA13" s="77">
        <v>3122</v>
      </c>
      <c r="AB13" s="77">
        <v>3112</v>
      </c>
      <c r="AC13" s="77">
        <v>3235</v>
      </c>
      <c r="AD13" s="77">
        <v>3336</v>
      </c>
      <c r="AE13" s="77">
        <v>3468</v>
      </c>
      <c r="AF13" s="47"/>
      <c r="AG13" s="47"/>
      <c r="AH13" s="47"/>
      <c r="AI13" s="47"/>
      <c r="AJ13" s="47"/>
    </row>
    <row r="14" spans="1:36" customFormat="1" ht="15" customHeight="1" x14ac:dyDescent="0.3">
      <c r="A14" s="137" t="s">
        <v>20</v>
      </c>
      <c r="B14" s="44"/>
      <c r="C14" s="48" t="s">
        <v>21</v>
      </c>
      <c r="D14" s="49"/>
      <c r="E14" s="77">
        <v>3916</v>
      </c>
      <c r="F14" s="77">
        <v>3963</v>
      </c>
      <c r="G14" s="77">
        <v>4013</v>
      </c>
      <c r="H14" s="77">
        <v>4082</v>
      </c>
      <c r="I14" s="77">
        <v>4215</v>
      </c>
      <c r="J14" s="77">
        <v>4233</v>
      </c>
      <c r="K14" s="77">
        <v>4331</v>
      </c>
      <c r="L14" s="77">
        <v>4244</v>
      </c>
      <c r="M14" s="77">
        <v>4337</v>
      </c>
      <c r="N14" s="77">
        <v>4424</v>
      </c>
      <c r="O14" s="77">
        <v>4439</v>
      </c>
      <c r="P14" s="77">
        <v>4389</v>
      </c>
      <c r="Q14" s="77">
        <v>4333</v>
      </c>
      <c r="R14" s="77">
        <v>4370</v>
      </c>
      <c r="S14" s="77">
        <v>4281</v>
      </c>
      <c r="T14" s="77">
        <v>4241</v>
      </c>
      <c r="U14" s="77">
        <v>4165</v>
      </c>
      <c r="V14" s="77">
        <v>4070</v>
      </c>
      <c r="W14" s="77">
        <v>4100</v>
      </c>
      <c r="X14" s="77">
        <v>4235</v>
      </c>
      <c r="Y14" s="77">
        <v>4249</v>
      </c>
      <c r="Z14" s="77">
        <v>4293</v>
      </c>
      <c r="AA14" s="77">
        <v>4380</v>
      </c>
      <c r="AB14" s="77">
        <v>4422</v>
      </c>
      <c r="AC14" s="77">
        <v>4490</v>
      </c>
      <c r="AD14" s="77">
        <v>4669</v>
      </c>
      <c r="AE14" s="77">
        <v>4779</v>
      </c>
      <c r="AF14" s="47"/>
      <c r="AG14" s="47"/>
      <c r="AH14" s="47"/>
      <c r="AI14" s="47"/>
      <c r="AJ14" s="47"/>
    </row>
    <row r="15" spans="1:36" customFormat="1" ht="15" customHeight="1" x14ac:dyDescent="0.3">
      <c r="A15" s="137" t="s">
        <v>22</v>
      </c>
      <c r="B15" s="44"/>
      <c r="C15" s="48" t="s">
        <v>23</v>
      </c>
      <c r="D15" s="49"/>
      <c r="E15" s="77">
        <v>6301</v>
      </c>
      <c r="F15" s="77">
        <v>6368</v>
      </c>
      <c r="G15" s="77">
        <v>6431</v>
      </c>
      <c r="H15" s="77">
        <v>6448</v>
      </c>
      <c r="I15" s="77">
        <v>6551</v>
      </c>
      <c r="J15" s="77">
        <v>6601</v>
      </c>
      <c r="K15" s="77">
        <v>6796</v>
      </c>
      <c r="L15" s="77">
        <v>6620</v>
      </c>
      <c r="M15" s="77">
        <v>6708</v>
      </c>
      <c r="N15" s="77">
        <v>6736</v>
      </c>
      <c r="O15" s="77">
        <v>6719</v>
      </c>
      <c r="P15" s="77">
        <v>6720</v>
      </c>
      <c r="Q15" s="77">
        <v>6558</v>
      </c>
      <c r="R15" s="77">
        <v>6620</v>
      </c>
      <c r="S15" s="77">
        <v>6540</v>
      </c>
      <c r="T15" s="77">
        <v>6368</v>
      </c>
      <c r="U15" s="77">
        <v>6318</v>
      </c>
      <c r="V15" s="77">
        <v>6193</v>
      </c>
      <c r="W15" s="77">
        <v>6194</v>
      </c>
      <c r="X15" s="77">
        <v>6318</v>
      </c>
      <c r="Y15" s="77">
        <v>6265</v>
      </c>
      <c r="Z15" s="77">
        <v>6488</v>
      </c>
      <c r="AA15" s="77">
        <v>6611</v>
      </c>
      <c r="AB15" s="77">
        <v>6566</v>
      </c>
      <c r="AC15" s="77">
        <v>6751</v>
      </c>
      <c r="AD15" s="77">
        <v>6881</v>
      </c>
      <c r="AE15" s="77">
        <v>7099</v>
      </c>
      <c r="AF15" s="47"/>
      <c r="AG15" s="47"/>
      <c r="AH15" s="47"/>
      <c r="AI15" s="47"/>
      <c r="AJ15" s="47"/>
    </row>
    <row r="16" spans="1:36" customFormat="1" ht="15" customHeight="1" x14ac:dyDescent="0.3">
      <c r="A16" s="137" t="s">
        <v>24</v>
      </c>
      <c r="B16" s="44"/>
      <c r="C16" s="48" t="s">
        <v>25</v>
      </c>
      <c r="D16" s="49">
        <v>2</v>
      </c>
      <c r="E16" s="77">
        <v>1171</v>
      </c>
      <c r="F16" s="77">
        <v>1206</v>
      </c>
      <c r="G16" s="77">
        <v>1232</v>
      </c>
      <c r="H16" s="77">
        <v>1245</v>
      </c>
      <c r="I16" s="77">
        <v>1263</v>
      </c>
      <c r="J16" s="77">
        <v>1278</v>
      </c>
      <c r="K16" s="77">
        <v>1326</v>
      </c>
      <c r="L16" s="77">
        <v>1300</v>
      </c>
      <c r="M16" s="77">
        <v>1331</v>
      </c>
      <c r="N16" s="77">
        <v>1344</v>
      </c>
      <c r="O16" s="77">
        <v>1345</v>
      </c>
      <c r="P16" s="77">
        <v>1387</v>
      </c>
      <c r="Q16" s="77">
        <v>1387</v>
      </c>
      <c r="R16" s="77">
        <v>1360</v>
      </c>
      <c r="S16" s="77">
        <v>1371</v>
      </c>
      <c r="T16" s="77">
        <v>1343</v>
      </c>
      <c r="U16" s="77">
        <v>1346</v>
      </c>
      <c r="V16" s="77">
        <v>1360</v>
      </c>
      <c r="W16" s="77">
        <v>1404</v>
      </c>
      <c r="X16" s="77">
        <v>1385</v>
      </c>
      <c r="Y16" s="77">
        <v>1414</v>
      </c>
      <c r="Z16" s="77">
        <v>1458</v>
      </c>
      <c r="AA16" s="77">
        <v>1513</v>
      </c>
      <c r="AB16" s="77">
        <v>1577</v>
      </c>
      <c r="AC16" s="77">
        <v>1649</v>
      </c>
      <c r="AD16" s="77">
        <v>1694</v>
      </c>
      <c r="AE16" s="77">
        <v>1784</v>
      </c>
      <c r="AF16" s="47"/>
      <c r="AG16" s="47"/>
      <c r="AH16" s="47"/>
      <c r="AI16" s="47"/>
      <c r="AJ16" s="47"/>
    </row>
    <row r="17" spans="1:31" customFormat="1" ht="16.2" x14ac:dyDescent="0.3">
      <c r="A17" s="137" t="s">
        <v>26</v>
      </c>
      <c r="B17" s="44"/>
      <c r="C17" s="48" t="s">
        <v>27</v>
      </c>
      <c r="D17" s="49"/>
      <c r="E17" s="77">
        <v>3414</v>
      </c>
      <c r="F17" s="77">
        <v>3461</v>
      </c>
      <c r="G17" s="77">
        <v>3507</v>
      </c>
      <c r="H17" s="77">
        <v>3536</v>
      </c>
      <c r="I17" s="77">
        <v>3590</v>
      </c>
      <c r="J17" s="77">
        <v>3610</v>
      </c>
      <c r="K17" s="77">
        <v>3697</v>
      </c>
      <c r="L17" s="77">
        <v>3598</v>
      </c>
      <c r="M17" s="77">
        <v>3565</v>
      </c>
      <c r="N17" s="77">
        <v>3608</v>
      </c>
      <c r="O17" s="77">
        <v>3625</v>
      </c>
      <c r="P17" s="77">
        <v>3686</v>
      </c>
      <c r="Q17" s="77">
        <v>3690</v>
      </c>
      <c r="R17" s="77">
        <v>3720</v>
      </c>
      <c r="S17" s="77">
        <v>3722</v>
      </c>
      <c r="T17" s="77">
        <v>3688</v>
      </c>
      <c r="U17" s="77">
        <v>3623</v>
      </c>
      <c r="V17" s="77">
        <v>3636</v>
      </c>
      <c r="W17" s="77">
        <v>3652</v>
      </c>
      <c r="X17" s="77">
        <v>3611</v>
      </c>
      <c r="Y17" s="77">
        <v>3630</v>
      </c>
      <c r="Z17" s="77">
        <v>3756</v>
      </c>
      <c r="AA17" s="77">
        <v>3746</v>
      </c>
      <c r="AB17" s="77">
        <v>3811</v>
      </c>
      <c r="AC17" s="77">
        <v>3906</v>
      </c>
      <c r="AD17" s="77">
        <v>4088</v>
      </c>
      <c r="AE17" s="77">
        <v>4232</v>
      </c>
    </row>
    <row r="18" spans="1:31" customFormat="1" ht="16.2" x14ac:dyDescent="0.3">
      <c r="A18" s="137" t="s">
        <v>28</v>
      </c>
      <c r="B18" s="44"/>
      <c r="C18" s="48" t="s">
        <v>29</v>
      </c>
      <c r="D18" s="49"/>
      <c r="E18" s="77">
        <v>4171</v>
      </c>
      <c r="F18" s="77">
        <v>4219</v>
      </c>
      <c r="G18" s="77">
        <v>4275</v>
      </c>
      <c r="H18" s="77">
        <v>4372</v>
      </c>
      <c r="I18" s="77">
        <v>4439</v>
      </c>
      <c r="J18" s="77">
        <v>4515</v>
      </c>
      <c r="K18" s="77">
        <v>4622</v>
      </c>
      <c r="L18" s="77">
        <v>4596</v>
      </c>
      <c r="M18" s="77">
        <v>4628</v>
      </c>
      <c r="N18" s="77">
        <v>4702</v>
      </c>
      <c r="O18" s="77">
        <v>4688</v>
      </c>
      <c r="P18" s="77">
        <v>5032</v>
      </c>
      <c r="Q18" s="77">
        <v>4935</v>
      </c>
      <c r="R18" s="77">
        <v>4947</v>
      </c>
      <c r="S18" s="77">
        <v>4825</v>
      </c>
      <c r="T18" s="77">
        <v>4714</v>
      </c>
      <c r="U18" s="77">
        <v>4612</v>
      </c>
      <c r="V18" s="77">
        <v>4533</v>
      </c>
      <c r="W18" s="77">
        <v>4608</v>
      </c>
      <c r="X18" s="77">
        <v>4624</v>
      </c>
      <c r="Y18" s="77">
        <v>4554</v>
      </c>
      <c r="Z18" s="77">
        <v>4771</v>
      </c>
      <c r="AA18" s="77">
        <v>4828</v>
      </c>
      <c r="AB18" s="77">
        <v>4876</v>
      </c>
      <c r="AC18" s="77">
        <v>4886</v>
      </c>
      <c r="AD18" s="77">
        <v>4904</v>
      </c>
      <c r="AE18" s="77">
        <v>5242</v>
      </c>
    </row>
    <row r="19" spans="1:31" s="43" customFormat="1" ht="15.6" x14ac:dyDescent="0.25">
      <c r="A19" s="136" t="s">
        <v>30</v>
      </c>
      <c r="B19" s="44"/>
      <c r="C19" s="44" t="s">
        <v>31</v>
      </c>
      <c r="D19" s="45"/>
      <c r="E19" s="76">
        <v>4446</v>
      </c>
      <c r="F19" s="76">
        <v>4490</v>
      </c>
      <c r="G19" s="76">
        <v>4545</v>
      </c>
      <c r="H19" s="76">
        <v>4612</v>
      </c>
      <c r="I19" s="76">
        <v>4684</v>
      </c>
      <c r="J19" s="76">
        <v>4731</v>
      </c>
      <c r="K19" s="76">
        <v>4797</v>
      </c>
      <c r="L19" s="76">
        <v>4694</v>
      </c>
      <c r="M19" s="76">
        <v>4746</v>
      </c>
      <c r="N19" s="76">
        <v>4821</v>
      </c>
      <c r="O19" s="76">
        <v>4780</v>
      </c>
      <c r="P19" s="76">
        <v>4745</v>
      </c>
      <c r="Q19" s="76">
        <v>4718</v>
      </c>
      <c r="R19" s="76">
        <v>4657</v>
      </c>
      <c r="S19" s="76">
        <v>4692</v>
      </c>
      <c r="T19" s="76">
        <v>4570</v>
      </c>
      <c r="U19" s="76">
        <v>4522</v>
      </c>
      <c r="V19" s="76">
        <v>4459</v>
      </c>
      <c r="W19" s="76">
        <v>4499</v>
      </c>
      <c r="X19" s="76">
        <v>4507</v>
      </c>
      <c r="Y19" s="76">
        <v>4559</v>
      </c>
      <c r="Z19" s="76">
        <v>4657</v>
      </c>
      <c r="AA19" s="76">
        <v>4666</v>
      </c>
      <c r="AB19" s="76">
        <v>4689</v>
      </c>
      <c r="AC19" s="76">
        <v>4752</v>
      </c>
      <c r="AD19" s="76">
        <v>4873</v>
      </c>
      <c r="AE19" s="76">
        <v>5068</v>
      </c>
    </row>
    <row r="20" spans="1:31" customFormat="1" ht="16.2" x14ac:dyDescent="0.3">
      <c r="A20" s="137" t="s">
        <v>32</v>
      </c>
      <c r="B20" s="44"/>
      <c r="C20" s="51" t="s">
        <v>33</v>
      </c>
      <c r="D20" s="49"/>
      <c r="E20" s="77">
        <v>5216</v>
      </c>
      <c r="F20" s="77">
        <v>5287</v>
      </c>
      <c r="G20" s="77">
        <v>5350</v>
      </c>
      <c r="H20" s="77">
        <v>5479</v>
      </c>
      <c r="I20" s="77">
        <v>5585</v>
      </c>
      <c r="J20" s="77">
        <v>5647</v>
      </c>
      <c r="K20" s="77">
        <v>5669</v>
      </c>
      <c r="L20" s="77">
        <v>5502</v>
      </c>
      <c r="M20" s="77">
        <v>5527</v>
      </c>
      <c r="N20" s="77">
        <v>5612</v>
      </c>
      <c r="O20" s="77">
        <v>5565</v>
      </c>
      <c r="P20" s="77">
        <v>5456</v>
      </c>
      <c r="Q20" s="77">
        <v>5422</v>
      </c>
      <c r="R20" s="77">
        <v>5327</v>
      </c>
      <c r="S20" s="77">
        <v>5435</v>
      </c>
      <c r="T20" s="77">
        <v>5298</v>
      </c>
      <c r="U20" s="77">
        <v>5302</v>
      </c>
      <c r="V20" s="77">
        <v>5184</v>
      </c>
      <c r="W20" s="77">
        <v>5246</v>
      </c>
      <c r="X20" s="77">
        <v>5218</v>
      </c>
      <c r="Y20" s="77">
        <v>5286</v>
      </c>
      <c r="Z20" s="77">
        <v>5410</v>
      </c>
      <c r="AA20" s="77">
        <v>5213</v>
      </c>
      <c r="AB20" s="77">
        <v>5226</v>
      </c>
      <c r="AC20" s="77">
        <v>5503</v>
      </c>
      <c r="AD20" s="77">
        <v>5654</v>
      </c>
      <c r="AE20" s="77">
        <v>6115</v>
      </c>
    </row>
    <row r="21" spans="1:31" customFormat="1" ht="16.2" x14ac:dyDescent="0.3">
      <c r="A21" s="137" t="s">
        <v>34</v>
      </c>
      <c r="B21" s="44"/>
      <c r="C21" s="51" t="s">
        <v>35</v>
      </c>
      <c r="D21" s="49"/>
      <c r="E21" s="77">
        <v>5068</v>
      </c>
      <c r="F21" s="77">
        <v>5117</v>
      </c>
      <c r="G21" s="77">
        <v>5175</v>
      </c>
      <c r="H21" s="77">
        <v>5177</v>
      </c>
      <c r="I21" s="77">
        <v>5252</v>
      </c>
      <c r="J21" s="77">
        <v>5295</v>
      </c>
      <c r="K21" s="77">
        <v>5401</v>
      </c>
      <c r="L21" s="77">
        <v>5260</v>
      </c>
      <c r="M21" s="77">
        <v>5365</v>
      </c>
      <c r="N21" s="77">
        <v>5409</v>
      </c>
      <c r="O21" s="77">
        <v>5343</v>
      </c>
      <c r="P21" s="77">
        <v>5200</v>
      </c>
      <c r="Q21" s="77">
        <v>5133</v>
      </c>
      <c r="R21" s="77">
        <v>5085</v>
      </c>
      <c r="S21" s="77">
        <v>5079</v>
      </c>
      <c r="T21" s="77">
        <v>4947</v>
      </c>
      <c r="U21" s="77">
        <v>4865</v>
      </c>
      <c r="V21" s="77">
        <v>4821</v>
      </c>
      <c r="W21" s="77">
        <v>4852</v>
      </c>
      <c r="X21" s="77">
        <v>4834</v>
      </c>
      <c r="Y21" s="77">
        <v>4895</v>
      </c>
      <c r="Z21" s="77">
        <v>4990</v>
      </c>
      <c r="AA21" s="77">
        <v>5049</v>
      </c>
      <c r="AB21" s="77">
        <v>5049</v>
      </c>
      <c r="AC21" s="77">
        <v>5140</v>
      </c>
      <c r="AD21" s="77">
        <v>5275</v>
      </c>
      <c r="AE21" s="77">
        <v>5412</v>
      </c>
    </row>
    <row r="22" spans="1:31" customFormat="1" ht="16.2" x14ac:dyDescent="0.3">
      <c r="A22" s="137" t="s">
        <v>36</v>
      </c>
      <c r="B22" s="44"/>
      <c r="C22" s="51" t="s">
        <v>37</v>
      </c>
      <c r="D22" s="49"/>
      <c r="E22" s="77">
        <v>4330</v>
      </c>
      <c r="F22" s="77">
        <v>4347</v>
      </c>
      <c r="G22" s="77">
        <v>4404</v>
      </c>
      <c r="H22" s="77">
        <v>4470</v>
      </c>
      <c r="I22" s="77">
        <v>4529</v>
      </c>
      <c r="J22" s="77">
        <v>4572</v>
      </c>
      <c r="K22" s="77">
        <v>4652</v>
      </c>
      <c r="L22" s="77">
        <v>4516</v>
      </c>
      <c r="M22" s="77">
        <v>4613</v>
      </c>
      <c r="N22" s="77">
        <v>4688</v>
      </c>
      <c r="O22" s="77">
        <v>4609</v>
      </c>
      <c r="P22" s="77">
        <v>4656</v>
      </c>
      <c r="Q22" s="77">
        <v>4598</v>
      </c>
      <c r="R22" s="77">
        <v>4480</v>
      </c>
      <c r="S22" s="77">
        <v>4517</v>
      </c>
      <c r="T22" s="77">
        <v>4419</v>
      </c>
      <c r="U22" s="77">
        <v>4351</v>
      </c>
      <c r="V22" s="77">
        <v>4329</v>
      </c>
      <c r="W22" s="77">
        <v>4393</v>
      </c>
      <c r="X22" s="77">
        <v>4415</v>
      </c>
      <c r="Y22" s="77">
        <v>4474</v>
      </c>
      <c r="Z22" s="77">
        <v>4593</v>
      </c>
      <c r="AA22" s="77">
        <v>4646</v>
      </c>
      <c r="AB22" s="77">
        <v>4692</v>
      </c>
      <c r="AC22" s="77">
        <v>4631</v>
      </c>
      <c r="AD22" s="77">
        <v>4751</v>
      </c>
      <c r="AE22" s="77">
        <v>4921</v>
      </c>
    </row>
    <row r="23" spans="1:31" customFormat="1" ht="16.2" x14ac:dyDescent="0.3">
      <c r="A23" s="137" t="s">
        <v>38</v>
      </c>
      <c r="B23" s="44"/>
      <c r="C23" s="51" t="s">
        <v>39</v>
      </c>
      <c r="D23" s="49"/>
      <c r="E23" s="77">
        <v>3594</v>
      </c>
      <c r="F23" s="77">
        <v>3632</v>
      </c>
      <c r="G23" s="77">
        <v>3673</v>
      </c>
      <c r="H23" s="77">
        <v>3720</v>
      </c>
      <c r="I23" s="77">
        <v>3765</v>
      </c>
      <c r="J23" s="77">
        <v>3782</v>
      </c>
      <c r="K23" s="77">
        <v>3835</v>
      </c>
      <c r="L23" s="77">
        <v>3807</v>
      </c>
      <c r="M23" s="77">
        <v>3837</v>
      </c>
      <c r="N23" s="77">
        <v>3887</v>
      </c>
      <c r="O23" s="77">
        <v>3894</v>
      </c>
      <c r="P23" s="77">
        <v>3873</v>
      </c>
      <c r="Q23" s="77">
        <v>3803</v>
      </c>
      <c r="R23" s="77">
        <v>3728</v>
      </c>
      <c r="S23" s="77">
        <v>3739</v>
      </c>
      <c r="T23" s="77">
        <v>3645</v>
      </c>
      <c r="U23" s="77">
        <v>3626</v>
      </c>
      <c r="V23" s="77">
        <v>3589</v>
      </c>
      <c r="W23" s="77">
        <v>3611</v>
      </c>
      <c r="X23" s="77">
        <v>3733</v>
      </c>
      <c r="Y23" s="77">
        <v>3812</v>
      </c>
      <c r="Z23" s="77">
        <v>3782</v>
      </c>
      <c r="AA23" s="77">
        <v>3849</v>
      </c>
      <c r="AB23" s="77">
        <v>3896</v>
      </c>
      <c r="AC23" s="77">
        <v>3865</v>
      </c>
      <c r="AD23" s="77">
        <v>3968</v>
      </c>
      <c r="AE23" s="77">
        <v>4093</v>
      </c>
    </row>
    <row r="24" spans="1:31" customFormat="1" ht="16.2" x14ac:dyDescent="0.3">
      <c r="A24" s="137" t="s">
        <v>40</v>
      </c>
      <c r="B24" s="44"/>
      <c r="C24" s="51" t="s">
        <v>41</v>
      </c>
      <c r="D24" s="49"/>
      <c r="E24" s="77">
        <v>3814</v>
      </c>
      <c r="F24" s="77">
        <v>3854</v>
      </c>
      <c r="G24" s="77">
        <v>3905</v>
      </c>
      <c r="H24" s="77">
        <v>3986</v>
      </c>
      <c r="I24" s="77">
        <v>4050</v>
      </c>
      <c r="J24" s="77">
        <v>4106</v>
      </c>
      <c r="K24" s="77">
        <v>4173</v>
      </c>
      <c r="L24" s="77">
        <v>4139</v>
      </c>
      <c r="M24" s="77">
        <v>4148</v>
      </c>
      <c r="N24" s="77">
        <v>4250</v>
      </c>
      <c r="O24" s="77">
        <v>4240</v>
      </c>
      <c r="P24" s="77">
        <v>4272</v>
      </c>
      <c r="Q24" s="77">
        <v>4319</v>
      </c>
      <c r="R24" s="77">
        <v>4348</v>
      </c>
      <c r="S24" s="77">
        <v>4360</v>
      </c>
      <c r="T24" s="77">
        <v>4230</v>
      </c>
      <c r="U24" s="77">
        <v>4168</v>
      </c>
      <c r="V24" s="77">
        <v>4093</v>
      </c>
      <c r="W24" s="77">
        <v>4109</v>
      </c>
      <c r="X24" s="77">
        <v>4103</v>
      </c>
      <c r="Y24" s="77">
        <v>4121</v>
      </c>
      <c r="Z24" s="77">
        <v>4249</v>
      </c>
      <c r="AA24" s="76">
        <v>4325</v>
      </c>
      <c r="AB24" s="76">
        <v>4345</v>
      </c>
      <c r="AC24" s="76">
        <v>4348</v>
      </c>
      <c r="AD24" s="76">
        <v>4447</v>
      </c>
      <c r="AE24" s="76">
        <v>4540</v>
      </c>
    </row>
    <row r="25" spans="1:31" s="43" customFormat="1" ht="15.6" x14ac:dyDescent="0.25">
      <c r="A25" s="136" t="s">
        <v>42</v>
      </c>
      <c r="B25" s="44" t="s">
        <v>43</v>
      </c>
      <c r="C25" s="44"/>
      <c r="D25" s="45"/>
      <c r="E25" s="76">
        <v>3545</v>
      </c>
      <c r="F25" s="76">
        <v>3602</v>
      </c>
      <c r="G25" s="76">
        <v>3670</v>
      </c>
      <c r="H25" s="76">
        <v>3746</v>
      </c>
      <c r="I25" s="76">
        <v>3827</v>
      </c>
      <c r="J25" s="76">
        <v>3893</v>
      </c>
      <c r="K25" s="76">
        <v>3943</v>
      </c>
      <c r="L25" s="76">
        <v>3921</v>
      </c>
      <c r="M25" s="76">
        <v>3982</v>
      </c>
      <c r="N25" s="76">
        <v>4050</v>
      </c>
      <c r="O25" s="76">
        <v>4062</v>
      </c>
      <c r="P25" s="76">
        <v>4168</v>
      </c>
      <c r="Q25" s="76">
        <v>4143</v>
      </c>
      <c r="R25" s="76">
        <v>4144</v>
      </c>
      <c r="S25" s="76">
        <v>4158</v>
      </c>
      <c r="T25" s="76">
        <v>4115</v>
      </c>
      <c r="U25" s="76">
        <v>4105</v>
      </c>
      <c r="V25" s="76">
        <v>4082</v>
      </c>
      <c r="W25" s="76">
        <v>4146</v>
      </c>
      <c r="X25" s="76">
        <v>4131</v>
      </c>
      <c r="Y25" s="76">
        <v>4169</v>
      </c>
      <c r="Z25" s="76">
        <v>4302</v>
      </c>
      <c r="AA25" s="76">
        <v>4395</v>
      </c>
      <c r="AB25" s="76">
        <v>4458</v>
      </c>
      <c r="AC25" s="76">
        <v>4525</v>
      </c>
      <c r="AD25" s="76">
        <v>4622</v>
      </c>
      <c r="AE25" s="76">
        <v>4787</v>
      </c>
    </row>
    <row r="26" spans="1:31" customFormat="1" ht="16.2" x14ac:dyDescent="0.3">
      <c r="A26" s="137" t="s">
        <v>44</v>
      </c>
      <c r="B26" s="44"/>
      <c r="C26" s="48" t="s">
        <v>45</v>
      </c>
      <c r="D26" s="49"/>
      <c r="E26" s="77">
        <v>3065</v>
      </c>
      <c r="F26" s="77">
        <v>3100</v>
      </c>
      <c r="G26" s="77">
        <v>3154</v>
      </c>
      <c r="H26" s="77">
        <v>3205</v>
      </c>
      <c r="I26" s="77">
        <v>3276</v>
      </c>
      <c r="J26" s="77">
        <v>3294</v>
      </c>
      <c r="K26" s="77">
        <v>3285</v>
      </c>
      <c r="L26" s="77">
        <v>3304</v>
      </c>
      <c r="M26" s="77">
        <v>3278</v>
      </c>
      <c r="N26" s="77">
        <v>3347</v>
      </c>
      <c r="O26" s="77">
        <v>3347</v>
      </c>
      <c r="P26" s="77">
        <v>3426</v>
      </c>
      <c r="Q26" s="77">
        <v>3457</v>
      </c>
      <c r="R26" s="77">
        <v>3521</v>
      </c>
      <c r="S26" s="77">
        <v>3648</v>
      </c>
      <c r="T26" s="77">
        <v>3563</v>
      </c>
      <c r="U26" s="77">
        <v>3508</v>
      </c>
      <c r="V26" s="77">
        <v>3513</v>
      </c>
      <c r="W26" s="77">
        <v>3569</v>
      </c>
      <c r="X26" s="77">
        <v>3567</v>
      </c>
      <c r="Y26" s="77">
        <v>3657</v>
      </c>
      <c r="Z26" s="77">
        <v>3803</v>
      </c>
      <c r="AA26" s="77">
        <v>3864</v>
      </c>
      <c r="AB26" s="77">
        <v>3895</v>
      </c>
      <c r="AC26" s="77">
        <v>3805</v>
      </c>
      <c r="AD26" s="77">
        <v>4000</v>
      </c>
      <c r="AE26" s="77">
        <v>4142</v>
      </c>
    </row>
    <row r="27" spans="1:31" customFormat="1" ht="16.2" x14ac:dyDescent="0.3">
      <c r="A27" s="137" t="s">
        <v>46</v>
      </c>
      <c r="B27" s="44"/>
      <c r="C27" s="48" t="s">
        <v>47</v>
      </c>
      <c r="D27" s="49"/>
      <c r="E27" s="77">
        <v>3245</v>
      </c>
      <c r="F27" s="77">
        <v>3260</v>
      </c>
      <c r="G27" s="77">
        <v>3303</v>
      </c>
      <c r="H27" s="77">
        <v>3318</v>
      </c>
      <c r="I27" s="77">
        <v>3334</v>
      </c>
      <c r="J27" s="77">
        <v>3355</v>
      </c>
      <c r="K27" s="77">
        <v>3393</v>
      </c>
      <c r="L27" s="77">
        <v>3343</v>
      </c>
      <c r="M27" s="77">
        <v>3379</v>
      </c>
      <c r="N27" s="77">
        <v>3409</v>
      </c>
      <c r="O27" s="77">
        <v>3348</v>
      </c>
      <c r="P27" s="77">
        <v>3350</v>
      </c>
      <c r="Q27" s="77">
        <v>3332</v>
      </c>
      <c r="R27" s="77">
        <v>3215</v>
      </c>
      <c r="S27" s="77">
        <v>3235</v>
      </c>
      <c r="T27" s="77">
        <v>3291</v>
      </c>
      <c r="U27" s="77">
        <v>3281</v>
      </c>
      <c r="V27" s="77">
        <v>3298</v>
      </c>
      <c r="W27" s="77">
        <v>3388</v>
      </c>
      <c r="X27" s="77">
        <v>3413</v>
      </c>
      <c r="Y27" s="77">
        <v>3449</v>
      </c>
      <c r="Z27" s="77">
        <v>3576</v>
      </c>
      <c r="AA27" s="77">
        <v>3657</v>
      </c>
      <c r="AB27" s="77">
        <v>3713</v>
      </c>
      <c r="AC27" s="77">
        <v>3806</v>
      </c>
      <c r="AD27" s="77">
        <v>3861</v>
      </c>
      <c r="AE27" s="77">
        <v>4018</v>
      </c>
    </row>
    <row r="28" spans="1:31" customFormat="1" ht="16.2" x14ac:dyDescent="0.3">
      <c r="A28" s="138" t="s">
        <v>48</v>
      </c>
      <c r="B28" s="53"/>
      <c r="C28" s="54" t="s">
        <v>49</v>
      </c>
      <c r="D28" s="55">
        <v>2</v>
      </c>
      <c r="E28" s="78">
        <v>3737</v>
      </c>
      <c r="F28" s="78">
        <v>3808</v>
      </c>
      <c r="G28" s="78">
        <v>3889</v>
      </c>
      <c r="H28" s="78">
        <v>4028</v>
      </c>
      <c r="I28" s="78">
        <v>4140</v>
      </c>
      <c r="J28" s="78">
        <v>4209</v>
      </c>
      <c r="K28" s="78">
        <v>4266</v>
      </c>
      <c r="L28" s="78">
        <v>4262</v>
      </c>
      <c r="M28" s="78">
        <v>4344</v>
      </c>
      <c r="N28" s="78">
        <v>4281</v>
      </c>
      <c r="O28" s="78">
        <v>4374</v>
      </c>
      <c r="P28" s="78">
        <v>4433</v>
      </c>
      <c r="Q28" s="78">
        <v>4410</v>
      </c>
      <c r="R28" s="78">
        <v>4460</v>
      </c>
      <c r="S28" s="78">
        <v>4455</v>
      </c>
      <c r="T28" s="78">
        <v>4391</v>
      </c>
      <c r="U28" s="79" t="s">
        <v>474</v>
      </c>
      <c r="V28" s="79" t="s">
        <v>474</v>
      </c>
      <c r="W28" s="79" t="s">
        <v>474</v>
      </c>
      <c r="X28" s="79" t="s">
        <v>474</v>
      </c>
      <c r="Y28" s="79" t="s">
        <v>474</v>
      </c>
      <c r="Z28" s="79" t="s">
        <v>474</v>
      </c>
      <c r="AA28" s="79" t="s">
        <v>474</v>
      </c>
      <c r="AB28" s="79" t="s">
        <v>474</v>
      </c>
      <c r="AC28" s="79" t="s">
        <v>474</v>
      </c>
      <c r="AD28" s="79" t="s">
        <v>474</v>
      </c>
      <c r="AE28" s="79" t="s">
        <v>474</v>
      </c>
    </row>
    <row r="29" spans="1:31" customFormat="1" ht="16.2" x14ac:dyDescent="0.3">
      <c r="A29" s="137" t="s">
        <v>51</v>
      </c>
      <c r="B29" s="44"/>
      <c r="C29" s="48" t="s">
        <v>52</v>
      </c>
      <c r="D29" s="49">
        <v>2</v>
      </c>
      <c r="E29" s="80" t="s">
        <v>474</v>
      </c>
      <c r="F29" s="80" t="s">
        <v>474</v>
      </c>
      <c r="G29" s="80" t="s">
        <v>474</v>
      </c>
      <c r="H29" s="80" t="s">
        <v>474</v>
      </c>
      <c r="I29" s="80" t="s">
        <v>474</v>
      </c>
      <c r="J29" s="80" t="s">
        <v>474</v>
      </c>
      <c r="K29" s="80" t="s">
        <v>474</v>
      </c>
      <c r="L29" s="80" t="s">
        <v>474</v>
      </c>
      <c r="M29" s="80" t="s">
        <v>474</v>
      </c>
      <c r="N29" s="80" t="s">
        <v>474</v>
      </c>
      <c r="O29" s="80" t="s">
        <v>474</v>
      </c>
      <c r="P29" s="80" t="s">
        <v>474</v>
      </c>
      <c r="Q29" s="80" t="s">
        <v>474</v>
      </c>
      <c r="R29" s="80" t="s">
        <v>474</v>
      </c>
      <c r="S29" s="80" t="s">
        <v>474</v>
      </c>
      <c r="T29" s="80" t="s">
        <v>474</v>
      </c>
      <c r="U29" s="77">
        <v>4380</v>
      </c>
      <c r="V29" s="77">
        <v>4262</v>
      </c>
      <c r="W29" s="77">
        <v>4293</v>
      </c>
      <c r="X29" s="77">
        <v>4268</v>
      </c>
      <c r="Y29" s="77">
        <v>4310</v>
      </c>
      <c r="Z29" s="77">
        <v>4499</v>
      </c>
      <c r="AA29" s="77">
        <v>4535</v>
      </c>
      <c r="AB29" s="77">
        <v>4538</v>
      </c>
      <c r="AC29" s="77">
        <v>4569</v>
      </c>
      <c r="AD29" s="77">
        <v>4636</v>
      </c>
      <c r="AE29" s="77">
        <v>4771</v>
      </c>
    </row>
    <row r="30" spans="1:31" customFormat="1" ht="16.2" x14ac:dyDescent="0.3">
      <c r="A30" s="137" t="s">
        <v>53</v>
      </c>
      <c r="B30" s="44"/>
      <c r="C30" s="48" t="s">
        <v>54</v>
      </c>
      <c r="D30" s="49">
        <v>2</v>
      </c>
      <c r="E30" s="80" t="s">
        <v>474</v>
      </c>
      <c r="F30" s="80" t="s">
        <v>474</v>
      </c>
      <c r="G30" s="80" t="s">
        <v>474</v>
      </c>
      <c r="H30" s="80" t="s">
        <v>474</v>
      </c>
      <c r="I30" s="80" t="s">
        <v>474</v>
      </c>
      <c r="J30" s="80" t="s">
        <v>474</v>
      </c>
      <c r="K30" s="80" t="s">
        <v>474</v>
      </c>
      <c r="L30" s="80" t="s">
        <v>474</v>
      </c>
      <c r="M30" s="80" t="s">
        <v>474</v>
      </c>
      <c r="N30" s="80" t="s">
        <v>474</v>
      </c>
      <c r="O30" s="80" t="s">
        <v>474</v>
      </c>
      <c r="P30" s="80" t="s">
        <v>474</v>
      </c>
      <c r="Q30" s="80" t="s">
        <v>474</v>
      </c>
      <c r="R30" s="80" t="s">
        <v>474</v>
      </c>
      <c r="S30" s="80" t="s">
        <v>474</v>
      </c>
      <c r="T30" s="80" t="s">
        <v>474</v>
      </c>
      <c r="U30" s="77">
        <v>4443</v>
      </c>
      <c r="V30" s="77">
        <v>4384</v>
      </c>
      <c r="W30" s="77">
        <v>4443</v>
      </c>
      <c r="X30" s="77">
        <v>4341</v>
      </c>
      <c r="Y30" s="77">
        <v>4413</v>
      </c>
      <c r="Z30" s="77">
        <v>4586</v>
      </c>
      <c r="AA30" s="77">
        <v>4646</v>
      </c>
      <c r="AB30" s="77">
        <v>4694</v>
      </c>
      <c r="AC30" s="77">
        <v>4664</v>
      </c>
      <c r="AD30" s="77">
        <v>4781</v>
      </c>
      <c r="AE30" s="77">
        <v>4899</v>
      </c>
    </row>
    <row r="31" spans="1:31" customFormat="1" ht="16.2" x14ac:dyDescent="0.3">
      <c r="A31" s="137" t="s">
        <v>55</v>
      </c>
      <c r="B31" s="44"/>
      <c r="C31" s="48" t="s">
        <v>56</v>
      </c>
      <c r="D31" s="49"/>
      <c r="E31" s="77">
        <v>1594</v>
      </c>
      <c r="F31" s="77">
        <v>1635</v>
      </c>
      <c r="G31" s="77">
        <v>1674</v>
      </c>
      <c r="H31" s="77">
        <v>1714</v>
      </c>
      <c r="I31" s="77">
        <v>1773</v>
      </c>
      <c r="J31" s="77">
        <v>1796</v>
      </c>
      <c r="K31" s="77">
        <v>1802</v>
      </c>
      <c r="L31" s="77">
        <v>1801</v>
      </c>
      <c r="M31" s="77">
        <v>1798</v>
      </c>
      <c r="N31" s="77">
        <v>1845</v>
      </c>
      <c r="O31" s="77">
        <v>1856</v>
      </c>
      <c r="P31" s="77">
        <v>1924</v>
      </c>
      <c r="Q31" s="77">
        <v>1916</v>
      </c>
      <c r="R31" s="77">
        <v>1875</v>
      </c>
      <c r="S31" s="77">
        <v>1879</v>
      </c>
      <c r="T31" s="77">
        <v>1858</v>
      </c>
      <c r="U31" s="77">
        <v>1860</v>
      </c>
      <c r="V31" s="77">
        <v>1836</v>
      </c>
      <c r="W31" s="77">
        <v>1829</v>
      </c>
      <c r="X31" s="77">
        <v>1834</v>
      </c>
      <c r="Y31" s="77">
        <v>1862</v>
      </c>
      <c r="Z31" s="77">
        <v>1920</v>
      </c>
      <c r="AA31" s="77">
        <v>1966</v>
      </c>
      <c r="AB31" s="77">
        <v>2032</v>
      </c>
      <c r="AC31" s="77">
        <v>2087</v>
      </c>
      <c r="AD31" s="77">
        <v>2165</v>
      </c>
      <c r="AE31" s="77">
        <v>2210</v>
      </c>
    </row>
    <row r="32" spans="1:31" customFormat="1" ht="16.2" x14ac:dyDescent="0.3">
      <c r="A32" s="137" t="s">
        <v>57</v>
      </c>
      <c r="B32" s="44"/>
      <c r="C32" s="48" t="s">
        <v>58</v>
      </c>
      <c r="D32" s="49"/>
      <c r="E32" s="77">
        <v>4043</v>
      </c>
      <c r="F32" s="77">
        <v>4106</v>
      </c>
      <c r="G32" s="77">
        <v>4180</v>
      </c>
      <c r="H32" s="77">
        <v>4308</v>
      </c>
      <c r="I32" s="77">
        <v>4444</v>
      </c>
      <c r="J32" s="77">
        <v>4568</v>
      </c>
      <c r="K32" s="77">
        <v>4570</v>
      </c>
      <c r="L32" s="77">
        <v>4652</v>
      </c>
      <c r="M32" s="77">
        <v>4635</v>
      </c>
      <c r="N32" s="77">
        <v>4723</v>
      </c>
      <c r="O32" s="77">
        <v>4879</v>
      </c>
      <c r="P32" s="77">
        <v>4796</v>
      </c>
      <c r="Q32" s="77">
        <v>4750</v>
      </c>
      <c r="R32" s="77">
        <v>4810</v>
      </c>
      <c r="S32" s="77">
        <v>4847</v>
      </c>
      <c r="T32" s="77">
        <v>4717</v>
      </c>
      <c r="U32" s="77">
        <v>4681</v>
      </c>
      <c r="V32" s="77">
        <v>4610</v>
      </c>
      <c r="W32" s="77">
        <v>4727</v>
      </c>
      <c r="X32" s="77">
        <v>4791</v>
      </c>
      <c r="Y32" s="77">
        <v>4845</v>
      </c>
      <c r="Z32" s="77">
        <v>4984</v>
      </c>
      <c r="AA32" s="77">
        <v>5067</v>
      </c>
      <c r="AB32" s="77">
        <v>5120</v>
      </c>
      <c r="AC32" s="77">
        <v>5078</v>
      </c>
      <c r="AD32" s="77">
        <v>5502</v>
      </c>
      <c r="AE32" s="77">
        <v>5678</v>
      </c>
    </row>
    <row r="33" spans="1:31" customFormat="1" ht="16.2" x14ac:dyDescent="0.3">
      <c r="A33" s="137" t="s">
        <v>59</v>
      </c>
      <c r="B33" s="44"/>
      <c r="C33" s="48" t="s">
        <v>60</v>
      </c>
      <c r="D33" s="49"/>
      <c r="E33" s="77">
        <v>3605</v>
      </c>
      <c r="F33" s="77">
        <v>3667</v>
      </c>
      <c r="G33" s="77">
        <v>3734</v>
      </c>
      <c r="H33" s="77">
        <v>3810</v>
      </c>
      <c r="I33" s="77">
        <v>3877</v>
      </c>
      <c r="J33" s="77">
        <v>3957</v>
      </c>
      <c r="K33" s="77">
        <v>4045</v>
      </c>
      <c r="L33" s="77">
        <v>3961</v>
      </c>
      <c r="M33" s="77">
        <v>4008</v>
      </c>
      <c r="N33" s="77">
        <v>4113</v>
      </c>
      <c r="O33" s="77">
        <v>4090</v>
      </c>
      <c r="P33" s="77">
        <v>4350</v>
      </c>
      <c r="Q33" s="77">
        <v>4338</v>
      </c>
      <c r="R33" s="77">
        <v>4385</v>
      </c>
      <c r="S33" s="77">
        <v>4377</v>
      </c>
      <c r="T33" s="77">
        <v>4375</v>
      </c>
      <c r="U33" s="77">
        <v>4352</v>
      </c>
      <c r="V33" s="77">
        <v>4337</v>
      </c>
      <c r="W33" s="77">
        <v>4391</v>
      </c>
      <c r="X33" s="77">
        <v>4315</v>
      </c>
      <c r="Y33" s="77">
        <v>4408</v>
      </c>
      <c r="Z33" s="77">
        <v>4539</v>
      </c>
      <c r="AA33" s="77">
        <v>4662</v>
      </c>
      <c r="AB33" s="77">
        <v>4692</v>
      </c>
      <c r="AC33" s="77">
        <v>4735</v>
      </c>
      <c r="AD33" s="77">
        <v>4803</v>
      </c>
      <c r="AE33" s="77">
        <v>4995</v>
      </c>
    </row>
    <row r="34" spans="1:31" customFormat="1" ht="16.2" x14ac:dyDescent="0.3">
      <c r="A34" s="137" t="s">
        <v>61</v>
      </c>
      <c r="B34" s="44"/>
      <c r="C34" s="48" t="s">
        <v>62</v>
      </c>
      <c r="D34" s="49"/>
      <c r="E34" s="77">
        <v>6052</v>
      </c>
      <c r="F34" s="77">
        <v>6158</v>
      </c>
      <c r="G34" s="77">
        <v>6312</v>
      </c>
      <c r="H34" s="77">
        <v>6454</v>
      </c>
      <c r="I34" s="77">
        <v>6628</v>
      </c>
      <c r="J34" s="77">
        <v>6779</v>
      </c>
      <c r="K34" s="77">
        <v>6836</v>
      </c>
      <c r="L34" s="77">
        <v>6924</v>
      </c>
      <c r="M34" s="77">
        <v>6994</v>
      </c>
      <c r="N34" s="77">
        <v>6951</v>
      </c>
      <c r="O34" s="77">
        <v>7027</v>
      </c>
      <c r="P34" s="77">
        <v>6906</v>
      </c>
      <c r="Q34" s="77">
        <v>6893</v>
      </c>
      <c r="R34" s="77">
        <v>7260</v>
      </c>
      <c r="S34" s="77">
        <v>7392</v>
      </c>
      <c r="T34" s="77">
        <v>7348</v>
      </c>
      <c r="U34" s="77">
        <v>7207</v>
      </c>
      <c r="V34" s="77">
        <v>7067</v>
      </c>
      <c r="W34" s="77">
        <v>7140</v>
      </c>
      <c r="X34" s="77">
        <v>7064</v>
      </c>
      <c r="Y34" s="77">
        <v>7084</v>
      </c>
      <c r="Z34" s="77">
        <v>7290</v>
      </c>
      <c r="AA34" s="77">
        <v>7503</v>
      </c>
      <c r="AB34" s="77">
        <v>7909</v>
      </c>
      <c r="AC34" s="77">
        <v>7969</v>
      </c>
      <c r="AD34" s="77">
        <v>8065</v>
      </c>
      <c r="AE34" s="77">
        <v>8257</v>
      </c>
    </row>
    <row r="35" spans="1:31" s="43" customFormat="1" ht="15.6" x14ac:dyDescent="0.25">
      <c r="A35" s="136" t="s">
        <v>63</v>
      </c>
      <c r="B35" s="44"/>
      <c r="C35" s="44" t="s">
        <v>64</v>
      </c>
      <c r="D35" s="45"/>
      <c r="E35" s="76">
        <v>4721</v>
      </c>
      <c r="F35" s="76">
        <v>4786</v>
      </c>
      <c r="G35" s="76">
        <v>4871</v>
      </c>
      <c r="H35" s="76">
        <v>4961</v>
      </c>
      <c r="I35" s="76">
        <v>5050</v>
      </c>
      <c r="J35" s="76">
        <v>5144</v>
      </c>
      <c r="K35" s="76">
        <v>5219</v>
      </c>
      <c r="L35" s="76">
        <v>5166</v>
      </c>
      <c r="M35" s="76">
        <v>5309</v>
      </c>
      <c r="N35" s="76">
        <v>5437</v>
      </c>
      <c r="O35" s="76">
        <v>5434</v>
      </c>
      <c r="P35" s="76">
        <v>5545</v>
      </c>
      <c r="Q35" s="76">
        <v>5438</v>
      </c>
      <c r="R35" s="76">
        <v>5413</v>
      </c>
      <c r="S35" s="76">
        <v>5445</v>
      </c>
      <c r="T35" s="76">
        <v>5334</v>
      </c>
      <c r="U35" s="76">
        <v>5341</v>
      </c>
      <c r="V35" s="76">
        <v>5365</v>
      </c>
      <c r="W35" s="76">
        <v>5478</v>
      </c>
      <c r="X35" s="76">
        <v>5502</v>
      </c>
      <c r="Y35" s="76">
        <v>5470</v>
      </c>
      <c r="Z35" s="76">
        <v>5620</v>
      </c>
      <c r="AA35" s="76">
        <v>5724</v>
      </c>
      <c r="AB35" s="76">
        <v>5769</v>
      </c>
      <c r="AC35" s="76">
        <v>5867</v>
      </c>
      <c r="AD35" s="76">
        <v>5966</v>
      </c>
      <c r="AE35" s="76">
        <v>6225</v>
      </c>
    </row>
    <row r="36" spans="1:31" customFormat="1" ht="16.2" x14ac:dyDescent="0.3">
      <c r="A36" s="137" t="s">
        <v>65</v>
      </c>
      <c r="B36" s="44"/>
      <c r="C36" s="51" t="s">
        <v>66</v>
      </c>
      <c r="D36" s="49"/>
      <c r="E36" s="77">
        <v>4660</v>
      </c>
      <c r="F36" s="77">
        <v>4725</v>
      </c>
      <c r="G36" s="77">
        <v>4803</v>
      </c>
      <c r="H36" s="77">
        <v>4934</v>
      </c>
      <c r="I36" s="77">
        <v>5026</v>
      </c>
      <c r="J36" s="77">
        <v>5157</v>
      </c>
      <c r="K36" s="77">
        <v>5240</v>
      </c>
      <c r="L36" s="77">
        <v>5178</v>
      </c>
      <c r="M36" s="77">
        <v>5253</v>
      </c>
      <c r="N36" s="77">
        <v>5362</v>
      </c>
      <c r="O36" s="77">
        <v>5362</v>
      </c>
      <c r="P36" s="77">
        <v>5760</v>
      </c>
      <c r="Q36" s="77">
        <v>5691</v>
      </c>
      <c r="R36" s="77">
        <v>5813</v>
      </c>
      <c r="S36" s="77">
        <v>5919</v>
      </c>
      <c r="T36" s="77">
        <v>5784</v>
      </c>
      <c r="U36" s="77">
        <v>5759</v>
      </c>
      <c r="V36" s="77">
        <v>5509</v>
      </c>
      <c r="W36" s="77">
        <v>5779</v>
      </c>
      <c r="X36" s="77">
        <v>5776</v>
      </c>
      <c r="Y36" s="77">
        <v>5848</v>
      </c>
      <c r="Z36" s="77">
        <v>6087</v>
      </c>
      <c r="AA36" s="77">
        <v>6199</v>
      </c>
      <c r="AB36" s="77">
        <v>6151</v>
      </c>
      <c r="AC36" s="77">
        <v>6330</v>
      </c>
      <c r="AD36" s="77">
        <v>6428</v>
      </c>
      <c r="AE36" s="77">
        <v>6664</v>
      </c>
    </row>
    <row r="37" spans="1:31" customFormat="1" ht="16.2" x14ac:dyDescent="0.3">
      <c r="A37" s="137" t="s">
        <v>67</v>
      </c>
      <c r="B37" s="44"/>
      <c r="C37" s="51" t="s">
        <v>68</v>
      </c>
      <c r="D37" s="49"/>
      <c r="E37" s="77">
        <v>5846</v>
      </c>
      <c r="F37" s="77">
        <v>5930</v>
      </c>
      <c r="G37" s="77">
        <v>6039</v>
      </c>
      <c r="H37" s="77">
        <v>6207</v>
      </c>
      <c r="I37" s="77">
        <v>6352</v>
      </c>
      <c r="J37" s="77">
        <v>6494</v>
      </c>
      <c r="K37" s="77">
        <v>6684</v>
      </c>
      <c r="L37" s="77">
        <v>6534</v>
      </c>
      <c r="M37" s="77">
        <v>6604</v>
      </c>
      <c r="N37" s="77">
        <v>7095</v>
      </c>
      <c r="O37" s="77">
        <v>7026</v>
      </c>
      <c r="P37" s="77">
        <v>7137</v>
      </c>
      <c r="Q37" s="77">
        <v>7101</v>
      </c>
      <c r="R37" s="77">
        <v>6576</v>
      </c>
      <c r="S37" s="77">
        <v>6668</v>
      </c>
      <c r="T37" s="77">
        <v>6454</v>
      </c>
      <c r="U37" s="77">
        <v>6547</v>
      </c>
      <c r="V37" s="77">
        <v>6501</v>
      </c>
      <c r="W37" s="77">
        <v>6605</v>
      </c>
      <c r="X37" s="77">
        <v>6541</v>
      </c>
      <c r="Y37" s="77">
        <v>6694</v>
      </c>
      <c r="Z37" s="77">
        <v>6849</v>
      </c>
      <c r="AA37" s="77">
        <v>6895</v>
      </c>
      <c r="AB37" s="77">
        <v>7043</v>
      </c>
      <c r="AC37" s="77">
        <v>7051</v>
      </c>
      <c r="AD37" s="77">
        <v>7223</v>
      </c>
      <c r="AE37" s="77">
        <v>7605</v>
      </c>
    </row>
    <row r="38" spans="1:31" customFormat="1" ht="16.2" x14ac:dyDescent="0.3">
      <c r="A38" s="137" t="s">
        <v>69</v>
      </c>
      <c r="B38" s="44"/>
      <c r="C38" s="51" t="s">
        <v>70</v>
      </c>
      <c r="D38" s="49"/>
      <c r="E38" s="77">
        <v>5084</v>
      </c>
      <c r="F38" s="77">
        <v>5154</v>
      </c>
      <c r="G38" s="77">
        <v>5225</v>
      </c>
      <c r="H38" s="77">
        <v>5220</v>
      </c>
      <c r="I38" s="77">
        <v>5283</v>
      </c>
      <c r="J38" s="77">
        <v>5405</v>
      </c>
      <c r="K38" s="77">
        <v>5471</v>
      </c>
      <c r="L38" s="77">
        <v>5430</v>
      </c>
      <c r="M38" s="77">
        <v>5441</v>
      </c>
      <c r="N38" s="77">
        <v>5519</v>
      </c>
      <c r="O38" s="77">
        <v>5538</v>
      </c>
      <c r="P38" s="77">
        <v>5573</v>
      </c>
      <c r="Q38" s="77">
        <v>5427</v>
      </c>
      <c r="R38" s="77">
        <v>5464</v>
      </c>
      <c r="S38" s="77">
        <v>5508</v>
      </c>
      <c r="T38" s="77">
        <v>5365</v>
      </c>
      <c r="U38" s="77">
        <v>5331</v>
      </c>
      <c r="V38" s="77">
        <v>5240</v>
      </c>
      <c r="W38" s="77">
        <v>5379</v>
      </c>
      <c r="X38" s="77">
        <v>5424</v>
      </c>
      <c r="Y38" s="77">
        <v>5471</v>
      </c>
      <c r="Z38" s="77">
        <v>5670</v>
      </c>
      <c r="AA38" s="77">
        <v>5779</v>
      </c>
      <c r="AB38" s="77">
        <v>5828</v>
      </c>
      <c r="AC38" s="77">
        <v>6030</v>
      </c>
      <c r="AD38" s="77">
        <v>6081</v>
      </c>
      <c r="AE38" s="77">
        <v>6332</v>
      </c>
    </row>
    <row r="39" spans="1:31" customFormat="1" ht="16.2" x14ac:dyDescent="0.3">
      <c r="A39" s="137" t="s">
        <v>71</v>
      </c>
      <c r="B39" s="44"/>
      <c r="C39" s="51" t="s">
        <v>72</v>
      </c>
      <c r="D39" s="49"/>
      <c r="E39" s="77">
        <v>2800</v>
      </c>
      <c r="F39" s="77">
        <v>2829</v>
      </c>
      <c r="G39" s="77">
        <v>2868</v>
      </c>
      <c r="H39" s="77">
        <v>2891</v>
      </c>
      <c r="I39" s="77">
        <v>2912</v>
      </c>
      <c r="J39" s="77">
        <v>2927</v>
      </c>
      <c r="K39" s="77">
        <v>2980</v>
      </c>
      <c r="L39" s="77">
        <v>2951</v>
      </c>
      <c r="M39" s="77">
        <v>3501</v>
      </c>
      <c r="N39" s="77">
        <v>3613</v>
      </c>
      <c r="O39" s="77">
        <v>3590</v>
      </c>
      <c r="P39" s="77">
        <v>3669</v>
      </c>
      <c r="Q39" s="77">
        <v>3637</v>
      </c>
      <c r="R39" s="77">
        <v>3592</v>
      </c>
      <c r="S39" s="77">
        <v>3615</v>
      </c>
      <c r="T39" s="77">
        <v>3575</v>
      </c>
      <c r="U39" s="77">
        <v>3619</v>
      </c>
      <c r="V39" s="77">
        <v>3593</v>
      </c>
      <c r="W39" s="77">
        <v>3590</v>
      </c>
      <c r="X39" s="77">
        <v>3617</v>
      </c>
      <c r="Y39" s="77">
        <v>3666</v>
      </c>
      <c r="Z39" s="77">
        <v>3844</v>
      </c>
      <c r="AA39" s="77">
        <v>3952</v>
      </c>
      <c r="AB39" s="77">
        <v>3985</v>
      </c>
      <c r="AC39" s="77">
        <v>4112</v>
      </c>
      <c r="AD39" s="77">
        <v>4150</v>
      </c>
      <c r="AE39" s="77">
        <v>4342</v>
      </c>
    </row>
    <row r="40" spans="1:31" customFormat="1" ht="16.2" x14ac:dyDescent="0.3">
      <c r="A40" s="137" t="s">
        <v>73</v>
      </c>
      <c r="B40" s="44"/>
      <c r="C40" s="51" t="s">
        <v>74</v>
      </c>
      <c r="D40" s="49"/>
      <c r="E40" s="77">
        <v>5012</v>
      </c>
      <c r="F40" s="77">
        <v>5091</v>
      </c>
      <c r="G40" s="77">
        <v>5210</v>
      </c>
      <c r="H40" s="77">
        <v>5398</v>
      </c>
      <c r="I40" s="77">
        <v>5505</v>
      </c>
      <c r="J40" s="77">
        <v>5664</v>
      </c>
      <c r="K40" s="77">
        <v>5752</v>
      </c>
      <c r="L40" s="77">
        <v>5752</v>
      </c>
      <c r="M40" s="77">
        <v>5879</v>
      </c>
      <c r="N40" s="77">
        <v>5963</v>
      </c>
      <c r="O40" s="77">
        <v>5965</v>
      </c>
      <c r="P40" s="77">
        <v>6056</v>
      </c>
      <c r="Q40" s="77">
        <v>6029</v>
      </c>
      <c r="R40" s="77">
        <v>5942</v>
      </c>
      <c r="S40" s="77">
        <v>5964</v>
      </c>
      <c r="T40" s="77">
        <v>5750</v>
      </c>
      <c r="U40" s="77">
        <v>5815</v>
      </c>
      <c r="V40" s="77">
        <v>5832</v>
      </c>
      <c r="W40" s="77">
        <v>6158</v>
      </c>
      <c r="X40" s="77">
        <v>6117</v>
      </c>
      <c r="Y40" s="77">
        <v>6019</v>
      </c>
      <c r="Z40" s="77">
        <v>5990</v>
      </c>
      <c r="AA40" s="77">
        <v>6099</v>
      </c>
      <c r="AB40" s="77">
        <v>6192</v>
      </c>
      <c r="AC40" s="77">
        <v>6231</v>
      </c>
      <c r="AD40" s="77">
        <v>6409</v>
      </c>
      <c r="AE40" s="77">
        <v>6764</v>
      </c>
    </row>
    <row r="41" spans="1:31" customFormat="1" ht="16.2" x14ac:dyDescent="0.3">
      <c r="A41" s="137" t="s">
        <v>75</v>
      </c>
      <c r="B41" s="44"/>
      <c r="C41" s="51" t="s">
        <v>76</v>
      </c>
      <c r="D41" s="49"/>
      <c r="E41" s="77">
        <v>7320</v>
      </c>
      <c r="F41" s="77">
        <v>7441</v>
      </c>
      <c r="G41" s="77">
        <v>7613</v>
      </c>
      <c r="H41" s="77">
        <v>7804</v>
      </c>
      <c r="I41" s="77">
        <v>8001</v>
      </c>
      <c r="J41" s="77">
        <v>7965</v>
      </c>
      <c r="K41" s="77">
        <v>8109</v>
      </c>
      <c r="L41" s="77">
        <v>8101</v>
      </c>
      <c r="M41" s="77">
        <v>7969</v>
      </c>
      <c r="N41" s="77">
        <v>8115</v>
      </c>
      <c r="O41" s="77">
        <v>8117</v>
      </c>
      <c r="P41" s="77">
        <v>8263</v>
      </c>
      <c r="Q41" s="77">
        <v>7894</v>
      </c>
      <c r="R41" s="77">
        <v>8034</v>
      </c>
      <c r="S41" s="77">
        <v>8139</v>
      </c>
      <c r="T41" s="77">
        <v>8039</v>
      </c>
      <c r="U41" s="77">
        <v>8133</v>
      </c>
      <c r="V41" s="77">
        <v>9014</v>
      </c>
      <c r="W41" s="77">
        <v>8967</v>
      </c>
      <c r="X41" s="77">
        <v>8993</v>
      </c>
      <c r="Y41" s="77">
        <v>8226</v>
      </c>
      <c r="Z41" s="77">
        <v>8280</v>
      </c>
      <c r="AA41" s="77">
        <v>8472</v>
      </c>
      <c r="AB41" s="77">
        <v>8477</v>
      </c>
      <c r="AC41" s="77">
        <v>8300</v>
      </c>
      <c r="AD41" s="77">
        <v>8424</v>
      </c>
      <c r="AE41" s="77">
        <v>8701</v>
      </c>
    </row>
    <row r="42" spans="1:31" customFormat="1" ht="16.2" x14ac:dyDescent="0.3">
      <c r="A42" s="137" t="s">
        <v>77</v>
      </c>
      <c r="B42" s="44"/>
      <c r="C42" s="51" t="s">
        <v>78</v>
      </c>
      <c r="D42" s="49"/>
      <c r="E42" s="77">
        <v>4524</v>
      </c>
      <c r="F42" s="77">
        <v>4584</v>
      </c>
      <c r="G42" s="77">
        <v>4660</v>
      </c>
      <c r="H42" s="77">
        <v>4711</v>
      </c>
      <c r="I42" s="77">
        <v>4776</v>
      </c>
      <c r="J42" s="77">
        <v>4870</v>
      </c>
      <c r="K42" s="77">
        <v>4951</v>
      </c>
      <c r="L42" s="77">
        <v>4859</v>
      </c>
      <c r="M42" s="77">
        <v>5167</v>
      </c>
      <c r="N42" s="77">
        <v>5198</v>
      </c>
      <c r="O42" s="77">
        <v>5239</v>
      </c>
      <c r="P42" s="77">
        <v>5315</v>
      </c>
      <c r="Q42" s="77">
        <v>5129</v>
      </c>
      <c r="R42" s="77">
        <v>5167</v>
      </c>
      <c r="S42" s="77">
        <v>5173</v>
      </c>
      <c r="T42" s="77">
        <v>5126</v>
      </c>
      <c r="U42" s="77">
        <v>5077</v>
      </c>
      <c r="V42" s="77">
        <v>5015</v>
      </c>
      <c r="W42" s="77">
        <v>5112</v>
      </c>
      <c r="X42" s="77">
        <v>5154</v>
      </c>
      <c r="Y42" s="77">
        <v>5223</v>
      </c>
      <c r="Z42" s="77">
        <v>5383</v>
      </c>
      <c r="AA42" s="77">
        <v>5506</v>
      </c>
      <c r="AB42" s="77">
        <v>5563</v>
      </c>
      <c r="AC42" s="77">
        <v>5714</v>
      </c>
      <c r="AD42" s="77">
        <v>5807</v>
      </c>
      <c r="AE42" s="77">
        <v>6198</v>
      </c>
    </row>
    <row r="43" spans="1:31" customFormat="1" ht="16.2" x14ac:dyDescent="0.3">
      <c r="A43" s="137" t="s">
        <v>79</v>
      </c>
      <c r="B43" s="44"/>
      <c r="C43" s="51" t="s">
        <v>80</v>
      </c>
      <c r="D43" s="49"/>
      <c r="E43" s="77">
        <v>3146</v>
      </c>
      <c r="F43" s="77">
        <v>3173</v>
      </c>
      <c r="G43" s="77">
        <v>3222</v>
      </c>
      <c r="H43" s="77">
        <v>3280</v>
      </c>
      <c r="I43" s="77">
        <v>3319</v>
      </c>
      <c r="J43" s="77">
        <v>3369</v>
      </c>
      <c r="K43" s="77">
        <v>3394</v>
      </c>
      <c r="L43" s="77">
        <v>3329</v>
      </c>
      <c r="M43" s="77">
        <v>3986</v>
      </c>
      <c r="N43" s="77">
        <v>4163</v>
      </c>
      <c r="O43" s="77">
        <v>4159</v>
      </c>
      <c r="P43" s="77">
        <v>4278</v>
      </c>
      <c r="Q43" s="77">
        <v>4208</v>
      </c>
      <c r="R43" s="77">
        <v>4118</v>
      </c>
      <c r="S43" s="77">
        <v>4166</v>
      </c>
      <c r="T43" s="77">
        <v>4078</v>
      </c>
      <c r="U43" s="77">
        <v>4133</v>
      </c>
      <c r="V43" s="77">
        <v>4102</v>
      </c>
      <c r="W43" s="77">
        <v>4181</v>
      </c>
      <c r="X43" s="77">
        <v>4213</v>
      </c>
      <c r="Y43" s="77">
        <v>4214</v>
      </c>
      <c r="Z43" s="77">
        <v>4356</v>
      </c>
      <c r="AA43" s="77">
        <v>4446</v>
      </c>
      <c r="AB43" s="77">
        <v>4522</v>
      </c>
      <c r="AC43" s="77">
        <v>4606</v>
      </c>
      <c r="AD43" s="77">
        <v>4713</v>
      </c>
      <c r="AE43" s="77">
        <v>4850</v>
      </c>
    </row>
    <row r="44" spans="1:31" customFormat="1" ht="16.2" x14ac:dyDescent="0.3">
      <c r="A44" s="137" t="s">
        <v>81</v>
      </c>
      <c r="B44" s="44"/>
      <c r="C44" s="51" t="s">
        <v>82</v>
      </c>
      <c r="D44" s="49"/>
      <c r="E44" s="77">
        <v>5034</v>
      </c>
      <c r="F44" s="77">
        <v>5104</v>
      </c>
      <c r="G44" s="77">
        <v>5179</v>
      </c>
      <c r="H44" s="77">
        <v>5256</v>
      </c>
      <c r="I44" s="77">
        <v>5347</v>
      </c>
      <c r="J44" s="77">
        <v>5438</v>
      </c>
      <c r="K44" s="77">
        <v>5426</v>
      </c>
      <c r="L44" s="77">
        <v>5313</v>
      </c>
      <c r="M44" s="77">
        <v>5236</v>
      </c>
      <c r="N44" s="77">
        <v>5296</v>
      </c>
      <c r="O44" s="77">
        <v>5307</v>
      </c>
      <c r="P44" s="77">
        <v>5322</v>
      </c>
      <c r="Q44" s="77">
        <v>5103</v>
      </c>
      <c r="R44" s="77">
        <v>5080</v>
      </c>
      <c r="S44" s="77">
        <v>5050</v>
      </c>
      <c r="T44" s="77">
        <v>4946</v>
      </c>
      <c r="U44" s="77">
        <v>4918</v>
      </c>
      <c r="V44" s="77">
        <v>4949</v>
      </c>
      <c r="W44" s="77">
        <v>5057</v>
      </c>
      <c r="X44" s="77">
        <v>5191</v>
      </c>
      <c r="Y44" s="77">
        <v>5237</v>
      </c>
      <c r="Z44" s="77">
        <v>5437</v>
      </c>
      <c r="AA44" s="77">
        <v>5458</v>
      </c>
      <c r="AB44" s="77">
        <v>5436</v>
      </c>
      <c r="AC44" s="77">
        <v>5564</v>
      </c>
      <c r="AD44" s="77">
        <v>5672</v>
      </c>
      <c r="AE44" s="77">
        <v>5942</v>
      </c>
    </row>
    <row r="45" spans="1:31" customFormat="1" ht="16.2" x14ac:dyDescent="0.3">
      <c r="A45" s="137" t="s">
        <v>83</v>
      </c>
      <c r="B45" s="44"/>
      <c r="C45" s="51" t="s">
        <v>84</v>
      </c>
      <c r="D45" s="49"/>
      <c r="E45" s="77">
        <v>4086</v>
      </c>
      <c r="F45" s="77">
        <v>4135</v>
      </c>
      <c r="G45" s="77">
        <v>4215</v>
      </c>
      <c r="H45" s="77">
        <v>4316</v>
      </c>
      <c r="I45" s="77">
        <v>4415</v>
      </c>
      <c r="J45" s="77">
        <v>4542</v>
      </c>
      <c r="K45" s="77">
        <v>4605</v>
      </c>
      <c r="L45" s="77">
        <v>4606</v>
      </c>
      <c r="M45" s="77">
        <v>4611</v>
      </c>
      <c r="N45" s="77">
        <v>4750</v>
      </c>
      <c r="O45" s="77">
        <v>4709</v>
      </c>
      <c r="P45" s="77">
        <v>4753</v>
      </c>
      <c r="Q45" s="77">
        <v>4808</v>
      </c>
      <c r="R45" s="77">
        <v>4760</v>
      </c>
      <c r="S45" s="77">
        <v>4700</v>
      </c>
      <c r="T45" s="77">
        <v>4654</v>
      </c>
      <c r="U45" s="77">
        <v>4590</v>
      </c>
      <c r="V45" s="77">
        <v>4579</v>
      </c>
      <c r="W45" s="77">
        <v>4616</v>
      </c>
      <c r="X45" s="77">
        <v>4631</v>
      </c>
      <c r="Y45" s="77">
        <v>4636</v>
      </c>
      <c r="Z45" s="77">
        <v>4782</v>
      </c>
      <c r="AA45" s="77">
        <v>4883</v>
      </c>
      <c r="AB45" s="77">
        <v>4949</v>
      </c>
      <c r="AC45" s="77">
        <v>5056</v>
      </c>
      <c r="AD45" s="77">
        <v>5142</v>
      </c>
      <c r="AE45" s="77">
        <v>5287</v>
      </c>
    </row>
    <row r="46" spans="1:31" s="43" customFormat="1" ht="15.6" x14ac:dyDescent="0.25">
      <c r="A46" s="136" t="s">
        <v>85</v>
      </c>
      <c r="B46" s="44"/>
      <c r="C46" s="44" t="s">
        <v>86</v>
      </c>
      <c r="D46" s="45"/>
      <c r="E46" s="76">
        <v>3824</v>
      </c>
      <c r="F46" s="76">
        <v>3866</v>
      </c>
      <c r="G46" s="76">
        <v>3923</v>
      </c>
      <c r="H46" s="76">
        <v>3951</v>
      </c>
      <c r="I46" s="76">
        <v>4022</v>
      </c>
      <c r="J46" s="76">
        <v>4063</v>
      </c>
      <c r="K46" s="76">
        <v>4089</v>
      </c>
      <c r="L46" s="76">
        <v>4118</v>
      </c>
      <c r="M46" s="76">
        <v>4139</v>
      </c>
      <c r="N46" s="76">
        <v>4238</v>
      </c>
      <c r="O46" s="76">
        <v>4224</v>
      </c>
      <c r="P46" s="76">
        <v>4232</v>
      </c>
      <c r="Q46" s="76">
        <v>4297</v>
      </c>
      <c r="R46" s="76">
        <v>4335</v>
      </c>
      <c r="S46" s="76">
        <v>4345</v>
      </c>
      <c r="T46" s="76">
        <v>4326</v>
      </c>
      <c r="U46" s="76">
        <v>4280</v>
      </c>
      <c r="V46" s="76">
        <v>4256</v>
      </c>
      <c r="W46" s="76">
        <v>4372</v>
      </c>
      <c r="X46" s="76">
        <v>4381</v>
      </c>
      <c r="Y46" s="76">
        <v>4463</v>
      </c>
      <c r="Z46" s="76">
        <v>4615</v>
      </c>
      <c r="AA46" s="76">
        <v>4745</v>
      </c>
      <c r="AB46" s="76">
        <v>4850</v>
      </c>
      <c r="AC46" s="76">
        <v>5010</v>
      </c>
      <c r="AD46" s="76">
        <v>5118</v>
      </c>
      <c r="AE46" s="76">
        <v>5286</v>
      </c>
    </row>
    <row r="47" spans="1:31" customFormat="1" ht="16.2" x14ac:dyDescent="0.3">
      <c r="A47" s="137" t="s">
        <v>87</v>
      </c>
      <c r="B47" s="44"/>
      <c r="C47" s="51" t="s">
        <v>88</v>
      </c>
      <c r="D47" s="49"/>
      <c r="E47" s="77">
        <v>5527</v>
      </c>
      <c r="F47" s="77">
        <v>5596</v>
      </c>
      <c r="G47" s="77">
        <v>5691</v>
      </c>
      <c r="H47" s="77">
        <v>5572</v>
      </c>
      <c r="I47" s="77">
        <v>5792</v>
      </c>
      <c r="J47" s="77">
        <v>5951</v>
      </c>
      <c r="K47" s="77">
        <v>6028</v>
      </c>
      <c r="L47" s="77">
        <v>6128</v>
      </c>
      <c r="M47" s="77">
        <v>6218</v>
      </c>
      <c r="N47" s="77">
        <v>6396</v>
      </c>
      <c r="O47" s="77">
        <v>6351</v>
      </c>
      <c r="P47" s="77">
        <v>6346</v>
      </c>
      <c r="Q47" s="77">
        <v>6535</v>
      </c>
      <c r="R47" s="77">
        <v>6536</v>
      </c>
      <c r="S47" s="77">
        <v>6561</v>
      </c>
      <c r="T47" s="77">
        <v>6515</v>
      </c>
      <c r="U47" s="77">
        <v>6588</v>
      </c>
      <c r="V47" s="77">
        <v>6563</v>
      </c>
      <c r="W47" s="77">
        <v>6740</v>
      </c>
      <c r="X47" s="77">
        <v>6773</v>
      </c>
      <c r="Y47" s="77">
        <v>6938</v>
      </c>
      <c r="Z47" s="77">
        <v>7173</v>
      </c>
      <c r="AA47" s="77">
        <v>7348</v>
      </c>
      <c r="AB47" s="77">
        <v>7570</v>
      </c>
      <c r="AC47" s="77">
        <v>8061</v>
      </c>
      <c r="AD47" s="77">
        <v>8257</v>
      </c>
      <c r="AE47" s="77">
        <v>8540</v>
      </c>
    </row>
    <row r="48" spans="1:31" customFormat="1" ht="16.2" x14ac:dyDescent="0.3">
      <c r="A48" s="137" t="s">
        <v>89</v>
      </c>
      <c r="B48" s="44"/>
      <c r="C48" s="51" t="s">
        <v>90</v>
      </c>
      <c r="D48" s="49"/>
      <c r="E48" s="77">
        <v>3983</v>
      </c>
      <c r="F48" s="77">
        <v>4024</v>
      </c>
      <c r="G48" s="77">
        <v>4070</v>
      </c>
      <c r="H48" s="77">
        <v>4078</v>
      </c>
      <c r="I48" s="77">
        <v>4110</v>
      </c>
      <c r="J48" s="77">
        <v>4135</v>
      </c>
      <c r="K48" s="77">
        <v>4168</v>
      </c>
      <c r="L48" s="77">
        <v>4148</v>
      </c>
      <c r="M48" s="77">
        <v>4157</v>
      </c>
      <c r="N48" s="77">
        <v>4244</v>
      </c>
      <c r="O48" s="77">
        <v>4245</v>
      </c>
      <c r="P48" s="77">
        <v>4236</v>
      </c>
      <c r="Q48" s="77">
        <v>4317</v>
      </c>
      <c r="R48" s="77">
        <v>4310</v>
      </c>
      <c r="S48" s="77">
        <v>4317</v>
      </c>
      <c r="T48" s="77">
        <v>4266</v>
      </c>
      <c r="U48" s="77">
        <v>4230</v>
      </c>
      <c r="V48" s="77">
        <v>4229</v>
      </c>
      <c r="W48" s="77">
        <v>4327</v>
      </c>
      <c r="X48" s="77">
        <v>4353</v>
      </c>
      <c r="Y48" s="77">
        <v>4451</v>
      </c>
      <c r="Z48" s="77">
        <v>4565</v>
      </c>
      <c r="AA48" s="77">
        <v>4747</v>
      </c>
      <c r="AB48" s="77">
        <v>4852</v>
      </c>
      <c r="AC48" s="77">
        <v>5070</v>
      </c>
      <c r="AD48" s="77">
        <v>5171</v>
      </c>
      <c r="AE48" s="77">
        <v>5345</v>
      </c>
    </row>
    <row r="49" spans="1:31" customFormat="1" ht="16.2" x14ac:dyDescent="0.3">
      <c r="A49" s="137" t="s">
        <v>91</v>
      </c>
      <c r="B49" s="44"/>
      <c r="C49" s="51" t="s">
        <v>92</v>
      </c>
      <c r="D49" s="49"/>
      <c r="E49" s="77">
        <v>4178</v>
      </c>
      <c r="F49" s="77">
        <v>4246</v>
      </c>
      <c r="G49" s="77">
        <v>4341</v>
      </c>
      <c r="H49" s="77">
        <v>4492</v>
      </c>
      <c r="I49" s="77">
        <v>4562</v>
      </c>
      <c r="J49" s="77">
        <v>4593</v>
      </c>
      <c r="K49" s="77">
        <v>4692</v>
      </c>
      <c r="L49" s="77">
        <v>4704</v>
      </c>
      <c r="M49" s="77">
        <v>4672</v>
      </c>
      <c r="N49" s="77">
        <v>4743</v>
      </c>
      <c r="O49" s="77">
        <v>4828</v>
      </c>
      <c r="P49" s="77">
        <v>4777</v>
      </c>
      <c r="Q49" s="77">
        <v>4633</v>
      </c>
      <c r="R49" s="77">
        <v>4930</v>
      </c>
      <c r="S49" s="77">
        <v>4878</v>
      </c>
      <c r="T49" s="77">
        <v>5058</v>
      </c>
      <c r="U49" s="77">
        <v>4862</v>
      </c>
      <c r="V49" s="77">
        <v>4810</v>
      </c>
      <c r="W49" s="77">
        <v>4967</v>
      </c>
      <c r="X49" s="77">
        <v>4850</v>
      </c>
      <c r="Y49" s="77">
        <v>4911</v>
      </c>
      <c r="Z49" s="77">
        <v>5155</v>
      </c>
      <c r="AA49" s="77">
        <v>5259</v>
      </c>
      <c r="AB49" s="77">
        <v>5423</v>
      </c>
      <c r="AC49" s="77">
        <v>5482</v>
      </c>
      <c r="AD49" s="77">
        <v>5501</v>
      </c>
      <c r="AE49" s="77">
        <v>5544</v>
      </c>
    </row>
    <row r="50" spans="1:31" customFormat="1" ht="16.2" x14ac:dyDescent="0.3">
      <c r="A50" s="137" t="s">
        <v>93</v>
      </c>
      <c r="B50" s="44"/>
      <c r="C50" s="51" t="s">
        <v>94</v>
      </c>
      <c r="D50" s="49"/>
      <c r="E50" s="77">
        <v>2989</v>
      </c>
      <c r="F50" s="77">
        <v>3018</v>
      </c>
      <c r="G50" s="77">
        <v>3062</v>
      </c>
      <c r="H50" s="77">
        <v>3076</v>
      </c>
      <c r="I50" s="77">
        <v>3124</v>
      </c>
      <c r="J50" s="77">
        <v>3067</v>
      </c>
      <c r="K50" s="77">
        <v>2997</v>
      </c>
      <c r="L50" s="77">
        <v>3120</v>
      </c>
      <c r="M50" s="77">
        <v>3133</v>
      </c>
      <c r="N50" s="77">
        <v>3184</v>
      </c>
      <c r="O50" s="77">
        <v>3107</v>
      </c>
      <c r="P50" s="77">
        <v>3163</v>
      </c>
      <c r="Q50" s="77">
        <v>3167</v>
      </c>
      <c r="R50" s="77">
        <v>3201</v>
      </c>
      <c r="S50" s="77">
        <v>3191</v>
      </c>
      <c r="T50" s="77">
        <v>3168</v>
      </c>
      <c r="U50" s="77">
        <v>3174</v>
      </c>
      <c r="V50" s="77">
        <v>3123</v>
      </c>
      <c r="W50" s="77">
        <v>3198</v>
      </c>
      <c r="X50" s="77">
        <v>3278</v>
      </c>
      <c r="Y50" s="77">
        <v>3332</v>
      </c>
      <c r="Z50" s="77">
        <v>3406</v>
      </c>
      <c r="AA50" s="77">
        <v>3475</v>
      </c>
      <c r="AB50" s="77">
        <v>3557</v>
      </c>
      <c r="AC50" s="77">
        <v>3662</v>
      </c>
      <c r="AD50" s="77">
        <v>3698</v>
      </c>
      <c r="AE50" s="77">
        <v>3830</v>
      </c>
    </row>
    <row r="51" spans="1:31" customFormat="1" ht="16.2" x14ac:dyDescent="0.3">
      <c r="A51" s="137" t="s">
        <v>95</v>
      </c>
      <c r="B51" s="44"/>
      <c r="C51" s="51" t="s">
        <v>96</v>
      </c>
      <c r="D51" s="49"/>
      <c r="E51" s="77">
        <v>3305</v>
      </c>
      <c r="F51" s="77">
        <v>3331</v>
      </c>
      <c r="G51" s="77">
        <v>3372</v>
      </c>
      <c r="H51" s="77">
        <v>3433</v>
      </c>
      <c r="I51" s="77">
        <v>3502</v>
      </c>
      <c r="J51" s="77">
        <v>3590</v>
      </c>
      <c r="K51" s="77">
        <v>3620</v>
      </c>
      <c r="L51" s="77">
        <v>3607</v>
      </c>
      <c r="M51" s="77">
        <v>3649</v>
      </c>
      <c r="N51" s="77">
        <v>3785</v>
      </c>
      <c r="O51" s="77">
        <v>3761</v>
      </c>
      <c r="P51" s="77">
        <v>3775</v>
      </c>
      <c r="Q51" s="77">
        <v>3938</v>
      </c>
      <c r="R51" s="77">
        <v>3886</v>
      </c>
      <c r="S51" s="77">
        <v>3939</v>
      </c>
      <c r="T51" s="77">
        <v>3853</v>
      </c>
      <c r="U51" s="77">
        <v>3786</v>
      </c>
      <c r="V51" s="77">
        <v>3772</v>
      </c>
      <c r="W51" s="77">
        <v>3894</v>
      </c>
      <c r="X51" s="77">
        <v>3886</v>
      </c>
      <c r="Y51" s="77">
        <v>3944</v>
      </c>
      <c r="Z51" s="77">
        <v>4105</v>
      </c>
      <c r="AA51" s="77">
        <v>4220</v>
      </c>
      <c r="AB51" s="77">
        <v>4261</v>
      </c>
      <c r="AC51" s="77">
        <v>4302</v>
      </c>
      <c r="AD51" s="77">
        <v>4465</v>
      </c>
      <c r="AE51" s="77">
        <v>4662</v>
      </c>
    </row>
    <row r="52" spans="1:31" s="43" customFormat="1" ht="15.6" x14ac:dyDescent="0.25">
      <c r="A52" s="136" t="s">
        <v>97</v>
      </c>
      <c r="B52" s="44" t="s">
        <v>98</v>
      </c>
      <c r="C52" s="44"/>
      <c r="D52" s="45"/>
      <c r="E52" s="76">
        <v>2993</v>
      </c>
      <c r="F52" s="76">
        <v>3053</v>
      </c>
      <c r="G52" s="76">
        <v>3112</v>
      </c>
      <c r="H52" s="76">
        <v>3188</v>
      </c>
      <c r="I52" s="76">
        <v>3248</v>
      </c>
      <c r="J52" s="76">
        <v>3312</v>
      </c>
      <c r="K52" s="76">
        <v>3349</v>
      </c>
      <c r="L52" s="76">
        <v>3329</v>
      </c>
      <c r="M52" s="76">
        <v>3385</v>
      </c>
      <c r="N52" s="76">
        <v>3473</v>
      </c>
      <c r="O52" s="76">
        <v>3487</v>
      </c>
      <c r="P52" s="76">
        <v>3550</v>
      </c>
      <c r="Q52" s="76">
        <v>3569</v>
      </c>
      <c r="R52" s="76">
        <v>3615</v>
      </c>
      <c r="S52" s="76">
        <v>3650</v>
      </c>
      <c r="T52" s="76">
        <v>3591</v>
      </c>
      <c r="U52" s="76">
        <v>3552</v>
      </c>
      <c r="V52" s="76">
        <v>3545</v>
      </c>
      <c r="W52" s="76">
        <v>3594</v>
      </c>
      <c r="X52" s="76">
        <v>3577</v>
      </c>
      <c r="Y52" s="76">
        <v>3644</v>
      </c>
      <c r="Z52" s="76">
        <v>3797</v>
      </c>
      <c r="AA52" s="76">
        <v>3907</v>
      </c>
      <c r="AB52" s="76">
        <v>4034</v>
      </c>
      <c r="AC52" s="76">
        <v>4121</v>
      </c>
      <c r="AD52" s="76">
        <v>4245</v>
      </c>
      <c r="AE52" s="76">
        <v>4362</v>
      </c>
    </row>
    <row r="53" spans="1:31" customFormat="1" ht="16.2" x14ac:dyDescent="0.3">
      <c r="A53" s="137" t="s">
        <v>99</v>
      </c>
      <c r="B53" s="44"/>
      <c r="C53" s="48" t="s">
        <v>100</v>
      </c>
      <c r="D53" s="49"/>
      <c r="E53" s="77">
        <v>2127</v>
      </c>
      <c r="F53" s="77">
        <v>2192</v>
      </c>
      <c r="G53" s="77">
        <v>2235</v>
      </c>
      <c r="H53" s="77">
        <v>2299</v>
      </c>
      <c r="I53" s="77">
        <v>2322</v>
      </c>
      <c r="J53" s="77">
        <v>2352</v>
      </c>
      <c r="K53" s="77">
        <v>2421</v>
      </c>
      <c r="L53" s="77">
        <v>2378</v>
      </c>
      <c r="M53" s="77">
        <v>2412</v>
      </c>
      <c r="N53" s="77">
        <v>2501</v>
      </c>
      <c r="O53" s="77">
        <v>2528</v>
      </c>
      <c r="P53" s="77">
        <v>2591</v>
      </c>
      <c r="Q53" s="77">
        <v>2605</v>
      </c>
      <c r="R53" s="77">
        <v>2600</v>
      </c>
      <c r="S53" s="77">
        <v>2627</v>
      </c>
      <c r="T53" s="77">
        <v>2646</v>
      </c>
      <c r="U53" s="77">
        <v>2613</v>
      </c>
      <c r="V53" s="77">
        <v>2588</v>
      </c>
      <c r="W53" s="77">
        <v>2589</v>
      </c>
      <c r="X53" s="77">
        <v>2570</v>
      </c>
      <c r="Y53" s="77">
        <v>2628</v>
      </c>
      <c r="Z53" s="77">
        <v>2746</v>
      </c>
      <c r="AA53" s="77">
        <v>2803</v>
      </c>
      <c r="AB53" s="77">
        <v>2867</v>
      </c>
      <c r="AC53" s="77">
        <v>2920</v>
      </c>
      <c r="AD53" s="77">
        <v>3017</v>
      </c>
      <c r="AE53" s="77">
        <v>3096</v>
      </c>
    </row>
    <row r="54" spans="1:31" customFormat="1" ht="16.2" x14ac:dyDescent="0.3">
      <c r="A54" s="137" t="s">
        <v>101</v>
      </c>
      <c r="B54" s="44"/>
      <c r="C54" s="48" t="s">
        <v>102</v>
      </c>
      <c r="D54" s="49"/>
      <c r="E54" s="77">
        <v>4204</v>
      </c>
      <c r="F54" s="77">
        <v>4242</v>
      </c>
      <c r="G54" s="77">
        <v>4277</v>
      </c>
      <c r="H54" s="77">
        <v>4254</v>
      </c>
      <c r="I54" s="77">
        <v>4237</v>
      </c>
      <c r="J54" s="77">
        <v>4254</v>
      </c>
      <c r="K54" s="77">
        <v>4371</v>
      </c>
      <c r="L54" s="77">
        <v>4336</v>
      </c>
      <c r="M54" s="77">
        <v>4381</v>
      </c>
      <c r="N54" s="77">
        <v>4489</v>
      </c>
      <c r="O54" s="77">
        <v>4486</v>
      </c>
      <c r="P54" s="77">
        <v>4513</v>
      </c>
      <c r="Q54" s="77">
        <v>4551</v>
      </c>
      <c r="R54" s="77">
        <v>4539</v>
      </c>
      <c r="S54" s="77">
        <v>4562</v>
      </c>
      <c r="T54" s="77">
        <v>4464</v>
      </c>
      <c r="U54" s="77">
        <v>4436</v>
      </c>
      <c r="V54" s="77">
        <v>4443</v>
      </c>
      <c r="W54" s="77">
        <v>4572</v>
      </c>
      <c r="X54" s="77">
        <v>4670</v>
      </c>
      <c r="Y54" s="77">
        <v>4765</v>
      </c>
      <c r="Z54" s="77">
        <v>5028</v>
      </c>
      <c r="AA54" s="77">
        <v>5109</v>
      </c>
      <c r="AB54" s="77">
        <v>5267</v>
      </c>
      <c r="AC54" s="77">
        <v>5531</v>
      </c>
      <c r="AD54" s="77">
        <v>5685</v>
      </c>
      <c r="AE54" s="77">
        <v>5957</v>
      </c>
    </row>
    <row r="55" spans="1:31" customFormat="1" ht="16.2" x14ac:dyDescent="0.3">
      <c r="A55" s="137" t="s">
        <v>103</v>
      </c>
      <c r="B55" s="44"/>
      <c r="C55" s="48" t="s">
        <v>104</v>
      </c>
      <c r="D55" s="49"/>
      <c r="E55" s="77">
        <v>3594</v>
      </c>
      <c r="F55" s="77">
        <v>3638</v>
      </c>
      <c r="G55" s="77">
        <v>3688</v>
      </c>
      <c r="H55" s="77">
        <v>3720</v>
      </c>
      <c r="I55" s="77">
        <v>3780</v>
      </c>
      <c r="J55" s="77">
        <v>3833</v>
      </c>
      <c r="K55" s="77">
        <v>3839</v>
      </c>
      <c r="L55" s="77">
        <v>3824</v>
      </c>
      <c r="M55" s="77">
        <v>3865</v>
      </c>
      <c r="N55" s="77">
        <v>4020</v>
      </c>
      <c r="O55" s="77">
        <v>4028</v>
      </c>
      <c r="P55" s="77">
        <v>4252</v>
      </c>
      <c r="Q55" s="77">
        <v>4239</v>
      </c>
      <c r="R55" s="77">
        <v>4267</v>
      </c>
      <c r="S55" s="77">
        <v>4266</v>
      </c>
      <c r="T55" s="77">
        <v>4223</v>
      </c>
      <c r="U55" s="77">
        <v>4182</v>
      </c>
      <c r="V55" s="77">
        <v>4174</v>
      </c>
      <c r="W55" s="77">
        <v>4269</v>
      </c>
      <c r="X55" s="77">
        <v>4303</v>
      </c>
      <c r="Y55" s="77">
        <v>4346</v>
      </c>
      <c r="Z55" s="77">
        <v>4539</v>
      </c>
      <c r="AA55" s="77">
        <v>4672</v>
      </c>
      <c r="AB55" s="77">
        <v>4802</v>
      </c>
      <c r="AC55" s="77">
        <v>4853</v>
      </c>
      <c r="AD55" s="77">
        <v>5034</v>
      </c>
      <c r="AE55" s="77">
        <v>5160</v>
      </c>
    </row>
    <row r="56" spans="1:31" customFormat="1" ht="16.2" x14ac:dyDescent="0.3">
      <c r="A56" s="137" t="s">
        <v>105</v>
      </c>
      <c r="B56" s="44"/>
      <c r="C56" s="48" t="s">
        <v>106</v>
      </c>
      <c r="D56" s="49"/>
      <c r="E56" s="77">
        <v>2501</v>
      </c>
      <c r="F56" s="77">
        <v>2569</v>
      </c>
      <c r="G56" s="77">
        <v>2622</v>
      </c>
      <c r="H56" s="77">
        <v>2688</v>
      </c>
      <c r="I56" s="77">
        <v>2761</v>
      </c>
      <c r="J56" s="77">
        <v>2774</v>
      </c>
      <c r="K56" s="77">
        <v>2807</v>
      </c>
      <c r="L56" s="77">
        <v>2824</v>
      </c>
      <c r="M56" s="77">
        <v>2875</v>
      </c>
      <c r="N56" s="77">
        <v>3003</v>
      </c>
      <c r="O56" s="77">
        <v>3053</v>
      </c>
      <c r="P56" s="77">
        <v>3125</v>
      </c>
      <c r="Q56" s="77">
        <v>3138</v>
      </c>
      <c r="R56" s="77">
        <v>3152</v>
      </c>
      <c r="S56" s="77">
        <v>3237</v>
      </c>
      <c r="T56" s="77">
        <v>3172</v>
      </c>
      <c r="U56" s="77">
        <v>3133</v>
      </c>
      <c r="V56" s="77">
        <v>3102</v>
      </c>
      <c r="W56" s="77">
        <v>3139</v>
      </c>
      <c r="X56" s="77">
        <v>3181</v>
      </c>
      <c r="Y56" s="77">
        <v>3243</v>
      </c>
      <c r="Z56" s="77">
        <v>3375</v>
      </c>
      <c r="AA56" s="77">
        <v>3448</v>
      </c>
      <c r="AB56" s="77">
        <v>3549</v>
      </c>
      <c r="AC56" s="77">
        <v>3590</v>
      </c>
      <c r="AD56" s="77">
        <v>3756</v>
      </c>
      <c r="AE56" s="77">
        <v>3786</v>
      </c>
    </row>
    <row r="57" spans="1:31" customFormat="1" ht="16.2" x14ac:dyDescent="0.3">
      <c r="A57" s="137" t="s">
        <v>107</v>
      </c>
      <c r="B57" s="44"/>
      <c r="C57" s="48" t="s">
        <v>108</v>
      </c>
      <c r="D57" s="49"/>
      <c r="E57" s="77">
        <v>1904</v>
      </c>
      <c r="F57" s="77">
        <v>1961</v>
      </c>
      <c r="G57" s="77">
        <v>2003</v>
      </c>
      <c r="H57" s="77">
        <v>2054</v>
      </c>
      <c r="I57" s="77">
        <v>2094</v>
      </c>
      <c r="J57" s="77">
        <v>2135</v>
      </c>
      <c r="K57" s="77">
        <v>2149</v>
      </c>
      <c r="L57" s="77">
        <v>2113</v>
      </c>
      <c r="M57" s="77">
        <v>2168</v>
      </c>
      <c r="N57" s="77">
        <v>2243</v>
      </c>
      <c r="O57" s="77">
        <v>2248</v>
      </c>
      <c r="P57" s="77">
        <v>2263</v>
      </c>
      <c r="Q57" s="77">
        <v>2328</v>
      </c>
      <c r="R57" s="77">
        <v>2402</v>
      </c>
      <c r="S57" s="77">
        <v>2423</v>
      </c>
      <c r="T57" s="77">
        <v>2331</v>
      </c>
      <c r="U57" s="77">
        <v>2316</v>
      </c>
      <c r="V57" s="77">
        <v>2314</v>
      </c>
      <c r="W57" s="77">
        <v>2324</v>
      </c>
      <c r="X57" s="77">
        <v>2270</v>
      </c>
      <c r="Y57" s="77">
        <v>2338</v>
      </c>
      <c r="Z57" s="77">
        <v>2414</v>
      </c>
      <c r="AA57" s="77">
        <v>2475</v>
      </c>
      <c r="AB57" s="77">
        <v>2579</v>
      </c>
      <c r="AC57" s="77">
        <v>2621</v>
      </c>
      <c r="AD57" s="77">
        <v>2709</v>
      </c>
      <c r="AE57" s="77">
        <v>2743</v>
      </c>
    </row>
    <row r="58" spans="1:31" customFormat="1" ht="16.2" x14ac:dyDescent="0.3">
      <c r="A58" s="137" t="s">
        <v>109</v>
      </c>
      <c r="B58" s="44"/>
      <c r="C58" s="48" t="s">
        <v>110</v>
      </c>
      <c r="D58" s="49"/>
      <c r="E58" s="77">
        <v>3357</v>
      </c>
      <c r="F58" s="77">
        <v>3435</v>
      </c>
      <c r="G58" s="77">
        <v>3501</v>
      </c>
      <c r="H58" s="77">
        <v>3570</v>
      </c>
      <c r="I58" s="77">
        <v>3613</v>
      </c>
      <c r="J58" s="77">
        <v>3646</v>
      </c>
      <c r="K58" s="77">
        <v>3752</v>
      </c>
      <c r="L58" s="77">
        <v>3811</v>
      </c>
      <c r="M58" s="77">
        <v>3861</v>
      </c>
      <c r="N58" s="77">
        <v>3895</v>
      </c>
      <c r="O58" s="77">
        <v>3989</v>
      </c>
      <c r="P58" s="77">
        <v>4346</v>
      </c>
      <c r="Q58" s="77">
        <v>4316</v>
      </c>
      <c r="R58" s="77">
        <v>4372</v>
      </c>
      <c r="S58" s="77">
        <v>4411</v>
      </c>
      <c r="T58" s="77">
        <v>4323</v>
      </c>
      <c r="U58" s="77">
        <v>4273</v>
      </c>
      <c r="V58" s="77">
        <v>4272</v>
      </c>
      <c r="W58" s="77">
        <v>4280</v>
      </c>
      <c r="X58" s="77">
        <v>4341</v>
      </c>
      <c r="Y58" s="77">
        <v>4404</v>
      </c>
      <c r="Z58" s="77">
        <v>4579</v>
      </c>
      <c r="AA58" s="77">
        <v>4687</v>
      </c>
      <c r="AB58" s="77">
        <v>4816</v>
      </c>
      <c r="AC58" s="77">
        <v>5045</v>
      </c>
      <c r="AD58" s="77">
        <v>5186</v>
      </c>
      <c r="AE58" s="77">
        <v>5323</v>
      </c>
    </row>
    <row r="59" spans="1:31" s="43" customFormat="1" ht="15.6" x14ac:dyDescent="0.25">
      <c r="A59" s="136" t="s">
        <v>111</v>
      </c>
      <c r="B59" s="44"/>
      <c r="C59" s="44" t="s">
        <v>112</v>
      </c>
      <c r="D59" s="45"/>
      <c r="E59" s="76">
        <v>3707</v>
      </c>
      <c r="F59" s="76">
        <v>3766</v>
      </c>
      <c r="G59" s="76">
        <v>3841</v>
      </c>
      <c r="H59" s="76">
        <v>3953</v>
      </c>
      <c r="I59" s="76">
        <v>4024</v>
      </c>
      <c r="J59" s="76">
        <v>4116</v>
      </c>
      <c r="K59" s="76">
        <v>4167</v>
      </c>
      <c r="L59" s="76">
        <v>4170</v>
      </c>
      <c r="M59" s="76">
        <v>4262</v>
      </c>
      <c r="N59" s="76">
        <v>4381</v>
      </c>
      <c r="O59" s="76">
        <v>4394</v>
      </c>
      <c r="P59" s="76">
        <v>4516</v>
      </c>
      <c r="Q59" s="76">
        <v>4511</v>
      </c>
      <c r="R59" s="76">
        <v>4518</v>
      </c>
      <c r="S59" s="76">
        <v>4544</v>
      </c>
      <c r="T59" s="76">
        <v>4496</v>
      </c>
      <c r="U59" s="76">
        <v>4459</v>
      </c>
      <c r="V59" s="76">
        <v>4442</v>
      </c>
      <c r="W59" s="76">
        <v>4515</v>
      </c>
      <c r="X59" s="76">
        <v>4535</v>
      </c>
      <c r="Y59" s="76">
        <v>4608</v>
      </c>
      <c r="Z59" s="76">
        <v>4748</v>
      </c>
      <c r="AA59" s="76">
        <v>4902</v>
      </c>
      <c r="AB59" s="76">
        <v>5020</v>
      </c>
      <c r="AC59" s="76">
        <v>5138</v>
      </c>
      <c r="AD59" s="76">
        <v>5349</v>
      </c>
      <c r="AE59" s="76">
        <v>5514</v>
      </c>
    </row>
    <row r="60" spans="1:31" customFormat="1" ht="16.2" x14ac:dyDescent="0.3">
      <c r="A60" s="137" t="s">
        <v>113</v>
      </c>
      <c r="B60" s="44"/>
      <c r="C60" s="51" t="s">
        <v>114</v>
      </c>
      <c r="D60" s="49"/>
      <c r="E60" s="77">
        <v>3553</v>
      </c>
      <c r="F60" s="77">
        <v>3609</v>
      </c>
      <c r="G60" s="77">
        <v>3680</v>
      </c>
      <c r="H60" s="77">
        <v>3781</v>
      </c>
      <c r="I60" s="77">
        <v>3725</v>
      </c>
      <c r="J60" s="77">
        <v>3804</v>
      </c>
      <c r="K60" s="77">
        <v>4113</v>
      </c>
      <c r="L60" s="77">
        <v>4094</v>
      </c>
      <c r="M60" s="77">
        <v>4144</v>
      </c>
      <c r="N60" s="77">
        <v>4272</v>
      </c>
      <c r="O60" s="77">
        <v>4269</v>
      </c>
      <c r="P60" s="77">
        <v>4432</v>
      </c>
      <c r="Q60" s="77">
        <v>4407</v>
      </c>
      <c r="R60" s="77">
        <v>4341</v>
      </c>
      <c r="S60" s="77">
        <v>4386</v>
      </c>
      <c r="T60" s="77">
        <v>4277</v>
      </c>
      <c r="U60" s="77">
        <v>4238</v>
      </c>
      <c r="V60" s="77">
        <v>4270</v>
      </c>
      <c r="W60" s="77">
        <v>4288</v>
      </c>
      <c r="X60" s="77">
        <v>4263</v>
      </c>
      <c r="Y60" s="77">
        <v>4319</v>
      </c>
      <c r="Z60" s="77">
        <v>4431</v>
      </c>
      <c r="AA60" s="77">
        <v>4575</v>
      </c>
      <c r="AB60" s="77">
        <v>4644</v>
      </c>
      <c r="AC60" s="77">
        <v>4774</v>
      </c>
      <c r="AD60" s="77">
        <v>4970</v>
      </c>
      <c r="AE60" s="77">
        <v>5154</v>
      </c>
    </row>
    <row r="61" spans="1:31" customFormat="1" ht="16.2" x14ac:dyDescent="0.3">
      <c r="A61" s="137" t="s">
        <v>115</v>
      </c>
      <c r="B61" s="44"/>
      <c r="C61" s="51" t="s">
        <v>116</v>
      </c>
      <c r="D61" s="49"/>
      <c r="E61" s="77">
        <v>3823</v>
      </c>
      <c r="F61" s="77">
        <v>3891</v>
      </c>
      <c r="G61" s="77">
        <v>3976</v>
      </c>
      <c r="H61" s="77">
        <v>4131</v>
      </c>
      <c r="I61" s="77">
        <v>4256</v>
      </c>
      <c r="J61" s="77">
        <v>4360</v>
      </c>
      <c r="K61" s="77">
        <v>4351</v>
      </c>
      <c r="L61" s="77">
        <v>4384</v>
      </c>
      <c r="M61" s="77">
        <v>4510</v>
      </c>
      <c r="N61" s="77">
        <v>4722</v>
      </c>
      <c r="O61" s="77">
        <v>4742</v>
      </c>
      <c r="P61" s="77">
        <v>4933</v>
      </c>
      <c r="Q61" s="77">
        <v>4977</v>
      </c>
      <c r="R61" s="77">
        <v>5003</v>
      </c>
      <c r="S61" s="77">
        <v>5048</v>
      </c>
      <c r="T61" s="77">
        <v>4978</v>
      </c>
      <c r="U61" s="77">
        <v>4941</v>
      </c>
      <c r="V61" s="77">
        <v>4894</v>
      </c>
      <c r="W61" s="77">
        <v>4955</v>
      </c>
      <c r="X61" s="77">
        <v>5080</v>
      </c>
      <c r="Y61" s="77">
        <v>5170</v>
      </c>
      <c r="Z61" s="77">
        <v>5389</v>
      </c>
      <c r="AA61" s="77">
        <v>5586</v>
      </c>
      <c r="AB61" s="77">
        <v>5743</v>
      </c>
      <c r="AC61" s="77">
        <v>5862</v>
      </c>
      <c r="AD61" s="77">
        <v>6124</v>
      </c>
      <c r="AE61" s="77">
        <v>6233</v>
      </c>
    </row>
    <row r="62" spans="1:31" customFormat="1" ht="16.2" x14ac:dyDescent="0.3">
      <c r="A62" s="137" t="s">
        <v>117</v>
      </c>
      <c r="B62" s="44"/>
      <c r="C62" s="51" t="s">
        <v>118</v>
      </c>
      <c r="D62" s="49"/>
      <c r="E62" s="77">
        <v>4481</v>
      </c>
      <c r="F62" s="77">
        <v>4554</v>
      </c>
      <c r="G62" s="77">
        <v>4662</v>
      </c>
      <c r="H62" s="77">
        <v>4839</v>
      </c>
      <c r="I62" s="77">
        <v>4975</v>
      </c>
      <c r="J62" s="77">
        <v>5116</v>
      </c>
      <c r="K62" s="77">
        <v>4967</v>
      </c>
      <c r="L62" s="77">
        <v>4978</v>
      </c>
      <c r="M62" s="77">
        <v>5092</v>
      </c>
      <c r="N62" s="77">
        <v>5173</v>
      </c>
      <c r="O62" s="77">
        <v>5182</v>
      </c>
      <c r="P62" s="77">
        <v>5319</v>
      </c>
      <c r="Q62" s="77">
        <v>5327</v>
      </c>
      <c r="R62" s="77">
        <v>5336</v>
      </c>
      <c r="S62" s="77">
        <v>5336</v>
      </c>
      <c r="T62" s="77">
        <v>5393</v>
      </c>
      <c r="U62" s="77">
        <v>5308</v>
      </c>
      <c r="V62" s="77">
        <v>5245</v>
      </c>
      <c r="W62" s="77">
        <v>5350</v>
      </c>
      <c r="X62" s="77">
        <v>5309</v>
      </c>
      <c r="Y62" s="77">
        <v>5397</v>
      </c>
      <c r="Z62" s="77">
        <v>5457</v>
      </c>
      <c r="AA62" s="77">
        <v>5656</v>
      </c>
      <c r="AB62" s="77">
        <v>5767</v>
      </c>
      <c r="AC62" s="77">
        <v>5895</v>
      </c>
      <c r="AD62" s="77">
        <v>6123</v>
      </c>
      <c r="AE62" s="77">
        <v>6409</v>
      </c>
    </row>
    <row r="63" spans="1:31" customFormat="1" ht="16.2" x14ac:dyDescent="0.3">
      <c r="A63" s="137" t="s">
        <v>119</v>
      </c>
      <c r="B63" s="44"/>
      <c r="C63" s="51" t="s">
        <v>120</v>
      </c>
      <c r="D63" s="49"/>
      <c r="E63" s="77">
        <v>3238</v>
      </c>
      <c r="F63" s="77">
        <v>3281</v>
      </c>
      <c r="G63" s="77">
        <v>3333</v>
      </c>
      <c r="H63" s="77">
        <v>3375</v>
      </c>
      <c r="I63" s="77">
        <v>3436</v>
      </c>
      <c r="J63" s="77">
        <v>3497</v>
      </c>
      <c r="K63" s="77">
        <v>3568</v>
      </c>
      <c r="L63" s="77">
        <v>3553</v>
      </c>
      <c r="M63" s="77">
        <v>3629</v>
      </c>
      <c r="N63" s="77">
        <v>3687</v>
      </c>
      <c r="O63" s="77">
        <v>3705</v>
      </c>
      <c r="P63" s="77">
        <v>3736</v>
      </c>
      <c r="Q63" s="77">
        <v>3693</v>
      </c>
      <c r="R63" s="77">
        <v>3722</v>
      </c>
      <c r="S63" s="77">
        <v>3740</v>
      </c>
      <c r="T63" s="77">
        <v>3683</v>
      </c>
      <c r="U63" s="77">
        <v>3675</v>
      </c>
      <c r="V63" s="77">
        <v>3680</v>
      </c>
      <c r="W63" s="77">
        <v>3775</v>
      </c>
      <c r="X63" s="77">
        <v>3771</v>
      </c>
      <c r="Y63" s="77">
        <v>3832</v>
      </c>
      <c r="Z63" s="77">
        <v>3967</v>
      </c>
      <c r="AA63" s="77">
        <v>4062</v>
      </c>
      <c r="AB63" s="77">
        <v>4180</v>
      </c>
      <c r="AC63" s="77">
        <v>4278</v>
      </c>
      <c r="AD63" s="77">
        <v>4443</v>
      </c>
      <c r="AE63" s="77">
        <v>4570</v>
      </c>
    </row>
    <row r="64" spans="1:31" s="43" customFormat="1" ht="15.6" x14ac:dyDescent="0.25">
      <c r="A64" s="136" t="s">
        <v>121</v>
      </c>
      <c r="B64" s="44"/>
      <c r="C64" s="44" t="s">
        <v>122</v>
      </c>
      <c r="D64" s="45"/>
      <c r="E64" s="76">
        <v>3816</v>
      </c>
      <c r="F64" s="76">
        <v>3877</v>
      </c>
      <c r="G64" s="76">
        <v>3948</v>
      </c>
      <c r="H64" s="76">
        <v>4041</v>
      </c>
      <c r="I64" s="76">
        <v>4131</v>
      </c>
      <c r="J64" s="76">
        <v>4226</v>
      </c>
      <c r="K64" s="76">
        <v>4252</v>
      </c>
      <c r="L64" s="76">
        <v>4229</v>
      </c>
      <c r="M64" s="76">
        <v>4272</v>
      </c>
      <c r="N64" s="76">
        <v>4345</v>
      </c>
      <c r="O64" s="76">
        <v>4351</v>
      </c>
      <c r="P64" s="76">
        <v>4407</v>
      </c>
      <c r="Q64" s="76">
        <v>4403</v>
      </c>
      <c r="R64" s="76">
        <v>4493</v>
      </c>
      <c r="S64" s="76">
        <v>4538</v>
      </c>
      <c r="T64" s="76">
        <v>4477</v>
      </c>
      <c r="U64" s="76">
        <v>4408</v>
      </c>
      <c r="V64" s="76">
        <v>4407</v>
      </c>
      <c r="W64" s="76">
        <v>4491</v>
      </c>
      <c r="X64" s="76">
        <v>4463</v>
      </c>
      <c r="Y64" s="76">
        <v>4525</v>
      </c>
      <c r="Z64" s="76">
        <v>4757</v>
      </c>
      <c r="AA64" s="76">
        <v>4911</v>
      </c>
      <c r="AB64" s="76">
        <v>5081</v>
      </c>
      <c r="AC64" s="76">
        <v>5185</v>
      </c>
      <c r="AD64" s="76">
        <v>5285</v>
      </c>
      <c r="AE64" s="76">
        <v>5457</v>
      </c>
    </row>
    <row r="65" spans="1:31" customFormat="1" ht="16.2" x14ac:dyDescent="0.3">
      <c r="A65" s="137" t="s">
        <v>123</v>
      </c>
      <c r="B65" s="44"/>
      <c r="C65" s="51" t="s">
        <v>124</v>
      </c>
      <c r="D65" s="49"/>
      <c r="E65" s="77">
        <v>3147</v>
      </c>
      <c r="F65" s="77">
        <v>3186</v>
      </c>
      <c r="G65" s="77">
        <v>3225</v>
      </c>
      <c r="H65" s="77">
        <v>3268</v>
      </c>
      <c r="I65" s="77">
        <v>3319</v>
      </c>
      <c r="J65" s="77">
        <v>3373</v>
      </c>
      <c r="K65" s="77">
        <v>3377</v>
      </c>
      <c r="L65" s="77">
        <v>3344</v>
      </c>
      <c r="M65" s="77">
        <v>3378</v>
      </c>
      <c r="N65" s="77">
        <v>3457</v>
      </c>
      <c r="O65" s="77">
        <v>3452</v>
      </c>
      <c r="P65" s="77">
        <v>3438</v>
      </c>
      <c r="Q65" s="77">
        <v>3450</v>
      </c>
      <c r="R65" s="77">
        <v>3497</v>
      </c>
      <c r="S65" s="77">
        <v>3528</v>
      </c>
      <c r="T65" s="77">
        <v>3468</v>
      </c>
      <c r="U65" s="77">
        <v>3435</v>
      </c>
      <c r="V65" s="77">
        <v>3446</v>
      </c>
      <c r="W65" s="77">
        <v>3510</v>
      </c>
      <c r="X65" s="77">
        <v>3538</v>
      </c>
      <c r="Y65" s="77">
        <v>3586</v>
      </c>
      <c r="Z65" s="77">
        <v>3757</v>
      </c>
      <c r="AA65" s="77">
        <v>3877</v>
      </c>
      <c r="AB65" s="77">
        <v>3943</v>
      </c>
      <c r="AC65" s="77">
        <v>4088</v>
      </c>
      <c r="AD65" s="77">
        <v>4202</v>
      </c>
      <c r="AE65" s="77">
        <v>4301</v>
      </c>
    </row>
    <row r="66" spans="1:31" customFormat="1" ht="16.2" x14ac:dyDescent="0.3">
      <c r="A66" s="137" t="s">
        <v>125</v>
      </c>
      <c r="B66" s="44"/>
      <c r="C66" s="51" t="s">
        <v>126</v>
      </c>
      <c r="D66" s="49"/>
      <c r="E66" s="77">
        <v>2954</v>
      </c>
      <c r="F66" s="77">
        <v>3000</v>
      </c>
      <c r="G66" s="77">
        <v>3058</v>
      </c>
      <c r="H66" s="77">
        <v>3148</v>
      </c>
      <c r="I66" s="77">
        <v>3207</v>
      </c>
      <c r="J66" s="77">
        <v>3268</v>
      </c>
      <c r="K66" s="77">
        <v>3286</v>
      </c>
      <c r="L66" s="77">
        <v>3272</v>
      </c>
      <c r="M66" s="77">
        <v>3300</v>
      </c>
      <c r="N66" s="77">
        <v>3357</v>
      </c>
      <c r="O66" s="77">
        <v>3325</v>
      </c>
      <c r="P66" s="77">
        <v>3386</v>
      </c>
      <c r="Q66" s="77">
        <v>3381</v>
      </c>
      <c r="R66" s="77">
        <v>3360</v>
      </c>
      <c r="S66" s="77">
        <v>3431</v>
      </c>
      <c r="T66" s="77">
        <v>3408</v>
      </c>
      <c r="U66" s="77">
        <v>3456</v>
      </c>
      <c r="V66" s="77">
        <v>3470</v>
      </c>
      <c r="W66" s="77">
        <v>3510</v>
      </c>
      <c r="X66" s="77">
        <v>3464</v>
      </c>
      <c r="Y66" s="77">
        <v>3508</v>
      </c>
      <c r="Z66" s="77">
        <v>3714</v>
      </c>
      <c r="AA66" s="77">
        <v>3816</v>
      </c>
      <c r="AB66" s="77">
        <v>3925</v>
      </c>
      <c r="AC66" s="77">
        <v>3962</v>
      </c>
      <c r="AD66" s="77">
        <v>4056</v>
      </c>
      <c r="AE66" s="77">
        <v>4198</v>
      </c>
    </row>
    <row r="67" spans="1:31" customFormat="1" ht="16.2" x14ac:dyDescent="0.3">
      <c r="A67" s="137" t="s">
        <v>127</v>
      </c>
      <c r="B67" s="44"/>
      <c r="C67" s="51" t="s">
        <v>128</v>
      </c>
      <c r="D67" s="49"/>
      <c r="E67" s="77">
        <v>3209</v>
      </c>
      <c r="F67" s="77">
        <v>3257</v>
      </c>
      <c r="G67" s="77">
        <v>3323</v>
      </c>
      <c r="H67" s="77">
        <v>3405</v>
      </c>
      <c r="I67" s="77">
        <v>3477</v>
      </c>
      <c r="J67" s="77">
        <v>3558</v>
      </c>
      <c r="K67" s="77">
        <v>3618</v>
      </c>
      <c r="L67" s="77">
        <v>3616</v>
      </c>
      <c r="M67" s="77">
        <v>3654</v>
      </c>
      <c r="N67" s="77">
        <v>3693</v>
      </c>
      <c r="O67" s="77">
        <v>3608</v>
      </c>
      <c r="P67" s="77">
        <v>3716</v>
      </c>
      <c r="Q67" s="77">
        <v>3731</v>
      </c>
      <c r="R67" s="77">
        <v>3803</v>
      </c>
      <c r="S67" s="77">
        <v>3845</v>
      </c>
      <c r="T67" s="77">
        <v>3793</v>
      </c>
      <c r="U67" s="77">
        <v>3745</v>
      </c>
      <c r="V67" s="77">
        <v>3755</v>
      </c>
      <c r="W67" s="77">
        <v>3796</v>
      </c>
      <c r="X67" s="77">
        <v>3751</v>
      </c>
      <c r="Y67" s="77">
        <v>3799</v>
      </c>
      <c r="Z67" s="77">
        <v>4065</v>
      </c>
      <c r="AA67" s="77">
        <v>4119</v>
      </c>
      <c r="AB67" s="77">
        <v>4244</v>
      </c>
      <c r="AC67" s="77">
        <v>4307</v>
      </c>
      <c r="AD67" s="77">
        <v>4387</v>
      </c>
      <c r="AE67" s="77">
        <v>4526</v>
      </c>
    </row>
    <row r="68" spans="1:31" customFormat="1" ht="16.2" x14ac:dyDescent="0.3">
      <c r="A68" s="137" t="s">
        <v>129</v>
      </c>
      <c r="B68" s="44"/>
      <c r="C68" s="51" t="s">
        <v>130</v>
      </c>
      <c r="D68" s="49"/>
      <c r="E68" s="77">
        <v>4896</v>
      </c>
      <c r="F68" s="77">
        <v>4980</v>
      </c>
      <c r="G68" s="77">
        <v>5074</v>
      </c>
      <c r="H68" s="77">
        <v>5172</v>
      </c>
      <c r="I68" s="77">
        <v>5298</v>
      </c>
      <c r="J68" s="77">
        <v>5450</v>
      </c>
      <c r="K68" s="77">
        <v>5417</v>
      </c>
      <c r="L68" s="77">
        <v>5408</v>
      </c>
      <c r="M68" s="77">
        <v>5455</v>
      </c>
      <c r="N68" s="77">
        <v>5588</v>
      </c>
      <c r="O68" s="77">
        <v>5644</v>
      </c>
      <c r="P68" s="77">
        <v>5712</v>
      </c>
      <c r="Q68" s="77">
        <v>5693</v>
      </c>
      <c r="R68" s="77">
        <v>5778</v>
      </c>
      <c r="S68" s="77">
        <v>5840</v>
      </c>
      <c r="T68" s="77">
        <v>5775</v>
      </c>
      <c r="U68" s="77">
        <v>5618</v>
      </c>
      <c r="V68" s="77">
        <v>5605</v>
      </c>
      <c r="W68" s="77">
        <v>5701</v>
      </c>
      <c r="X68" s="77">
        <v>5677</v>
      </c>
      <c r="Y68" s="77">
        <v>5748</v>
      </c>
      <c r="Z68" s="77">
        <v>6010</v>
      </c>
      <c r="AA68" s="77">
        <v>6250</v>
      </c>
      <c r="AB68" s="77">
        <v>6521</v>
      </c>
      <c r="AC68" s="77">
        <v>6671</v>
      </c>
      <c r="AD68" s="77">
        <v>6777</v>
      </c>
      <c r="AE68" s="77">
        <v>7017</v>
      </c>
    </row>
    <row r="69" spans="1:31" customFormat="1" ht="16.2" x14ac:dyDescent="0.3">
      <c r="A69" s="137" t="s">
        <v>131</v>
      </c>
      <c r="B69" s="44"/>
      <c r="C69" s="51" t="s">
        <v>132</v>
      </c>
      <c r="D69" s="49"/>
      <c r="E69" s="77">
        <v>3985</v>
      </c>
      <c r="F69" s="77">
        <v>4052</v>
      </c>
      <c r="G69" s="77">
        <v>4137</v>
      </c>
      <c r="H69" s="77">
        <v>4302</v>
      </c>
      <c r="I69" s="77">
        <v>4417</v>
      </c>
      <c r="J69" s="77">
        <v>4497</v>
      </c>
      <c r="K69" s="77">
        <v>4628</v>
      </c>
      <c r="L69" s="77">
        <v>4552</v>
      </c>
      <c r="M69" s="77">
        <v>4618</v>
      </c>
      <c r="N69" s="77">
        <v>4621</v>
      </c>
      <c r="O69" s="77">
        <v>4682</v>
      </c>
      <c r="P69" s="77">
        <v>4720</v>
      </c>
      <c r="Q69" s="77">
        <v>4727</v>
      </c>
      <c r="R69" s="77">
        <v>5022</v>
      </c>
      <c r="S69" s="77">
        <v>5036</v>
      </c>
      <c r="T69" s="77">
        <v>4935</v>
      </c>
      <c r="U69" s="77">
        <v>4852</v>
      </c>
      <c r="V69" s="77">
        <v>4811</v>
      </c>
      <c r="W69" s="77">
        <v>4981</v>
      </c>
      <c r="X69" s="77">
        <v>4901</v>
      </c>
      <c r="Y69" s="77">
        <v>4995</v>
      </c>
      <c r="Z69" s="77">
        <v>5216</v>
      </c>
      <c r="AA69" s="77">
        <v>5387</v>
      </c>
      <c r="AB69" s="77">
        <v>5585</v>
      </c>
      <c r="AC69" s="77">
        <v>5645</v>
      </c>
      <c r="AD69" s="77">
        <v>5730</v>
      </c>
      <c r="AE69" s="77">
        <v>5909</v>
      </c>
    </row>
    <row r="70" spans="1:31" s="43" customFormat="1" ht="15.6" x14ac:dyDescent="0.25">
      <c r="A70" s="136" t="s">
        <v>133</v>
      </c>
      <c r="B70" s="44" t="s">
        <v>134</v>
      </c>
      <c r="C70" s="44"/>
      <c r="D70" s="45"/>
      <c r="E70" s="76">
        <v>2916</v>
      </c>
      <c r="F70" s="76">
        <v>2979</v>
      </c>
      <c r="G70" s="76">
        <v>3035</v>
      </c>
      <c r="H70" s="76">
        <v>3117</v>
      </c>
      <c r="I70" s="76">
        <v>3188</v>
      </c>
      <c r="J70" s="76">
        <v>3246</v>
      </c>
      <c r="K70" s="76">
        <v>3323</v>
      </c>
      <c r="L70" s="76">
        <v>3292</v>
      </c>
      <c r="M70" s="76">
        <v>3356</v>
      </c>
      <c r="N70" s="76">
        <v>3452</v>
      </c>
      <c r="O70" s="76">
        <v>3517</v>
      </c>
      <c r="P70" s="76">
        <v>3628</v>
      </c>
      <c r="Q70" s="76">
        <v>3633</v>
      </c>
      <c r="R70" s="76">
        <v>3645</v>
      </c>
      <c r="S70" s="76">
        <v>3692</v>
      </c>
      <c r="T70" s="76">
        <v>3638</v>
      </c>
      <c r="U70" s="76">
        <v>3605</v>
      </c>
      <c r="V70" s="76">
        <v>3596</v>
      </c>
      <c r="W70" s="76">
        <v>3607</v>
      </c>
      <c r="X70" s="76">
        <v>3617</v>
      </c>
      <c r="Y70" s="76">
        <v>3660</v>
      </c>
      <c r="Z70" s="76">
        <v>3763</v>
      </c>
      <c r="AA70" s="76">
        <v>3847</v>
      </c>
      <c r="AB70" s="76">
        <v>3924</v>
      </c>
      <c r="AC70" s="76">
        <v>4005</v>
      </c>
      <c r="AD70" s="76">
        <v>4056</v>
      </c>
      <c r="AE70" s="76">
        <v>4144</v>
      </c>
    </row>
    <row r="71" spans="1:31" customFormat="1" ht="16.2" x14ac:dyDescent="0.3">
      <c r="A71" s="137" t="s">
        <v>135</v>
      </c>
      <c r="B71" s="44"/>
      <c r="C71" s="48" t="s">
        <v>136</v>
      </c>
      <c r="D71" s="49"/>
      <c r="E71" s="77">
        <v>5712</v>
      </c>
      <c r="F71" s="77">
        <v>5762</v>
      </c>
      <c r="G71" s="77">
        <v>5815</v>
      </c>
      <c r="H71" s="77">
        <v>5840</v>
      </c>
      <c r="I71" s="77">
        <v>5844</v>
      </c>
      <c r="J71" s="77">
        <v>5840</v>
      </c>
      <c r="K71" s="77">
        <v>5893</v>
      </c>
      <c r="L71" s="77">
        <v>5798</v>
      </c>
      <c r="M71" s="77">
        <v>5853</v>
      </c>
      <c r="N71" s="77">
        <v>5999</v>
      </c>
      <c r="O71" s="77">
        <v>6018</v>
      </c>
      <c r="P71" s="77">
        <v>6191</v>
      </c>
      <c r="Q71" s="77">
        <v>6158</v>
      </c>
      <c r="R71" s="77">
        <v>6156</v>
      </c>
      <c r="S71" s="77">
        <v>6202</v>
      </c>
      <c r="T71" s="77">
        <v>6309</v>
      </c>
      <c r="U71" s="77">
        <v>6227</v>
      </c>
      <c r="V71" s="77">
        <v>6086</v>
      </c>
      <c r="W71" s="77">
        <v>6110</v>
      </c>
      <c r="X71" s="77">
        <v>6111</v>
      </c>
      <c r="Y71" s="77">
        <v>6032</v>
      </c>
      <c r="Z71" s="77">
        <v>6205</v>
      </c>
      <c r="AA71" s="77">
        <v>6271</v>
      </c>
      <c r="AB71" s="77">
        <v>6237</v>
      </c>
      <c r="AC71" s="77">
        <v>6382</v>
      </c>
      <c r="AD71" s="77">
        <v>6326</v>
      </c>
      <c r="AE71" s="77">
        <v>6465</v>
      </c>
    </row>
    <row r="72" spans="1:31" customFormat="1" ht="16.2" x14ac:dyDescent="0.3">
      <c r="A72" s="137" t="s">
        <v>137</v>
      </c>
      <c r="B72" s="44"/>
      <c r="C72" s="48" t="s">
        <v>138</v>
      </c>
      <c r="D72" s="49"/>
      <c r="E72" s="77">
        <v>3012</v>
      </c>
      <c r="F72" s="77">
        <v>3086</v>
      </c>
      <c r="G72" s="77">
        <v>3148</v>
      </c>
      <c r="H72" s="77">
        <v>3259</v>
      </c>
      <c r="I72" s="77">
        <v>3336</v>
      </c>
      <c r="J72" s="77">
        <v>3410</v>
      </c>
      <c r="K72" s="77">
        <v>3426</v>
      </c>
      <c r="L72" s="77">
        <v>3329</v>
      </c>
      <c r="M72" s="77">
        <v>3434</v>
      </c>
      <c r="N72" s="77">
        <v>3473</v>
      </c>
      <c r="O72" s="77">
        <v>3558</v>
      </c>
      <c r="P72" s="77">
        <v>3610</v>
      </c>
      <c r="Q72" s="77">
        <v>3651</v>
      </c>
      <c r="R72" s="77">
        <v>3700</v>
      </c>
      <c r="S72" s="77">
        <v>3729</v>
      </c>
      <c r="T72" s="77">
        <v>3732</v>
      </c>
      <c r="U72" s="77">
        <v>3710</v>
      </c>
      <c r="V72" s="77">
        <v>3695</v>
      </c>
      <c r="W72" s="77">
        <v>3729</v>
      </c>
      <c r="X72" s="77">
        <v>3767</v>
      </c>
      <c r="Y72" s="77">
        <v>3778</v>
      </c>
      <c r="Z72" s="77">
        <v>3844</v>
      </c>
      <c r="AA72" s="77">
        <v>3948</v>
      </c>
      <c r="AB72" s="77">
        <v>4077</v>
      </c>
      <c r="AC72" s="77">
        <v>4131</v>
      </c>
      <c r="AD72" s="77">
        <v>4184</v>
      </c>
      <c r="AE72" s="77">
        <v>4291</v>
      </c>
    </row>
    <row r="73" spans="1:31" customFormat="1" ht="16.2" x14ac:dyDescent="0.3">
      <c r="A73" s="137" t="s">
        <v>139</v>
      </c>
      <c r="B73" s="44"/>
      <c r="C73" s="48" t="s">
        <v>140</v>
      </c>
      <c r="D73" s="49"/>
      <c r="E73" s="77">
        <v>4454</v>
      </c>
      <c r="F73" s="77">
        <v>4516</v>
      </c>
      <c r="G73" s="77">
        <v>4571</v>
      </c>
      <c r="H73" s="77">
        <v>4598</v>
      </c>
      <c r="I73" s="77">
        <v>4549</v>
      </c>
      <c r="J73" s="77">
        <v>4581</v>
      </c>
      <c r="K73" s="77">
        <v>4646</v>
      </c>
      <c r="L73" s="77">
        <v>4713</v>
      </c>
      <c r="M73" s="77">
        <v>4736</v>
      </c>
      <c r="N73" s="77">
        <v>4800</v>
      </c>
      <c r="O73" s="77">
        <v>4853</v>
      </c>
      <c r="P73" s="77">
        <v>4874</v>
      </c>
      <c r="Q73" s="77">
        <v>4789</v>
      </c>
      <c r="R73" s="77">
        <v>4846</v>
      </c>
      <c r="S73" s="77">
        <v>4881</v>
      </c>
      <c r="T73" s="77">
        <v>4801</v>
      </c>
      <c r="U73" s="77">
        <v>4764</v>
      </c>
      <c r="V73" s="77">
        <v>4659</v>
      </c>
      <c r="W73" s="77">
        <v>4711</v>
      </c>
      <c r="X73" s="77">
        <v>4705</v>
      </c>
      <c r="Y73" s="77">
        <v>4683</v>
      </c>
      <c r="Z73" s="77">
        <v>4818</v>
      </c>
      <c r="AA73" s="77">
        <v>4822</v>
      </c>
      <c r="AB73" s="77">
        <v>4803</v>
      </c>
      <c r="AC73" s="77">
        <v>4874</v>
      </c>
      <c r="AD73" s="77">
        <v>4891</v>
      </c>
      <c r="AE73" s="77">
        <v>5038</v>
      </c>
    </row>
    <row r="74" spans="1:31" customFormat="1" ht="16.2" x14ac:dyDescent="0.3">
      <c r="A74" s="137" t="s">
        <v>141</v>
      </c>
      <c r="B74" s="44"/>
      <c r="C74" s="48" t="s">
        <v>142</v>
      </c>
      <c r="D74" s="49"/>
      <c r="E74" s="77">
        <v>3521</v>
      </c>
      <c r="F74" s="77">
        <v>3594</v>
      </c>
      <c r="G74" s="77">
        <v>3674</v>
      </c>
      <c r="H74" s="77">
        <v>3821</v>
      </c>
      <c r="I74" s="77">
        <v>4013</v>
      </c>
      <c r="J74" s="77">
        <v>4130</v>
      </c>
      <c r="K74" s="77">
        <v>4256</v>
      </c>
      <c r="L74" s="77">
        <v>4204</v>
      </c>
      <c r="M74" s="77">
        <v>4303</v>
      </c>
      <c r="N74" s="77">
        <v>4438</v>
      </c>
      <c r="O74" s="77">
        <v>4451</v>
      </c>
      <c r="P74" s="77">
        <v>4515</v>
      </c>
      <c r="Q74" s="77">
        <v>4538</v>
      </c>
      <c r="R74" s="77">
        <v>4508</v>
      </c>
      <c r="S74" s="77">
        <v>4514</v>
      </c>
      <c r="T74" s="77">
        <v>4432</v>
      </c>
      <c r="U74" s="77">
        <v>4403</v>
      </c>
      <c r="V74" s="77">
        <v>4396</v>
      </c>
      <c r="W74" s="77">
        <v>4409</v>
      </c>
      <c r="X74" s="77">
        <v>4363</v>
      </c>
      <c r="Y74" s="77">
        <v>4497</v>
      </c>
      <c r="Z74" s="77">
        <v>4641</v>
      </c>
      <c r="AA74" s="77">
        <v>4667</v>
      </c>
      <c r="AB74" s="77">
        <v>4787</v>
      </c>
      <c r="AC74" s="77">
        <v>4861</v>
      </c>
      <c r="AD74" s="77">
        <v>4882</v>
      </c>
      <c r="AE74" s="77">
        <v>4991</v>
      </c>
    </row>
    <row r="75" spans="1:31" customFormat="1" ht="16.2" x14ac:dyDescent="0.3">
      <c r="A75" s="137" t="s">
        <v>143</v>
      </c>
      <c r="B75" s="44"/>
      <c r="C75" s="48" t="s">
        <v>144</v>
      </c>
      <c r="D75" s="49"/>
      <c r="E75" s="77">
        <v>1376</v>
      </c>
      <c r="F75" s="77">
        <v>1417</v>
      </c>
      <c r="G75" s="77">
        <v>1444</v>
      </c>
      <c r="H75" s="77">
        <v>1476</v>
      </c>
      <c r="I75" s="77">
        <v>1505</v>
      </c>
      <c r="J75" s="77">
        <v>1527</v>
      </c>
      <c r="K75" s="77">
        <v>1566</v>
      </c>
      <c r="L75" s="77">
        <v>1572</v>
      </c>
      <c r="M75" s="77">
        <v>1594</v>
      </c>
      <c r="N75" s="77">
        <v>1652</v>
      </c>
      <c r="O75" s="77">
        <v>1675</v>
      </c>
      <c r="P75" s="77">
        <v>1805</v>
      </c>
      <c r="Q75" s="77">
        <v>1841</v>
      </c>
      <c r="R75" s="77">
        <v>1823</v>
      </c>
      <c r="S75" s="77">
        <v>1858</v>
      </c>
      <c r="T75" s="77">
        <v>1824</v>
      </c>
      <c r="U75" s="77">
        <v>1804</v>
      </c>
      <c r="V75" s="77">
        <v>1816</v>
      </c>
      <c r="W75" s="77">
        <v>1828</v>
      </c>
      <c r="X75" s="77">
        <v>1821</v>
      </c>
      <c r="Y75" s="77">
        <v>1856</v>
      </c>
      <c r="Z75" s="77">
        <v>1911</v>
      </c>
      <c r="AA75" s="77">
        <v>1971</v>
      </c>
      <c r="AB75" s="77">
        <v>2036</v>
      </c>
      <c r="AC75" s="77">
        <v>2117</v>
      </c>
      <c r="AD75" s="77">
        <v>2168</v>
      </c>
      <c r="AE75" s="77">
        <v>2202</v>
      </c>
    </row>
    <row r="76" spans="1:31" customFormat="1" ht="16.2" x14ac:dyDescent="0.3">
      <c r="A76" s="137" t="s">
        <v>145</v>
      </c>
      <c r="B76" s="44"/>
      <c r="C76" s="48" t="s">
        <v>146</v>
      </c>
      <c r="D76" s="49"/>
      <c r="E76" s="77">
        <v>3984</v>
      </c>
      <c r="F76" s="77">
        <v>4061</v>
      </c>
      <c r="G76" s="77">
        <v>4141</v>
      </c>
      <c r="H76" s="77">
        <v>4256</v>
      </c>
      <c r="I76" s="77">
        <v>4329</v>
      </c>
      <c r="J76" s="77">
        <v>4430</v>
      </c>
      <c r="K76" s="77">
        <v>4593</v>
      </c>
      <c r="L76" s="77">
        <v>4595</v>
      </c>
      <c r="M76" s="77">
        <v>4704</v>
      </c>
      <c r="N76" s="77">
        <v>4901</v>
      </c>
      <c r="O76" s="77">
        <v>5077</v>
      </c>
      <c r="P76" s="77">
        <v>5119</v>
      </c>
      <c r="Q76" s="77">
        <v>5030</v>
      </c>
      <c r="R76" s="77">
        <v>5124</v>
      </c>
      <c r="S76" s="77">
        <v>5298</v>
      </c>
      <c r="T76" s="77">
        <v>5171</v>
      </c>
      <c r="U76" s="77">
        <v>5059</v>
      </c>
      <c r="V76" s="77">
        <v>5022</v>
      </c>
      <c r="W76" s="77">
        <v>4955</v>
      </c>
      <c r="X76" s="77">
        <v>5010</v>
      </c>
      <c r="Y76" s="77">
        <v>5065</v>
      </c>
      <c r="Z76" s="77">
        <v>5192</v>
      </c>
      <c r="AA76" s="77">
        <v>5307</v>
      </c>
      <c r="AB76" s="77">
        <v>5356</v>
      </c>
      <c r="AC76" s="77">
        <v>5476</v>
      </c>
      <c r="AD76" s="77">
        <v>5576</v>
      </c>
      <c r="AE76" s="77">
        <v>5671</v>
      </c>
    </row>
    <row r="77" spans="1:31" customFormat="1" ht="16.2" x14ac:dyDescent="0.3">
      <c r="A77" s="137" t="s">
        <v>147</v>
      </c>
      <c r="B77" s="44"/>
      <c r="C77" s="48" t="s">
        <v>148</v>
      </c>
      <c r="D77" s="49"/>
      <c r="E77" s="77">
        <v>5003</v>
      </c>
      <c r="F77" s="77">
        <v>5067</v>
      </c>
      <c r="G77" s="77">
        <v>5122</v>
      </c>
      <c r="H77" s="77">
        <v>5141</v>
      </c>
      <c r="I77" s="77">
        <v>5174</v>
      </c>
      <c r="J77" s="77">
        <v>5236</v>
      </c>
      <c r="K77" s="77">
        <v>5280</v>
      </c>
      <c r="L77" s="77">
        <v>5228</v>
      </c>
      <c r="M77" s="77">
        <v>5238</v>
      </c>
      <c r="N77" s="77">
        <v>5311</v>
      </c>
      <c r="O77" s="77">
        <v>5325</v>
      </c>
      <c r="P77" s="77">
        <v>5355</v>
      </c>
      <c r="Q77" s="77">
        <v>5368</v>
      </c>
      <c r="R77" s="77">
        <v>5390</v>
      </c>
      <c r="S77" s="77">
        <v>5352</v>
      </c>
      <c r="T77" s="77">
        <v>5291</v>
      </c>
      <c r="U77" s="77">
        <v>5310</v>
      </c>
      <c r="V77" s="77">
        <v>5211</v>
      </c>
      <c r="W77" s="77">
        <v>5234</v>
      </c>
      <c r="X77" s="77">
        <v>5216</v>
      </c>
      <c r="Y77" s="77">
        <v>5170</v>
      </c>
      <c r="Z77" s="77">
        <v>5247</v>
      </c>
      <c r="AA77" s="77">
        <v>5275</v>
      </c>
      <c r="AB77" s="77">
        <v>5291</v>
      </c>
      <c r="AC77" s="77">
        <v>5414</v>
      </c>
      <c r="AD77" s="77">
        <v>5518</v>
      </c>
      <c r="AE77" s="77">
        <v>5711</v>
      </c>
    </row>
    <row r="78" spans="1:31" customFormat="1" ht="16.2" x14ac:dyDescent="0.3">
      <c r="A78" s="137" t="s">
        <v>149</v>
      </c>
      <c r="B78" s="44"/>
      <c r="C78" s="48" t="s">
        <v>150</v>
      </c>
      <c r="D78" s="49"/>
      <c r="E78" s="77">
        <v>3194</v>
      </c>
      <c r="F78" s="77">
        <v>3260</v>
      </c>
      <c r="G78" s="77">
        <v>3318</v>
      </c>
      <c r="H78" s="77">
        <v>3395</v>
      </c>
      <c r="I78" s="77">
        <v>3462</v>
      </c>
      <c r="J78" s="77">
        <v>3492</v>
      </c>
      <c r="K78" s="77">
        <v>3598</v>
      </c>
      <c r="L78" s="77">
        <v>3550</v>
      </c>
      <c r="M78" s="77">
        <v>3607</v>
      </c>
      <c r="N78" s="77">
        <v>3704</v>
      </c>
      <c r="O78" s="77">
        <v>3788</v>
      </c>
      <c r="P78" s="77">
        <v>3873</v>
      </c>
      <c r="Q78" s="77">
        <v>3873</v>
      </c>
      <c r="R78" s="77">
        <v>3932</v>
      </c>
      <c r="S78" s="77">
        <v>3996</v>
      </c>
      <c r="T78" s="77">
        <v>3897</v>
      </c>
      <c r="U78" s="77">
        <v>3874</v>
      </c>
      <c r="V78" s="77">
        <v>3894</v>
      </c>
      <c r="W78" s="77">
        <v>3936</v>
      </c>
      <c r="X78" s="77">
        <v>3977</v>
      </c>
      <c r="Y78" s="77">
        <v>4016</v>
      </c>
      <c r="Z78" s="77">
        <v>4184</v>
      </c>
      <c r="AA78" s="77">
        <v>4310</v>
      </c>
      <c r="AB78" s="77">
        <v>4354</v>
      </c>
      <c r="AC78" s="77">
        <v>4421</v>
      </c>
      <c r="AD78" s="77">
        <v>4452</v>
      </c>
      <c r="AE78" s="77">
        <v>4549</v>
      </c>
    </row>
    <row r="79" spans="1:31" customFormat="1" ht="16.2" x14ac:dyDescent="0.3">
      <c r="A79" s="137" t="s">
        <v>151</v>
      </c>
      <c r="B79" s="44"/>
      <c r="C79" s="48" t="s">
        <v>152</v>
      </c>
      <c r="D79" s="49"/>
      <c r="E79" s="77">
        <v>2431</v>
      </c>
      <c r="F79" s="77">
        <v>2507</v>
      </c>
      <c r="G79" s="77">
        <v>2561</v>
      </c>
      <c r="H79" s="77">
        <v>2679</v>
      </c>
      <c r="I79" s="77">
        <v>2714</v>
      </c>
      <c r="J79" s="77">
        <v>2747</v>
      </c>
      <c r="K79" s="77">
        <v>2756</v>
      </c>
      <c r="L79" s="77">
        <v>2820</v>
      </c>
      <c r="M79" s="77">
        <v>2699</v>
      </c>
      <c r="N79" s="77">
        <v>2870</v>
      </c>
      <c r="O79" s="77">
        <v>2879</v>
      </c>
      <c r="P79" s="77">
        <v>2839</v>
      </c>
      <c r="Q79" s="77">
        <v>2828</v>
      </c>
      <c r="R79" s="77">
        <v>2910</v>
      </c>
      <c r="S79" s="77">
        <v>2914</v>
      </c>
      <c r="T79" s="77">
        <v>2978</v>
      </c>
      <c r="U79" s="77">
        <v>2965</v>
      </c>
      <c r="V79" s="77">
        <v>3013</v>
      </c>
      <c r="W79" s="77">
        <v>3063</v>
      </c>
      <c r="X79" s="77">
        <v>2972</v>
      </c>
      <c r="Y79" s="77">
        <v>3003</v>
      </c>
      <c r="Z79" s="77">
        <v>3089</v>
      </c>
      <c r="AA79" s="77">
        <v>3359</v>
      </c>
      <c r="AB79" s="77">
        <v>3490</v>
      </c>
      <c r="AC79" s="77">
        <v>3497</v>
      </c>
      <c r="AD79" s="77">
        <v>3576</v>
      </c>
      <c r="AE79" s="77">
        <v>3604</v>
      </c>
    </row>
    <row r="80" spans="1:31" s="43" customFormat="1" ht="15.6" x14ac:dyDescent="0.25">
      <c r="A80" s="136" t="s">
        <v>153</v>
      </c>
      <c r="B80" s="44" t="s">
        <v>154</v>
      </c>
      <c r="C80" s="44"/>
      <c r="D80" s="45"/>
      <c r="E80" s="76">
        <v>3491</v>
      </c>
      <c r="F80" s="76">
        <v>3559</v>
      </c>
      <c r="G80" s="76">
        <v>3625</v>
      </c>
      <c r="H80" s="76">
        <v>3705</v>
      </c>
      <c r="I80" s="76">
        <v>3785</v>
      </c>
      <c r="J80" s="76">
        <v>3849</v>
      </c>
      <c r="K80" s="76">
        <v>3890</v>
      </c>
      <c r="L80" s="76">
        <v>3863</v>
      </c>
      <c r="M80" s="76">
        <v>3897</v>
      </c>
      <c r="N80" s="76">
        <v>3986</v>
      </c>
      <c r="O80" s="76">
        <v>3978</v>
      </c>
      <c r="P80" s="76">
        <v>4042</v>
      </c>
      <c r="Q80" s="76">
        <v>4066</v>
      </c>
      <c r="R80" s="76">
        <v>4075</v>
      </c>
      <c r="S80" s="76">
        <v>4114</v>
      </c>
      <c r="T80" s="76">
        <v>4061</v>
      </c>
      <c r="U80" s="76">
        <v>4020</v>
      </c>
      <c r="V80" s="76">
        <v>3987</v>
      </c>
      <c r="W80" s="76">
        <v>4050</v>
      </c>
      <c r="X80" s="76">
        <v>4059</v>
      </c>
      <c r="Y80" s="76">
        <v>4088</v>
      </c>
      <c r="Z80" s="76">
        <v>4231</v>
      </c>
      <c r="AA80" s="76">
        <v>4314</v>
      </c>
      <c r="AB80" s="76">
        <v>4380</v>
      </c>
      <c r="AC80" s="76">
        <v>4445</v>
      </c>
      <c r="AD80" s="76">
        <v>4490</v>
      </c>
      <c r="AE80" s="76">
        <v>4537</v>
      </c>
    </row>
    <row r="81" spans="1:31" customFormat="1" ht="16.2" x14ac:dyDescent="0.3">
      <c r="A81" s="137" t="s">
        <v>155</v>
      </c>
      <c r="B81" s="44"/>
      <c r="C81" s="48" t="s">
        <v>156</v>
      </c>
      <c r="D81" s="49"/>
      <c r="E81" s="77">
        <v>1223</v>
      </c>
      <c r="F81" s="77">
        <v>1258</v>
      </c>
      <c r="G81" s="77">
        <v>1280</v>
      </c>
      <c r="H81" s="77">
        <v>1308</v>
      </c>
      <c r="I81" s="77">
        <v>1334</v>
      </c>
      <c r="J81" s="77">
        <v>1348</v>
      </c>
      <c r="K81" s="77">
        <v>1370</v>
      </c>
      <c r="L81" s="77">
        <v>1344</v>
      </c>
      <c r="M81" s="77">
        <v>1361</v>
      </c>
      <c r="N81" s="77">
        <v>1415</v>
      </c>
      <c r="O81" s="77">
        <v>1428</v>
      </c>
      <c r="P81" s="77">
        <v>1463</v>
      </c>
      <c r="Q81" s="77">
        <v>1473</v>
      </c>
      <c r="R81" s="77">
        <v>1472</v>
      </c>
      <c r="S81" s="77">
        <v>1487</v>
      </c>
      <c r="T81" s="77">
        <v>1474</v>
      </c>
      <c r="U81" s="77">
        <v>1469</v>
      </c>
      <c r="V81" s="77">
        <v>1462</v>
      </c>
      <c r="W81" s="77">
        <v>1467</v>
      </c>
      <c r="X81" s="77">
        <v>1455</v>
      </c>
      <c r="Y81" s="77">
        <v>1470</v>
      </c>
      <c r="Z81" s="77">
        <v>1536</v>
      </c>
      <c r="AA81" s="77">
        <v>1565</v>
      </c>
      <c r="AB81" s="77">
        <v>1605</v>
      </c>
      <c r="AC81" s="77">
        <v>1644</v>
      </c>
      <c r="AD81" s="77">
        <v>1648</v>
      </c>
      <c r="AE81" s="77">
        <v>1636</v>
      </c>
    </row>
    <row r="82" spans="1:31" customFormat="1" ht="16.2" x14ac:dyDescent="0.3">
      <c r="A82" s="137" t="s">
        <v>157</v>
      </c>
      <c r="B82" s="44"/>
      <c r="C82" s="48" t="s">
        <v>158</v>
      </c>
      <c r="D82" s="49"/>
      <c r="E82" s="77">
        <v>1321</v>
      </c>
      <c r="F82" s="77">
        <v>1360</v>
      </c>
      <c r="G82" s="77">
        <v>1386</v>
      </c>
      <c r="H82" s="77">
        <v>1409</v>
      </c>
      <c r="I82" s="77">
        <v>1445</v>
      </c>
      <c r="J82" s="77">
        <v>1466</v>
      </c>
      <c r="K82" s="77">
        <v>1487</v>
      </c>
      <c r="L82" s="77">
        <v>1466</v>
      </c>
      <c r="M82" s="77">
        <v>1505</v>
      </c>
      <c r="N82" s="77">
        <v>1541</v>
      </c>
      <c r="O82" s="77">
        <v>1552</v>
      </c>
      <c r="P82" s="77">
        <v>1555</v>
      </c>
      <c r="Q82" s="77">
        <v>1568</v>
      </c>
      <c r="R82" s="77">
        <v>1581</v>
      </c>
      <c r="S82" s="77">
        <v>1569</v>
      </c>
      <c r="T82" s="77">
        <v>1571</v>
      </c>
      <c r="U82" s="77">
        <v>1561</v>
      </c>
      <c r="V82" s="77">
        <v>1552</v>
      </c>
      <c r="W82" s="77">
        <v>1559</v>
      </c>
      <c r="X82" s="77">
        <v>1554</v>
      </c>
      <c r="Y82" s="77">
        <v>1585</v>
      </c>
      <c r="Z82" s="77">
        <v>1638</v>
      </c>
      <c r="AA82" s="77">
        <v>1677</v>
      </c>
      <c r="AB82" s="77">
        <v>1746</v>
      </c>
      <c r="AC82" s="77">
        <v>1785</v>
      </c>
      <c r="AD82" s="77">
        <v>1822</v>
      </c>
      <c r="AE82" s="77">
        <v>1834</v>
      </c>
    </row>
    <row r="83" spans="1:31" customFormat="1" ht="16.2" x14ac:dyDescent="0.3">
      <c r="A83" s="137" t="s">
        <v>159</v>
      </c>
      <c r="B83" s="44"/>
      <c r="C83" s="48" t="s">
        <v>160</v>
      </c>
      <c r="D83" s="49"/>
      <c r="E83" s="77">
        <v>3294</v>
      </c>
      <c r="F83" s="77">
        <v>3388</v>
      </c>
      <c r="G83" s="77">
        <v>3473</v>
      </c>
      <c r="H83" s="77">
        <v>3546</v>
      </c>
      <c r="I83" s="77">
        <v>3607</v>
      </c>
      <c r="J83" s="77">
        <v>3651</v>
      </c>
      <c r="K83" s="77">
        <v>3706</v>
      </c>
      <c r="L83" s="77">
        <v>3678</v>
      </c>
      <c r="M83" s="77">
        <v>3724</v>
      </c>
      <c r="N83" s="77">
        <v>3788</v>
      </c>
      <c r="O83" s="77">
        <v>3825</v>
      </c>
      <c r="P83" s="77">
        <v>3900</v>
      </c>
      <c r="Q83" s="77">
        <v>4015</v>
      </c>
      <c r="R83" s="77">
        <v>4016</v>
      </c>
      <c r="S83" s="77">
        <v>4072</v>
      </c>
      <c r="T83" s="77">
        <v>4046</v>
      </c>
      <c r="U83" s="77">
        <v>3979</v>
      </c>
      <c r="V83" s="77">
        <v>3910</v>
      </c>
      <c r="W83" s="77">
        <v>3987</v>
      </c>
      <c r="X83" s="77">
        <v>3999</v>
      </c>
      <c r="Y83" s="77">
        <v>4000</v>
      </c>
      <c r="Z83" s="77">
        <v>4140</v>
      </c>
      <c r="AA83" s="77">
        <v>4213</v>
      </c>
      <c r="AB83" s="77">
        <v>4314</v>
      </c>
      <c r="AC83" s="77">
        <v>4294</v>
      </c>
      <c r="AD83" s="77">
        <v>4297</v>
      </c>
      <c r="AE83" s="77">
        <v>4371</v>
      </c>
    </row>
    <row r="84" spans="1:31" customFormat="1" ht="16.2" x14ac:dyDescent="0.3">
      <c r="A84" s="137" t="s">
        <v>161</v>
      </c>
      <c r="B84" s="44"/>
      <c r="C84" s="48" t="s">
        <v>162</v>
      </c>
      <c r="D84" s="49"/>
      <c r="E84" s="77">
        <v>3961</v>
      </c>
      <c r="F84" s="77">
        <v>3998</v>
      </c>
      <c r="G84" s="77">
        <v>4049</v>
      </c>
      <c r="H84" s="77">
        <v>4067</v>
      </c>
      <c r="I84" s="77">
        <v>4062</v>
      </c>
      <c r="J84" s="77">
        <v>4097</v>
      </c>
      <c r="K84" s="77">
        <v>4059</v>
      </c>
      <c r="L84" s="77">
        <v>4056</v>
      </c>
      <c r="M84" s="77">
        <v>4316</v>
      </c>
      <c r="N84" s="77">
        <v>4395</v>
      </c>
      <c r="O84" s="77">
        <v>4404</v>
      </c>
      <c r="P84" s="77">
        <v>4389</v>
      </c>
      <c r="Q84" s="77">
        <v>4325</v>
      </c>
      <c r="R84" s="77">
        <v>4327</v>
      </c>
      <c r="S84" s="77">
        <v>4308</v>
      </c>
      <c r="T84" s="77">
        <v>4355</v>
      </c>
      <c r="U84" s="77">
        <v>4400</v>
      </c>
      <c r="V84" s="77">
        <v>4327</v>
      </c>
      <c r="W84" s="77">
        <v>4430</v>
      </c>
      <c r="X84" s="77">
        <v>4426</v>
      </c>
      <c r="Y84" s="77">
        <v>4480</v>
      </c>
      <c r="Z84" s="77">
        <v>4600</v>
      </c>
      <c r="AA84" s="77">
        <v>4689</v>
      </c>
      <c r="AB84" s="77">
        <v>4669</v>
      </c>
      <c r="AC84" s="77">
        <v>4664</v>
      </c>
      <c r="AD84" s="77">
        <v>4711</v>
      </c>
      <c r="AE84" s="77">
        <v>4765</v>
      </c>
    </row>
    <row r="85" spans="1:31" customFormat="1" ht="16.2" x14ac:dyDescent="0.3">
      <c r="A85" s="137" t="s">
        <v>163</v>
      </c>
      <c r="B85" s="44"/>
      <c r="C85" s="48" t="s">
        <v>164</v>
      </c>
      <c r="D85" s="49"/>
      <c r="E85" s="77">
        <v>3118</v>
      </c>
      <c r="F85" s="77">
        <v>3171</v>
      </c>
      <c r="G85" s="77">
        <v>3210</v>
      </c>
      <c r="H85" s="77">
        <v>3264</v>
      </c>
      <c r="I85" s="77">
        <v>3357</v>
      </c>
      <c r="J85" s="77">
        <v>3420</v>
      </c>
      <c r="K85" s="77">
        <v>3470</v>
      </c>
      <c r="L85" s="77">
        <v>3464</v>
      </c>
      <c r="M85" s="77">
        <v>3496</v>
      </c>
      <c r="N85" s="77">
        <v>3601</v>
      </c>
      <c r="O85" s="77">
        <v>3576</v>
      </c>
      <c r="P85" s="77">
        <v>3574</v>
      </c>
      <c r="Q85" s="77">
        <v>3609</v>
      </c>
      <c r="R85" s="77">
        <v>3491</v>
      </c>
      <c r="S85" s="77">
        <v>3514</v>
      </c>
      <c r="T85" s="77">
        <v>3537</v>
      </c>
      <c r="U85" s="77">
        <v>3481</v>
      </c>
      <c r="V85" s="77">
        <v>3434</v>
      </c>
      <c r="W85" s="77">
        <v>3566</v>
      </c>
      <c r="X85" s="77">
        <v>3545</v>
      </c>
      <c r="Y85" s="77">
        <v>3580</v>
      </c>
      <c r="Z85" s="77">
        <v>3677</v>
      </c>
      <c r="AA85" s="77">
        <v>3743</v>
      </c>
      <c r="AB85" s="77">
        <v>3824</v>
      </c>
      <c r="AC85" s="77">
        <v>4035</v>
      </c>
      <c r="AD85" s="77">
        <v>4177</v>
      </c>
      <c r="AE85" s="77">
        <v>4204</v>
      </c>
    </row>
    <row r="86" spans="1:31" customFormat="1" ht="16.2" x14ac:dyDescent="0.3">
      <c r="A86" s="137" t="s">
        <v>165</v>
      </c>
      <c r="B86" s="44"/>
      <c r="C86" s="48" t="s">
        <v>166</v>
      </c>
      <c r="D86" s="49"/>
      <c r="E86" s="77">
        <v>4755</v>
      </c>
      <c r="F86" s="77">
        <v>4853</v>
      </c>
      <c r="G86" s="77">
        <v>4963</v>
      </c>
      <c r="H86" s="77">
        <v>5185</v>
      </c>
      <c r="I86" s="77">
        <v>5382</v>
      </c>
      <c r="J86" s="77">
        <v>5524</v>
      </c>
      <c r="K86" s="77">
        <v>5491</v>
      </c>
      <c r="L86" s="77">
        <v>5505</v>
      </c>
      <c r="M86" s="77">
        <v>5591</v>
      </c>
      <c r="N86" s="77">
        <v>5634</v>
      </c>
      <c r="O86" s="77">
        <v>5601</v>
      </c>
      <c r="P86" s="77">
        <v>5763</v>
      </c>
      <c r="Q86" s="77">
        <v>5774</v>
      </c>
      <c r="R86" s="77">
        <v>5885</v>
      </c>
      <c r="S86" s="77">
        <v>5934</v>
      </c>
      <c r="T86" s="77">
        <v>5949</v>
      </c>
      <c r="U86" s="77">
        <v>5850</v>
      </c>
      <c r="V86" s="77">
        <v>5842</v>
      </c>
      <c r="W86" s="77">
        <v>5852</v>
      </c>
      <c r="X86" s="77">
        <v>5953</v>
      </c>
      <c r="Y86" s="77">
        <v>6006</v>
      </c>
      <c r="Z86" s="77">
        <v>6108</v>
      </c>
      <c r="AA86" s="77">
        <v>6304</v>
      </c>
      <c r="AB86" s="77">
        <v>6402</v>
      </c>
      <c r="AC86" s="77">
        <v>6497</v>
      </c>
      <c r="AD86" s="77">
        <v>6575</v>
      </c>
      <c r="AE86" s="77">
        <v>6547</v>
      </c>
    </row>
    <row r="87" spans="1:31" customFormat="1" ht="16.2" x14ac:dyDescent="0.3">
      <c r="A87" s="137" t="s">
        <v>167</v>
      </c>
      <c r="B87" s="44"/>
      <c r="C87" s="48" t="s">
        <v>168</v>
      </c>
      <c r="D87" s="49"/>
      <c r="E87" s="77">
        <v>3563</v>
      </c>
      <c r="F87" s="77">
        <v>3634</v>
      </c>
      <c r="G87" s="77">
        <v>3704</v>
      </c>
      <c r="H87" s="77">
        <v>3864</v>
      </c>
      <c r="I87" s="77">
        <v>3989</v>
      </c>
      <c r="J87" s="77">
        <v>4071</v>
      </c>
      <c r="K87" s="77">
        <v>4180</v>
      </c>
      <c r="L87" s="77">
        <v>4177</v>
      </c>
      <c r="M87" s="77">
        <v>4135</v>
      </c>
      <c r="N87" s="77">
        <v>4296</v>
      </c>
      <c r="O87" s="77">
        <v>4206</v>
      </c>
      <c r="P87" s="77">
        <v>4353</v>
      </c>
      <c r="Q87" s="77">
        <v>4358</v>
      </c>
      <c r="R87" s="77">
        <v>4447</v>
      </c>
      <c r="S87" s="77">
        <v>4512</v>
      </c>
      <c r="T87" s="77">
        <v>4407</v>
      </c>
      <c r="U87" s="77">
        <v>4353</v>
      </c>
      <c r="V87" s="77">
        <v>4305</v>
      </c>
      <c r="W87" s="77">
        <v>4335</v>
      </c>
      <c r="X87" s="77">
        <v>4190</v>
      </c>
      <c r="Y87" s="77">
        <v>4292</v>
      </c>
      <c r="Z87" s="77">
        <v>4421</v>
      </c>
      <c r="AA87" s="77">
        <v>4498</v>
      </c>
      <c r="AB87" s="77">
        <v>4576</v>
      </c>
      <c r="AC87" s="77">
        <v>4621</v>
      </c>
      <c r="AD87" s="77">
        <v>4622</v>
      </c>
      <c r="AE87" s="77">
        <v>4691</v>
      </c>
    </row>
    <row r="88" spans="1:31" s="43" customFormat="1" ht="15.6" x14ac:dyDescent="0.25">
      <c r="A88" s="136" t="s">
        <v>169</v>
      </c>
      <c r="B88" s="44"/>
      <c r="C88" s="44" t="s">
        <v>170</v>
      </c>
      <c r="D88" s="45"/>
      <c r="E88" s="76">
        <v>5406</v>
      </c>
      <c r="F88" s="76">
        <v>5470</v>
      </c>
      <c r="G88" s="76">
        <v>5546</v>
      </c>
      <c r="H88" s="76">
        <v>5581</v>
      </c>
      <c r="I88" s="76">
        <v>5647</v>
      </c>
      <c r="J88" s="76">
        <v>5728</v>
      </c>
      <c r="K88" s="76">
        <v>5785</v>
      </c>
      <c r="L88" s="76">
        <v>5715</v>
      </c>
      <c r="M88" s="76">
        <v>5730</v>
      </c>
      <c r="N88" s="76">
        <v>5871</v>
      </c>
      <c r="O88" s="76">
        <v>5863</v>
      </c>
      <c r="P88" s="76">
        <v>5901</v>
      </c>
      <c r="Q88" s="76">
        <v>5881</v>
      </c>
      <c r="R88" s="76">
        <v>5827</v>
      </c>
      <c r="S88" s="76">
        <v>5884</v>
      </c>
      <c r="T88" s="76">
        <v>5717</v>
      </c>
      <c r="U88" s="76">
        <v>5674</v>
      </c>
      <c r="V88" s="76">
        <v>5639</v>
      </c>
      <c r="W88" s="76">
        <v>5782</v>
      </c>
      <c r="X88" s="76">
        <v>5842</v>
      </c>
      <c r="Y88" s="76">
        <v>5841</v>
      </c>
      <c r="Z88" s="76">
        <v>6103</v>
      </c>
      <c r="AA88" s="76">
        <v>6185</v>
      </c>
      <c r="AB88" s="76">
        <v>6204</v>
      </c>
      <c r="AC88" s="76">
        <v>6350</v>
      </c>
      <c r="AD88" s="76">
        <v>6433</v>
      </c>
      <c r="AE88" s="76">
        <v>6531</v>
      </c>
    </row>
    <row r="89" spans="1:31" customFormat="1" ht="16.2" x14ac:dyDescent="0.3">
      <c r="A89" s="137" t="s">
        <v>171</v>
      </c>
      <c r="B89" s="44"/>
      <c r="C89" s="51" t="s">
        <v>172</v>
      </c>
      <c r="D89" s="49"/>
      <c r="E89" s="77">
        <v>6243</v>
      </c>
      <c r="F89" s="77">
        <v>6312</v>
      </c>
      <c r="G89" s="77">
        <v>6395</v>
      </c>
      <c r="H89" s="77">
        <v>6345</v>
      </c>
      <c r="I89" s="77">
        <v>6440</v>
      </c>
      <c r="J89" s="77">
        <v>6500</v>
      </c>
      <c r="K89" s="77">
        <v>6519</v>
      </c>
      <c r="L89" s="77">
        <v>6433</v>
      </c>
      <c r="M89" s="77">
        <v>6421</v>
      </c>
      <c r="N89" s="77">
        <v>6526</v>
      </c>
      <c r="O89" s="77">
        <v>6530</v>
      </c>
      <c r="P89" s="77">
        <v>6598</v>
      </c>
      <c r="Q89" s="77">
        <v>6528</v>
      </c>
      <c r="R89" s="77">
        <v>6494</v>
      </c>
      <c r="S89" s="77">
        <v>6578</v>
      </c>
      <c r="T89" s="77">
        <v>6330</v>
      </c>
      <c r="U89" s="77">
        <v>6282</v>
      </c>
      <c r="V89" s="77">
        <v>6259</v>
      </c>
      <c r="W89" s="77">
        <v>6443</v>
      </c>
      <c r="X89" s="77">
        <v>6544</v>
      </c>
      <c r="Y89" s="77">
        <v>6498</v>
      </c>
      <c r="Z89" s="77">
        <v>6769</v>
      </c>
      <c r="AA89" s="77">
        <v>6846</v>
      </c>
      <c r="AB89" s="77">
        <v>6820</v>
      </c>
      <c r="AC89" s="77">
        <v>6948</v>
      </c>
      <c r="AD89" s="77">
        <v>7059</v>
      </c>
      <c r="AE89" s="77">
        <v>7210</v>
      </c>
    </row>
    <row r="90" spans="1:31" customFormat="1" ht="16.2" x14ac:dyDescent="0.3">
      <c r="A90" s="137" t="s">
        <v>173</v>
      </c>
      <c r="B90" s="44"/>
      <c r="C90" s="51" t="s">
        <v>174</v>
      </c>
      <c r="D90" s="49"/>
      <c r="E90" s="77">
        <v>5306</v>
      </c>
      <c r="F90" s="77">
        <v>5365</v>
      </c>
      <c r="G90" s="77">
        <v>5414</v>
      </c>
      <c r="H90" s="77">
        <v>5461</v>
      </c>
      <c r="I90" s="77">
        <v>5511</v>
      </c>
      <c r="J90" s="77">
        <v>5607</v>
      </c>
      <c r="K90" s="77">
        <v>5700</v>
      </c>
      <c r="L90" s="77">
        <v>5646</v>
      </c>
      <c r="M90" s="77">
        <v>5693</v>
      </c>
      <c r="N90" s="77">
        <v>5855</v>
      </c>
      <c r="O90" s="77">
        <v>5817</v>
      </c>
      <c r="P90" s="77">
        <v>5856</v>
      </c>
      <c r="Q90" s="77">
        <v>5861</v>
      </c>
      <c r="R90" s="77">
        <v>5778</v>
      </c>
      <c r="S90" s="77">
        <v>5772</v>
      </c>
      <c r="T90" s="77">
        <v>5635</v>
      </c>
      <c r="U90" s="77">
        <v>5667</v>
      </c>
      <c r="V90" s="77">
        <v>5711</v>
      </c>
      <c r="W90" s="77">
        <v>5817</v>
      </c>
      <c r="X90" s="77">
        <v>5841</v>
      </c>
      <c r="Y90" s="77">
        <v>5811</v>
      </c>
      <c r="Z90" s="77">
        <v>6157</v>
      </c>
      <c r="AA90" s="77">
        <v>6274</v>
      </c>
      <c r="AB90" s="77">
        <v>6261</v>
      </c>
      <c r="AC90" s="77">
        <v>6394</v>
      </c>
      <c r="AD90" s="77">
        <v>6528</v>
      </c>
      <c r="AE90" s="77">
        <v>6655</v>
      </c>
    </row>
    <row r="91" spans="1:31" customFormat="1" ht="16.2" x14ac:dyDescent="0.3">
      <c r="A91" s="137" t="s">
        <v>175</v>
      </c>
      <c r="B91" s="44"/>
      <c r="C91" s="51" t="s">
        <v>176</v>
      </c>
      <c r="D91" s="49"/>
      <c r="E91" s="77">
        <v>4369</v>
      </c>
      <c r="F91" s="77">
        <v>4414</v>
      </c>
      <c r="G91" s="77">
        <v>4470</v>
      </c>
      <c r="H91" s="77">
        <v>4537</v>
      </c>
      <c r="I91" s="77">
        <v>4590</v>
      </c>
      <c r="J91" s="77">
        <v>4656</v>
      </c>
      <c r="K91" s="77">
        <v>4726</v>
      </c>
      <c r="L91" s="77">
        <v>4622</v>
      </c>
      <c r="M91" s="77">
        <v>4677</v>
      </c>
      <c r="N91" s="77">
        <v>4783</v>
      </c>
      <c r="O91" s="77">
        <v>4833</v>
      </c>
      <c r="P91" s="77">
        <v>4783</v>
      </c>
      <c r="Q91" s="77">
        <v>4769</v>
      </c>
      <c r="R91" s="77">
        <v>4733</v>
      </c>
      <c r="S91" s="77">
        <v>4778</v>
      </c>
      <c r="T91" s="77">
        <v>4679</v>
      </c>
      <c r="U91" s="77">
        <v>4613</v>
      </c>
      <c r="V91" s="77">
        <v>4452</v>
      </c>
      <c r="W91" s="77">
        <v>4554</v>
      </c>
      <c r="X91" s="77">
        <v>4585</v>
      </c>
      <c r="Y91" s="77">
        <v>4644</v>
      </c>
      <c r="Z91" s="77">
        <v>4831</v>
      </c>
      <c r="AA91" s="77">
        <v>4917</v>
      </c>
      <c r="AB91" s="77">
        <v>4903</v>
      </c>
      <c r="AC91" s="77">
        <v>4981</v>
      </c>
      <c r="AD91" s="77">
        <v>4982</v>
      </c>
      <c r="AE91" s="77">
        <v>5037</v>
      </c>
    </row>
    <row r="92" spans="1:31" customFormat="1" ht="16.2" x14ac:dyDescent="0.3">
      <c r="A92" s="137" t="s">
        <v>177</v>
      </c>
      <c r="B92" s="44"/>
      <c r="C92" s="51" t="s">
        <v>178</v>
      </c>
      <c r="D92" s="49"/>
      <c r="E92" s="77">
        <v>5613</v>
      </c>
      <c r="F92" s="77">
        <v>5688</v>
      </c>
      <c r="G92" s="77">
        <v>5783</v>
      </c>
      <c r="H92" s="77">
        <v>5903</v>
      </c>
      <c r="I92" s="77">
        <v>5895</v>
      </c>
      <c r="J92" s="77">
        <v>5966</v>
      </c>
      <c r="K92" s="77">
        <v>6017</v>
      </c>
      <c r="L92" s="77">
        <v>6030</v>
      </c>
      <c r="M92" s="77">
        <v>6017</v>
      </c>
      <c r="N92" s="77">
        <v>6167</v>
      </c>
      <c r="O92" s="77">
        <v>6181</v>
      </c>
      <c r="P92" s="77">
        <v>6418</v>
      </c>
      <c r="Q92" s="77">
        <v>6387</v>
      </c>
      <c r="R92" s="77">
        <v>6233</v>
      </c>
      <c r="S92" s="77">
        <v>6340</v>
      </c>
      <c r="T92" s="77">
        <v>6193</v>
      </c>
      <c r="U92" s="77">
        <v>6152</v>
      </c>
      <c r="V92" s="77">
        <v>6064</v>
      </c>
      <c r="W92" s="77">
        <v>6144</v>
      </c>
      <c r="X92" s="77">
        <v>6261</v>
      </c>
      <c r="Y92" s="77">
        <v>6278</v>
      </c>
      <c r="Z92" s="77">
        <v>6601</v>
      </c>
      <c r="AA92" s="77">
        <v>6628</v>
      </c>
      <c r="AB92" s="77">
        <v>6691</v>
      </c>
      <c r="AC92" s="77">
        <v>7018</v>
      </c>
      <c r="AD92" s="77">
        <v>7119</v>
      </c>
      <c r="AE92" s="77">
        <v>7184</v>
      </c>
    </row>
    <row r="93" spans="1:31" customFormat="1" ht="16.2" x14ac:dyDescent="0.3">
      <c r="A93" s="137" t="s">
        <v>179</v>
      </c>
      <c r="B93" s="44"/>
      <c r="C93" s="51" t="s">
        <v>180</v>
      </c>
      <c r="D93" s="49"/>
      <c r="E93" s="77">
        <v>6146</v>
      </c>
      <c r="F93" s="77">
        <v>6242</v>
      </c>
      <c r="G93" s="77">
        <v>6350</v>
      </c>
      <c r="H93" s="77">
        <v>6504</v>
      </c>
      <c r="I93" s="77">
        <v>6659</v>
      </c>
      <c r="J93" s="77">
        <v>6829</v>
      </c>
      <c r="K93" s="77">
        <v>6910</v>
      </c>
      <c r="L93" s="77">
        <v>6798</v>
      </c>
      <c r="M93" s="77">
        <v>6809</v>
      </c>
      <c r="N93" s="77">
        <v>7239</v>
      </c>
      <c r="O93" s="77">
        <v>7071</v>
      </c>
      <c r="P93" s="77">
        <v>7084</v>
      </c>
      <c r="Q93" s="77">
        <v>6996</v>
      </c>
      <c r="R93" s="77">
        <v>6995</v>
      </c>
      <c r="S93" s="77">
        <v>7225</v>
      </c>
      <c r="T93" s="77">
        <v>7080</v>
      </c>
      <c r="U93" s="77">
        <v>7009</v>
      </c>
      <c r="V93" s="77">
        <v>7002</v>
      </c>
      <c r="W93" s="77">
        <v>7268</v>
      </c>
      <c r="X93" s="77">
        <v>7283</v>
      </c>
      <c r="Y93" s="77">
        <v>7272</v>
      </c>
      <c r="Z93" s="77">
        <v>7582</v>
      </c>
      <c r="AA93" s="77">
        <v>7845</v>
      </c>
      <c r="AB93" s="77">
        <v>8005</v>
      </c>
      <c r="AC93" s="77">
        <v>8091</v>
      </c>
      <c r="AD93" s="77">
        <v>8180</v>
      </c>
      <c r="AE93" s="77">
        <v>8169</v>
      </c>
    </row>
    <row r="94" spans="1:31" customFormat="1" ht="16.2" x14ac:dyDescent="0.3">
      <c r="A94" s="137" t="s">
        <v>181</v>
      </c>
      <c r="B94" s="44"/>
      <c r="C94" s="51" t="s">
        <v>182</v>
      </c>
      <c r="D94" s="49"/>
      <c r="E94" s="77">
        <v>4370</v>
      </c>
      <c r="F94" s="77">
        <v>4418</v>
      </c>
      <c r="G94" s="77">
        <v>4495</v>
      </c>
      <c r="H94" s="77">
        <v>4542</v>
      </c>
      <c r="I94" s="77">
        <v>4604</v>
      </c>
      <c r="J94" s="77">
        <v>4694</v>
      </c>
      <c r="K94" s="77">
        <v>4772</v>
      </c>
      <c r="L94" s="77">
        <v>4760</v>
      </c>
      <c r="M94" s="77">
        <v>4831</v>
      </c>
      <c r="N94" s="77">
        <v>4838</v>
      </c>
      <c r="O94" s="77">
        <v>4862</v>
      </c>
      <c r="P94" s="77">
        <v>4832</v>
      </c>
      <c r="Q94" s="77">
        <v>4968</v>
      </c>
      <c r="R94" s="77">
        <v>4917</v>
      </c>
      <c r="S94" s="77">
        <v>4807</v>
      </c>
      <c r="T94" s="77">
        <v>4633</v>
      </c>
      <c r="U94" s="77">
        <v>4587</v>
      </c>
      <c r="V94" s="77">
        <v>4603</v>
      </c>
      <c r="W94" s="77">
        <v>4729</v>
      </c>
      <c r="X94" s="77">
        <v>4751</v>
      </c>
      <c r="Y94" s="77">
        <v>4812</v>
      </c>
      <c r="Z94" s="77">
        <v>5042</v>
      </c>
      <c r="AA94" s="77">
        <v>4977</v>
      </c>
      <c r="AB94" s="77">
        <v>5011</v>
      </c>
      <c r="AC94" s="77">
        <v>5244</v>
      </c>
      <c r="AD94" s="77">
        <v>5243</v>
      </c>
      <c r="AE94" s="77">
        <v>5371</v>
      </c>
    </row>
    <row r="95" spans="1:31" customFormat="1" ht="16.2" x14ac:dyDescent="0.3">
      <c r="A95" s="137" t="s">
        <v>183</v>
      </c>
      <c r="B95" s="44"/>
      <c r="C95" s="51" t="s">
        <v>184</v>
      </c>
      <c r="D95" s="49"/>
      <c r="E95" s="77">
        <v>4183</v>
      </c>
      <c r="F95" s="77">
        <v>4227</v>
      </c>
      <c r="G95" s="77">
        <v>4276</v>
      </c>
      <c r="H95" s="77">
        <v>4292</v>
      </c>
      <c r="I95" s="77">
        <v>4284</v>
      </c>
      <c r="J95" s="77">
        <v>4340</v>
      </c>
      <c r="K95" s="77">
        <v>4431</v>
      </c>
      <c r="L95" s="77">
        <v>4323</v>
      </c>
      <c r="M95" s="77">
        <v>4312</v>
      </c>
      <c r="N95" s="77">
        <v>4415</v>
      </c>
      <c r="O95" s="77">
        <v>4444</v>
      </c>
      <c r="P95" s="77">
        <v>4419</v>
      </c>
      <c r="Q95" s="77">
        <v>4420</v>
      </c>
      <c r="R95" s="77">
        <v>4372</v>
      </c>
      <c r="S95" s="77">
        <v>4371</v>
      </c>
      <c r="T95" s="77">
        <v>4295</v>
      </c>
      <c r="U95" s="77">
        <v>4256</v>
      </c>
      <c r="V95" s="77">
        <v>4224</v>
      </c>
      <c r="W95" s="77">
        <v>4285</v>
      </c>
      <c r="X95" s="77">
        <v>4315</v>
      </c>
      <c r="Y95" s="77">
        <v>4338</v>
      </c>
      <c r="Z95" s="77">
        <v>4488</v>
      </c>
      <c r="AA95" s="77">
        <v>4566</v>
      </c>
      <c r="AB95" s="77">
        <v>4579</v>
      </c>
      <c r="AC95" s="77">
        <v>4643</v>
      </c>
      <c r="AD95" s="77">
        <v>4744</v>
      </c>
      <c r="AE95" s="77">
        <v>4813</v>
      </c>
    </row>
    <row r="96" spans="1:31" s="43" customFormat="1" ht="15.6" x14ac:dyDescent="0.25">
      <c r="A96" s="136" t="s">
        <v>185</v>
      </c>
      <c r="B96" s="44" t="s">
        <v>186</v>
      </c>
      <c r="C96" s="44"/>
      <c r="D96" s="45"/>
      <c r="E96" s="76">
        <v>3217</v>
      </c>
      <c r="F96" s="76">
        <v>3293</v>
      </c>
      <c r="G96" s="76">
        <v>3354</v>
      </c>
      <c r="H96" s="76">
        <v>3431</v>
      </c>
      <c r="I96" s="76">
        <v>3512</v>
      </c>
      <c r="J96" s="76">
        <v>3558</v>
      </c>
      <c r="K96" s="76">
        <v>3621</v>
      </c>
      <c r="L96" s="76">
        <v>3593</v>
      </c>
      <c r="M96" s="76">
        <v>3656</v>
      </c>
      <c r="N96" s="76">
        <v>3725</v>
      </c>
      <c r="O96" s="76">
        <v>3739</v>
      </c>
      <c r="P96" s="76">
        <v>3821</v>
      </c>
      <c r="Q96" s="76">
        <v>3828</v>
      </c>
      <c r="R96" s="76">
        <v>3817</v>
      </c>
      <c r="S96" s="76">
        <v>3860</v>
      </c>
      <c r="T96" s="76">
        <v>3848</v>
      </c>
      <c r="U96" s="76">
        <v>3837</v>
      </c>
      <c r="V96" s="76">
        <v>3764</v>
      </c>
      <c r="W96" s="76">
        <v>3807</v>
      </c>
      <c r="X96" s="76">
        <v>3807</v>
      </c>
      <c r="Y96" s="76">
        <v>3863</v>
      </c>
      <c r="Z96" s="76">
        <v>3995</v>
      </c>
      <c r="AA96" s="76">
        <v>4096</v>
      </c>
      <c r="AB96" s="76">
        <v>4194</v>
      </c>
      <c r="AC96" s="76">
        <v>4378</v>
      </c>
      <c r="AD96" s="76">
        <v>4395</v>
      </c>
      <c r="AE96" s="76">
        <v>4424</v>
      </c>
    </row>
    <row r="97" spans="1:31" s="52" customFormat="1" ht="15.6" x14ac:dyDescent="0.25">
      <c r="A97" s="138" t="s">
        <v>187</v>
      </c>
      <c r="B97" s="53"/>
      <c r="C97" s="54" t="s">
        <v>188</v>
      </c>
      <c r="D97" s="49">
        <v>2</v>
      </c>
      <c r="E97" s="78">
        <v>3997</v>
      </c>
      <c r="F97" s="78">
        <v>4074</v>
      </c>
      <c r="G97" s="78">
        <v>4149</v>
      </c>
      <c r="H97" s="78">
        <v>4267</v>
      </c>
      <c r="I97" s="78">
        <v>4351</v>
      </c>
      <c r="J97" s="78">
        <v>4463</v>
      </c>
      <c r="K97" s="78">
        <v>4524</v>
      </c>
      <c r="L97" s="78">
        <v>4472</v>
      </c>
      <c r="M97" s="78">
        <v>4513</v>
      </c>
      <c r="N97" s="78">
        <v>4644</v>
      </c>
      <c r="O97" s="78">
        <v>4747</v>
      </c>
      <c r="P97" s="78">
        <v>4943</v>
      </c>
      <c r="Q97" s="78">
        <v>5078</v>
      </c>
      <c r="R97" s="78">
        <v>4887</v>
      </c>
      <c r="S97" s="78">
        <v>4857</v>
      </c>
      <c r="T97" s="78">
        <v>4915</v>
      </c>
      <c r="U97" s="79" t="s">
        <v>474</v>
      </c>
      <c r="V97" s="79" t="s">
        <v>474</v>
      </c>
      <c r="W97" s="79" t="s">
        <v>474</v>
      </c>
      <c r="X97" s="79" t="s">
        <v>474</v>
      </c>
      <c r="Y97" s="79" t="s">
        <v>474</v>
      </c>
      <c r="Z97" s="79" t="s">
        <v>474</v>
      </c>
      <c r="AA97" s="79" t="s">
        <v>474</v>
      </c>
      <c r="AB97" s="79" t="s">
        <v>474</v>
      </c>
      <c r="AC97" s="79" t="s">
        <v>474</v>
      </c>
      <c r="AD97" s="79" t="s">
        <v>474</v>
      </c>
      <c r="AE97" s="79" t="s">
        <v>474</v>
      </c>
    </row>
    <row r="98" spans="1:31" customFormat="1" ht="16.2" x14ac:dyDescent="0.3">
      <c r="A98" s="137" t="s">
        <v>189</v>
      </c>
      <c r="B98" s="44"/>
      <c r="C98" s="48" t="s">
        <v>190</v>
      </c>
      <c r="D98" s="49">
        <v>2</v>
      </c>
      <c r="E98" s="80" t="s">
        <v>474</v>
      </c>
      <c r="F98" s="80" t="s">
        <v>474</v>
      </c>
      <c r="G98" s="80" t="s">
        <v>474</v>
      </c>
      <c r="H98" s="80" t="s">
        <v>474</v>
      </c>
      <c r="I98" s="80" t="s">
        <v>474</v>
      </c>
      <c r="J98" s="80" t="s">
        <v>474</v>
      </c>
      <c r="K98" s="80" t="s">
        <v>474</v>
      </c>
      <c r="L98" s="80" t="s">
        <v>474</v>
      </c>
      <c r="M98" s="80" t="s">
        <v>474</v>
      </c>
      <c r="N98" s="80" t="s">
        <v>474</v>
      </c>
      <c r="O98" s="80" t="s">
        <v>474</v>
      </c>
      <c r="P98" s="80" t="s">
        <v>474</v>
      </c>
      <c r="Q98" s="80" t="s">
        <v>474</v>
      </c>
      <c r="R98" s="80" t="s">
        <v>474</v>
      </c>
      <c r="S98" s="80" t="s">
        <v>474</v>
      </c>
      <c r="T98" s="80" t="s">
        <v>474</v>
      </c>
      <c r="U98" s="77">
        <v>3870</v>
      </c>
      <c r="V98" s="77">
        <v>3571</v>
      </c>
      <c r="W98" s="77">
        <v>3561</v>
      </c>
      <c r="X98" s="77">
        <v>3617</v>
      </c>
      <c r="Y98" s="77">
        <v>3688</v>
      </c>
      <c r="Z98" s="77">
        <v>3879</v>
      </c>
      <c r="AA98" s="77">
        <v>3999</v>
      </c>
      <c r="AB98" s="77">
        <v>4074</v>
      </c>
      <c r="AC98" s="77">
        <v>4306</v>
      </c>
      <c r="AD98" s="77">
        <v>4291</v>
      </c>
      <c r="AE98" s="77">
        <v>4347</v>
      </c>
    </row>
    <row r="99" spans="1:31" customFormat="1" ht="16.2" x14ac:dyDescent="0.3">
      <c r="A99" s="137" t="s">
        <v>191</v>
      </c>
      <c r="B99" s="44"/>
      <c r="C99" s="48" t="s">
        <v>192</v>
      </c>
      <c r="D99" s="49">
        <v>2</v>
      </c>
      <c r="E99" s="80" t="s">
        <v>474</v>
      </c>
      <c r="F99" s="80" t="s">
        <v>474</v>
      </c>
      <c r="G99" s="80" t="s">
        <v>474</v>
      </c>
      <c r="H99" s="80" t="s">
        <v>474</v>
      </c>
      <c r="I99" s="80" t="s">
        <v>474</v>
      </c>
      <c r="J99" s="80" t="s">
        <v>474</v>
      </c>
      <c r="K99" s="80" t="s">
        <v>474</v>
      </c>
      <c r="L99" s="80" t="s">
        <v>474</v>
      </c>
      <c r="M99" s="80" t="s">
        <v>474</v>
      </c>
      <c r="N99" s="80" t="s">
        <v>474</v>
      </c>
      <c r="O99" s="80" t="s">
        <v>474</v>
      </c>
      <c r="P99" s="80" t="s">
        <v>474</v>
      </c>
      <c r="Q99" s="80" t="s">
        <v>474</v>
      </c>
      <c r="R99" s="80" t="s">
        <v>474</v>
      </c>
      <c r="S99" s="80" t="s">
        <v>474</v>
      </c>
      <c r="T99" s="80" t="s">
        <v>474</v>
      </c>
      <c r="U99" s="77">
        <v>5538</v>
      </c>
      <c r="V99" s="77">
        <v>5401</v>
      </c>
      <c r="W99" s="77">
        <v>5375</v>
      </c>
      <c r="X99" s="77">
        <v>5414</v>
      </c>
      <c r="Y99" s="77">
        <v>5664</v>
      </c>
      <c r="Z99" s="77">
        <v>5756</v>
      </c>
      <c r="AA99" s="77">
        <v>5938</v>
      </c>
      <c r="AB99" s="77">
        <v>5976</v>
      </c>
      <c r="AC99" s="77">
        <v>6156</v>
      </c>
      <c r="AD99" s="77">
        <v>6372</v>
      </c>
      <c r="AE99" s="77">
        <v>6446</v>
      </c>
    </row>
    <row r="100" spans="1:31" customFormat="1" ht="14.4" x14ac:dyDescent="0.3">
      <c r="A100" s="137" t="s">
        <v>193</v>
      </c>
      <c r="B100" s="44"/>
      <c r="C100" s="48" t="s">
        <v>194</v>
      </c>
      <c r="D100" s="48"/>
      <c r="E100" s="77">
        <v>3416</v>
      </c>
      <c r="F100" s="77">
        <v>3501</v>
      </c>
      <c r="G100" s="77">
        <v>3564</v>
      </c>
      <c r="H100" s="77">
        <v>3683</v>
      </c>
      <c r="I100" s="77">
        <v>3813</v>
      </c>
      <c r="J100" s="77">
        <v>3867</v>
      </c>
      <c r="K100" s="77">
        <v>3948</v>
      </c>
      <c r="L100" s="77">
        <v>3937</v>
      </c>
      <c r="M100" s="77">
        <v>4008</v>
      </c>
      <c r="N100" s="77">
        <v>4047</v>
      </c>
      <c r="O100" s="77">
        <v>4101</v>
      </c>
      <c r="P100" s="77">
        <v>4145</v>
      </c>
      <c r="Q100" s="77">
        <v>4159</v>
      </c>
      <c r="R100" s="77">
        <v>4141</v>
      </c>
      <c r="S100" s="77">
        <v>4236</v>
      </c>
      <c r="T100" s="77">
        <v>4252</v>
      </c>
      <c r="U100" s="77">
        <v>4182</v>
      </c>
      <c r="V100" s="77">
        <v>4135</v>
      </c>
      <c r="W100" s="77">
        <v>4172</v>
      </c>
      <c r="X100" s="77">
        <v>4127</v>
      </c>
      <c r="Y100" s="77">
        <v>4201</v>
      </c>
      <c r="Z100" s="77">
        <v>4329</v>
      </c>
      <c r="AA100" s="77">
        <v>4448</v>
      </c>
      <c r="AB100" s="77">
        <v>4564</v>
      </c>
      <c r="AC100" s="77">
        <v>4743</v>
      </c>
      <c r="AD100" s="77">
        <v>4758</v>
      </c>
      <c r="AE100" s="77">
        <v>4761</v>
      </c>
    </row>
    <row r="101" spans="1:31" customFormat="1" ht="14.4" x14ac:dyDescent="0.3">
      <c r="A101" s="137" t="s">
        <v>195</v>
      </c>
      <c r="B101" s="44"/>
      <c r="C101" s="48" t="s">
        <v>196</v>
      </c>
      <c r="D101" s="48"/>
      <c r="E101" s="77">
        <v>3966</v>
      </c>
      <c r="F101" s="77">
        <v>4058</v>
      </c>
      <c r="G101" s="77">
        <v>4130</v>
      </c>
      <c r="H101" s="77">
        <v>4224</v>
      </c>
      <c r="I101" s="77">
        <v>4317</v>
      </c>
      <c r="J101" s="77">
        <v>4366</v>
      </c>
      <c r="K101" s="77">
        <v>4451</v>
      </c>
      <c r="L101" s="77">
        <v>4408</v>
      </c>
      <c r="M101" s="77">
        <v>4484</v>
      </c>
      <c r="N101" s="77">
        <v>4519</v>
      </c>
      <c r="O101" s="77">
        <v>4534</v>
      </c>
      <c r="P101" s="77">
        <v>4508</v>
      </c>
      <c r="Q101" s="77">
        <v>4511</v>
      </c>
      <c r="R101" s="77">
        <v>4576</v>
      </c>
      <c r="S101" s="77">
        <v>4710</v>
      </c>
      <c r="T101" s="77">
        <v>4636</v>
      </c>
      <c r="U101" s="77">
        <v>4660</v>
      </c>
      <c r="V101" s="77">
        <v>4523</v>
      </c>
      <c r="W101" s="77">
        <v>4597</v>
      </c>
      <c r="X101" s="77">
        <v>4600</v>
      </c>
      <c r="Y101" s="77">
        <v>4648</v>
      </c>
      <c r="Z101" s="77">
        <v>4850</v>
      </c>
      <c r="AA101" s="77">
        <v>4964</v>
      </c>
      <c r="AB101" s="77">
        <v>5080</v>
      </c>
      <c r="AC101" s="77">
        <v>5348</v>
      </c>
      <c r="AD101" s="77">
        <v>5314</v>
      </c>
      <c r="AE101" s="77">
        <v>5344</v>
      </c>
    </row>
    <row r="102" spans="1:31" customFormat="1" ht="14.4" x14ac:dyDescent="0.3">
      <c r="A102" s="137" t="s">
        <v>197</v>
      </c>
      <c r="B102" s="44"/>
      <c r="C102" s="48" t="s">
        <v>198</v>
      </c>
      <c r="D102" s="48"/>
      <c r="E102" s="77">
        <v>5183</v>
      </c>
      <c r="F102" s="77">
        <v>5316</v>
      </c>
      <c r="G102" s="77">
        <v>5441</v>
      </c>
      <c r="H102" s="77">
        <v>5578</v>
      </c>
      <c r="I102" s="77">
        <v>5703</v>
      </c>
      <c r="J102" s="77">
        <v>5769</v>
      </c>
      <c r="K102" s="77">
        <v>5814</v>
      </c>
      <c r="L102" s="77">
        <v>5690</v>
      </c>
      <c r="M102" s="77">
        <v>5821</v>
      </c>
      <c r="N102" s="77">
        <v>5940</v>
      </c>
      <c r="O102" s="77">
        <v>5901</v>
      </c>
      <c r="P102" s="77">
        <v>6399</v>
      </c>
      <c r="Q102" s="77">
        <v>6406</v>
      </c>
      <c r="R102" s="77">
        <v>6085</v>
      </c>
      <c r="S102" s="77">
        <v>6108</v>
      </c>
      <c r="T102" s="77">
        <v>6306</v>
      </c>
      <c r="U102" s="77">
        <v>6353</v>
      </c>
      <c r="V102" s="77">
        <v>6188</v>
      </c>
      <c r="W102" s="77">
        <v>6379</v>
      </c>
      <c r="X102" s="77">
        <v>6454</v>
      </c>
      <c r="Y102" s="77">
        <v>6524</v>
      </c>
      <c r="Z102" s="77">
        <v>6754</v>
      </c>
      <c r="AA102" s="77">
        <v>6917</v>
      </c>
      <c r="AB102" s="77">
        <v>6974</v>
      </c>
      <c r="AC102" s="77">
        <v>7129</v>
      </c>
      <c r="AD102" s="77">
        <v>7127</v>
      </c>
      <c r="AE102" s="77">
        <v>7095</v>
      </c>
    </row>
    <row r="103" spans="1:31" customFormat="1" ht="14.4" x14ac:dyDescent="0.3">
      <c r="A103" s="137" t="s">
        <v>199</v>
      </c>
      <c r="B103" s="44"/>
      <c r="C103" s="48" t="s">
        <v>200</v>
      </c>
      <c r="D103" s="48"/>
      <c r="E103" s="77">
        <v>4451</v>
      </c>
      <c r="F103" s="77">
        <v>4500</v>
      </c>
      <c r="G103" s="77">
        <v>4554</v>
      </c>
      <c r="H103" s="77">
        <v>4609</v>
      </c>
      <c r="I103" s="77">
        <v>4680</v>
      </c>
      <c r="J103" s="77">
        <v>4783</v>
      </c>
      <c r="K103" s="77">
        <v>4840</v>
      </c>
      <c r="L103" s="77">
        <v>4723</v>
      </c>
      <c r="M103" s="77">
        <v>4776</v>
      </c>
      <c r="N103" s="77">
        <v>5000</v>
      </c>
      <c r="O103" s="77">
        <v>5001</v>
      </c>
      <c r="P103" s="77">
        <v>5002</v>
      </c>
      <c r="Q103" s="77">
        <v>4952</v>
      </c>
      <c r="R103" s="77">
        <v>4793</v>
      </c>
      <c r="S103" s="77">
        <v>5067</v>
      </c>
      <c r="T103" s="77">
        <v>4956</v>
      </c>
      <c r="U103" s="77">
        <v>4911</v>
      </c>
      <c r="V103" s="77">
        <v>4789</v>
      </c>
      <c r="W103" s="77">
        <v>4904</v>
      </c>
      <c r="X103" s="77">
        <v>4869</v>
      </c>
      <c r="Y103" s="77">
        <v>4968</v>
      </c>
      <c r="Z103" s="77">
        <v>5121</v>
      </c>
      <c r="AA103" s="77">
        <v>5224</v>
      </c>
      <c r="AB103" s="77">
        <v>5306</v>
      </c>
      <c r="AC103" s="77">
        <v>5594</v>
      </c>
      <c r="AD103" s="77">
        <v>5542</v>
      </c>
      <c r="AE103" s="77">
        <v>5556</v>
      </c>
    </row>
    <row r="104" spans="1:31" customFormat="1" ht="14.4" x14ac:dyDescent="0.3">
      <c r="A104" s="137" t="s">
        <v>201</v>
      </c>
      <c r="B104" s="44"/>
      <c r="C104" s="48" t="s">
        <v>202</v>
      </c>
      <c r="D104" s="48"/>
      <c r="E104" s="77">
        <v>1834</v>
      </c>
      <c r="F104" s="77">
        <v>1882</v>
      </c>
      <c r="G104" s="77">
        <v>1911</v>
      </c>
      <c r="H104" s="77">
        <v>1937</v>
      </c>
      <c r="I104" s="77">
        <v>1965</v>
      </c>
      <c r="J104" s="77">
        <v>1992</v>
      </c>
      <c r="K104" s="77">
        <v>2022</v>
      </c>
      <c r="L104" s="77">
        <v>2029</v>
      </c>
      <c r="M104" s="77">
        <v>2065</v>
      </c>
      <c r="N104" s="77">
        <v>2123</v>
      </c>
      <c r="O104" s="77">
        <v>2132</v>
      </c>
      <c r="P104" s="77">
        <v>2171</v>
      </c>
      <c r="Q104" s="77">
        <v>2198</v>
      </c>
      <c r="R104" s="77">
        <v>2219</v>
      </c>
      <c r="S104" s="77">
        <v>2215</v>
      </c>
      <c r="T104" s="77">
        <v>2221</v>
      </c>
      <c r="U104" s="77">
        <v>2207</v>
      </c>
      <c r="V104" s="77">
        <v>2178</v>
      </c>
      <c r="W104" s="77">
        <v>2169</v>
      </c>
      <c r="X104" s="77">
        <v>2154</v>
      </c>
      <c r="Y104" s="77">
        <v>2175</v>
      </c>
      <c r="Z104" s="77">
        <v>2229</v>
      </c>
      <c r="AA104" s="77">
        <v>2277</v>
      </c>
      <c r="AB104" s="77">
        <v>2359</v>
      </c>
      <c r="AC104" s="77">
        <v>2478</v>
      </c>
      <c r="AD104" s="77">
        <v>2523</v>
      </c>
      <c r="AE104" s="77">
        <v>2567</v>
      </c>
    </row>
    <row r="105" spans="1:31" customFormat="1" ht="14.4" x14ac:dyDescent="0.3">
      <c r="A105" s="137" t="s">
        <v>203</v>
      </c>
      <c r="B105" s="44"/>
      <c r="C105" s="48" t="s">
        <v>204</v>
      </c>
      <c r="D105" s="48"/>
      <c r="E105" s="77">
        <v>4584</v>
      </c>
      <c r="F105" s="77">
        <v>4658</v>
      </c>
      <c r="G105" s="77">
        <v>4721</v>
      </c>
      <c r="H105" s="77">
        <v>4783</v>
      </c>
      <c r="I105" s="77">
        <v>4921</v>
      </c>
      <c r="J105" s="77">
        <v>4963</v>
      </c>
      <c r="K105" s="77">
        <v>5184</v>
      </c>
      <c r="L105" s="77">
        <v>5081</v>
      </c>
      <c r="M105" s="77">
        <v>5143</v>
      </c>
      <c r="N105" s="77">
        <v>5274</v>
      </c>
      <c r="O105" s="77">
        <v>5340</v>
      </c>
      <c r="P105" s="77">
        <v>5411</v>
      </c>
      <c r="Q105" s="77">
        <v>5359</v>
      </c>
      <c r="R105" s="77">
        <v>5426</v>
      </c>
      <c r="S105" s="77">
        <v>5350</v>
      </c>
      <c r="T105" s="77">
        <v>5286</v>
      </c>
      <c r="U105" s="77">
        <v>5249</v>
      </c>
      <c r="V105" s="77">
        <v>5217</v>
      </c>
      <c r="W105" s="77">
        <v>5175</v>
      </c>
      <c r="X105" s="77">
        <v>4986</v>
      </c>
      <c r="Y105" s="77">
        <v>5108</v>
      </c>
      <c r="Z105" s="77">
        <v>5295</v>
      </c>
      <c r="AA105" s="77">
        <v>5482</v>
      </c>
      <c r="AB105" s="77">
        <v>5622</v>
      </c>
      <c r="AC105" s="77">
        <v>5935</v>
      </c>
      <c r="AD105" s="77">
        <v>5898</v>
      </c>
      <c r="AE105" s="77">
        <v>5998</v>
      </c>
    </row>
    <row r="106" spans="1:31" customFormat="1" ht="14.4" x14ac:dyDescent="0.3">
      <c r="A106" s="137" t="s">
        <v>205</v>
      </c>
      <c r="B106" s="44"/>
      <c r="C106" s="48" t="s">
        <v>206</v>
      </c>
      <c r="D106" s="48"/>
      <c r="E106" s="77">
        <v>3732</v>
      </c>
      <c r="F106" s="77">
        <v>3766</v>
      </c>
      <c r="G106" s="77">
        <v>3808</v>
      </c>
      <c r="H106" s="77">
        <v>3805</v>
      </c>
      <c r="I106" s="77">
        <v>3815</v>
      </c>
      <c r="J106" s="77">
        <v>3854</v>
      </c>
      <c r="K106" s="77">
        <v>3973</v>
      </c>
      <c r="L106" s="77">
        <v>3978</v>
      </c>
      <c r="M106" s="77">
        <v>3992</v>
      </c>
      <c r="N106" s="77">
        <v>4115</v>
      </c>
      <c r="O106" s="77">
        <v>4080</v>
      </c>
      <c r="P106" s="77">
        <v>4028</v>
      </c>
      <c r="Q106" s="77">
        <v>4048</v>
      </c>
      <c r="R106" s="77">
        <v>4053</v>
      </c>
      <c r="S106" s="77">
        <v>4077</v>
      </c>
      <c r="T106" s="77">
        <v>4005</v>
      </c>
      <c r="U106" s="77">
        <v>4028</v>
      </c>
      <c r="V106" s="77">
        <v>4019</v>
      </c>
      <c r="W106" s="77">
        <v>4046</v>
      </c>
      <c r="X106" s="77">
        <v>4075</v>
      </c>
      <c r="Y106" s="77">
        <v>4137</v>
      </c>
      <c r="Z106" s="77">
        <v>4255</v>
      </c>
      <c r="AA106" s="77">
        <v>4275</v>
      </c>
      <c r="AB106" s="77">
        <v>4326</v>
      </c>
      <c r="AC106" s="77">
        <v>4517</v>
      </c>
      <c r="AD106" s="77">
        <v>4348</v>
      </c>
      <c r="AE106" s="77">
        <v>4306</v>
      </c>
    </row>
    <row r="107" spans="1:31" customFormat="1" ht="14.4" x14ac:dyDescent="0.3">
      <c r="A107" s="137" t="s">
        <v>207</v>
      </c>
      <c r="B107" s="44"/>
      <c r="C107" s="48" t="s">
        <v>208</v>
      </c>
      <c r="D107" s="48"/>
      <c r="E107" s="77">
        <v>1982</v>
      </c>
      <c r="F107" s="77">
        <v>2031</v>
      </c>
      <c r="G107" s="77">
        <v>2069</v>
      </c>
      <c r="H107" s="77">
        <v>2113</v>
      </c>
      <c r="I107" s="77">
        <v>2184</v>
      </c>
      <c r="J107" s="77">
        <v>2203</v>
      </c>
      <c r="K107" s="77">
        <v>2243</v>
      </c>
      <c r="L107" s="77">
        <v>2235</v>
      </c>
      <c r="M107" s="77">
        <v>2271</v>
      </c>
      <c r="N107" s="77">
        <v>2316</v>
      </c>
      <c r="O107" s="77">
        <v>2340</v>
      </c>
      <c r="P107" s="77">
        <v>2375</v>
      </c>
      <c r="Q107" s="77">
        <v>2368</v>
      </c>
      <c r="R107" s="77">
        <v>2365</v>
      </c>
      <c r="S107" s="77">
        <v>2347</v>
      </c>
      <c r="T107" s="77">
        <v>2307</v>
      </c>
      <c r="U107" s="77">
        <v>2270</v>
      </c>
      <c r="V107" s="77">
        <v>2288</v>
      </c>
      <c r="W107" s="77">
        <v>2290</v>
      </c>
      <c r="X107" s="77">
        <v>2287</v>
      </c>
      <c r="Y107" s="77">
        <v>2321</v>
      </c>
      <c r="Z107" s="77">
        <v>2400</v>
      </c>
      <c r="AA107" s="77">
        <v>2473</v>
      </c>
      <c r="AB107" s="77">
        <v>2571</v>
      </c>
      <c r="AC107" s="77">
        <v>2704</v>
      </c>
      <c r="AD107" s="77">
        <v>2717</v>
      </c>
      <c r="AE107" s="77">
        <v>2750</v>
      </c>
    </row>
    <row r="108" spans="1:31" customFormat="1" ht="14.4" x14ac:dyDescent="0.3">
      <c r="A108" s="137" t="s">
        <v>209</v>
      </c>
      <c r="B108" s="44"/>
      <c r="C108" s="48" t="s">
        <v>210</v>
      </c>
      <c r="D108" s="48"/>
      <c r="E108" s="77">
        <v>6116</v>
      </c>
      <c r="F108" s="77">
        <v>6234</v>
      </c>
      <c r="G108" s="77">
        <v>6362</v>
      </c>
      <c r="H108" s="77">
        <v>6488</v>
      </c>
      <c r="I108" s="77">
        <v>6653</v>
      </c>
      <c r="J108" s="77">
        <v>6765</v>
      </c>
      <c r="K108" s="77">
        <v>7060</v>
      </c>
      <c r="L108" s="77">
        <v>7313</v>
      </c>
      <c r="M108" s="77">
        <v>7409</v>
      </c>
      <c r="N108" s="77">
        <v>7707</v>
      </c>
      <c r="O108" s="77">
        <v>7415</v>
      </c>
      <c r="P108" s="77">
        <v>7558</v>
      </c>
      <c r="Q108" s="77">
        <v>7540</v>
      </c>
      <c r="R108" s="77">
        <v>7736</v>
      </c>
      <c r="S108" s="77">
        <v>7905</v>
      </c>
      <c r="T108" s="77">
        <v>7957</v>
      </c>
      <c r="U108" s="77">
        <v>7816</v>
      </c>
      <c r="V108" s="77">
        <v>7720</v>
      </c>
      <c r="W108" s="77">
        <v>7774</v>
      </c>
      <c r="X108" s="77">
        <v>7734</v>
      </c>
      <c r="Y108" s="77">
        <v>7782</v>
      </c>
      <c r="Z108" s="77">
        <v>8000</v>
      </c>
      <c r="AA108" s="77">
        <v>8071</v>
      </c>
      <c r="AB108" s="77">
        <v>8158</v>
      </c>
      <c r="AC108" s="77">
        <v>8643</v>
      </c>
      <c r="AD108" s="77">
        <v>8634</v>
      </c>
      <c r="AE108" s="77">
        <v>8618</v>
      </c>
    </row>
    <row r="109" spans="1:31" s="43" customFormat="1" x14ac:dyDescent="0.25">
      <c r="A109" s="136" t="s">
        <v>211</v>
      </c>
      <c r="B109" s="44" t="s">
        <v>212</v>
      </c>
      <c r="C109" s="44"/>
      <c r="D109" s="44"/>
      <c r="E109" s="76">
        <v>5863</v>
      </c>
      <c r="F109" s="76">
        <v>5931</v>
      </c>
      <c r="G109" s="76">
        <v>5921</v>
      </c>
      <c r="H109" s="76">
        <v>5950</v>
      </c>
      <c r="I109" s="76">
        <v>5994</v>
      </c>
      <c r="J109" s="76">
        <v>6017</v>
      </c>
      <c r="K109" s="76">
        <v>6148</v>
      </c>
      <c r="L109" s="76">
        <v>6066</v>
      </c>
      <c r="M109" s="76">
        <v>6037</v>
      </c>
      <c r="N109" s="76">
        <v>5999</v>
      </c>
      <c r="O109" s="76">
        <v>5949</v>
      </c>
      <c r="P109" s="76">
        <v>5880</v>
      </c>
      <c r="Q109" s="76">
        <v>5831</v>
      </c>
      <c r="R109" s="76">
        <v>5851</v>
      </c>
      <c r="S109" s="76">
        <v>5774</v>
      </c>
      <c r="T109" s="76">
        <v>5590</v>
      </c>
      <c r="U109" s="76">
        <v>5567</v>
      </c>
      <c r="V109" s="76">
        <v>5727</v>
      </c>
      <c r="W109" s="76">
        <v>5696</v>
      </c>
      <c r="X109" s="76">
        <v>5714</v>
      </c>
      <c r="Y109" s="76">
        <v>5771</v>
      </c>
      <c r="Z109" s="76">
        <v>5955</v>
      </c>
      <c r="AA109" s="76">
        <v>6039</v>
      </c>
      <c r="AB109" s="76">
        <v>6167</v>
      </c>
      <c r="AC109" s="76">
        <v>6337</v>
      </c>
      <c r="AD109" s="76">
        <v>6558</v>
      </c>
      <c r="AE109" s="76">
        <v>6729</v>
      </c>
    </row>
    <row r="110" spans="1:31" customFormat="1" ht="14.4" x14ac:dyDescent="0.3">
      <c r="A110" s="137" t="s">
        <v>213</v>
      </c>
      <c r="B110" s="48"/>
      <c r="C110" s="48" t="s">
        <v>214</v>
      </c>
      <c r="D110" s="48"/>
      <c r="E110" s="77">
        <v>4732</v>
      </c>
      <c r="F110" s="77">
        <v>4775</v>
      </c>
      <c r="G110" s="77">
        <v>4712</v>
      </c>
      <c r="H110" s="77">
        <v>4676</v>
      </c>
      <c r="I110" s="77">
        <v>4647</v>
      </c>
      <c r="J110" s="77">
        <v>4614</v>
      </c>
      <c r="K110" s="77">
        <v>4851</v>
      </c>
      <c r="L110" s="77">
        <v>4728</v>
      </c>
      <c r="M110" s="77">
        <v>4708</v>
      </c>
      <c r="N110" s="77">
        <v>4686</v>
      </c>
      <c r="O110" s="77">
        <v>4662</v>
      </c>
      <c r="P110" s="77">
        <v>4595</v>
      </c>
      <c r="Q110" s="77">
        <v>4952</v>
      </c>
      <c r="R110" s="77">
        <v>5173</v>
      </c>
      <c r="S110" s="77">
        <v>5038</v>
      </c>
      <c r="T110" s="77">
        <v>4660</v>
      </c>
      <c r="U110" s="77">
        <v>4934</v>
      </c>
      <c r="V110" s="77">
        <v>5520</v>
      </c>
      <c r="W110" s="77">
        <v>5585</v>
      </c>
      <c r="X110" s="77">
        <v>5427</v>
      </c>
      <c r="Y110" s="77">
        <v>5678</v>
      </c>
      <c r="Z110" s="77">
        <v>5950</v>
      </c>
      <c r="AA110" s="77">
        <v>6004</v>
      </c>
      <c r="AB110" s="77">
        <v>6206</v>
      </c>
      <c r="AC110" s="77">
        <v>6248</v>
      </c>
      <c r="AD110" s="77">
        <v>6440</v>
      </c>
      <c r="AE110" s="77">
        <v>6510</v>
      </c>
    </row>
    <row r="111" spans="1:31" customFormat="1" ht="14.4" x14ac:dyDescent="0.3">
      <c r="A111" s="137" t="s">
        <v>215</v>
      </c>
      <c r="B111" s="48"/>
      <c r="C111" s="48" t="s">
        <v>216</v>
      </c>
      <c r="D111" s="48"/>
      <c r="E111" s="77">
        <v>5816</v>
      </c>
      <c r="F111" s="77">
        <v>5916</v>
      </c>
      <c r="G111" s="77">
        <v>5898</v>
      </c>
      <c r="H111" s="77">
        <v>5979</v>
      </c>
      <c r="I111" s="77">
        <v>6075</v>
      </c>
      <c r="J111" s="77">
        <v>6053</v>
      </c>
      <c r="K111" s="77">
        <v>6174</v>
      </c>
      <c r="L111" s="77">
        <v>6018</v>
      </c>
      <c r="M111" s="77">
        <v>6059</v>
      </c>
      <c r="N111" s="77">
        <v>6024</v>
      </c>
      <c r="O111" s="77">
        <v>6055</v>
      </c>
      <c r="P111" s="77">
        <v>5863</v>
      </c>
      <c r="Q111" s="77">
        <v>5913</v>
      </c>
      <c r="R111" s="77">
        <v>5982</v>
      </c>
      <c r="S111" s="77">
        <v>5922</v>
      </c>
      <c r="T111" s="77">
        <v>6044</v>
      </c>
      <c r="U111" s="77">
        <v>5858</v>
      </c>
      <c r="V111" s="77">
        <v>6555</v>
      </c>
      <c r="W111" s="77">
        <v>6318</v>
      </c>
      <c r="X111" s="77">
        <v>6514</v>
      </c>
      <c r="Y111" s="77">
        <v>6649</v>
      </c>
      <c r="Z111" s="77">
        <v>6822</v>
      </c>
      <c r="AA111" s="77">
        <v>6909</v>
      </c>
      <c r="AB111" s="77">
        <v>6861</v>
      </c>
      <c r="AC111" s="77">
        <v>7153</v>
      </c>
      <c r="AD111" s="77">
        <v>7287</v>
      </c>
      <c r="AE111" s="77">
        <v>7473</v>
      </c>
    </row>
    <row r="112" spans="1:31" customFormat="1" ht="14.4" x14ac:dyDescent="0.3">
      <c r="A112" s="137" t="s">
        <v>217</v>
      </c>
      <c r="B112" s="48"/>
      <c r="C112" s="48" t="s">
        <v>218</v>
      </c>
      <c r="D112" s="48"/>
      <c r="E112" s="77">
        <v>4528</v>
      </c>
      <c r="F112" s="77">
        <v>4582</v>
      </c>
      <c r="G112" s="77">
        <v>4540</v>
      </c>
      <c r="H112" s="77">
        <v>4657</v>
      </c>
      <c r="I112" s="77">
        <v>4713</v>
      </c>
      <c r="J112" s="77">
        <v>4743</v>
      </c>
      <c r="K112" s="77">
        <v>4798</v>
      </c>
      <c r="L112" s="77">
        <v>4921</v>
      </c>
      <c r="M112" s="77">
        <v>5005</v>
      </c>
      <c r="N112" s="77">
        <v>4938</v>
      </c>
      <c r="O112" s="77">
        <v>4988</v>
      </c>
      <c r="P112" s="77">
        <v>5073</v>
      </c>
      <c r="Q112" s="77">
        <v>5034</v>
      </c>
      <c r="R112" s="77">
        <v>4974</v>
      </c>
      <c r="S112" s="77">
        <v>4921</v>
      </c>
      <c r="T112" s="77">
        <v>4799</v>
      </c>
      <c r="U112" s="77">
        <v>4798</v>
      </c>
      <c r="V112" s="77">
        <v>5344</v>
      </c>
      <c r="W112" s="77">
        <v>5277</v>
      </c>
      <c r="X112" s="77">
        <v>5336</v>
      </c>
      <c r="Y112" s="77">
        <v>5330</v>
      </c>
      <c r="Z112" s="77">
        <v>5559</v>
      </c>
      <c r="AA112" s="77">
        <v>5664</v>
      </c>
      <c r="AB112" s="77">
        <v>5755</v>
      </c>
      <c r="AC112" s="77">
        <v>5914</v>
      </c>
      <c r="AD112" s="77">
        <v>6126</v>
      </c>
      <c r="AE112" s="77">
        <v>6343</v>
      </c>
    </row>
    <row r="113" spans="1:31" customFormat="1" ht="14.4" x14ac:dyDescent="0.3">
      <c r="A113" s="137" t="s">
        <v>219</v>
      </c>
      <c r="B113" s="48"/>
      <c r="C113" s="48" t="s">
        <v>220</v>
      </c>
      <c r="D113" s="48"/>
      <c r="E113" s="77">
        <v>5351</v>
      </c>
      <c r="F113" s="77">
        <v>5406</v>
      </c>
      <c r="G113" s="77">
        <v>5348</v>
      </c>
      <c r="H113" s="77">
        <v>5459</v>
      </c>
      <c r="I113" s="77">
        <v>5438</v>
      </c>
      <c r="J113" s="77">
        <v>5563</v>
      </c>
      <c r="K113" s="77">
        <v>5673</v>
      </c>
      <c r="L113" s="77">
        <v>5649</v>
      </c>
      <c r="M113" s="77">
        <v>5567</v>
      </c>
      <c r="N113" s="77">
        <v>5645</v>
      </c>
      <c r="O113" s="77">
        <v>5634</v>
      </c>
      <c r="P113" s="77">
        <v>5560</v>
      </c>
      <c r="Q113" s="77">
        <v>5537</v>
      </c>
      <c r="R113" s="77">
        <v>5489</v>
      </c>
      <c r="S113" s="77">
        <v>5344</v>
      </c>
      <c r="T113" s="77">
        <v>4916</v>
      </c>
      <c r="U113" s="77">
        <v>4824</v>
      </c>
      <c r="V113" s="77">
        <v>5158</v>
      </c>
      <c r="W113" s="77">
        <v>5074</v>
      </c>
      <c r="X113" s="77">
        <v>5120</v>
      </c>
      <c r="Y113" s="77">
        <v>5056</v>
      </c>
      <c r="Z113" s="77">
        <v>5310</v>
      </c>
      <c r="AA113" s="77">
        <v>5298</v>
      </c>
      <c r="AB113" s="77">
        <v>5537</v>
      </c>
      <c r="AC113" s="77">
        <v>5661</v>
      </c>
      <c r="AD113" s="77">
        <v>5922</v>
      </c>
      <c r="AE113" s="77">
        <v>6143</v>
      </c>
    </row>
    <row r="114" spans="1:31" customFormat="1" ht="14.4" x14ac:dyDescent="0.3">
      <c r="A114" s="137" t="s">
        <v>221</v>
      </c>
      <c r="B114" s="48"/>
      <c r="C114" s="48" t="s">
        <v>222</v>
      </c>
      <c r="D114" s="48"/>
      <c r="E114" s="77">
        <v>3943</v>
      </c>
      <c r="F114" s="77">
        <v>3937</v>
      </c>
      <c r="G114" s="77">
        <v>3921</v>
      </c>
      <c r="H114" s="77">
        <v>3967</v>
      </c>
      <c r="I114" s="77">
        <v>4004</v>
      </c>
      <c r="J114" s="77">
        <v>4042</v>
      </c>
      <c r="K114" s="77">
        <v>4071</v>
      </c>
      <c r="L114" s="77">
        <v>4049</v>
      </c>
      <c r="M114" s="77">
        <v>4113</v>
      </c>
      <c r="N114" s="77">
        <v>4070</v>
      </c>
      <c r="O114" s="77">
        <v>4074</v>
      </c>
      <c r="P114" s="77">
        <v>4036</v>
      </c>
      <c r="Q114" s="77">
        <v>3992</v>
      </c>
      <c r="R114" s="77">
        <v>4004</v>
      </c>
      <c r="S114" s="77">
        <v>3919</v>
      </c>
      <c r="T114" s="77">
        <v>3828</v>
      </c>
      <c r="U114" s="77">
        <v>3780</v>
      </c>
      <c r="V114" s="77">
        <v>3808</v>
      </c>
      <c r="W114" s="77">
        <v>3855</v>
      </c>
      <c r="X114" s="77">
        <v>3888</v>
      </c>
      <c r="Y114" s="77">
        <v>3972</v>
      </c>
      <c r="Z114" s="77">
        <v>4116</v>
      </c>
      <c r="AA114" s="77">
        <v>4199</v>
      </c>
      <c r="AB114" s="77">
        <v>4282</v>
      </c>
      <c r="AC114" s="77">
        <v>4375</v>
      </c>
      <c r="AD114" s="77">
        <v>4497</v>
      </c>
      <c r="AE114" s="77">
        <v>4720</v>
      </c>
    </row>
    <row r="115" spans="1:31" customFormat="1" ht="14.4" x14ac:dyDescent="0.3">
      <c r="A115" s="137" t="s">
        <v>223</v>
      </c>
      <c r="B115" s="48"/>
      <c r="C115" s="48" t="s">
        <v>224</v>
      </c>
      <c r="D115" s="48"/>
      <c r="E115" s="77">
        <v>6095</v>
      </c>
      <c r="F115" s="77">
        <v>6129</v>
      </c>
      <c r="G115" s="77">
        <v>6152</v>
      </c>
      <c r="H115" s="77">
        <v>6078</v>
      </c>
      <c r="I115" s="77">
        <v>6103</v>
      </c>
      <c r="J115" s="77">
        <v>6113</v>
      </c>
      <c r="K115" s="77">
        <v>6164</v>
      </c>
      <c r="L115" s="77">
        <v>5911</v>
      </c>
      <c r="M115" s="77">
        <v>5846</v>
      </c>
      <c r="N115" s="77">
        <v>5737</v>
      </c>
      <c r="O115" s="77">
        <v>5707</v>
      </c>
      <c r="P115" s="77">
        <v>5481</v>
      </c>
      <c r="Q115" s="77">
        <v>4884</v>
      </c>
      <c r="R115" s="77">
        <v>4942</v>
      </c>
      <c r="S115" s="77">
        <v>4945</v>
      </c>
      <c r="T115" s="77">
        <v>4690</v>
      </c>
      <c r="U115" s="77">
        <v>4731</v>
      </c>
      <c r="V115" s="77">
        <v>4591</v>
      </c>
      <c r="W115" s="77">
        <v>4529</v>
      </c>
      <c r="X115" s="77">
        <v>4346</v>
      </c>
      <c r="Y115" s="77">
        <v>4375</v>
      </c>
      <c r="Z115" s="77">
        <v>4470</v>
      </c>
      <c r="AA115" s="77">
        <v>4505</v>
      </c>
      <c r="AB115" s="77">
        <v>4551</v>
      </c>
      <c r="AC115" s="77">
        <v>4625</v>
      </c>
      <c r="AD115" s="77">
        <v>4728</v>
      </c>
      <c r="AE115" s="77">
        <v>4688</v>
      </c>
    </row>
    <row r="116" spans="1:31" customFormat="1" ht="14.4" x14ac:dyDescent="0.3">
      <c r="A116" s="137" t="s">
        <v>225</v>
      </c>
      <c r="B116" s="48"/>
      <c r="C116" s="48" t="s">
        <v>226</v>
      </c>
      <c r="D116" s="48"/>
      <c r="E116" s="77">
        <v>9457</v>
      </c>
      <c r="F116" s="77">
        <v>9613</v>
      </c>
      <c r="G116" s="77">
        <v>9610</v>
      </c>
      <c r="H116" s="77">
        <v>9804</v>
      </c>
      <c r="I116" s="77">
        <v>10008</v>
      </c>
      <c r="J116" s="77">
        <v>10156</v>
      </c>
      <c r="K116" s="77">
        <v>10096</v>
      </c>
      <c r="L116" s="77">
        <v>9807</v>
      </c>
      <c r="M116" s="77">
        <v>9453</v>
      </c>
      <c r="N116" s="77">
        <v>9031</v>
      </c>
      <c r="O116" s="77">
        <v>8902</v>
      </c>
      <c r="P116" s="77">
        <v>9114</v>
      </c>
      <c r="Q116" s="77">
        <v>8900</v>
      </c>
      <c r="R116" s="77">
        <v>9161</v>
      </c>
      <c r="S116" s="77">
        <v>9103</v>
      </c>
      <c r="T116" s="77">
        <v>8380</v>
      </c>
      <c r="U116" s="77">
        <v>7988</v>
      </c>
      <c r="V116" s="77">
        <v>7848</v>
      </c>
      <c r="W116" s="77">
        <v>7872</v>
      </c>
      <c r="X116" s="77">
        <v>7726</v>
      </c>
      <c r="Y116" s="77">
        <v>7777</v>
      </c>
      <c r="Z116" s="77">
        <v>8100</v>
      </c>
      <c r="AA116" s="77">
        <v>8184</v>
      </c>
      <c r="AB116" s="77">
        <v>8248</v>
      </c>
      <c r="AC116" s="77">
        <v>8265</v>
      </c>
      <c r="AD116" s="77">
        <v>8247</v>
      </c>
      <c r="AE116" s="77">
        <v>8341</v>
      </c>
    </row>
    <row r="117" spans="1:31" customFormat="1" ht="14.4" x14ac:dyDescent="0.3">
      <c r="A117" s="137" t="s">
        <v>227</v>
      </c>
      <c r="B117" s="48"/>
      <c r="C117" s="48" t="s">
        <v>228</v>
      </c>
      <c r="D117" s="48"/>
      <c r="E117" s="77">
        <v>4688</v>
      </c>
      <c r="F117" s="77">
        <v>4740</v>
      </c>
      <c r="G117" s="77">
        <v>4700</v>
      </c>
      <c r="H117" s="77">
        <v>4706</v>
      </c>
      <c r="I117" s="77">
        <v>4717</v>
      </c>
      <c r="J117" s="77">
        <v>4746</v>
      </c>
      <c r="K117" s="77">
        <v>4814</v>
      </c>
      <c r="L117" s="77">
        <v>4693</v>
      </c>
      <c r="M117" s="77">
        <v>4692</v>
      </c>
      <c r="N117" s="77">
        <v>4639</v>
      </c>
      <c r="O117" s="77">
        <v>4614</v>
      </c>
      <c r="P117" s="77">
        <v>4674</v>
      </c>
      <c r="Q117" s="77">
        <v>4587</v>
      </c>
      <c r="R117" s="77">
        <v>4549</v>
      </c>
      <c r="S117" s="77">
        <v>4535</v>
      </c>
      <c r="T117" s="77">
        <v>4277</v>
      </c>
      <c r="U117" s="77">
        <v>4194</v>
      </c>
      <c r="V117" s="77">
        <v>4175</v>
      </c>
      <c r="W117" s="77">
        <v>4244</v>
      </c>
      <c r="X117" s="77">
        <v>4288</v>
      </c>
      <c r="Y117" s="77">
        <v>4391</v>
      </c>
      <c r="Z117" s="77">
        <v>4543</v>
      </c>
      <c r="AA117" s="77">
        <v>4621</v>
      </c>
      <c r="AB117" s="77">
        <v>4772</v>
      </c>
      <c r="AC117" s="77">
        <v>4896</v>
      </c>
      <c r="AD117" s="77">
        <v>5131</v>
      </c>
      <c r="AE117" s="77">
        <v>5315</v>
      </c>
    </row>
    <row r="118" spans="1:31" customFormat="1" ht="14.4" x14ac:dyDescent="0.3">
      <c r="A118" s="137" t="s">
        <v>229</v>
      </c>
      <c r="B118" s="48"/>
      <c r="C118" s="48" t="s">
        <v>230</v>
      </c>
      <c r="D118" s="48"/>
      <c r="E118" s="77">
        <v>6067</v>
      </c>
      <c r="F118" s="77">
        <v>6122</v>
      </c>
      <c r="G118" s="77">
        <v>6038</v>
      </c>
      <c r="H118" s="77">
        <v>6113</v>
      </c>
      <c r="I118" s="77">
        <v>6107</v>
      </c>
      <c r="J118" s="77">
        <v>6107</v>
      </c>
      <c r="K118" s="77">
        <v>6531</v>
      </c>
      <c r="L118" s="77">
        <v>6493</v>
      </c>
      <c r="M118" s="77">
        <v>6474</v>
      </c>
      <c r="N118" s="77">
        <v>6435</v>
      </c>
      <c r="O118" s="77">
        <v>6427</v>
      </c>
      <c r="P118" s="77">
        <v>6262</v>
      </c>
      <c r="Q118" s="77">
        <v>6184</v>
      </c>
      <c r="R118" s="77">
        <v>6187</v>
      </c>
      <c r="S118" s="77">
        <v>5861</v>
      </c>
      <c r="T118" s="77">
        <v>5779</v>
      </c>
      <c r="U118" s="77">
        <v>5782</v>
      </c>
      <c r="V118" s="77">
        <v>5735</v>
      </c>
      <c r="W118" s="77">
        <v>5786</v>
      </c>
      <c r="X118" s="77">
        <v>5632</v>
      </c>
      <c r="Y118" s="77">
        <v>6043</v>
      </c>
      <c r="Z118" s="77">
        <v>5973</v>
      </c>
      <c r="AA118" s="77">
        <v>6097</v>
      </c>
      <c r="AB118" s="77">
        <v>6131</v>
      </c>
      <c r="AC118" s="77">
        <v>6409</v>
      </c>
      <c r="AD118" s="77">
        <v>6568</v>
      </c>
      <c r="AE118" s="77">
        <v>6623</v>
      </c>
    </row>
    <row r="119" spans="1:31" customFormat="1" ht="14.4" x14ac:dyDescent="0.3">
      <c r="A119" s="137" t="s">
        <v>231</v>
      </c>
      <c r="B119" s="48"/>
      <c r="C119" s="48" t="s">
        <v>232</v>
      </c>
      <c r="D119" s="48"/>
      <c r="E119" s="77">
        <v>6796</v>
      </c>
      <c r="F119" s="77">
        <v>6951</v>
      </c>
      <c r="G119" s="77">
        <v>6985</v>
      </c>
      <c r="H119" s="77">
        <v>7103</v>
      </c>
      <c r="I119" s="77">
        <v>7240</v>
      </c>
      <c r="J119" s="77">
        <v>7230</v>
      </c>
      <c r="K119" s="77">
        <v>7251</v>
      </c>
      <c r="L119" s="77">
        <v>7319</v>
      </c>
      <c r="M119" s="77">
        <v>7059</v>
      </c>
      <c r="N119" s="77">
        <v>7101</v>
      </c>
      <c r="O119" s="77">
        <v>7318</v>
      </c>
      <c r="P119" s="77">
        <v>7159</v>
      </c>
      <c r="Q119" s="77">
        <v>7083</v>
      </c>
      <c r="R119" s="77">
        <v>6865</v>
      </c>
      <c r="S119" s="77">
        <v>6814</v>
      </c>
      <c r="T119" s="77">
        <v>6555</v>
      </c>
      <c r="U119" s="77">
        <v>6618</v>
      </c>
      <c r="V119" s="77">
        <v>7383</v>
      </c>
      <c r="W119" s="77">
        <v>7022</v>
      </c>
      <c r="X119" s="77">
        <v>7435</v>
      </c>
      <c r="Y119" s="77">
        <v>7309</v>
      </c>
      <c r="Z119" s="77">
        <v>7698</v>
      </c>
      <c r="AA119" s="77">
        <v>8047</v>
      </c>
      <c r="AB119" s="77">
        <v>8147</v>
      </c>
      <c r="AC119" s="77">
        <v>8375</v>
      </c>
      <c r="AD119" s="77">
        <v>8684</v>
      </c>
      <c r="AE119" s="77">
        <v>8804</v>
      </c>
    </row>
    <row r="120" spans="1:31" customFormat="1" ht="14.4" x14ac:dyDescent="0.3">
      <c r="A120" s="137" t="s">
        <v>233</v>
      </c>
      <c r="B120" s="48"/>
      <c r="C120" s="48" t="s">
        <v>234</v>
      </c>
      <c r="D120" s="48"/>
      <c r="E120" s="77">
        <v>6073</v>
      </c>
      <c r="F120" s="77">
        <v>6152</v>
      </c>
      <c r="G120" s="77">
        <v>6112</v>
      </c>
      <c r="H120" s="77">
        <v>6063</v>
      </c>
      <c r="I120" s="77">
        <v>6134</v>
      </c>
      <c r="J120" s="77">
        <v>6181</v>
      </c>
      <c r="K120" s="77">
        <v>6324</v>
      </c>
      <c r="L120" s="77">
        <v>6219</v>
      </c>
      <c r="M120" s="77">
        <v>6237</v>
      </c>
      <c r="N120" s="77">
        <v>6291</v>
      </c>
      <c r="O120" s="77">
        <v>6331</v>
      </c>
      <c r="P120" s="77">
        <v>6397</v>
      </c>
      <c r="Q120" s="77">
        <v>6310</v>
      </c>
      <c r="R120" s="77">
        <v>6198</v>
      </c>
      <c r="S120" s="77">
        <v>6130</v>
      </c>
      <c r="T120" s="77">
        <v>5879</v>
      </c>
      <c r="U120" s="77">
        <v>5852</v>
      </c>
      <c r="V120" s="77">
        <v>5860</v>
      </c>
      <c r="W120" s="77">
        <v>5998</v>
      </c>
      <c r="X120" s="77">
        <v>5884</v>
      </c>
      <c r="Y120" s="77">
        <v>5927</v>
      </c>
      <c r="Z120" s="77">
        <v>6089</v>
      </c>
      <c r="AA120" s="77">
        <v>6249</v>
      </c>
      <c r="AB120" s="77">
        <v>6305</v>
      </c>
      <c r="AC120" s="77">
        <v>6602</v>
      </c>
      <c r="AD120" s="77">
        <v>6829</v>
      </c>
      <c r="AE120" s="77">
        <v>6999</v>
      </c>
    </row>
    <row r="121" spans="1:31" customFormat="1" ht="14.4" x14ac:dyDescent="0.3">
      <c r="A121" s="137" t="s">
        <v>235</v>
      </c>
      <c r="B121" s="48"/>
      <c r="C121" s="48" t="s">
        <v>236</v>
      </c>
      <c r="D121" s="48"/>
      <c r="E121" s="77">
        <v>5362</v>
      </c>
      <c r="F121" s="77">
        <v>5403</v>
      </c>
      <c r="G121" s="77">
        <v>5443</v>
      </c>
      <c r="H121" s="77">
        <v>5444</v>
      </c>
      <c r="I121" s="77">
        <v>5356</v>
      </c>
      <c r="J121" s="77">
        <v>5273</v>
      </c>
      <c r="K121" s="77">
        <v>5407</v>
      </c>
      <c r="L121" s="77">
        <v>5538</v>
      </c>
      <c r="M121" s="77">
        <v>5526</v>
      </c>
      <c r="N121" s="77">
        <v>5575</v>
      </c>
      <c r="O121" s="77">
        <v>5462</v>
      </c>
      <c r="P121" s="77">
        <v>5260</v>
      </c>
      <c r="Q121" s="77">
        <v>5176</v>
      </c>
      <c r="R121" s="77">
        <v>5361</v>
      </c>
      <c r="S121" s="77">
        <v>5341</v>
      </c>
      <c r="T121" s="77">
        <v>5165</v>
      </c>
      <c r="U121" s="77">
        <v>5047</v>
      </c>
      <c r="V121" s="77">
        <v>5047</v>
      </c>
      <c r="W121" s="77">
        <v>4937</v>
      </c>
      <c r="X121" s="77">
        <v>4871</v>
      </c>
      <c r="Y121" s="77">
        <v>4805</v>
      </c>
      <c r="Z121" s="77">
        <v>4917</v>
      </c>
      <c r="AA121" s="77">
        <v>5006</v>
      </c>
      <c r="AB121" s="77">
        <v>5146</v>
      </c>
      <c r="AC121" s="77">
        <v>5207</v>
      </c>
      <c r="AD121" s="77">
        <v>5363</v>
      </c>
      <c r="AE121" s="77">
        <v>5534</v>
      </c>
    </row>
    <row r="122" spans="1:31" customFormat="1" ht="14.4" x14ac:dyDescent="0.3">
      <c r="A122" s="137" t="s">
        <v>237</v>
      </c>
      <c r="B122" s="48"/>
      <c r="C122" s="48" t="s">
        <v>238</v>
      </c>
      <c r="D122" s="48"/>
      <c r="E122" s="77">
        <v>7292</v>
      </c>
      <c r="F122" s="77">
        <v>7284</v>
      </c>
      <c r="G122" s="77">
        <v>7368</v>
      </c>
      <c r="H122" s="77">
        <v>7429</v>
      </c>
      <c r="I122" s="77">
        <v>7245</v>
      </c>
      <c r="J122" s="77">
        <v>7254</v>
      </c>
      <c r="K122" s="77">
        <v>7269</v>
      </c>
      <c r="L122" s="77">
        <v>7285</v>
      </c>
      <c r="M122" s="77">
        <v>7407</v>
      </c>
      <c r="N122" s="77">
        <v>7415</v>
      </c>
      <c r="O122" s="77">
        <v>7364</v>
      </c>
      <c r="P122" s="77">
        <v>7327</v>
      </c>
      <c r="Q122" s="77">
        <v>7106</v>
      </c>
      <c r="R122" s="77">
        <v>7318</v>
      </c>
      <c r="S122" s="77">
        <v>7257</v>
      </c>
      <c r="T122" s="77">
        <v>6896</v>
      </c>
      <c r="U122" s="77">
        <v>6919</v>
      </c>
      <c r="V122" s="77">
        <v>6856</v>
      </c>
      <c r="W122" s="77">
        <v>6630</v>
      </c>
      <c r="X122" s="77">
        <v>6287</v>
      </c>
      <c r="Y122" s="77">
        <v>6535</v>
      </c>
      <c r="Z122" s="77">
        <v>6529</v>
      </c>
      <c r="AA122" s="77">
        <v>6696</v>
      </c>
      <c r="AB122" s="77">
        <v>6933</v>
      </c>
      <c r="AC122" s="77">
        <v>7004</v>
      </c>
      <c r="AD122" s="77">
        <v>7254</v>
      </c>
      <c r="AE122" s="77">
        <v>7347</v>
      </c>
    </row>
    <row r="123" spans="1:31" customFormat="1" ht="14.4" x14ac:dyDescent="0.3">
      <c r="A123" s="137" t="s">
        <v>239</v>
      </c>
      <c r="B123" s="48"/>
      <c r="C123" s="48" t="s">
        <v>240</v>
      </c>
      <c r="D123" s="48"/>
      <c r="E123" s="77">
        <v>4835</v>
      </c>
      <c r="F123" s="77">
        <v>4864</v>
      </c>
      <c r="G123" s="77">
        <v>4878</v>
      </c>
      <c r="H123" s="77">
        <v>4863</v>
      </c>
      <c r="I123" s="77">
        <v>4864</v>
      </c>
      <c r="J123" s="77">
        <v>4848</v>
      </c>
      <c r="K123" s="77">
        <v>4913</v>
      </c>
      <c r="L123" s="77">
        <v>4792</v>
      </c>
      <c r="M123" s="77">
        <v>4748</v>
      </c>
      <c r="N123" s="77">
        <v>4709</v>
      </c>
      <c r="O123" s="77">
        <v>4725</v>
      </c>
      <c r="P123" s="77">
        <v>4578</v>
      </c>
      <c r="Q123" s="77">
        <v>4574</v>
      </c>
      <c r="R123" s="77">
        <v>4607</v>
      </c>
      <c r="S123" s="77">
        <v>4600</v>
      </c>
      <c r="T123" s="77">
        <v>4360</v>
      </c>
      <c r="U123" s="77">
        <v>4256</v>
      </c>
      <c r="V123" s="77">
        <v>4242</v>
      </c>
      <c r="W123" s="77">
        <v>4284</v>
      </c>
      <c r="X123" s="77">
        <v>4283</v>
      </c>
      <c r="Y123" s="77">
        <v>4333</v>
      </c>
      <c r="Z123" s="77">
        <v>4476</v>
      </c>
      <c r="AA123" s="77">
        <v>4552</v>
      </c>
      <c r="AB123" s="77">
        <v>4651</v>
      </c>
      <c r="AC123" s="77">
        <v>4758</v>
      </c>
      <c r="AD123" s="77">
        <v>4954</v>
      </c>
      <c r="AE123" s="77">
        <v>5150</v>
      </c>
    </row>
    <row r="124" spans="1:31" customFormat="1" ht="14.4" x14ac:dyDescent="0.3">
      <c r="A124" s="137" t="s">
        <v>241</v>
      </c>
      <c r="B124" s="48"/>
      <c r="C124" s="48" t="s">
        <v>242</v>
      </c>
      <c r="D124" s="48"/>
      <c r="E124" s="77">
        <v>3526</v>
      </c>
      <c r="F124" s="77">
        <v>3574</v>
      </c>
      <c r="G124" s="77">
        <v>3553</v>
      </c>
      <c r="H124" s="77">
        <v>3572</v>
      </c>
      <c r="I124" s="77">
        <v>3591</v>
      </c>
      <c r="J124" s="77">
        <v>3650</v>
      </c>
      <c r="K124" s="77">
        <v>3726</v>
      </c>
      <c r="L124" s="77">
        <v>3654</v>
      </c>
      <c r="M124" s="77">
        <v>3659</v>
      </c>
      <c r="N124" s="77">
        <v>3792</v>
      </c>
      <c r="O124" s="77">
        <v>3703</v>
      </c>
      <c r="P124" s="77">
        <v>3689</v>
      </c>
      <c r="Q124" s="77">
        <v>3623</v>
      </c>
      <c r="R124" s="77">
        <v>3555</v>
      </c>
      <c r="S124" s="77">
        <v>3484</v>
      </c>
      <c r="T124" s="77">
        <v>3410</v>
      </c>
      <c r="U124" s="77">
        <v>3334</v>
      </c>
      <c r="V124" s="77">
        <v>4089</v>
      </c>
      <c r="W124" s="77">
        <v>4217</v>
      </c>
      <c r="X124" s="77">
        <v>4375</v>
      </c>
      <c r="Y124" s="77">
        <v>4367</v>
      </c>
      <c r="Z124" s="77">
        <v>4536</v>
      </c>
      <c r="AA124" s="77">
        <v>4636</v>
      </c>
      <c r="AB124" s="77">
        <v>4776</v>
      </c>
      <c r="AC124" s="77">
        <v>4944</v>
      </c>
      <c r="AD124" s="77">
        <v>5110</v>
      </c>
      <c r="AE124" s="77">
        <v>5370</v>
      </c>
    </row>
    <row r="125" spans="1:31" customFormat="1" ht="14.4" x14ac:dyDescent="0.3">
      <c r="A125" s="137" t="s">
        <v>243</v>
      </c>
      <c r="B125" s="48"/>
      <c r="C125" s="48" t="s">
        <v>244</v>
      </c>
      <c r="D125" s="48"/>
      <c r="E125" s="77">
        <v>5882</v>
      </c>
      <c r="F125" s="77">
        <v>6007</v>
      </c>
      <c r="G125" s="77">
        <v>6059</v>
      </c>
      <c r="H125" s="77">
        <v>6140</v>
      </c>
      <c r="I125" s="77">
        <v>6212</v>
      </c>
      <c r="J125" s="77">
        <v>6255</v>
      </c>
      <c r="K125" s="77">
        <v>6528</v>
      </c>
      <c r="L125" s="77">
        <v>6404</v>
      </c>
      <c r="M125" s="77">
        <v>6374</v>
      </c>
      <c r="N125" s="77">
        <v>6444</v>
      </c>
      <c r="O125" s="77">
        <v>6020</v>
      </c>
      <c r="P125" s="77">
        <v>5977</v>
      </c>
      <c r="Q125" s="77">
        <v>6150</v>
      </c>
      <c r="R125" s="77">
        <v>6470</v>
      </c>
      <c r="S125" s="77">
        <v>6323</v>
      </c>
      <c r="T125" s="77">
        <v>6234</v>
      </c>
      <c r="U125" s="77">
        <v>6395</v>
      </c>
      <c r="V125" s="77">
        <v>6321</v>
      </c>
      <c r="W125" s="77">
        <v>6412</v>
      </c>
      <c r="X125" s="77">
        <v>6422</v>
      </c>
      <c r="Y125" s="77">
        <v>6648</v>
      </c>
      <c r="Z125" s="77">
        <v>6856</v>
      </c>
      <c r="AA125" s="77">
        <v>6917</v>
      </c>
      <c r="AB125" s="77">
        <v>7146</v>
      </c>
      <c r="AC125" s="77">
        <v>7372</v>
      </c>
      <c r="AD125" s="77">
        <v>7651</v>
      </c>
      <c r="AE125" s="77">
        <v>7823</v>
      </c>
    </row>
    <row r="126" spans="1:31" customFormat="1" ht="14.4" x14ac:dyDescent="0.3">
      <c r="A126" s="137" t="s">
        <v>245</v>
      </c>
      <c r="B126" s="48"/>
      <c r="C126" s="48" t="s">
        <v>246</v>
      </c>
      <c r="D126" s="48"/>
      <c r="E126" s="77">
        <v>7812</v>
      </c>
      <c r="F126" s="77">
        <v>7954</v>
      </c>
      <c r="G126" s="77">
        <v>7987</v>
      </c>
      <c r="H126" s="77">
        <v>8082</v>
      </c>
      <c r="I126" s="77">
        <v>8286</v>
      </c>
      <c r="J126" s="77">
        <v>8526</v>
      </c>
      <c r="K126" s="77">
        <v>8646</v>
      </c>
      <c r="L126" s="77">
        <v>8527</v>
      </c>
      <c r="M126" s="77">
        <v>8348</v>
      </c>
      <c r="N126" s="77">
        <v>8407</v>
      </c>
      <c r="O126" s="77">
        <v>8224</v>
      </c>
      <c r="P126" s="77">
        <v>8150</v>
      </c>
      <c r="Q126" s="77">
        <v>8079</v>
      </c>
      <c r="R126" s="77">
        <v>7972</v>
      </c>
      <c r="S126" s="77">
        <v>7832</v>
      </c>
      <c r="T126" s="77">
        <v>7932</v>
      </c>
      <c r="U126" s="77">
        <v>8018</v>
      </c>
      <c r="V126" s="77">
        <v>7895</v>
      </c>
      <c r="W126" s="77">
        <v>7848</v>
      </c>
      <c r="X126" s="77">
        <v>8135</v>
      </c>
      <c r="Y126" s="77">
        <v>8380</v>
      </c>
      <c r="Z126" s="77">
        <v>8684</v>
      </c>
      <c r="AA126" s="77">
        <v>8541</v>
      </c>
      <c r="AB126" s="77">
        <v>8798</v>
      </c>
      <c r="AC126" s="77">
        <v>8877</v>
      </c>
      <c r="AD126" s="77">
        <v>9277</v>
      </c>
      <c r="AE126" s="77">
        <v>9573</v>
      </c>
    </row>
    <row r="127" spans="1:31" customFormat="1" ht="14.4" x14ac:dyDescent="0.3">
      <c r="A127" s="137" t="s">
        <v>247</v>
      </c>
      <c r="B127" s="48"/>
      <c r="C127" s="48" t="s">
        <v>248</v>
      </c>
      <c r="D127" s="48"/>
      <c r="E127" s="77">
        <v>8949</v>
      </c>
      <c r="F127" s="77">
        <v>9102</v>
      </c>
      <c r="G127" s="77">
        <v>9076</v>
      </c>
      <c r="H127" s="77">
        <v>9212</v>
      </c>
      <c r="I127" s="77">
        <v>9354</v>
      </c>
      <c r="J127" s="77">
        <v>9446</v>
      </c>
      <c r="K127" s="77">
        <v>9616</v>
      </c>
      <c r="L127" s="77">
        <v>9324</v>
      </c>
      <c r="M127" s="77">
        <v>9186</v>
      </c>
      <c r="N127" s="77">
        <v>9139</v>
      </c>
      <c r="O127" s="77">
        <v>9039</v>
      </c>
      <c r="P127" s="77">
        <v>9016</v>
      </c>
      <c r="Q127" s="77">
        <v>8703</v>
      </c>
      <c r="R127" s="77">
        <v>8840</v>
      </c>
      <c r="S127" s="77">
        <v>8469</v>
      </c>
      <c r="T127" s="77">
        <v>8350</v>
      </c>
      <c r="U127" s="77">
        <v>8370</v>
      </c>
      <c r="V127" s="77">
        <v>8178</v>
      </c>
      <c r="W127" s="77">
        <v>8319</v>
      </c>
      <c r="X127" s="77">
        <v>8380</v>
      </c>
      <c r="Y127" s="77">
        <v>8514</v>
      </c>
      <c r="Z127" s="77">
        <v>8735</v>
      </c>
      <c r="AA127" s="77">
        <v>8853</v>
      </c>
      <c r="AB127" s="77">
        <v>8999</v>
      </c>
      <c r="AC127" s="77">
        <v>9105</v>
      </c>
      <c r="AD127" s="77">
        <v>9414</v>
      </c>
      <c r="AE127" s="77">
        <v>9880</v>
      </c>
    </row>
    <row r="128" spans="1:31" customFormat="1" ht="14.4" x14ac:dyDescent="0.3">
      <c r="A128" s="137" t="s">
        <v>249</v>
      </c>
      <c r="B128" s="48"/>
      <c r="C128" s="48" t="s">
        <v>250</v>
      </c>
      <c r="D128" s="48"/>
      <c r="E128" s="77">
        <v>5531</v>
      </c>
      <c r="F128" s="77">
        <v>5567</v>
      </c>
      <c r="G128" s="77">
        <v>5602</v>
      </c>
      <c r="H128" s="77">
        <v>5462</v>
      </c>
      <c r="I128" s="77">
        <v>5496</v>
      </c>
      <c r="J128" s="77">
        <v>5452</v>
      </c>
      <c r="K128" s="77">
        <v>5559</v>
      </c>
      <c r="L128" s="77">
        <v>5411</v>
      </c>
      <c r="M128" s="77">
        <v>5363</v>
      </c>
      <c r="N128" s="77">
        <v>5305</v>
      </c>
      <c r="O128" s="77">
        <v>5298</v>
      </c>
      <c r="P128" s="77">
        <v>5040</v>
      </c>
      <c r="Q128" s="77">
        <v>4957</v>
      </c>
      <c r="R128" s="77">
        <v>5044</v>
      </c>
      <c r="S128" s="77">
        <v>5036</v>
      </c>
      <c r="T128" s="77">
        <v>4874</v>
      </c>
      <c r="U128" s="77">
        <v>4782</v>
      </c>
      <c r="V128" s="77">
        <v>4729</v>
      </c>
      <c r="W128" s="77">
        <v>4718</v>
      </c>
      <c r="X128" s="77">
        <v>4660</v>
      </c>
      <c r="Y128" s="77">
        <v>4596</v>
      </c>
      <c r="Z128" s="77">
        <v>4707</v>
      </c>
      <c r="AA128" s="77">
        <v>4816</v>
      </c>
      <c r="AB128" s="77">
        <v>4925</v>
      </c>
      <c r="AC128" s="77">
        <v>5007</v>
      </c>
      <c r="AD128" s="77">
        <v>5077</v>
      </c>
      <c r="AE128" s="77">
        <v>5151</v>
      </c>
    </row>
    <row r="129" spans="1:31" customFormat="1" ht="14.4" x14ac:dyDescent="0.3">
      <c r="A129" s="137" t="s">
        <v>251</v>
      </c>
      <c r="B129" s="48"/>
      <c r="C129" s="48" t="s">
        <v>252</v>
      </c>
      <c r="D129" s="48"/>
      <c r="E129" s="77">
        <v>7696</v>
      </c>
      <c r="F129" s="77">
        <v>7792</v>
      </c>
      <c r="G129" s="77">
        <v>7856</v>
      </c>
      <c r="H129" s="77">
        <v>7855</v>
      </c>
      <c r="I129" s="77">
        <v>7902</v>
      </c>
      <c r="J129" s="77">
        <v>7867</v>
      </c>
      <c r="K129" s="77">
        <v>7955</v>
      </c>
      <c r="L129" s="77">
        <v>7769</v>
      </c>
      <c r="M129" s="77">
        <v>7709</v>
      </c>
      <c r="N129" s="77">
        <v>7642</v>
      </c>
      <c r="O129" s="77">
        <v>7476</v>
      </c>
      <c r="P129" s="77">
        <v>7386</v>
      </c>
      <c r="Q129" s="77">
        <v>7345</v>
      </c>
      <c r="R129" s="77">
        <v>7482</v>
      </c>
      <c r="S129" s="77">
        <v>7193</v>
      </c>
      <c r="T129" s="77">
        <v>6942</v>
      </c>
      <c r="U129" s="77">
        <v>6930</v>
      </c>
      <c r="V129" s="77">
        <v>6975</v>
      </c>
      <c r="W129" s="77">
        <v>6984</v>
      </c>
      <c r="X129" s="77">
        <v>6641</v>
      </c>
      <c r="Y129" s="77">
        <v>6637</v>
      </c>
      <c r="Z129" s="77">
        <v>6901</v>
      </c>
      <c r="AA129" s="77">
        <v>6954</v>
      </c>
      <c r="AB129" s="77">
        <v>7108</v>
      </c>
      <c r="AC129" s="77">
        <v>7228</v>
      </c>
      <c r="AD129" s="77">
        <v>7600</v>
      </c>
      <c r="AE129" s="77">
        <v>7729</v>
      </c>
    </row>
    <row r="130" spans="1:31" customFormat="1" ht="14.4" x14ac:dyDescent="0.3">
      <c r="A130" s="137" t="s">
        <v>253</v>
      </c>
      <c r="B130" s="48"/>
      <c r="C130" s="48" t="s">
        <v>254</v>
      </c>
      <c r="D130" s="48"/>
      <c r="E130" s="77">
        <v>8101</v>
      </c>
      <c r="F130" s="77">
        <v>8187</v>
      </c>
      <c r="G130" s="77">
        <v>8093</v>
      </c>
      <c r="H130" s="77">
        <v>8194</v>
      </c>
      <c r="I130" s="77">
        <v>8178</v>
      </c>
      <c r="J130" s="77">
        <v>8258</v>
      </c>
      <c r="K130" s="77">
        <v>8324</v>
      </c>
      <c r="L130" s="77">
        <v>8273</v>
      </c>
      <c r="M130" s="77">
        <v>8102</v>
      </c>
      <c r="N130" s="77">
        <v>7954</v>
      </c>
      <c r="O130" s="77">
        <v>7951</v>
      </c>
      <c r="P130" s="77">
        <v>7881</v>
      </c>
      <c r="Q130" s="77">
        <v>7800</v>
      </c>
      <c r="R130" s="77">
        <v>7683</v>
      </c>
      <c r="S130" s="77">
        <v>7723</v>
      </c>
      <c r="T130" s="77">
        <v>7520</v>
      </c>
      <c r="U130" s="77">
        <v>7378</v>
      </c>
      <c r="V130" s="77">
        <v>7892</v>
      </c>
      <c r="W130" s="77">
        <v>7366</v>
      </c>
      <c r="X130" s="77">
        <v>7417</v>
      </c>
      <c r="Y130" s="77">
        <v>7471</v>
      </c>
      <c r="Z130" s="77">
        <v>7587</v>
      </c>
      <c r="AA130" s="77">
        <v>7696</v>
      </c>
      <c r="AB130" s="77">
        <v>7939</v>
      </c>
      <c r="AC130" s="77">
        <v>8055</v>
      </c>
      <c r="AD130" s="77">
        <v>8346</v>
      </c>
      <c r="AE130" s="77">
        <v>8600</v>
      </c>
    </row>
    <row r="131" spans="1:31" customFormat="1" ht="14.4" x14ac:dyDescent="0.3">
      <c r="A131" s="137" t="s">
        <v>255</v>
      </c>
      <c r="B131" s="48"/>
      <c r="C131" s="48" t="s">
        <v>256</v>
      </c>
      <c r="D131" s="48"/>
      <c r="E131" s="77">
        <v>6506</v>
      </c>
      <c r="F131" s="77">
        <v>6549</v>
      </c>
      <c r="G131" s="77">
        <v>6589</v>
      </c>
      <c r="H131" s="77">
        <v>6612</v>
      </c>
      <c r="I131" s="77">
        <v>6593</v>
      </c>
      <c r="J131" s="77">
        <v>6542</v>
      </c>
      <c r="K131" s="77">
        <v>6700</v>
      </c>
      <c r="L131" s="77">
        <v>6514</v>
      </c>
      <c r="M131" s="77">
        <v>6489</v>
      </c>
      <c r="N131" s="77">
        <v>6350</v>
      </c>
      <c r="O131" s="77">
        <v>6198</v>
      </c>
      <c r="P131" s="77">
        <v>6202</v>
      </c>
      <c r="Q131" s="77">
        <v>6068</v>
      </c>
      <c r="R131" s="77">
        <v>6093</v>
      </c>
      <c r="S131" s="77">
        <v>6051</v>
      </c>
      <c r="T131" s="77">
        <v>5869</v>
      </c>
      <c r="U131" s="77">
        <v>5703</v>
      </c>
      <c r="V131" s="77">
        <v>5617</v>
      </c>
      <c r="W131" s="77">
        <v>5607</v>
      </c>
      <c r="X131" s="77">
        <v>5468</v>
      </c>
      <c r="Y131" s="77">
        <v>5425</v>
      </c>
      <c r="Z131" s="77">
        <v>5591</v>
      </c>
      <c r="AA131" s="77">
        <v>5647</v>
      </c>
      <c r="AB131" s="77">
        <v>5780</v>
      </c>
      <c r="AC131" s="77">
        <v>6042</v>
      </c>
      <c r="AD131" s="77">
        <v>6233</v>
      </c>
      <c r="AE131" s="77">
        <v>6399</v>
      </c>
    </row>
    <row r="132" spans="1:31" customFormat="1" ht="14.4" x14ac:dyDescent="0.3">
      <c r="A132" s="137" t="s">
        <v>257</v>
      </c>
      <c r="B132" s="48"/>
      <c r="C132" s="48" t="s">
        <v>258</v>
      </c>
      <c r="D132" s="48"/>
      <c r="E132" s="77">
        <v>5302</v>
      </c>
      <c r="F132" s="77">
        <v>5346</v>
      </c>
      <c r="G132" s="77">
        <v>5367</v>
      </c>
      <c r="H132" s="77">
        <v>5368</v>
      </c>
      <c r="I132" s="77">
        <v>5376</v>
      </c>
      <c r="J132" s="77">
        <v>5391</v>
      </c>
      <c r="K132" s="77">
        <v>5468</v>
      </c>
      <c r="L132" s="77">
        <v>5402</v>
      </c>
      <c r="M132" s="77">
        <v>5399</v>
      </c>
      <c r="N132" s="77">
        <v>5361</v>
      </c>
      <c r="O132" s="77">
        <v>5310</v>
      </c>
      <c r="P132" s="77">
        <v>5137</v>
      </c>
      <c r="Q132" s="77">
        <v>5065</v>
      </c>
      <c r="R132" s="77">
        <v>5113</v>
      </c>
      <c r="S132" s="77">
        <v>5099</v>
      </c>
      <c r="T132" s="77">
        <v>4945</v>
      </c>
      <c r="U132" s="77">
        <v>4858</v>
      </c>
      <c r="V132" s="77">
        <v>4842</v>
      </c>
      <c r="W132" s="77">
        <v>4919</v>
      </c>
      <c r="X132" s="77">
        <v>4894</v>
      </c>
      <c r="Y132" s="77">
        <v>4877</v>
      </c>
      <c r="Z132" s="77">
        <v>5041</v>
      </c>
      <c r="AA132" s="77">
        <v>5169</v>
      </c>
      <c r="AB132" s="77">
        <v>5336</v>
      </c>
      <c r="AC132" s="77">
        <v>5542</v>
      </c>
      <c r="AD132" s="77">
        <v>5774</v>
      </c>
      <c r="AE132" s="77">
        <v>6049</v>
      </c>
    </row>
    <row r="133" spans="1:31" customFormat="1" ht="14.4" x14ac:dyDescent="0.3">
      <c r="A133" s="137" t="s">
        <v>259</v>
      </c>
      <c r="B133" s="48"/>
      <c r="C133" s="48" t="s">
        <v>260</v>
      </c>
      <c r="D133" s="48"/>
      <c r="E133" s="77">
        <v>4941</v>
      </c>
      <c r="F133" s="77">
        <v>4998</v>
      </c>
      <c r="G133" s="77">
        <v>4955</v>
      </c>
      <c r="H133" s="77">
        <v>5009</v>
      </c>
      <c r="I133" s="77">
        <v>4994</v>
      </c>
      <c r="J133" s="77">
        <v>5010</v>
      </c>
      <c r="K133" s="77">
        <v>5071</v>
      </c>
      <c r="L133" s="77">
        <v>5026</v>
      </c>
      <c r="M133" s="77">
        <v>5045</v>
      </c>
      <c r="N133" s="77">
        <v>4949</v>
      </c>
      <c r="O133" s="77">
        <v>4823</v>
      </c>
      <c r="P133" s="77">
        <v>4781</v>
      </c>
      <c r="Q133" s="77">
        <v>4740</v>
      </c>
      <c r="R133" s="77">
        <v>4716</v>
      </c>
      <c r="S133" s="77">
        <v>4698</v>
      </c>
      <c r="T133" s="77">
        <v>4552</v>
      </c>
      <c r="U133" s="77">
        <v>4455</v>
      </c>
      <c r="V133" s="77">
        <v>4455</v>
      </c>
      <c r="W133" s="77">
        <v>4394</v>
      </c>
      <c r="X133" s="77">
        <v>4421</v>
      </c>
      <c r="Y133" s="77">
        <v>4448</v>
      </c>
      <c r="Z133" s="77">
        <v>4512</v>
      </c>
      <c r="AA133" s="77">
        <v>4591</v>
      </c>
      <c r="AB133" s="77">
        <v>4683</v>
      </c>
      <c r="AC133" s="77">
        <v>4792</v>
      </c>
      <c r="AD133" s="77">
        <v>5049</v>
      </c>
      <c r="AE133" s="77">
        <v>5237</v>
      </c>
    </row>
    <row r="134" spans="1:31" customFormat="1" ht="14.4" x14ac:dyDescent="0.3">
      <c r="A134" s="137" t="s">
        <v>261</v>
      </c>
      <c r="B134" s="48"/>
      <c r="C134" s="48" t="s">
        <v>262</v>
      </c>
      <c r="D134" s="48"/>
      <c r="E134" s="77">
        <v>5643</v>
      </c>
      <c r="F134" s="77">
        <v>5664</v>
      </c>
      <c r="G134" s="77">
        <v>5688</v>
      </c>
      <c r="H134" s="77">
        <v>5699</v>
      </c>
      <c r="I134" s="77">
        <v>5827</v>
      </c>
      <c r="J134" s="77">
        <v>5758</v>
      </c>
      <c r="K134" s="77">
        <v>6009</v>
      </c>
      <c r="L134" s="77">
        <v>5853</v>
      </c>
      <c r="M134" s="77">
        <v>5755</v>
      </c>
      <c r="N134" s="77">
        <v>5643</v>
      </c>
      <c r="O134" s="77">
        <v>5679</v>
      </c>
      <c r="P134" s="77">
        <v>5979</v>
      </c>
      <c r="Q134" s="77">
        <v>6164</v>
      </c>
      <c r="R134" s="77">
        <v>6305</v>
      </c>
      <c r="S134" s="77">
        <v>6359</v>
      </c>
      <c r="T134" s="77">
        <v>6214</v>
      </c>
      <c r="U134" s="77">
        <v>6402</v>
      </c>
      <c r="V134" s="77">
        <v>6241</v>
      </c>
      <c r="W134" s="77">
        <v>6067</v>
      </c>
      <c r="X134" s="77">
        <v>5997</v>
      </c>
      <c r="Y134" s="77">
        <v>5708</v>
      </c>
      <c r="Z134" s="77">
        <v>6115</v>
      </c>
      <c r="AA134" s="77">
        <v>6195</v>
      </c>
      <c r="AB134" s="77">
        <v>6341</v>
      </c>
      <c r="AC134" s="77">
        <v>6714</v>
      </c>
      <c r="AD134" s="77">
        <v>6838</v>
      </c>
      <c r="AE134" s="77">
        <v>6836</v>
      </c>
    </row>
    <row r="135" spans="1:31" customFormat="1" ht="14.4" x14ac:dyDescent="0.3">
      <c r="A135" s="137" t="s">
        <v>263</v>
      </c>
      <c r="B135" s="48"/>
      <c r="C135" s="48" t="s">
        <v>264</v>
      </c>
      <c r="D135" s="48"/>
      <c r="E135" s="77">
        <v>5008</v>
      </c>
      <c r="F135" s="77">
        <v>5079</v>
      </c>
      <c r="G135" s="77">
        <v>5037</v>
      </c>
      <c r="H135" s="77">
        <v>4987</v>
      </c>
      <c r="I135" s="77">
        <v>5040</v>
      </c>
      <c r="J135" s="77">
        <v>5033</v>
      </c>
      <c r="K135" s="77">
        <v>5390</v>
      </c>
      <c r="L135" s="77">
        <v>5404</v>
      </c>
      <c r="M135" s="77">
        <v>5488</v>
      </c>
      <c r="N135" s="77">
        <v>5374</v>
      </c>
      <c r="O135" s="77">
        <v>5290</v>
      </c>
      <c r="P135" s="77">
        <v>5206</v>
      </c>
      <c r="Q135" s="77">
        <v>5482</v>
      </c>
      <c r="R135" s="77">
        <v>5556</v>
      </c>
      <c r="S135" s="77">
        <v>5510</v>
      </c>
      <c r="T135" s="77">
        <v>5221</v>
      </c>
      <c r="U135" s="77">
        <v>5249</v>
      </c>
      <c r="V135" s="77">
        <v>5850</v>
      </c>
      <c r="W135" s="77">
        <v>6287</v>
      </c>
      <c r="X135" s="77">
        <v>6268</v>
      </c>
      <c r="Y135" s="77">
        <v>6312</v>
      </c>
      <c r="Z135" s="77">
        <v>6498</v>
      </c>
      <c r="AA135" s="77">
        <v>6562</v>
      </c>
      <c r="AB135" s="77">
        <v>6739</v>
      </c>
      <c r="AC135" s="77">
        <v>6882</v>
      </c>
      <c r="AD135" s="77">
        <v>7147</v>
      </c>
      <c r="AE135" s="77">
        <v>7128</v>
      </c>
    </row>
    <row r="136" spans="1:31" customFormat="1" ht="14.4" x14ac:dyDescent="0.3">
      <c r="A136" s="137" t="s">
        <v>265</v>
      </c>
      <c r="B136" s="48"/>
      <c r="C136" s="48" t="s">
        <v>266</v>
      </c>
      <c r="D136" s="48"/>
      <c r="E136" s="77">
        <v>6016</v>
      </c>
      <c r="F136" s="77">
        <v>6081</v>
      </c>
      <c r="G136" s="77">
        <v>6018</v>
      </c>
      <c r="H136" s="77">
        <v>6040</v>
      </c>
      <c r="I136" s="77">
        <v>6066</v>
      </c>
      <c r="J136" s="77">
        <v>6089</v>
      </c>
      <c r="K136" s="77">
        <v>6194</v>
      </c>
      <c r="L136" s="77">
        <v>6050</v>
      </c>
      <c r="M136" s="77">
        <v>6033</v>
      </c>
      <c r="N136" s="77">
        <v>5993</v>
      </c>
      <c r="O136" s="77">
        <v>5933</v>
      </c>
      <c r="P136" s="77">
        <v>5828</v>
      </c>
      <c r="Q136" s="77">
        <v>5687</v>
      </c>
      <c r="R136" s="77">
        <v>5608</v>
      </c>
      <c r="S136" s="77">
        <v>5591</v>
      </c>
      <c r="T136" s="77">
        <v>5371</v>
      </c>
      <c r="U136" s="77">
        <v>5271</v>
      </c>
      <c r="V136" s="77">
        <v>5193</v>
      </c>
      <c r="W136" s="77">
        <v>5181</v>
      </c>
      <c r="X136" s="77">
        <v>5331</v>
      </c>
      <c r="Y136" s="77">
        <v>5339</v>
      </c>
      <c r="Z136" s="77">
        <v>5453</v>
      </c>
      <c r="AA136" s="77">
        <v>5518</v>
      </c>
      <c r="AB136" s="77">
        <v>5611</v>
      </c>
      <c r="AC136" s="77">
        <v>5735</v>
      </c>
      <c r="AD136" s="77">
        <v>5817</v>
      </c>
      <c r="AE136" s="77">
        <v>6045</v>
      </c>
    </row>
    <row r="137" spans="1:31" customFormat="1" ht="14.4" x14ac:dyDescent="0.3">
      <c r="A137" s="137" t="s">
        <v>267</v>
      </c>
      <c r="B137" s="48"/>
      <c r="C137" s="48" t="s">
        <v>268</v>
      </c>
      <c r="D137" s="48"/>
      <c r="E137" s="77">
        <v>6000</v>
      </c>
      <c r="F137" s="77">
        <v>6046</v>
      </c>
      <c r="G137" s="77">
        <v>6091</v>
      </c>
      <c r="H137" s="77">
        <v>6036</v>
      </c>
      <c r="I137" s="77">
        <v>6079</v>
      </c>
      <c r="J137" s="77">
        <v>6045</v>
      </c>
      <c r="K137" s="77">
        <v>6202</v>
      </c>
      <c r="L137" s="77">
        <v>6038</v>
      </c>
      <c r="M137" s="77">
        <v>6059</v>
      </c>
      <c r="N137" s="77">
        <v>5979</v>
      </c>
      <c r="O137" s="77">
        <v>5840</v>
      </c>
      <c r="P137" s="77">
        <v>5658</v>
      </c>
      <c r="Q137" s="77">
        <v>5525</v>
      </c>
      <c r="R137" s="77">
        <v>5638</v>
      </c>
      <c r="S137" s="77">
        <v>5716</v>
      </c>
      <c r="T137" s="77">
        <v>5459</v>
      </c>
      <c r="U137" s="77">
        <v>5397</v>
      </c>
      <c r="V137" s="77">
        <v>5317</v>
      </c>
      <c r="W137" s="77">
        <v>5331</v>
      </c>
      <c r="X137" s="77">
        <v>5138</v>
      </c>
      <c r="Y137" s="77">
        <v>5109</v>
      </c>
      <c r="Z137" s="77">
        <v>5261</v>
      </c>
      <c r="AA137" s="77">
        <v>5348</v>
      </c>
      <c r="AB137" s="77">
        <v>5443</v>
      </c>
      <c r="AC137" s="77">
        <v>5631</v>
      </c>
      <c r="AD137" s="77">
        <v>5763</v>
      </c>
      <c r="AE137" s="77">
        <v>5944</v>
      </c>
    </row>
    <row r="138" spans="1:31" customFormat="1" ht="14.4" x14ac:dyDescent="0.3">
      <c r="A138" s="137" t="s">
        <v>269</v>
      </c>
      <c r="B138" s="48"/>
      <c r="C138" s="48" t="s">
        <v>270</v>
      </c>
      <c r="D138" s="48"/>
      <c r="E138" s="77">
        <v>4638</v>
      </c>
      <c r="F138" s="77">
        <v>4684</v>
      </c>
      <c r="G138" s="77">
        <v>4660</v>
      </c>
      <c r="H138" s="77">
        <v>4630</v>
      </c>
      <c r="I138" s="77">
        <v>4673</v>
      </c>
      <c r="J138" s="77">
        <v>4700</v>
      </c>
      <c r="K138" s="77">
        <v>4812</v>
      </c>
      <c r="L138" s="77">
        <v>4693</v>
      </c>
      <c r="M138" s="77">
        <v>4705</v>
      </c>
      <c r="N138" s="77">
        <v>4686</v>
      </c>
      <c r="O138" s="77">
        <v>4634</v>
      </c>
      <c r="P138" s="77">
        <v>4528</v>
      </c>
      <c r="Q138" s="77">
        <v>4516</v>
      </c>
      <c r="R138" s="77">
        <v>4419</v>
      </c>
      <c r="S138" s="77">
        <v>4433</v>
      </c>
      <c r="T138" s="77">
        <v>4074</v>
      </c>
      <c r="U138" s="77">
        <v>4095</v>
      </c>
      <c r="V138" s="77">
        <v>3983</v>
      </c>
      <c r="W138" s="77">
        <v>4044</v>
      </c>
      <c r="X138" s="77">
        <v>4081</v>
      </c>
      <c r="Y138" s="77">
        <v>4130</v>
      </c>
      <c r="Z138" s="77">
        <v>4282</v>
      </c>
      <c r="AA138" s="77">
        <v>4361</v>
      </c>
      <c r="AB138" s="77">
        <v>4540</v>
      </c>
      <c r="AC138" s="77">
        <v>4688</v>
      </c>
      <c r="AD138" s="77">
        <v>4835</v>
      </c>
      <c r="AE138" s="77">
        <v>5122</v>
      </c>
    </row>
    <row r="139" spans="1:31" customFormat="1" ht="14.4" x14ac:dyDescent="0.3">
      <c r="A139" s="137" t="s">
        <v>271</v>
      </c>
      <c r="B139" s="48"/>
      <c r="C139" s="48" t="s">
        <v>272</v>
      </c>
      <c r="D139" s="48"/>
      <c r="E139" s="77">
        <v>8668</v>
      </c>
      <c r="F139" s="77">
        <v>8708</v>
      </c>
      <c r="G139" s="77">
        <v>8745</v>
      </c>
      <c r="H139" s="77">
        <v>8661</v>
      </c>
      <c r="I139" s="77">
        <v>8811</v>
      </c>
      <c r="J139" s="77">
        <v>8744</v>
      </c>
      <c r="K139" s="77">
        <v>8874</v>
      </c>
      <c r="L139" s="77">
        <v>9094</v>
      </c>
      <c r="M139" s="77">
        <v>9033</v>
      </c>
      <c r="N139" s="77">
        <v>9068</v>
      </c>
      <c r="O139" s="77">
        <v>9160</v>
      </c>
      <c r="P139" s="77">
        <v>8934</v>
      </c>
      <c r="Q139" s="77">
        <v>8831</v>
      </c>
      <c r="R139" s="77">
        <v>8697</v>
      </c>
      <c r="S139" s="77">
        <v>8782</v>
      </c>
      <c r="T139" s="77">
        <v>8431</v>
      </c>
      <c r="U139" s="77">
        <v>8506</v>
      </c>
      <c r="V139" s="77">
        <v>8724</v>
      </c>
      <c r="W139" s="77">
        <v>8484</v>
      </c>
      <c r="X139" s="77">
        <v>8208</v>
      </c>
      <c r="Y139" s="77">
        <v>8297</v>
      </c>
      <c r="Z139" s="77">
        <v>8362</v>
      </c>
      <c r="AA139" s="77">
        <v>8658</v>
      </c>
      <c r="AB139" s="77">
        <v>9002</v>
      </c>
      <c r="AC139" s="77">
        <v>9364</v>
      </c>
      <c r="AD139" s="77">
        <v>9538</v>
      </c>
      <c r="AE139" s="77">
        <v>9682</v>
      </c>
    </row>
    <row r="140" spans="1:31" customFormat="1" ht="14.4" x14ac:dyDescent="0.3">
      <c r="A140" s="137" t="s">
        <v>273</v>
      </c>
      <c r="B140" s="48"/>
      <c r="C140" s="48" t="s">
        <v>274</v>
      </c>
      <c r="D140" s="48"/>
      <c r="E140" s="77">
        <v>4687</v>
      </c>
      <c r="F140" s="77">
        <v>4746</v>
      </c>
      <c r="G140" s="77">
        <v>4686</v>
      </c>
      <c r="H140" s="77">
        <v>4696</v>
      </c>
      <c r="I140" s="77">
        <v>4656</v>
      </c>
      <c r="J140" s="77">
        <v>4617</v>
      </c>
      <c r="K140" s="77">
        <v>4798</v>
      </c>
      <c r="L140" s="77">
        <v>4833</v>
      </c>
      <c r="M140" s="77">
        <v>4992</v>
      </c>
      <c r="N140" s="77">
        <v>4846</v>
      </c>
      <c r="O140" s="77">
        <v>4937</v>
      </c>
      <c r="P140" s="77">
        <v>4669</v>
      </c>
      <c r="Q140" s="77">
        <v>4842</v>
      </c>
      <c r="R140" s="77">
        <v>4803</v>
      </c>
      <c r="S140" s="77">
        <v>4704</v>
      </c>
      <c r="T140" s="77">
        <v>4487</v>
      </c>
      <c r="U140" s="77">
        <v>4465</v>
      </c>
      <c r="V140" s="77">
        <v>5071</v>
      </c>
      <c r="W140" s="77">
        <v>4840</v>
      </c>
      <c r="X140" s="77">
        <v>4978</v>
      </c>
      <c r="Y140" s="77">
        <v>5168</v>
      </c>
      <c r="Z140" s="77">
        <v>5613</v>
      </c>
      <c r="AA140" s="77">
        <v>5491</v>
      </c>
      <c r="AB140" s="77">
        <v>5640</v>
      </c>
      <c r="AC140" s="77">
        <v>5824</v>
      </c>
      <c r="AD140" s="77">
        <v>6319</v>
      </c>
      <c r="AE140" s="77">
        <v>6313</v>
      </c>
    </row>
    <row r="141" spans="1:31" customFormat="1" ht="14.4" x14ac:dyDescent="0.3">
      <c r="A141" s="137" t="s">
        <v>275</v>
      </c>
      <c r="B141" s="48"/>
      <c r="C141" s="48" t="s">
        <v>276</v>
      </c>
      <c r="D141" s="48"/>
      <c r="E141" s="77">
        <v>6493</v>
      </c>
      <c r="F141" s="77">
        <v>6524</v>
      </c>
      <c r="G141" s="77">
        <v>6549</v>
      </c>
      <c r="H141" s="77">
        <v>6545</v>
      </c>
      <c r="I141" s="77">
        <v>6635</v>
      </c>
      <c r="J141" s="77">
        <v>6601</v>
      </c>
      <c r="K141" s="77">
        <v>6724</v>
      </c>
      <c r="L141" s="77">
        <v>6535</v>
      </c>
      <c r="M141" s="77">
        <v>6539</v>
      </c>
      <c r="N141" s="77">
        <v>6379</v>
      </c>
      <c r="O141" s="77">
        <v>6241</v>
      </c>
      <c r="P141" s="77">
        <v>6086</v>
      </c>
      <c r="Q141" s="77">
        <v>5607</v>
      </c>
      <c r="R141" s="77">
        <v>5395</v>
      </c>
      <c r="S141" s="77">
        <v>5545</v>
      </c>
      <c r="T141" s="77">
        <v>5359</v>
      </c>
      <c r="U141" s="77">
        <v>5289</v>
      </c>
      <c r="V141" s="77">
        <v>5370</v>
      </c>
      <c r="W141" s="77">
        <v>5178</v>
      </c>
      <c r="X141" s="77">
        <v>5166</v>
      </c>
      <c r="Y141" s="77">
        <v>5063</v>
      </c>
      <c r="Z141" s="77">
        <v>5054</v>
      </c>
      <c r="AA141" s="77">
        <v>5158</v>
      </c>
      <c r="AB141" s="77">
        <v>5135</v>
      </c>
      <c r="AC141" s="77">
        <v>5435</v>
      </c>
      <c r="AD141" s="77">
        <v>5653</v>
      </c>
      <c r="AE141" s="77">
        <v>5897</v>
      </c>
    </row>
    <row r="142" spans="1:31" customFormat="1" ht="14.4" x14ac:dyDescent="0.3">
      <c r="A142" s="137" t="s">
        <v>277</v>
      </c>
      <c r="B142" s="48"/>
      <c r="C142" s="48" t="s">
        <v>278</v>
      </c>
      <c r="D142" s="48"/>
      <c r="E142" s="77">
        <v>8507</v>
      </c>
      <c r="F142" s="77">
        <v>8641</v>
      </c>
      <c r="G142" s="77">
        <v>8647</v>
      </c>
      <c r="H142" s="77">
        <v>8532</v>
      </c>
      <c r="I142" s="77">
        <v>8473</v>
      </c>
      <c r="J142" s="77">
        <v>8586</v>
      </c>
      <c r="K142" s="77">
        <v>8591</v>
      </c>
      <c r="L142" s="77">
        <v>8408</v>
      </c>
      <c r="M142" s="77">
        <v>8160</v>
      </c>
      <c r="N142" s="77">
        <v>7929</v>
      </c>
      <c r="O142" s="77">
        <v>7774</v>
      </c>
      <c r="P142" s="77">
        <v>7912</v>
      </c>
      <c r="Q142" s="77">
        <v>7958</v>
      </c>
      <c r="R142" s="77">
        <v>8143</v>
      </c>
      <c r="S142" s="77">
        <v>7685</v>
      </c>
      <c r="T142" s="77">
        <v>7228</v>
      </c>
      <c r="U142" s="77">
        <v>7025</v>
      </c>
      <c r="V142" s="77">
        <v>7142</v>
      </c>
      <c r="W142" s="77">
        <v>7049</v>
      </c>
      <c r="X142" s="77">
        <v>6941</v>
      </c>
      <c r="Y142" s="77">
        <v>6725</v>
      </c>
      <c r="Z142" s="77">
        <v>7015</v>
      </c>
      <c r="AA142" s="77">
        <v>7158</v>
      </c>
      <c r="AB142" s="77">
        <v>7197</v>
      </c>
      <c r="AC142" s="77">
        <v>7245</v>
      </c>
      <c r="AD142" s="77">
        <v>7296</v>
      </c>
      <c r="AE142" s="77">
        <v>7222</v>
      </c>
    </row>
    <row r="143" spans="1:31" s="43" customFormat="1" x14ac:dyDescent="0.25">
      <c r="A143" s="136" t="s">
        <v>279</v>
      </c>
      <c r="B143" s="44" t="s">
        <v>280</v>
      </c>
      <c r="C143" s="44"/>
      <c r="D143" s="44"/>
      <c r="E143" s="76">
        <v>4149</v>
      </c>
      <c r="F143" s="76">
        <v>4239</v>
      </c>
      <c r="G143" s="76">
        <v>4321</v>
      </c>
      <c r="H143" s="76">
        <v>4441</v>
      </c>
      <c r="I143" s="76">
        <v>4551</v>
      </c>
      <c r="J143" s="76">
        <v>4649</v>
      </c>
      <c r="K143" s="76">
        <v>4732</v>
      </c>
      <c r="L143" s="76">
        <v>4727</v>
      </c>
      <c r="M143" s="76">
        <v>4803</v>
      </c>
      <c r="N143" s="76">
        <v>4883</v>
      </c>
      <c r="O143" s="76">
        <v>4875</v>
      </c>
      <c r="P143" s="76">
        <v>4938</v>
      </c>
      <c r="Q143" s="76">
        <v>4931</v>
      </c>
      <c r="R143" s="76">
        <v>4953</v>
      </c>
      <c r="S143" s="76">
        <v>4985</v>
      </c>
      <c r="T143" s="76">
        <v>4911</v>
      </c>
      <c r="U143" s="76">
        <v>4854</v>
      </c>
      <c r="V143" s="76">
        <v>4796</v>
      </c>
      <c r="W143" s="76">
        <v>4833</v>
      </c>
      <c r="X143" s="76">
        <v>4813</v>
      </c>
      <c r="Y143" s="76">
        <v>4830</v>
      </c>
      <c r="Z143" s="76">
        <v>4970</v>
      </c>
      <c r="AA143" s="76">
        <v>5106</v>
      </c>
      <c r="AB143" s="76">
        <v>5183</v>
      </c>
      <c r="AC143" s="76">
        <v>5233</v>
      </c>
      <c r="AD143" s="76">
        <v>5223</v>
      </c>
      <c r="AE143" s="76">
        <v>5255</v>
      </c>
    </row>
    <row r="144" spans="1:31" customFormat="1" ht="14.4" x14ac:dyDescent="0.3">
      <c r="A144" s="137" t="s">
        <v>281</v>
      </c>
      <c r="B144" s="44"/>
      <c r="C144" s="48" t="s">
        <v>282</v>
      </c>
      <c r="D144" s="48"/>
      <c r="E144" s="77">
        <v>4118</v>
      </c>
      <c r="F144" s="77">
        <v>4193</v>
      </c>
      <c r="G144" s="77">
        <v>4252</v>
      </c>
      <c r="H144" s="77">
        <v>4274</v>
      </c>
      <c r="I144" s="77">
        <v>4342</v>
      </c>
      <c r="J144" s="77">
        <v>4351</v>
      </c>
      <c r="K144" s="77">
        <v>4422</v>
      </c>
      <c r="L144" s="77">
        <v>4358</v>
      </c>
      <c r="M144" s="77">
        <v>4431</v>
      </c>
      <c r="N144" s="77">
        <v>4499</v>
      </c>
      <c r="O144" s="77">
        <v>4483</v>
      </c>
      <c r="P144" s="77">
        <v>4452</v>
      </c>
      <c r="Q144" s="77">
        <v>4441</v>
      </c>
      <c r="R144" s="77">
        <v>4426</v>
      </c>
      <c r="S144" s="77">
        <v>4397</v>
      </c>
      <c r="T144" s="77">
        <v>4306</v>
      </c>
      <c r="U144" s="77">
        <v>4272</v>
      </c>
      <c r="V144" s="77">
        <v>4208</v>
      </c>
      <c r="W144" s="77">
        <v>4195</v>
      </c>
      <c r="X144" s="77">
        <v>4185</v>
      </c>
      <c r="Y144" s="77">
        <v>4136</v>
      </c>
      <c r="Z144" s="77">
        <v>4247</v>
      </c>
      <c r="AA144" s="77">
        <v>4339</v>
      </c>
      <c r="AB144" s="77">
        <v>4377</v>
      </c>
      <c r="AC144" s="77">
        <v>4456</v>
      </c>
      <c r="AD144" s="77">
        <v>4551</v>
      </c>
      <c r="AE144" s="77">
        <v>4622</v>
      </c>
    </row>
    <row r="145" spans="1:31" customFormat="1" ht="14.4" x14ac:dyDescent="0.3">
      <c r="A145" s="137" t="s">
        <v>283</v>
      </c>
      <c r="B145" s="44"/>
      <c r="C145" s="48" t="s">
        <v>284</v>
      </c>
      <c r="D145" s="48"/>
      <c r="E145" s="77">
        <v>5379</v>
      </c>
      <c r="F145" s="77">
        <v>5446</v>
      </c>
      <c r="G145" s="77">
        <v>5506</v>
      </c>
      <c r="H145" s="77">
        <v>5589</v>
      </c>
      <c r="I145" s="77">
        <v>5756</v>
      </c>
      <c r="J145" s="77">
        <v>5822</v>
      </c>
      <c r="K145" s="77">
        <v>5893</v>
      </c>
      <c r="L145" s="77">
        <v>5876</v>
      </c>
      <c r="M145" s="77">
        <v>5962</v>
      </c>
      <c r="N145" s="77">
        <v>6079</v>
      </c>
      <c r="O145" s="77">
        <v>6065</v>
      </c>
      <c r="P145" s="77">
        <v>6123</v>
      </c>
      <c r="Q145" s="77">
        <v>6173</v>
      </c>
      <c r="R145" s="77">
        <v>6160</v>
      </c>
      <c r="S145" s="77">
        <v>6159</v>
      </c>
      <c r="T145" s="77">
        <v>6021</v>
      </c>
      <c r="U145" s="77">
        <v>5962</v>
      </c>
      <c r="V145" s="77">
        <v>5898</v>
      </c>
      <c r="W145" s="77">
        <v>5945</v>
      </c>
      <c r="X145" s="77">
        <v>6028</v>
      </c>
      <c r="Y145" s="77">
        <v>6041</v>
      </c>
      <c r="Z145" s="77">
        <v>6208</v>
      </c>
      <c r="AA145" s="77">
        <v>6280</v>
      </c>
      <c r="AB145" s="77">
        <v>6323</v>
      </c>
      <c r="AC145" s="77">
        <v>6462</v>
      </c>
      <c r="AD145" s="77">
        <v>6380</v>
      </c>
      <c r="AE145" s="77">
        <v>6437</v>
      </c>
    </row>
    <row r="146" spans="1:31" customFormat="1" ht="14.4" x14ac:dyDescent="0.3">
      <c r="A146" s="137" t="s">
        <v>285</v>
      </c>
      <c r="B146" s="44"/>
      <c r="C146" s="48" t="s">
        <v>286</v>
      </c>
      <c r="D146" s="48"/>
      <c r="E146" s="77">
        <v>4357</v>
      </c>
      <c r="F146" s="77">
        <v>4448</v>
      </c>
      <c r="G146" s="77">
        <v>4542</v>
      </c>
      <c r="H146" s="77">
        <v>4717</v>
      </c>
      <c r="I146" s="77">
        <v>4832</v>
      </c>
      <c r="J146" s="77">
        <v>4923</v>
      </c>
      <c r="K146" s="77">
        <v>5099</v>
      </c>
      <c r="L146" s="77">
        <v>5204</v>
      </c>
      <c r="M146" s="77">
        <v>5219</v>
      </c>
      <c r="N146" s="77">
        <v>5231</v>
      </c>
      <c r="O146" s="77">
        <v>5194</v>
      </c>
      <c r="P146" s="77">
        <v>5303</v>
      </c>
      <c r="Q146" s="77">
        <v>5243</v>
      </c>
      <c r="R146" s="77">
        <v>5290</v>
      </c>
      <c r="S146" s="77">
        <v>5345</v>
      </c>
      <c r="T146" s="77">
        <v>5297</v>
      </c>
      <c r="U146" s="77">
        <v>5178</v>
      </c>
      <c r="V146" s="77">
        <v>5178</v>
      </c>
      <c r="W146" s="77">
        <v>5087</v>
      </c>
      <c r="X146" s="77">
        <v>5155</v>
      </c>
      <c r="Y146" s="77">
        <v>5214</v>
      </c>
      <c r="Z146" s="77">
        <v>5376</v>
      </c>
      <c r="AA146" s="77">
        <v>5508</v>
      </c>
      <c r="AB146" s="77">
        <v>5682</v>
      </c>
      <c r="AC146" s="77">
        <v>5722</v>
      </c>
      <c r="AD146" s="77">
        <v>5655</v>
      </c>
      <c r="AE146" s="77">
        <v>5634</v>
      </c>
    </row>
    <row r="147" spans="1:31" customFormat="1" ht="14.4" x14ac:dyDescent="0.3">
      <c r="A147" s="137" t="s">
        <v>287</v>
      </c>
      <c r="B147" s="44"/>
      <c r="C147" s="48" t="s">
        <v>288</v>
      </c>
      <c r="D147" s="48"/>
      <c r="E147" s="77">
        <v>2996</v>
      </c>
      <c r="F147" s="77">
        <v>3048</v>
      </c>
      <c r="G147" s="77">
        <v>3080</v>
      </c>
      <c r="H147" s="77">
        <v>3146</v>
      </c>
      <c r="I147" s="77">
        <v>3222</v>
      </c>
      <c r="J147" s="77">
        <v>3275</v>
      </c>
      <c r="K147" s="77">
        <v>3312</v>
      </c>
      <c r="L147" s="77">
        <v>3257</v>
      </c>
      <c r="M147" s="77">
        <v>3319</v>
      </c>
      <c r="N147" s="77">
        <v>3358</v>
      </c>
      <c r="O147" s="77">
        <v>3430</v>
      </c>
      <c r="P147" s="77">
        <v>3452</v>
      </c>
      <c r="Q147" s="77">
        <v>3451</v>
      </c>
      <c r="R147" s="77">
        <v>3460</v>
      </c>
      <c r="S147" s="77">
        <v>3488</v>
      </c>
      <c r="T147" s="77">
        <v>3431</v>
      </c>
      <c r="U147" s="77">
        <v>3386</v>
      </c>
      <c r="V147" s="77">
        <v>3344</v>
      </c>
      <c r="W147" s="77">
        <v>3350</v>
      </c>
      <c r="X147" s="77">
        <v>3335</v>
      </c>
      <c r="Y147" s="77">
        <v>3365</v>
      </c>
      <c r="Z147" s="77">
        <v>3495</v>
      </c>
      <c r="AA147" s="77">
        <v>3576</v>
      </c>
      <c r="AB147" s="77">
        <v>3667</v>
      </c>
      <c r="AC147" s="77">
        <v>3704</v>
      </c>
      <c r="AD147" s="77">
        <v>3698</v>
      </c>
      <c r="AE147" s="77">
        <v>3757</v>
      </c>
    </row>
    <row r="148" spans="1:31" customFormat="1" ht="14.4" x14ac:dyDescent="0.3">
      <c r="A148" s="137" t="s">
        <v>289</v>
      </c>
      <c r="B148" s="44"/>
      <c r="C148" s="48" t="s">
        <v>290</v>
      </c>
      <c r="D148" s="48"/>
      <c r="E148" s="77">
        <v>3882</v>
      </c>
      <c r="F148" s="77">
        <v>3955</v>
      </c>
      <c r="G148" s="77">
        <v>4021</v>
      </c>
      <c r="H148" s="77">
        <v>4128</v>
      </c>
      <c r="I148" s="77">
        <v>4231</v>
      </c>
      <c r="J148" s="77">
        <v>4300</v>
      </c>
      <c r="K148" s="77">
        <v>4405</v>
      </c>
      <c r="L148" s="77">
        <v>4405</v>
      </c>
      <c r="M148" s="77">
        <v>4508</v>
      </c>
      <c r="N148" s="77">
        <v>4624</v>
      </c>
      <c r="O148" s="77">
        <v>4622</v>
      </c>
      <c r="P148" s="77">
        <v>4660</v>
      </c>
      <c r="Q148" s="77">
        <v>4647</v>
      </c>
      <c r="R148" s="77">
        <v>4708</v>
      </c>
      <c r="S148" s="77">
        <v>4729</v>
      </c>
      <c r="T148" s="77">
        <v>4630</v>
      </c>
      <c r="U148" s="77">
        <v>4568</v>
      </c>
      <c r="V148" s="77">
        <v>4556</v>
      </c>
      <c r="W148" s="77">
        <v>4573</v>
      </c>
      <c r="X148" s="77">
        <v>4537</v>
      </c>
      <c r="Y148" s="77">
        <v>4566</v>
      </c>
      <c r="Z148" s="77">
        <v>4726</v>
      </c>
      <c r="AA148" s="77">
        <v>4860</v>
      </c>
      <c r="AB148" s="77">
        <v>4959</v>
      </c>
      <c r="AC148" s="77">
        <v>5040</v>
      </c>
      <c r="AD148" s="77">
        <v>5010</v>
      </c>
      <c r="AE148" s="77">
        <v>5062</v>
      </c>
    </row>
    <row r="149" spans="1:31" customFormat="1" ht="14.4" x14ac:dyDescent="0.3">
      <c r="A149" s="137" t="s">
        <v>291</v>
      </c>
      <c r="B149" s="44"/>
      <c r="C149" s="48" t="s">
        <v>292</v>
      </c>
      <c r="D149" s="48"/>
      <c r="E149" s="77">
        <v>1778</v>
      </c>
      <c r="F149" s="77">
        <v>1826</v>
      </c>
      <c r="G149" s="77">
        <v>1862</v>
      </c>
      <c r="H149" s="77">
        <v>1881</v>
      </c>
      <c r="I149" s="77">
        <v>1910</v>
      </c>
      <c r="J149" s="77">
        <v>1914</v>
      </c>
      <c r="K149" s="77">
        <v>1917</v>
      </c>
      <c r="L149" s="77">
        <v>1937</v>
      </c>
      <c r="M149" s="77">
        <v>1963</v>
      </c>
      <c r="N149" s="77">
        <v>2034</v>
      </c>
      <c r="O149" s="77">
        <v>2063</v>
      </c>
      <c r="P149" s="77">
        <v>2061</v>
      </c>
      <c r="Q149" s="77">
        <v>2037</v>
      </c>
      <c r="R149" s="77">
        <v>2083</v>
      </c>
      <c r="S149" s="77">
        <v>2083</v>
      </c>
      <c r="T149" s="77">
        <v>1994</v>
      </c>
      <c r="U149" s="77">
        <v>1946</v>
      </c>
      <c r="V149" s="77">
        <v>1938</v>
      </c>
      <c r="W149" s="77">
        <v>1956</v>
      </c>
      <c r="X149" s="77">
        <v>1939</v>
      </c>
      <c r="Y149" s="77">
        <v>1949</v>
      </c>
      <c r="Z149" s="77">
        <v>2003</v>
      </c>
      <c r="AA149" s="77">
        <v>2047</v>
      </c>
      <c r="AB149" s="77">
        <v>2084</v>
      </c>
      <c r="AC149" s="77">
        <v>2130</v>
      </c>
      <c r="AD149" s="77">
        <v>2141</v>
      </c>
      <c r="AE149" s="77">
        <v>2168</v>
      </c>
    </row>
    <row r="150" spans="1:31" customFormat="1" ht="14.4" x14ac:dyDescent="0.3">
      <c r="A150" s="137" t="s">
        <v>293</v>
      </c>
      <c r="B150" s="44"/>
      <c r="C150" s="48" t="s">
        <v>294</v>
      </c>
      <c r="D150" s="48"/>
      <c r="E150" s="77">
        <v>3501</v>
      </c>
      <c r="F150" s="77">
        <v>3589</v>
      </c>
      <c r="G150" s="77">
        <v>3670</v>
      </c>
      <c r="H150" s="77">
        <v>3801</v>
      </c>
      <c r="I150" s="77">
        <v>3902</v>
      </c>
      <c r="J150" s="77">
        <v>3983</v>
      </c>
      <c r="K150" s="77">
        <v>4066</v>
      </c>
      <c r="L150" s="77">
        <v>4050</v>
      </c>
      <c r="M150" s="77">
        <v>4137</v>
      </c>
      <c r="N150" s="77">
        <v>4240</v>
      </c>
      <c r="O150" s="77">
        <v>4264</v>
      </c>
      <c r="P150" s="77">
        <v>4291</v>
      </c>
      <c r="Q150" s="77">
        <v>4353</v>
      </c>
      <c r="R150" s="77">
        <v>4360</v>
      </c>
      <c r="S150" s="77">
        <v>4395</v>
      </c>
      <c r="T150" s="77">
        <v>4320</v>
      </c>
      <c r="U150" s="77">
        <v>4305</v>
      </c>
      <c r="V150" s="77">
        <v>4260</v>
      </c>
      <c r="W150" s="77">
        <v>4349</v>
      </c>
      <c r="X150" s="77">
        <v>4333</v>
      </c>
      <c r="Y150" s="77">
        <v>4308</v>
      </c>
      <c r="Z150" s="77">
        <v>4409</v>
      </c>
      <c r="AA150" s="77">
        <v>4548</v>
      </c>
      <c r="AB150" s="77">
        <v>4629</v>
      </c>
      <c r="AC150" s="77">
        <v>4668</v>
      </c>
      <c r="AD150" s="77">
        <v>4707</v>
      </c>
      <c r="AE150" s="77">
        <v>4720</v>
      </c>
    </row>
    <row r="151" spans="1:31" customFormat="1" ht="14.4" x14ac:dyDescent="0.3">
      <c r="A151" s="137" t="s">
        <v>295</v>
      </c>
      <c r="B151" s="44"/>
      <c r="C151" s="48" t="s">
        <v>296</v>
      </c>
      <c r="D151" s="48"/>
      <c r="E151" s="77">
        <v>3629</v>
      </c>
      <c r="F151" s="77">
        <v>3693</v>
      </c>
      <c r="G151" s="77">
        <v>3754</v>
      </c>
      <c r="H151" s="77">
        <v>3808</v>
      </c>
      <c r="I151" s="77">
        <v>3863</v>
      </c>
      <c r="J151" s="77">
        <v>3864</v>
      </c>
      <c r="K151" s="77">
        <v>3923</v>
      </c>
      <c r="L151" s="77">
        <v>4212</v>
      </c>
      <c r="M151" s="77">
        <v>4264</v>
      </c>
      <c r="N151" s="77">
        <v>4371</v>
      </c>
      <c r="O151" s="77">
        <v>4364</v>
      </c>
      <c r="P151" s="77">
        <v>4432</v>
      </c>
      <c r="Q151" s="77">
        <v>4442</v>
      </c>
      <c r="R151" s="77">
        <v>4530</v>
      </c>
      <c r="S151" s="77">
        <v>4526</v>
      </c>
      <c r="T151" s="77">
        <v>4491</v>
      </c>
      <c r="U151" s="77">
        <v>4457</v>
      </c>
      <c r="V151" s="77">
        <v>4439</v>
      </c>
      <c r="W151" s="77">
        <v>4463</v>
      </c>
      <c r="X151" s="77">
        <v>4410</v>
      </c>
      <c r="Y151" s="77">
        <v>4510</v>
      </c>
      <c r="Z151" s="77">
        <v>4648</v>
      </c>
      <c r="AA151" s="77">
        <v>4726</v>
      </c>
      <c r="AB151" s="77">
        <v>4804</v>
      </c>
      <c r="AC151" s="77">
        <v>4857</v>
      </c>
      <c r="AD151" s="77">
        <v>4848</v>
      </c>
      <c r="AE151" s="77">
        <v>4897</v>
      </c>
    </row>
    <row r="152" spans="1:31" customFormat="1" ht="14.4" x14ac:dyDescent="0.3">
      <c r="A152" s="137" t="s">
        <v>297</v>
      </c>
      <c r="B152" s="44"/>
      <c r="C152" s="48" t="s">
        <v>298</v>
      </c>
      <c r="D152" s="48"/>
      <c r="E152" s="77">
        <v>4801</v>
      </c>
      <c r="F152" s="77">
        <v>4873</v>
      </c>
      <c r="G152" s="77">
        <v>4944</v>
      </c>
      <c r="H152" s="77">
        <v>5051</v>
      </c>
      <c r="I152" s="77">
        <v>5107</v>
      </c>
      <c r="J152" s="77">
        <v>5242</v>
      </c>
      <c r="K152" s="77">
        <v>5453</v>
      </c>
      <c r="L152" s="77">
        <v>5508</v>
      </c>
      <c r="M152" s="77">
        <v>5647</v>
      </c>
      <c r="N152" s="77">
        <v>5643</v>
      </c>
      <c r="O152" s="77">
        <v>5619</v>
      </c>
      <c r="P152" s="77">
        <v>5549</v>
      </c>
      <c r="Q152" s="77">
        <v>5515</v>
      </c>
      <c r="R152" s="77">
        <v>5529</v>
      </c>
      <c r="S152" s="77">
        <v>5496</v>
      </c>
      <c r="T152" s="77">
        <v>5413</v>
      </c>
      <c r="U152" s="77">
        <v>5458</v>
      </c>
      <c r="V152" s="77">
        <v>5298</v>
      </c>
      <c r="W152" s="77">
        <v>5252</v>
      </c>
      <c r="X152" s="77">
        <v>5398</v>
      </c>
      <c r="Y152" s="77">
        <v>5515</v>
      </c>
      <c r="Z152" s="77">
        <v>5633</v>
      </c>
      <c r="AA152" s="77">
        <v>5712</v>
      </c>
      <c r="AB152" s="77">
        <v>5814</v>
      </c>
      <c r="AC152" s="77">
        <v>5878</v>
      </c>
      <c r="AD152" s="77">
        <v>5809</v>
      </c>
      <c r="AE152" s="77">
        <v>5887</v>
      </c>
    </row>
    <row r="153" spans="1:31" customFormat="1" ht="14.4" x14ac:dyDescent="0.3">
      <c r="A153" s="137" t="s">
        <v>299</v>
      </c>
      <c r="B153" s="44"/>
      <c r="C153" s="48" t="s">
        <v>300</v>
      </c>
      <c r="D153" s="48"/>
      <c r="E153" s="77">
        <v>3678</v>
      </c>
      <c r="F153" s="77">
        <v>3766</v>
      </c>
      <c r="G153" s="77">
        <v>3840</v>
      </c>
      <c r="H153" s="77">
        <v>3969</v>
      </c>
      <c r="I153" s="77">
        <v>4085</v>
      </c>
      <c r="J153" s="77">
        <v>4170</v>
      </c>
      <c r="K153" s="77">
        <v>4249</v>
      </c>
      <c r="L153" s="77">
        <v>4241</v>
      </c>
      <c r="M153" s="77">
        <v>4266</v>
      </c>
      <c r="N153" s="77">
        <v>4396</v>
      </c>
      <c r="O153" s="77">
        <v>4305</v>
      </c>
      <c r="P153" s="77">
        <v>4379</v>
      </c>
      <c r="Q153" s="77">
        <v>4349</v>
      </c>
      <c r="R153" s="77">
        <v>4394</v>
      </c>
      <c r="S153" s="77">
        <v>4423</v>
      </c>
      <c r="T153" s="77">
        <v>4377</v>
      </c>
      <c r="U153" s="77">
        <v>4306</v>
      </c>
      <c r="V153" s="77">
        <v>4258</v>
      </c>
      <c r="W153" s="77">
        <v>4259</v>
      </c>
      <c r="X153" s="77">
        <v>4200</v>
      </c>
      <c r="Y153" s="77">
        <v>4252</v>
      </c>
      <c r="Z153" s="77">
        <v>4390</v>
      </c>
      <c r="AA153" s="77">
        <v>4526</v>
      </c>
      <c r="AB153" s="77">
        <v>4609</v>
      </c>
      <c r="AC153" s="77">
        <v>4668</v>
      </c>
      <c r="AD153" s="77">
        <v>4647</v>
      </c>
      <c r="AE153" s="77">
        <v>4722</v>
      </c>
    </row>
    <row r="154" spans="1:31" customFormat="1" ht="14.4" x14ac:dyDescent="0.3">
      <c r="A154" s="137" t="s">
        <v>301</v>
      </c>
      <c r="B154" s="44"/>
      <c r="C154" s="48" t="s">
        <v>302</v>
      </c>
      <c r="D154" s="48"/>
      <c r="E154" s="77">
        <v>7113</v>
      </c>
      <c r="F154" s="77">
        <v>7213</v>
      </c>
      <c r="G154" s="77">
        <v>7333</v>
      </c>
      <c r="H154" s="77">
        <v>7202</v>
      </c>
      <c r="I154" s="77">
        <v>7278</v>
      </c>
      <c r="J154" s="77">
        <v>7412</v>
      </c>
      <c r="K154" s="77">
        <v>7467</v>
      </c>
      <c r="L154" s="77">
        <v>7393</v>
      </c>
      <c r="M154" s="77">
        <v>7467</v>
      </c>
      <c r="N154" s="77">
        <v>7645</v>
      </c>
      <c r="O154" s="77">
        <v>7666</v>
      </c>
      <c r="P154" s="77">
        <v>7753</v>
      </c>
      <c r="Q154" s="77">
        <v>7632</v>
      </c>
      <c r="R154" s="77">
        <v>7626</v>
      </c>
      <c r="S154" s="77">
        <v>7515</v>
      </c>
      <c r="T154" s="77">
        <v>7281</v>
      </c>
      <c r="U154" s="77">
        <v>7389</v>
      </c>
      <c r="V154" s="77">
        <v>7379</v>
      </c>
      <c r="W154" s="77">
        <v>7463</v>
      </c>
      <c r="X154" s="77">
        <v>7577</v>
      </c>
      <c r="Y154" s="77">
        <v>7547</v>
      </c>
      <c r="Z154" s="77">
        <v>7625</v>
      </c>
      <c r="AA154" s="77">
        <v>7786</v>
      </c>
      <c r="AB154" s="77">
        <v>7915</v>
      </c>
      <c r="AC154" s="77">
        <v>8002</v>
      </c>
      <c r="AD154" s="77">
        <v>7814</v>
      </c>
      <c r="AE154" s="77">
        <v>7932</v>
      </c>
    </row>
    <row r="155" spans="1:31" customFormat="1" ht="14.4" x14ac:dyDescent="0.3">
      <c r="A155" s="137" t="s">
        <v>303</v>
      </c>
      <c r="B155" s="44"/>
      <c r="C155" s="48" t="s">
        <v>304</v>
      </c>
      <c r="D155" s="48"/>
      <c r="E155" s="77">
        <v>4342</v>
      </c>
      <c r="F155" s="77">
        <v>4393</v>
      </c>
      <c r="G155" s="77">
        <v>4453</v>
      </c>
      <c r="H155" s="77">
        <v>4501</v>
      </c>
      <c r="I155" s="77">
        <v>4551</v>
      </c>
      <c r="J155" s="77">
        <v>4587</v>
      </c>
      <c r="K155" s="77">
        <v>4624</v>
      </c>
      <c r="L155" s="77">
        <v>4586</v>
      </c>
      <c r="M155" s="77">
        <v>4617</v>
      </c>
      <c r="N155" s="77">
        <v>4712</v>
      </c>
      <c r="O155" s="77">
        <v>4679</v>
      </c>
      <c r="P155" s="77">
        <v>4585</v>
      </c>
      <c r="Q155" s="77">
        <v>3860</v>
      </c>
      <c r="R155" s="77">
        <v>3841</v>
      </c>
      <c r="S155" s="77">
        <v>3835</v>
      </c>
      <c r="T155" s="77">
        <v>3779</v>
      </c>
      <c r="U155" s="77">
        <v>3736</v>
      </c>
      <c r="V155" s="77">
        <v>3650</v>
      </c>
      <c r="W155" s="77">
        <v>3697</v>
      </c>
      <c r="X155" s="77">
        <v>3687</v>
      </c>
      <c r="Y155" s="77">
        <v>3711</v>
      </c>
      <c r="Z155" s="77">
        <v>3754</v>
      </c>
      <c r="AA155" s="77">
        <v>3847</v>
      </c>
      <c r="AB155" s="77">
        <v>3851</v>
      </c>
      <c r="AC155" s="77">
        <v>3852</v>
      </c>
      <c r="AD155" s="77">
        <v>3903</v>
      </c>
      <c r="AE155" s="77">
        <v>3926</v>
      </c>
    </row>
    <row r="156" spans="1:31" customFormat="1" ht="14.4" x14ac:dyDescent="0.3">
      <c r="A156" s="137" t="s">
        <v>305</v>
      </c>
      <c r="B156" s="44"/>
      <c r="C156" s="48" t="s">
        <v>306</v>
      </c>
      <c r="D156" s="48"/>
      <c r="E156" s="77">
        <v>6566</v>
      </c>
      <c r="F156" s="77">
        <v>6756</v>
      </c>
      <c r="G156" s="77">
        <v>6950</v>
      </c>
      <c r="H156" s="77">
        <v>7203</v>
      </c>
      <c r="I156" s="77">
        <v>7399</v>
      </c>
      <c r="J156" s="77">
        <v>7523</v>
      </c>
      <c r="K156" s="77">
        <v>7725</v>
      </c>
      <c r="L156" s="77">
        <v>7919</v>
      </c>
      <c r="M156" s="77">
        <v>7564</v>
      </c>
      <c r="N156" s="77">
        <v>7594</v>
      </c>
      <c r="O156" s="77">
        <v>7552</v>
      </c>
      <c r="P156" s="77">
        <v>7694</v>
      </c>
      <c r="Q156" s="77">
        <v>7587</v>
      </c>
      <c r="R156" s="77">
        <v>7422</v>
      </c>
      <c r="S156" s="77">
        <v>7819</v>
      </c>
      <c r="T156" s="77">
        <v>7788</v>
      </c>
      <c r="U156" s="77">
        <v>7845</v>
      </c>
      <c r="V156" s="77">
        <v>7342</v>
      </c>
      <c r="W156" s="77">
        <v>7549</v>
      </c>
      <c r="X156" s="77">
        <v>7650</v>
      </c>
      <c r="Y156" s="77">
        <v>7577</v>
      </c>
      <c r="Z156" s="77">
        <v>7598</v>
      </c>
      <c r="AA156" s="77">
        <v>7712</v>
      </c>
      <c r="AB156" s="77">
        <v>7622</v>
      </c>
      <c r="AC156" s="77">
        <v>7553</v>
      </c>
      <c r="AD156" s="77">
        <v>7520</v>
      </c>
      <c r="AE156" s="77">
        <v>7325</v>
      </c>
    </row>
    <row r="157" spans="1:31" customFormat="1" ht="14.4" x14ac:dyDescent="0.3">
      <c r="A157" s="137" t="s">
        <v>307</v>
      </c>
      <c r="B157" s="44"/>
      <c r="C157" s="48" t="s">
        <v>308</v>
      </c>
      <c r="D157" s="48"/>
      <c r="E157" s="77">
        <v>4980</v>
      </c>
      <c r="F157" s="77">
        <v>5029</v>
      </c>
      <c r="G157" s="77">
        <v>5097</v>
      </c>
      <c r="H157" s="77">
        <v>5132</v>
      </c>
      <c r="I157" s="77">
        <v>5160</v>
      </c>
      <c r="J157" s="77">
        <v>5203</v>
      </c>
      <c r="K157" s="77">
        <v>5307</v>
      </c>
      <c r="L157" s="77">
        <v>5307</v>
      </c>
      <c r="M157" s="77">
        <v>5329</v>
      </c>
      <c r="N157" s="77">
        <v>5491</v>
      </c>
      <c r="O157" s="77">
        <v>5463</v>
      </c>
      <c r="P157" s="77">
        <v>5467</v>
      </c>
      <c r="Q157" s="77">
        <v>5443</v>
      </c>
      <c r="R157" s="77">
        <v>5410</v>
      </c>
      <c r="S157" s="77">
        <v>5408</v>
      </c>
      <c r="T157" s="77">
        <v>5166</v>
      </c>
      <c r="U157" s="77">
        <v>5094</v>
      </c>
      <c r="V157" s="77">
        <v>5047</v>
      </c>
      <c r="W157" s="77">
        <v>5160</v>
      </c>
      <c r="X157" s="77">
        <v>5180</v>
      </c>
      <c r="Y157" s="77">
        <v>5177</v>
      </c>
      <c r="Z157" s="77">
        <v>5309</v>
      </c>
      <c r="AA157" s="77">
        <v>5376</v>
      </c>
      <c r="AB157" s="77">
        <v>5419</v>
      </c>
      <c r="AC157" s="77">
        <v>5515</v>
      </c>
      <c r="AD157" s="77">
        <v>5566</v>
      </c>
      <c r="AE157" s="77">
        <v>5501</v>
      </c>
    </row>
    <row r="158" spans="1:31" customFormat="1" ht="14.4" x14ac:dyDescent="0.3">
      <c r="A158" s="137" t="s">
        <v>309</v>
      </c>
      <c r="B158" s="44"/>
      <c r="C158" s="48" t="s">
        <v>310</v>
      </c>
      <c r="D158" s="48"/>
      <c r="E158" s="77">
        <v>5957</v>
      </c>
      <c r="F158" s="77">
        <v>6110</v>
      </c>
      <c r="G158" s="77">
        <v>6251</v>
      </c>
      <c r="H158" s="77">
        <v>6455</v>
      </c>
      <c r="I158" s="77">
        <v>6623</v>
      </c>
      <c r="J158" s="77">
        <v>6848</v>
      </c>
      <c r="K158" s="77">
        <v>6855</v>
      </c>
      <c r="L158" s="77">
        <v>6750</v>
      </c>
      <c r="M158" s="77">
        <v>6896</v>
      </c>
      <c r="N158" s="77">
        <v>6934</v>
      </c>
      <c r="O158" s="77">
        <v>6898</v>
      </c>
      <c r="P158" s="77">
        <v>6934</v>
      </c>
      <c r="Q158" s="77">
        <v>6879</v>
      </c>
      <c r="R158" s="77">
        <v>6967</v>
      </c>
      <c r="S158" s="77">
        <v>6977</v>
      </c>
      <c r="T158" s="77">
        <v>6888</v>
      </c>
      <c r="U158" s="77">
        <v>6762</v>
      </c>
      <c r="V158" s="77">
        <v>6644</v>
      </c>
      <c r="W158" s="77">
        <v>6746</v>
      </c>
      <c r="X158" s="77">
        <v>6726</v>
      </c>
      <c r="Y158" s="77">
        <v>6763</v>
      </c>
      <c r="Z158" s="77">
        <v>6969</v>
      </c>
      <c r="AA158" s="77">
        <v>7148</v>
      </c>
      <c r="AB158" s="77">
        <v>7120</v>
      </c>
      <c r="AC158" s="77">
        <v>7175</v>
      </c>
      <c r="AD158" s="77">
        <v>7211</v>
      </c>
      <c r="AE158" s="77">
        <v>7225</v>
      </c>
    </row>
    <row r="159" spans="1:31" customFormat="1" ht="14.4" x14ac:dyDescent="0.3">
      <c r="A159" s="137" t="s">
        <v>311</v>
      </c>
      <c r="B159" s="44"/>
      <c r="C159" s="48" t="s">
        <v>312</v>
      </c>
      <c r="D159" s="48"/>
      <c r="E159" s="77">
        <v>4674</v>
      </c>
      <c r="F159" s="77">
        <v>4791</v>
      </c>
      <c r="G159" s="77">
        <v>4918</v>
      </c>
      <c r="H159" s="77">
        <v>5108</v>
      </c>
      <c r="I159" s="77">
        <v>5290</v>
      </c>
      <c r="J159" s="77">
        <v>5497</v>
      </c>
      <c r="K159" s="77">
        <v>5530</v>
      </c>
      <c r="L159" s="77">
        <v>5607</v>
      </c>
      <c r="M159" s="77">
        <v>5746</v>
      </c>
      <c r="N159" s="77">
        <v>5870</v>
      </c>
      <c r="O159" s="77">
        <v>5793</v>
      </c>
      <c r="P159" s="77">
        <v>5770</v>
      </c>
      <c r="Q159" s="77">
        <v>5907</v>
      </c>
      <c r="R159" s="77">
        <v>5843</v>
      </c>
      <c r="S159" s="77">
        <v>5872</v>
      </c>
      <c r="T159" s="77">
        <v>5796</v>
      </c>
      <c r="U159" s="77">
        <v>5702</v>
      </c>
      <c r="V159" s="77">
        <v>5669</v>
      </c>
      <c r="W159" s="77">
        <v>5670</v>
      </c>
      <c r="X159" s="77">
        <v>5465</v>
      </c>
      <c r="Y159" s="77">
        <v>5524</v>
      </c>
      <c r="Z159" s="77">
        <v>5692</v>
      </c>
      <c r="AA159" s="77">
        <v>6015</v>
      </c>
      <c r="AB159" s="77">
        <v>6075</v>
      </c>
      <c r="AC159" s="77">
        <v>6228</v>
      </c>
      <c r="AD159" s="77">
        <v>6133</v>
      </c>
      <c r="AE159" s="77">
        <v>6217</v>
      </c>
    </row>
    <row r="160" spans="1:31" customFormat="1" ht="14.4" x14ac:dyDescent="0.3">
      <c r="A160" s="137" t="s">
        <v>313</v>
      </c>
      <c r="B160" s="44"/>
      <c r="C160" s="48" t="s">
        <v>314</v>
      </c>
      <c r="D160" s="48"/>
      <c r="E160" s="77">
        <v>3859</v>
      </c>
      <c r="F160" s="77">
        <v>3934</v>
      </c>
      <c r="G160" s="77">
        <v>3989</v>
      </c>
      <c r="H160" s="77">
        <v>4092</v>
      </c>
      <c r="I160" s="77">
        <v>4184</v>
      </c>
      <c r="J160" s="77">
        <v>4280</v>
      </c>
      <c r="K160" s="77">
        <v>4381</v>
      </c>
      <c r="L160" s="77">
        <v>4369</v>
      </c>
      <c r="M160" s="77">
        <v>4413</v>
      </c>
      <c r="N160" s="77">
        <v>4420</v>
      </c>
      <c r="O160" s="77">
        <v>4461</v>
      </c>
      <c r="P160" s="77">
        <v>4786</v>
      </c>
      <c r="Q160" s="77">
        <v>4790</v>
      </c>
      <c r="R160" s="77">
        <v>4718</v>
      </c>
      <c r="S160" s="77">
        <v>4780</v>
      </c>
      <c r="T160" s="77">
        <v>4808</v>
      </c>
      <c r="U160" s="77">
        <v>4725</v>
      </c>
      <c r="V160" s="77">
        <v>4650</v>
      </c>
      <c r="W160" s="77">
        <v>4678</v>
      </c>
      <c r="X160" s="77">
        <v>4618</v>
      </c>
      <c r="Y160" s="77">
        <v>4594</v>
      </c>
      <c r="Z160" s="77">
        <v>4723</v>
      </c>
      <c r="AA160" s="77">
        <v>4839</v>
      </c>
      <c r="AB160" s="77">
        <v>4938</v>
      </c>
      <c r="AC160" s="77">
        <v>4971</v>
      </c>
      <c r="AD160" s="77">
        <v>4961</v>
      </c>
      <c r="AE160" s="77">
        <v>4987</v>
      </c>
    </row>
    <row r="161" spans="1:31" customFormat="1" ht="14.4" x14ac:dyDescent="0.3">
      <c r="A161" s="137" t="s">
        <v>315</v>
      </c>
      <c r="B161" s="44"/>
      <c r="C161" s="48" t="s">
        <v>316</v>
      </c>
      <c r="D161" s="48"/>
      <c r="E161" s="77">
        <v>6272</v>
      </c>
      <c r="F161" s="77">
        <v>6457</v>
      </c>
      <c r="G161" s="77">
        <v>6626</v>
      </c>
      <c r="H161" s="77">
        <v>6844</v>
      </c>
      <c r="I161" s="77">
        <v>7061</v>
      </c>
      <c r="J161" s="77">
        <v>7139</v>
      </c>
      <c r="K161" s="77">
        <v>7186</v>
      </c>
      <c r="L161" s="77">
        <v>7184</v>
      </c>
      <c r="M161" s="77">
        <v>7249</v>
      </c>
      <c r="N161" s="77">
        <v>7402</v>
      </c>
      <c r="O161" s="77">
        <v>7306</v>
      </c>
      <c r="P161" s="77">
        <v>7362</v>
      </c>
      <c r="Q161" s="77">
        <v>7409</v>
      </c>
      <c r="R161" s="77">
        <v>7345</v>
      </c>
      <c r="S161" s="77">
        <v>7527</v>
      </c>
      <c r="T161" s="77">
        <v>7347</v>
      </c>
      <c r="U161" s="77">
        <v>7332</v>
      </c>
      <c r="V161" s="77">
        <v>7126</v>
      </c>
      <c r="W161" s="77">
        <v>7251</v>
      </c>
      <c r="X161" s="77">
        <v>7207</v>
      </c>
      <c r="Y161" s="77">
        <v>7145</v>
      </c>
      <c r="Z161" s="77">
        <v>7346</v>
      </c>
      <c r="AA161" s="77">
        <v>7495</v>
      </c>
      <c r="AB161" s="77">
        <v>7613</v>
      </c>
      <c r="AC161" s="77">
        <v>7532</v>
      </c>
      <c r="AD161" s="77">
        <v>7594</v>
      </c>
      <c r="AE161" s="77">
        <v>7640</v>
      </c>
    </row>
    <row r="162" spans="1:31" customFormat="1" ht="14.4" x14ac:dyDescent="0.3">
      <c r="A162" s="137" t="s">
        <v>317</v>
      </c>
      <c r="B162" s="44"/>
      <c r="C162" s="48" t="s">
        <v>318</v>
      </c>
      <c r="D162" s="48"/>
      <c r="E162" s="77">
        <v>5797</v>
      </c>
      <c r="F162" s="77">
        <v>5960</v>
      </c>
      <c r="G162" s="77">
        <v>6112</v>
      </c>
      <c r="H162" s="77">
        <v>5894</v>
      </c>
      <c r="I162" s="77">
        <v>6063</v>
      </c>
      <c r="J162" s="77">
        <v>6164</v>
      </c>
      <c r="K162" s="77">
        <v>6300</v>
      </c>
      <c r="L162" s="77">
        <v>6322</v>
      </c>
      <c r="M162" s="77">
        <v>6402</v>
      </c>
      <c r="N162" s="77">
        <v>6532</v>
      </c>
      <c r="O162" s="77">
        <v>6448</v>
      </c>
      <c r="P162" s="77">
        <v>6395</v>
      </c>
      <c r="Q162" s="77">
        <v>6362</v>
      </c>
      <c r="R162" s="77">
        <v>6385</v>
      </c>
      <c r="S162" s="77">
        <v>6434</v>
      </c>
      <c r="T162" s="77">
        <v>6252</v>
      </c>
      <c r="U162" s="77">
        <v>6224</v>
      </c>
      <c r="V162" s="77">
        <v>5974</v>
      </c>
      <c r="W162" s="77">
        <v>6151</v>
      </c>
      <c r="X162" s="77">
        <v>6218</v>
      </c>
      <c r="Y162" s="77">
        <v>6052</v>
      </c>
      <c r="Z162" s="77">
        <v>6110</v>
      </c>
      <c r="AA162" s="77">
        <v>6359</v>
      </c>
      <c r="AB162" s="77">
        <v>6402</v>
      </c>
      <c r="AC162" s="77">
        <v>6231</v>
      </c>
      <c r="AD162" s="77">
        <v>6046</v>
      </c>
      <c r="AE162" s="77">
        <v>5967</v>
      </c>
    </row>
    <row r="163" spans="1:31" s="43" customFormat="1" x14ac:dyDescent="0.25">
      <c r="A163" s="136" t="s">
        <v>319</v>
      </c>
      <c r="B163" s="44" t="s">
        <v>320</v>
      </c>
      <c r="C163" s="44"/>
      <c r="D163" s="44"/>
      <c r="E163" s="76">
        <v>2158</v>
      </c>
      <c r="F163" s="76">
        <v>2212</v>
      </c>
      <c r="G163" s="76">
        <v>2255</v>
      </c>
      <c r="H163" s="76">
        <v>2304</v>
      </c>
      <c r="I163" s="76">
        <v>2348</v>
      </c>
      <c r="J163" s="76">
        <v>2390</v>
      </c>
      <c r="K163" s="76">
        <v>2427</v>
      </c>
      <c r="L163" s="76">
        <v>2430</v>
      </c>
      <c r="M163" s="76">
        <v>2490</v>
      </c>
      <c r="N163" s="76">
        <v>2566</v>
      </c>
      <c r="O163" s="76">
        <v>2601</v>
      </c>
      <c r="P163" s="76">
        <v>2652</v>
      </c>
      <c r="Q163" s="76">
        <v>2710</v>
      </c>
      <c r="R163" s="76">
        <v>2725</v>
      </c>
      <c r="S163" s="76">
        <v>2747</v>
      </c>
      <c r="T163" s="76">
        <v>2766</v>
      </c>
      <c r="U163" s="76">
        <v>2740</v>
      </c>
      <c r="V163" s="76">
        <v>2716</v>
      </c>
      <c r="W163" s="76">
        <v>2726</v>
      </c>
      <c r="X163" s="76">
        <v>2705</v>
      </c>
      <c r="Y163" s="76">
        <v>2744</v>
      </c>
      <c r="Z163" s="76">
        <v>2836</v>
      </c>
      <c r="AA163" s="76">
        <v>2898</v>
      </c>
      <c r="AB163" s="76">
        <v>2968</v>
      </c>
      <c r="AC163" s="76">
        <v>3060</v>
      </c>
      <c r="AD163" s="76">
        <v>3080</v>
      </c>
      <c r="AE163" s="76">
        <v>3158</v>
      </c>
    </row>
    <row r="164" spans="1:31" customFormat="1" ht="16.2" x14ac:dyDescent="0.3">
      <c r="A164" s="140" t="s">
        <v>323</v>
      </c>
      <c r="B164" s="141"/>
      <c r="C164" s="142" t="s">
        <v>324</v>
      </c>
      <c r="D164" s="143">
        <v>3</v>
      </c>
      <c r="E164" s="77">
        <v>4042</v>
      </c>
      <c r="F164" s="77">
        <v>4095</v>
      </c>
      <c r="G164" s="77">
        <v>4146</v>
      </c>
      <c r="H164" s="77">
        <v>4174</v>
      </c>
      <c r="I164" s="77">
        <v>4184</v>
      </c>
      <c r="J164" s="77">
        <v>4251</v>
      </c>
      <c r="K164" s="77">
        <v>4359</v>
      </c>
      <c r="L164" s="77">
        <v>4341</v>
      </c>
      <c r="M164" s="77">
        <v>4339</v>
      </c>
      <c r="N164" s="77">
        <v>4392</v>
      </c>
      <c r="O164" s="77">
        <v>4448</v>
      </c>
      <c r="P164" s="77">
        <v>4358</v>
      </c>
      <c r="Q164" s="77">
        <v>4441</v>
      </c>
      <c r="R164" s="77">
        <v>4473</v>
      </c>
      <c r="S164" s="77">
        <v>4622</v>
      </c>
      <c r="T164" s="77">
        <v>4553</v>
      </c>
      <c r="U164" s="77">
        <v>4486</v>
      </c>
      <c r="V164" s="77">
        <v>4376</v>
      </c>
      <c r="W164" s="77">
        <v>4326</v>
      </c>
      <c r="X164" s="77">
        <v>4417</v>
      </c>
      <c r="Y164" s="77">
        <v>4433</v>
      </c>
      <c r="Z164" s="77">
        <v>4519</v>
      </c>
      <c r="AA164" s="77">
        <v>4525</v>
      </c>
      <c r="AB164" s="77">
        <v>4474</v>
      </c>
      <c r="AC164" s="77">
        <v>4531</v>
      </c>
      <c r="AD164" s="77">
        <v>4585</v>
      </c>
      <c r="AE164" s="50" t="s">
        <v>50</v>
      </c>
    </row>
    <row r="165" spans="1:31" customFormat="1" ht="16.2" x14ac:dyDescent="0.3">
      <c r="A165" s="140" t="s">
        <v>331</v>
      </c>
      <c r="B165" s="141"/>
      <c r="C165" s="142" t="s">
        <v>332</v>
      </c>
      <c r="D165" s="143">
        <v>3</v>
      </c>
      <c r="E165" s="77">
        <v>2046</v>
      </c>
      <c r="F165" s="77">
        <v>2099</v>
      </c>
      <c r="G165" s="77">
        <v>2133</v>
      </c>
      <c r="H165" s="77">
        <v>2157</v>
      </c>
      <c r="I165" s="77">
        <v>2162</v>
      </c>
      <c r="J165" s="77">
        <v>2207</v>
      </c>
      <c r="K165" s="77">
        <v>2277</v>
      </c>
      <c r="L165" s="77">
        <v>2264</v>
      </c>
      <c r="M165" s="77">
        <v>2321</v>
      </c>
      <c r="N165" s="77">
        <v>2402</v>
      </c>
      <c r="O165" s="77">
        <v>2434</v>
      </c>
      <c r="P165" s="77">
        <v>2434</v>
      </c>
      <c r="Q165" s="77">
        <v>2488</v>
      </c>
      <c r="R165" s="77">
        <v>2498</v>
      </c>
      <c r="S165" s="77">
        <v>2516</v>
      </c>
      <c r="T165" s="77">
        <v>2486</v>
      </c>
      <c r="U165" s="77">
        <v>2470</v>
      </c>
      <c r="V165" s="77">
        <v>2436</v>
      </c>
      <c r="W165" s="77">
        <v>2422</v>
      </c>
      <c r="X165" s="77">
        <v>2394</v>
      </c>
      <c r="Y165" s="77">
        <v>2457</v>
      </c>
      <c r="Z165" s="77">
        <v>2551</v>
      </c>
      <c r="AA165" s="77">
        <v>2614</v>
      </c>
      <c r="AB165" s="77">
        <v>2699</v>
      </c>
      <c r="AC165" s="77">
        <v>2801</v>
      </c>
      <c r="AD165" s="77">
        <v>2817</v>
      </c>
      <c r="AE165" s="50" t="s">
        <v>50</v>
      </c>
    </row>
    <row r="166" spans="1:31" customFormat="1" ht="16.2" x14ac:dyDescent="0.3">
      <c r="A166" s="140" t="s">
        <v>341</v>
      </c>
      <c r="B166" s="141"/>
      <c r="C166" s="142" t="s">
        <v>342</v>
      </c>
      <c r="D166" s="143">
        <v>3</v>
      </c>
      <c r="E166" s="77">
        <v>3989</v>
      </c>
      <c r="F166" s="77">
        <v>4048</v>
      </c>
      <c r="G166" s="77">
        <v>4093</v>
      </c>
      <c r="H166" s="77">
        <v>4097</v>
      </c>
      <c r="I166" s="77">
        <v>4133</v>
      </c>
      <c r="J166" s="77">
        <v>4160</v>
      </c>
      <c r="K166" s="77">
        <v>4285</v>
      </c>
      <c r="L166" s="77">
        <v>4255</v>
      </c>
      <c r="M166" s="77">
        <v>4311</v>
      </c>
      <c r="N166" s="77">
        <v>4399</v>
      </c>
      <c r="O166" s="77">
        <v>4408</v>
      </c>
      <c r="P166" s="77">
        <v>4419</v>
      </c>
      <c r="Q166" s="77">
        <v>4370</v>
      </c>
      <c r="R166" s="77">
        <v>4454</v>
      </c>
      <c r="S166" s="77">
        <v>4503</v>
      </c>
      <c r="T166" s="77">
        <v>4465</v>
      </c>
      <c r="U166" s="77">
        <v>4396</v>
      </c>
      <c r="V166" s="77">
        <v>4339</v>
      </c>
      <c r="W166" s="77">
        <v>4369</v>
      </c>
      <c r="X166" s="77">
        <v>4381</v>
      </c>
      <c r="Y166" s="77">
        <v>4360</v>
      </c>
      <c r="Z166" s="77">
        <v>4495</v>
      </c>
      <c r="AA166" s="77">
        <v>4546</v>
      </c>
      <c r="AB166" s="77">
        <v>4444</v>
      </c>
      <c r="AC166" s="77">
        <v>4522</v>
      </c>
      <c r="AD166" s="77">
        <v>4614</v>
      </c>
      <c r="AE166" s="50" t="s">
        <v>50</v>
      </c>
    </row>
    <row r="167" spans="1:31" customFormat="1" ht="16.2" x14ac:dyDescent="0.3">
      <c r="A167" s="137" t="s">
        <v>321</v>
      </c>
      <c r="B167" s="44"/>
      <c r="C167" s="48" t="s">
        <v>322</v>
      </c>
      <c r="D167" s="49"/>
      <c r="E167" s="77">
        <v>2626</v>
      </c>
      <c r="F167" s="77">
        <v>2666</v>
      </c>
      <c r="G167" s="77">
        <v>2695</v>
      </c>
      <c r="H167" s="77">
        <v>2738</v>
      </c>
      <c r="I167" s="77">
        <v>2761</v>
      </c>
      <c r="J167" s="77">
        <v>2771</v>
      </c>
      <c r="K167" s="77">
        <v>2817</v>
      </c>
      <c r="L167" s="77">
        <v>2813</v>
      </c>
      <c r="M167" s="77">
        <v>2855</v>
      </c>
      <c r="N167" s="77">
        <v>2919</v>
      </c>
      <c r="O167" s="77">
        <v>2954</v>
      </c>
      <c r="P167" s="77">
        <v>2975</v>
      </c>
      <c r="Q167" s="77">
        <v>2989</v>
      </c>
      <c r="R167" s="77">
        <v>3012</v>
      </c>
      <c r="S167" s="77">
        <v>3052</v>
      </c>
      <c r="T167" s="77">
        <v>3050</v>
      </c>
      <c r="U167" s="77">
        <v>2979</v>
      </c>
      <c r="V167" s="77">
        <v>2908</v>
      </c>
      <c r="W167" s="77">
        <v>2970</v>
      </c>
      <c r="X167" s="77">
        <v>2965</v>
      </c>
      <c r="Y167" s="77">
        <v>2994</v>
      </c>
      <c r="Z167" s="77">
        <v>3112</v>
      </c>
      <c r="AA167" s="77">
        <v>3181</v>
      </c>
      <c r="AB167" s="77">
        <v>3199</v>
      </c>
      <c r="AC167" s="77">
        <v>3196</v>
      </c>
      <c r="AD167" s="77">
        <v>3170</v>
      </c>
      <c r="AE167" s="77">
        <v>3188</v>
      </c>
    </row>
    <row r="168" spans="1:31" customFormat="1" ht="16.2" x14ac:dyDescent="0.3">
      <c r="A168" s="137" t="s">
        <v>785</v>
      </c>
      <c r="B168" s="44"/>
      <c r="C168" s="48" t="s">
        <v>791</v>
      </c>
      <c r="D168" s="49">
        <v>3</v>
      </c>
      <c r="E168" s="50" t="s">
        <v>50</v>
      </c>
      <c r="F168" s="50" t="s">
        <v>50</v>
      </c>
      <c r="G168" s="50" t="s">
        <v>50</v>
      </c>
      <c r="H168" s="50" t="s">
        <v>50</v>
      </c>
      <c r="I168" s="50" t="s">
        <v>50</v>
      </c>
      <c r="J168" s="50" t="s">
        <v>50</v>
      </c>
      <c r="K168" s="50" t="s">
        <v>50</v>
      </c>
      <c r="L168" s="50" t="s">
        <v>50</v>
      </c>
      <c r="M168" s="50" t="s">
        <v>50</v>
      </c>
      <c r="N168" s="50" t="s">
        <v>50</v>
      </c>
      <c r="O168" s="50" t="s">
        <v>50</v>
      </c>
      <c r="P168" s="50" t="s">
        <v>50</v>
      </c>
      <c r="Q168" s="50" t="s">
        <v>50</v>
      </c>
      <c r="R168" s="50" t="s">
        <v>50</v>
      </c>
      <c r="S168" s="50" t="s">
        <v>50</v>
      </c>
      <c r="T168" s="50" t="s">
        <v>50</v>
      </c>
      <c r="U168" s="50" t="s">
        <v>50</v>
      </c>
      <c r="V168" s="50" t="s">
        <v>50</v>
      </c>
      <c r="W168" s="50" t="s">
        <v>50</v>
      </c>
      <c r="X168" s="50" t="s">
        <v>50</v>
      </c>
      <c r="Y168" s="50" t="s">
        <v>50</v>
      </c>
      <c r="Z168" s="50" t="s">
        <v>50</v>
      </c>
      <c r="AA168" s="50" t="s">
        <v>50</v>
      </c>
      <c r="AB168" s="50" t="s">
        <v>50</v>
      </c>
      <c r="AC168" s="50" t="s">
        <v>50</v>
      </c>
      <c r="AD168" s="50" t="s">
        <v>50</v>
      </c>
      <c r="AE168" s="77">
        <v>4767</v>
      </c>
    </row>
    <row r="169" spans="1:31" customFormat="1" ht="16.2" x14ac:dyDescent="0.3">
      <c r="A169" s="137" t="s">
        <v>325</v>
      </c>
      <c r="B169" s="44"/>
      <c r="C169" s="48" t="s">
        <v>326</v>
      </c>
      <c r="D169" s="49"/>
      <c r="E169" s="77">
        <v>4889</v>
      </c>
      <c r="F169" s="77">
        <v>4942</v>
      </c>
      <c r="G169" s="77">
        <v>5010</v>
      </c>
      <c r="H169" s="77">
        <v>5007</v>
      </c>
      <c r="I169" s="77">
        <v>5051</v>
      </c>
      <c r="J169" s="77">
        <v>5112</v>
      </c>
      <c r="K169" s="77">
        <v>5116</v>
      </c>
      <c r="L169" s="77">
        <v>5136</v>
      </c>
      <c r="M169" s="77">
        <v>5204</v>
      </c>
      <c r="N169" s="77">
        <v>5346</v>
      </c>
      <c r="O169" s="77">
        <v>5317</v>
      </c>
      <c r="P169" s="77">
        <v>5401</v>
      </c>
      <c r="Q169" s="77">
        <v>5428</v>
      </c>
      <c r="R169" s="77">
        <v>5453</v>
      </c>
      <c r="S169" s="77">
        <v>5599</v>
      </c>
      <c r="T169" s="77">
        <v>5532</v>
      </c>
      <c r="U169" s="77">
        <v>5505</v>
      </c>
      <c r="V169" s="77">
        <v>5377</v>
      </c>
      <c r="W169" s="77">
        <v>5459</v>
      </c>
      <c r="X169" s="77">
        <v>5448</v>
      </c>
      <c r="Y169" s="77">
        <v>5478</v>
      </c>
      <c r="Z169" s="77">
        <v>5625</v>
      </c>
      <c r="AA169" s="77">
        <v>5663</v>
      </c>
      <c r="AB169" s="77">
        <v>5669</v>
      </c>
      <c r="AC169" s="77">
        <v>5755</v>
      </c>
      <c r="AD169" s="77">
        <v>5707</v>
      </c>
      <c r="AE169" s="77">
        <v>5741</v>
      </c>
    </row>
    <row r="170" spans="1:31" customFormat="1" ht="16.2" x14ac:dyDescent="0.3">
      <c r="A170" s="137" t="s">
        <v>327</v>
      </c>
      <c r="B170" s="44"/>
      <c r="C170" s="48" t="s">
        <v>328</v>
      </c>
      <c r="D170" s="49">
        <v>2</v>
      </c>
      <c r="E170" s="77">
        <v>1283</v>
      </c>
      <c r="F170" s="77">
        <v>1322</v>
      </c>
      <c r="G170" s="77">
        <v>1346</v>
      </c>
      <c r="H170" s="77">
        <v>1368</v>
      </c>
      <c r="I170" s="77">
        <v>1413</v>
      </c>
      <c r="J170" s="77">
        <v>1431</v>
      </c>
      <c r="K170" s="77">
        <v>1429</v>
      </c>
      <c r="L170" s="77">
        <v>1440</v>
      </c>
      <c r="M170" s="77">
        <v>1489</v>
      </c>
      <c r="N170" s="77">
        <v>1554</v>
      </c>
      <c r="O170" s="77">
        <v>1604</v>
      </c>
      <c r="P170" s="77">
        <v>1698</v>
      </c>
      <c r="Q170" s="77">
        <v>1722</v>
      </c>
      <c r="R170" s="77">
        <v>1740</v>
      </c>
      <c r="S170" s="77">
        <v>1726</v>
      </c>
      <c r="T170" s="77">
        <v>1786</v>
      </c>
      <c r="U170" s="77">
        <v>1783</v>
      </c>
      <c r="V170" s="77">
        <v>1785</v>
      </c>
      <c r="W170" s="77">
        <v>1792</v>
      </c>
      <c r="X170" s="77">
        <v>1745</v>
      </c>
      <c r="Y170" s="77">
        <v>1763</v>
      </c>
      <c r="Z170" s="77">
        <v>1804</v>
      </c>
      <c r="AA170" s="77">
        <v>1845</v>
      </c>
      <c r="AB170" s="77">
        <v>1923</v>
      </c>
      <c r="AC170" s="77">
        <v>2048</v>
      </c>
      <c r="AD170" s="77">
        <v>2058</v>
      </c>
      <c r="AE170" s="77">
        <v>2115</v>
      </c>
    </row>
    <row r="171" spans="1:31" customFormat="1" ht="16.2" x14ac:dyDescent="0.3">
      <c r="A171" s="137" t="s">
        <v>329</v>
      </c>
      <c r="B171" s="44"/>
      <c r="C171" s="48" t="s">
        <v>330</v>
      </c>
      <c r="D171" s="49"/>
      <c r="E171" s="77">
        <v>1294</v>
      </c>
      <c r="F171" s="77">
        <v>1331</v>
      </c>
      <c r="G171" s="77">
        <v>1358</v>
      </c>
      <c r="H171" s="77">
        <v>1391</v>
      </c>
      <c r="I171" s="77">
        <v>1428</v>
      </c>
      <c r="J171" s="77">
        <v>1454</v>
      </c>
      <c r="K171" s="77">
        <v>1455</v>
      </c>
      <c r="L171" s="77">
        <v>1462</v>
      </c>
      <c r="M171" s="77">
        <v>1501</v>
      </c>
      <c r="N171" s="77">
        <v>1551</v>
      </c>
      <c r="O171" s="77">
        <v>1560</v>
      </c>
      <c r="P171" s="77">
        <v>1598</v>
      </c>
      <c r="Q171" s="77">
        <v>1636</v>
      </c>
      <c r="R171" s="77">
        <v>1629</v>
      </c>
      <c r="S171" s="77">
        <v>1624</v>
      </c>
      <c r="T171" s="77">
        <v>1656</v>
      </c>
      <c r="U171" s="77">
        <v>1658</v>
      </c>
      <c r="V171" s="77">
        <v>1655</v>
      </c>
      <c r="W171" s="77">
        <v>1655</v>
      </c>
      <c r="X171" s="77">
        <v>1643</v>
      </c>
      <c r="Y171" s="77">
        <v>1681</v>
      </c>
      <c r="Z171" s="77">
        <v>1734</v>
      </c>
      <c r="AA171" s="77">
        <v>1771</v>
      </c>
      <c r="AB171" s="77">
        <v>1850</v>
      </c>
      <c r="AC171" s="77">
        <v>1943</v>
      </c>
      <c r="AD171" s="77">
        <v>1958</v>
      </c>
      <c r="AE171" s="77">
        <v>2018</v>
      </c>
    </row>
    <row r="172" spans="1:31" customFormat="1" ht="16.2" x14ac:dyDescent="0.3">
      <c r="A172" s="137" t="s">
        <v>786</v>
      </c>
      <c r="B172" s="44"/>
      <c r="C172" s="48" t="s">
        <v>792</v>
      </c>
      <c r="D172" s="49">
        <v>3</v>
      </c>
      <c r="E172" s="50" t="s">
        <v>50</v>
      </c>
      <c r="F172" s="50" t="s">
        <v>50</v>
      </c>
      <c r="G172" s="50" t="s">
        <v>50</v>
      </c>
      <c r="H172" s="50" t="s">
        <v>50</v>
      </c>
      <c r="I172" s="50" t="s">
        <v>50</v>
      </c>
      <c r="J172" s="50" t="s">
        <v>50</v>
      </c>
      <c r="K172" s="50" t="s">
        <v>50</v>
      </c>
      <c r="L172" s="50" t="s">
        <v>50</v>
      </c>
      <c r="M172" s="50" t="s">
        <v>50</v>
      </c>
      <c r="N172" s="50" t="s">
        <v>50</v>
      </c>
      <c r="O172" s="50" t="s">
        <v>50</v>
      </c>
      <c r="P172" s="50" t="s">
        <v>50</v>
      </c>
      <c r="Q172" s="50" t="s">
        <v>50</v>
      </c>
      <c r="R172" s="50" t="s">
        <v>50</v>
      </c>
      <c r="S172" s="50" t="s">
        <v>50</v>
      </c>
      <c r="T172" s="50" t="s">
        <v>50</v>
      </c>
      <c r="U172" s="50" t="s">
        <v>50</v>
      </c>
      <c r="V172" s="50" t="s">
        <v>50</v>
      </c>
      <c r="W172" s="50" t="s">
        <v>50</v>
      </c>
      <c r="X172" s="50" t="s">
        <v>50</v>
      </c>
      <c r="Y172" s="50" t="s">
        <v>50</v>
      </c>
      <c r="Z172" s="50" t="s">
        <v>50</v>
      </c>
      <c r="AA172" s="50" t="s">
        <v>50</v>
      </c>
      <c r="AB172" s="50" t="s">
        <v>50</v>
      </c>
      <c r="AC172" s="50" t="s">
        <v>50</v>
      </c>
      <c r="AD172" s="50" t="s">
        <v>50</v>
      </c>
      <c r="AE172" s="77">
        <v>2808</v>
      </c>
    </row>
    <row r="173" spans="1:31" customFormat="1" ht="16.2" x14ac:dyDescent="0.3">
      <c r="A173" s="137" t="s">
        <v>333</v>
      </c>
      <c r="B173" s="44"/>
      <c r="C173" s="48" t="s">
        <v>334</v>
      </c>
      <c r="D173" s="49"/>
      <c r="E173" s="77">
        <v>2402</v>
      </c>
      <c r="F173" s="77">
        <v>2479</v>
      </c>
      <c r="G173" s="77">
        <v>2538</v>
      </c>
      <c r="H173" s="77">
        <v>2623</v>
      </c>
      <c r="I173" s="77">
        <v>2679</v>
      </c>
      <c r="J173" s="77">
        <v>2711</v>
      </c>
      <c r="K173" s="77">
        <v>2809</v>
      </c>
      <c r="L173" s="77">
        <v>2830</v>
      </c>
      <c r="M173" s="77">
        <v>2883</v>
      </c>
      <c r="N173" s="77">
        <v>2936</v>
      </c>
      <c r="O173" s="77">
        <v>2991</v>
      </c>
      <c r="P173" s="77">
        <v>3035</v>
      </c>
      <c r="Q173" s="77">
        <v>3084</v>
      </c>
      <c r="R173" s="77">
        <v>3127</v>
      </c>
      <c r="S173" s="77">
        <v>3133</v>
      </c>
      <c r="T173" s="77">
        <v>3196</v>
      </c>
      <c r="U173" s="77">
        <v>3157</v>
      </c>
      <c r="V173" s="77">
        <v>3079</v>
      </c>
      <c r="W173" s="77">
        <v>3090</v>
      </c>
      <c r="X173" s="77">
        <v>3068</v>
      </c>
      <c r="Y173" s="77">
        <v>3114</v>
      </c>
      <c r="Z173" s="77">
        <v>3254</v>
      </c>
      <c r="AA173" s="77">
        <v>3330</v>
      </c>
      <c r="AB173" s="77">
        <v>3352</v>
      </c>
      <c r="AC173" s="77">
        <v>3402</v>
      </c>
      <c r="AD173" s="77">
        <v>3408</v>
      </c>
      <c r="AE173" s="77">
        <v>3511</v>
      </c>
    </row>
    <row r="174" spans="1:31" customFormat="1" ht="16.2" x14ac:dyDescent="0.3">
      <c r="A174" s="137" t="s">
        <v>335</v>
      </c>
      <c r="B174" s="44"/>
      <c r="C174" s="48" t="s">
        <v>336</v>
      </c>
      <c r="D174" s="49">
        <v>2</v>
      </c>
      <c r="E174" s="77">
        <v>172</v>
      </c>
      <c r="F174" s="77">
        <v>177</v>
      </c>
      <c r="G174" s="77">
        <v>181</v>
      </c>
      <c r="H174" s="77">
        <v>185</v>
      </c>
      <c r="I174" s="77">
        <v>188</v>
      </c>
      <c r="J174" s="77">
        <v>190</v>
      </c>
      <c r="K174" s="77">
        <v>197</v>
      </c>
      <c r="L174" s="77">
        <v>194</v>
      </c>
      <c r="M174" s="77">
        <v>208</v>
      </c>
      <c r="N174" s="77">
        <v>198</v>
      </c>
      <c r="O174" s="77">
        <v>208</v>
      </c>
      <c r="P174" s="77">
        <v>215</v>
      </c>
      <c r="Q174" s="77">
        <v>181</v>
      </c>
      <c r="R174" s="77">
        <v>173</v>
      </c>
      <c r="S174" s="77">
        <v>172</v>
      </c>
      <c r="T174" s="77">
        <v>173</v>
      </c>
      <c r="U174" s="77">
        <v>176</v>
      </c>
      <c r="V174" s="77">
        <v>178</v>
      </c>
      <c r="W174" s="77">
        <v>178</v>
      </c>
      <c r="X174" s="77">
        <v>172</v>
      </c>
      <c r="Y174" s="77">
        <v>176</v>
      </c>
      <c r="Z174" s="77">
        <v>185</v>
      </c>
      <c r="AA174" s="77">
        <v>190</v>
      </c>
      <c r="AB174" s="77">
        <v>199</v>
      </c>
      <c r="AC174" s="77">
        <v>202</v>
      </c>
      <c r="AD174" s="77">
        <v>205</v>
      </c>
      <c r="AE174" s="77">
        <v>190</v>
      </c>
    </row>
    <row r="175" spans="1:31" customFormat="1" ht="16.2" x14ac:dyDescent="0.3">
      <c r="A175" s="137" t="s">
        <v>337</v>
      </c>
      <c r="B175" s="44"/>
      <c r="C175" s="48" t="s">
        <v>338</v>
      </c>
      <c r="D175" s="49"/>
      <c r="E175" s="77">
        <v>4199</v>
      </c>
      <c r="F175" s="77">
        <v>4276</v>
      </c>
      <c r="G175" s="77">
        <v>4360</v>
      </c>
      <c r="H175" s="77">
        <v>4477</v>
      </c>
      <c r="I175" s="77">
        <v>4494</v>
      </c>
      <c r="J175" s="77">
        <v>4617</v>
      </c>
      <c r="K175" s="77">
        <v>4880</v>
      </c>
      <c r="L175" s="77">
        <v>4820</v>
      </c>
      <c r="M175" s="77">
        <v>5072</v>
      </c>
      <c r="N175" s="77">
        <v>5129</v>
      </c>
      <c r="O175" s="77">
        <v>5235</v>
      </c>
      <c r="P175" s="77">
        <v>5472</v>
      </c>
      <c r="Q175" s="77">
        <v>5520</v>
      </c>
      <c r="R175" s="77">
        <v>5316</v>
      </c>
      <c r="S175" s="77">
        <v>5582</v>
      </c>
      <c r="T175" s="77">
        <v>5659</v>
      </c>
      <c r="U175" s="77">
        <v>5505</v>
      </c>
      <c r="V175" s="77">
        <v>5384</v>
      </c>
      <c r="W175" s="77">
        <v>5378</v>
      </c>
      <c r="X175" s="77">
        <v>5467</v>
      </c>
      <c r="Y175" s="77">
        <v>5528</v>
      </c>
      <c r="Z175" s="77">
        <v>5659</v>
      </c>
      <c r="AA175" s="77">
        <v>5676</v>
      </c>
      <c r="AB175" s="77">
        <v>5973</v>
      </c>
      <c r="AC175" s="77">
        <v>6023</v>
      </c>
      <c r="AD175" s="77">
        <v>6262</v>
      </c>
      <c r="AE175" s="77">
        <v>6397</v>
      </c>
    </row>
    <row r="176" spans="1:31" customFormat="1" ht="16.2" x14ac:dyDescent="0.3">
      <c r="A176" s="140" t="s">
        <v>339</v>
      </c>
      <c r="B176" s="141"/>
      <c r="C176" s="142" t="s">
        <v>340</v>
      </c>
      <c r="D176" s="143"/>
      <c r="E176" s="77">
        <v>4062</v>
      </c>
      <c r="F176" s="77">
        <v>4113</v>
      </c>
      <c r="G176" s="77">
        <v>4167</v>
      </c>
      <c r="H176" s="77">
        <v>4259</v>
      </c>
      <c r="I176" s="77">
        <v>4258</v>
      </c>
      <c r="J176" s="77">
        <v>4261</v>
      </c>
      <c r="K176" s="77">
        <v>4354</v>
      </c>
      <c r="L176" s="77">
        <v>4358</v>
      </c>
      <c r="M176" s="77">
        <v>4365</v>
      </c>
      <c r="N176" s="77">
        <v>4619</v>
      </c>
      <c r="O176" s="77">
        <v>4712</v>
      </c>
      <c r="P176" s="77">
        <v>4757</v>
      </c>
      <c r="Q176" s="77">
        <v>4817</v>
      </c>
      <c r="R176" s="77">
        <v>4914</v>
      </c>
      <c r="S176" s="77">
        <v>4926</v>
      </c>
      <c r="T176" s="77">
        <v>4887</v>
      </c>
      <c r="U176" s="77">
        <v>4828</v>
      </c>
      <c r="V176" s="77">
        <v>4745</v>
      </c>
      <c r="W176" s="77">
        <v>4800</v>
      </c>
      <c r="X176" s="77">
        <v>4807</v>
      </c>
      <c r="Y176" s="77">
        <v>4759</v>
      </c>
      <c r="Z176" s="77">
        <v>4877</v>
      </c>
      <c r="AA176" s="77">
        <v>4886</v>
      </c>
      <c r="AB176" s="77">
        <v>4857</v>
      </c>
      <c r="AC176" s="77">
        <v>4879</v>
      </c>
      <c r="AD176" s="77">
        <v>4931</v>
      </c>
      <c r="AE176" s="77">
        <v>5091</v>
      </c>
    </row>
    <row r="177" spans="1:31" customFormat="1" ht="16.2" x14ac:dyDescent="0.3">
      <c r="A177" s="137" t="s">
        <v>343</v>
      </c>
      <c r="B177" s="44"/>
      <c r="C177" s="48" t="s">
        <v>344</v>
      </c>
      <c r="D177" s="49"/>
      <c r="E177" s="77">
        <v>1967</v>
      </c>
      <c r="F177" s="77">
        <v>2028</v>
      </c>
      <c r="G177" s="77">
        <v>2070</v>
      </c>
      <c r="H177" s="77">
        <v>2108</v>
      </c>
      <c r="I177" s="77">
        <v>2142</v>
      </c>
      <c r="J177" s="77">
        <v>2181</v>
      </c>
      <c r="K177" s="77">
        <v>2220</v>
      </c>
      <c r="L177" s="77">
        <v>2210</v>
      </c>
      <c r="M177" s="77">
        <v>2287</v>
      </c>
      <c r="N177" s="77">
        <v>2350</v>
      </c>
      <c r="O177" s="77">
        <v>2376</v>
      </c>
      <c r="P177" s="77">
        <v>2429</v>
      </c>
      <c r="Q177" s="77">
        <v>2490</v>
      </c>
      <c r="R177" s="77">
        <v>2543</v>
      </c>
      <c r="S177" s="77">
        <v>2571</v>
      </c>
      <c r="T177" s="77">
        <v>2594</v>
      </c>
      <c r="U177" s="77">
        <v>2551</v>
      </c>
      <c r="V177" s="77">
        <v>2549</v>
      </c>
      <c r="W177" s="77">
        <v>2554</v>
      </c>
      <c r="X177" s="77">
        <v>2547</v>
      </c>
      <c r="Y177" s="77">
        <v>2587</v>
      </c>
      <c r="Z177" s="77">
        <v>2632</v>
      </c>
      <c r="AA177" s="77">
        <v>2715</v>
      </c>
      <c r="AB177" s="77">
        <v>2811</v>
      </c>
      <c r="AC177" s="77">
        <v>2958</v>
      </c>
      <c r="AD177" s="77">
        <v>2982</v>
      </c>
      <c r="AE177" s="77">
        <v>3047</v>
      </c>
    </row>
    <row r="178" spans="1:31" customFormat="1" ht="16.2" x14ac:dyDescent="0.3">
      <c r="A178" s="137" t="s">
        <v>345</v>
      </c>
      <c r="B178" s="44"/>
      <c r="C178" s="48" t="s">
        <v>346</v>
      </c>
      <c r="D178" s="49"/>
      <c r="E178" s="77">
        <v>5168</v>
      </c>
      <c r="F178" s="77">
        <v>5270</v>
      </c>
      <c r="G178" s="77">
        <v>5391</v>
      </c>
      <c r="H178" s="77">
        <v>5557</v>
      </c>
      <c r="I178" s="77">
        <v>5705</v>
      </c>
      <c r="J178" s="77">
        <v>5859</v>
      </c>
      <c r="K178" s="77">
        <v>5971</v>
      </c>
      <c r="L178" s="77">
        <v>6095</v>
      </c>
      <c r="M178" s="77">
        <v>6253</v>
      </c>
      <c r="N178" s="77">
        <v>6489</v>
      </c>
      <c r="O178" s="77">
        <v>6509</v>
      </c>
      <c r="P178" s="77">
        <v>6554</v>
      </c>
      <c r="Q178" s="77">
        <v>6710</v>
      </c>
      <c r="R178" s="77">
        <v>6831</v>
      </c>
      <c r="S178" s="77">
        <v>6922</v>
      </c>
      <c r="T178" s="77">
        <v>6887</v>
      </c>
      <c r="U178" s="77">
        <v>6818</v>
      </c>
      <c r="V178" s="77">
        <v>6763</v>
      </c>
      <c r="W178" s="77">
        <v>6804</v>
      </c>
      <c r="X178" s="77">
        <v>6633</v>
      </c>
      <c r="Y178" s="77">
        <v>6739</v>
      </c>
      <c r="Z178" s="77">
        <v>6970</v>
      </c>
      <c r="AA178" s="77">
        <v>7175</v>
      </c>
      <c r="AB178" s="77">
        <v>7274</v>
      </c>
      <c r="AC178" s="77">
        <v>7320</v>
      </c>
      <c r="AD178" s="77">
        <v>7315</v>
      </c>
      <c r="AE178" s="77">
        <v>7484</v>
      </c>
    </row>
    <row r="179" spans="1:31" customFormat="1" ht="16.2" x14ac:dyDescent="0.3">
      <c r="A179" s="137" t="s">
        <v>347</v>
      </c>
      <c r="B179" s="44"/>
      <c r="C179" s="48" t="s">
        <v>348</v>
      </c>
      <c r="D179" s="49"/>
      <c r="E179" s="77">
        <v>4760</v>
      </c>
      <c r="F179" s="77">
        <v>4871</v>
      </c>
      <c r="G179" s="77">
        <v>4972</v>
      </c>
      <c r="H179" s="77">
        <v>5088</v>
      </c>
      <c r="I179" s="77">
        <v>5190</v>
      </c>
      <c r="J179" s="77">
        <v>5390</v>
      </c>
      <c r="K179" s="77">
        <v>5499</v>
      </c>
      <c r="L179" s="77">
        <v>5560</v>
      </c>
      <c r="M179" s="77">
        <v>5548</v>
      </c>
      <c r="N179" s="77">
        <v>5764</v>
      </c>
      <c r="O179" s="77">
        <v>5836</v>
      </c>
      <c r="P179" s="77">
        <v>5799</v>
      </c>
      <c r="Q179" s="77">
        <v>6043</v>
      </c>
      <c r="R179" s="77">
        <v>5936</v>
      </c>
      <c r="S179" s="77">
        <v>5919</v>
      </c>
      <c r="T179" s="77">
        <v>5915</v>
      </c>
      <c r="U179" s="77">
        <v>5790</v>
      </c>
      <c r="V179" s="77">
        <v>5830</v>
      </c>
      <c r="W179" s="77">
        <v>5866</v>
      </c>
      <c r="X179" s="77">
        <v>5793</v>
      </c>
      <c r="Y179" s="77">
        <v>5841</v>
      </c>
      <c r="Z179" s="77">
        <v>6253</v>
      </c>
      <c r="AA179" s="77">
        <v>6380</v>
      </c>
      <c r="AB179" s="77">
        <v>6287</v>
      </c>
      <c r="AC179" s="77">
        <v>6391</v>
      </c>
      <c r="AD179" s="77">
        <v>6367</v>
      </c>
      <c r="AE179" s="77">
        <v>6417</v>
      </c>
    </row>
    <row r="180" spans="1:31" s="43" customFormat="1" ht="15.6" x14ac:dyDescent="0.25">
      <c r="A180" s="137" t="s">
        <v>349</v>
      </c>
      <c r="B180" s="44"/>
      <c r="C180" s="48" t="s">
        <v>350</v>
      </c>
      <c r="D180" s="49"/>
      <c r="E180" s="77">
        <v>2941</v>
      </c>
      <c r="F180" s="77">
        <v>2988</v>
      </c>
      <c r="G180" s="77">
        <v>3036</v>
      </c>
      <c r="H180" s="77">
        <v>3116</v>
      </c>
      <c r="I180" s="77">
        <v>3161</v>
      </c>
      <c r="J180" s="77">
        <v>3197</v>
      </c>
      <c r="K180" s="77">
        <v>3250</v>
      </c>
      <c r="L180" s="77">
        <v>3177</v>
      </c>
      <c r="M180" s="77">
        <v>3237</v>
      </c>
      <c r="N180" s="77">
        <v>3434</v>
      </c>
      <c r="O180" s="77">
        <v>3436</v>
      </c>
      <c r="P180" s="77">
        <v>3583</v>
      </c>
      <c r="Q180" s="77">
        <v>3587</v>
      </c>
      <c r="R180" s="77">
        <v>3608</v>
      </c>
      <c r="S180" s="77">
        <v>3661</v>
      </c>
      <c r="T180" s="77">
        <v>3606</v>
      </c>
      <c r="U180" s="77">
        <v>3578</v>
      </c>
      <c r="V180" s="77">
        <v>3509</v>
      </c>
      <c r="W180" s="77">
        <v>3557</v>
      </c>
      <c r="X180" s="77">
        <v>3569</v>
      </c>
      <c r="Y180" s="77">
        <v>3560</v>
      </c>
      <c r="Z180" s="77">
        <v>3644</v>
      </c>
      <c r="AA180" s="77">
        <v>3665</v>
      </c>
      <c r="AB180" s="77">
        <v>3662</v>
      </c>
      <c r="AC180" s="77">
        <v>3685</v>
      </c>
      <c r="AD180" s="77">
        <v>3717</v>
      </c>
      <c r="AE180" s="77">
        <v>3713</v>
      </c>
    </row>
    <row r="181" spans="1:31" customFormat="1" ht="16.2" x14ac:dyDescent="0.3">
      <c r="A181" s="137" t="s">
        <v>351</v>
      </c>
      <c r="B181" s="44"/>
      <c r="C181" s="48" t="s">
        <v>352</v>
      </c>
      <c r="D181" s="49">
        <v>2</v>
      </c>
      <c r="E181" s="77">
        <v>2622</v>
      </c>
      <c r="F181" s="77">
        <v>2691</v>
      </c>
      <c r="G181" s="77">
        <v>2745</v>
      </c>
      <c r="H181" s="77">
        <v>2819</v>
      </c>
      <c r="I181" s="77">
        <v>2890</v>
      </c>
      <c r="J181" s="77">
        <v>2958</v>
      </c>
      <c r="K181" s="77">
        <v>2935</v>
      </c>
      <c r="L181" s="77">
        <v>2904</v>
      </c>
      <c r="M181" s="77">
        <v>2975</v>
      </c>
      <c r="N181" s="77">
        <v>3052</v>
      </c>
      <c r="O181" s="77">
        <v>3113</v>
      </c>
      <c r="P181" s="77">
        <v>3092</v>
      </c>
      <c r="Q181" s="77">
        <v>3225</v>
      </c>
      <c r="R181" s="77">
        <v>3227</v>
      </c>
      <c r="S181" s="77">
        <v>3272</v>
      </c>
      <c r="T181" s="77">
        <v>3216</v>
      </c>
      <c r="U181" s="77">
        <v>3165</v>
      </c>
      <c r="V181" s="77">
        <v>3161</v>
      </c>
      <c r="W181" s="77">
        <v>3179</v>
      </c>
      <c r="X181" s="77">
        <v>3157</v>
      </c>
      <c r="Y181" s="77">
        <v>3192</v>
      </c>
      <c r="Z181" s="77">
        <v>3326</v>
      </c>
      <c r="AA181" s="77">
        <v>3395</v>
      </c>
      <c r="AB181" s="77">
        <v>3472</v>
      </c>
      <c r="AC181" s="77">
        <v>3517</v>
      </c>
      <c r="AD181" s="77">
        <v>3527</v>
      </c>
      <c r="AE181" s="77">
        <v>3604</v>
      </c>
    </row>
    <row r="182" spans="1:31" customFormat="1" ht="14.4" x14ac:dyDescent="0.3">
      <c r="A182" s="136" t="s">
        <v>11</v>
      </c>
      <c r="B182" s="44" t="s">
        <v>12</v>
      </c>
      <c r="C182" s="44"/>
      <c r="D182" s="44"/>
      <c r="E182" s="76">
        <v>1635</v>
      </c>
      <c r="F182" s="76">
        <v>1671</v>
      </c>
      <c r="G182" s="76">
        <v>1702</v>
      </c>
      <c r="H182" s="76">
        <v>1744</v>
      </c>
      <c r="I182" s="76">
        <v>1782</v>
      </c>
      <c r="J182" s="76">
        <v>1807</v>
      </c>
      <c r="K182" s="76">
        <v>1831</v>
      </c>
      <c r="L182" s="76">
        <v>1814</v>
      </c>
      <c r="M182" s="76">
        <v>1840</v>
      </c>
      <c r="N182" s="76">
        <v>1904</v>
      </c>
      <c r="O182" s="76">
        <v>1925</v>
      </c>
      <c r="P182" s="76">
        <v>2046</v>
      </c>
      <c r="Q182" s="76">
        <v>2049</v>
      </c>
      <c r="R182" s="76">
        <v>2020</v>
      </c>
      <c r="S182" s="76">
        <v>2043</v>
      </c>
      <c r="T182" s="76">
        <v>2025</v>
      </c>
      <c r="U182" s="76">
        <v>2027</v>
      </c>
      <c r="V182" s="76">
        <v>1996</v>
      </c>
      <c r="W182" s="76">
        <v>1992</v>
      </c>
      <c r="X182" s="76">
        <v>1991</v>
      </c>
      <c r="Y182" s="76">
        <v>2008</v>
      </c>
      <c r="Z182" s="76">
        <v>2057</v>
      </c>
      <c r="AA182" s="76">
        <v>2087</v>
      </c>
      <c r="AB182" s="76">
        <v>2136</v>
      </c>
      <c r="AC182" s="76">
        <v>2206</v>
      </c>
      <c r="AD182" s="76">
        <v>2211</v>
      </c>
      <c r="AE182" s="76">
        <v>2232</v>
      </c>
    </row>
    <row r="183" spans="1:31" customFormat="1" ht="14.4" x14ac:dyDescent="0.3">
      <c r="A183" s="137" t="s">
        <v>353</v>
      </c>
      <c r="B183" s="44"/>
      <c r="C183" s="48" t="s">
        <v>354</v>
      </c>
      <c r="D183" s="48"/>
      <c r="E183" s="77">
        <v>3255</v>
      </c>
      <c r="F183" s="77">
        <v>3297</v>
      </c>
      <c r="G183" s="77">
        <v>3352</v>
      </c>
      <c r="H183" s="77">
        <v>3453</v>
      </c>
      <c r="I183" s="77">
        <v>3504</v>
      </c>
      <c r="J183" s="77">
        <v>3529</v>
      </c>
      <c r="K183" s="77">
        <v>3568</v>
      </c>
      <c r="L183" s="77">
        <v>3594</v>
      </c>
      <c r="M183" s="77">
        <v>3560</v>
      </c>
      <c r="N183" s="77">
        <v>3621</v>
      </c>
      <c r="O183" s="77">
        <v>3667</v>
      </c>
      <c r="P183" s="77">
        <v>3836</v>
      </c>
      <c r="Q183" s="77">
        <v>3809</v>
      </c>
      <c r="R183" s="77">
        <v>3854</v>
      </c>
      <c r="S183" s="77">
        <v>3757</v>
      </c>
      <c r="T183" s="77">
        <v>3698</v>
      </c>
      <c r="U183" s="77">
        <v>3636</v>
      </c>
      <c r="V183" s="77">
        <v>3555</v>
      </c>
      <c r="W183" s="77">
        <v>3538</v>
      </c>
      <c r="X183" s="77">
        <v>3525</v>
      </c>
      <c r="Y183" s="77">
        <v>3500</v>
      </c>
      <c r="Z183" s="77">
        <v>3566</v>
      </c>
      <c r="AA183" s="77">
        <v>3563</v>
      </c>
      <c r="AB183" s="77">
        <v>3586</v>
      </c>
      <c r="AC183" s="77">
        <v>3605</v>
      </c>
      <c r="AD183" s="77">
        <v>3582</v>
      </c>
      <c r="AE183" s="77">
        <v>4072</v>
      </c>
    </row>
    <row r="184" spans="1:31" customFormat="1" ht="14.4" x14ac:dyDescent="0.3">
      <c r="A184" s="137" t="s">
        <v>355</v>
      </c>
      <c r="B184" s="44"/>
      <c r="C184" s="48" t="s">
        <v>356</v>
      </c>
      <c r="D184" s="48"/>
      <c r="E184" s="77">
        <v>932</v>
      </c>
      <c r="F184" s="77">
        <v>964</v>
      </c>
      <c r="G184" s="77">
        <v>981</v>
      </c>
      <c r="H184" s="77">
        <v>1003</v>
      </c>
      <c r="I184" s="77">
        <v>1024</v>
      </c>
      <c r="J184" s="77">
        <v>1033</v>
      </c>
      <c r="K184" s="77">
        <v>1041</v>
      </c>
      <c r="L184" s="77">
        <v>1006</v>
      </c>
      <c r="M184" s="77">
        <v>1017</v>
      </c>
      <c r="N184" s="77">
        <v>1075</v>
      </c>
      <c r="O184" s="77">
        <v>1096</v>
      </c>
      <c r="P184" s="77">
        <v>1191</v>
      </c>
      <c r="Q184" s="77">
        <v>1196</v>
      </c>
      <c r="R184" s="77">
        <v>1159</v>
      </c>
      <c r="S184" s="77">
        <v>1164</v>
      </c>
      <c r="T184" s="77">
        <v>1152</v>
      </c>
      <c r="U184" s="77">
        <v>1173</v>
      </c>
      <c r="V184" s="77">
        <v>1188</v>
      </c>
      <c r="W184" s="77">
        <v>1181</v>
      </c>
      <c r="X184" s="77">
        <v>1187</v>
      </c>
      <c r="Y184" s="77">
        <v>1216</v>
      </c>
      <c r="Z184" s="77">
        <v>1275</v>
      </c>
      <c r="AA184" s="77">
        <v>1308</v>
      </c>
      <c r="AB184" s="77">
        <v>1350</v>
      </c>
      <c r="AC184" s="77">
        <v>1443</v>
      </c>
      <c r="AD184" s="77">
        <v>1389</v>
      </c>
      <c r="AE184" s="77">
        <v>1445</v>
      </c>
    </row>
    <row r="185" spans="1:31" customFormat="1" ht="14.4" x14ac:dyDescent="0.3">
      <c r="A185" s="137" t="s">
        <v>357</v>
      </c>
      <c r="B185" s="44"/>
      <c r="C185" s="48" t="s">
        <v>358</v>
      </c>
      <c r="D185" s="48"/>
      <c r="E185" s="77">
        <v>1123</v>
      </c>
      <c r="F185" s="77">
        <v>1155</v>
      </c>
      <c r="G185" s="77">
        <v>1177</v>
      </c>
      <c r="H185" s="77">
        <v>1207</v>
      </c>
      <c r="I185" s="77">
        <v>1231</v>
      </c>
      <c r="J185" s="77">
        <v>1243</v>
      </c>
      <c r="K185" s="77">
        <v>1261</v>
      </c>
      <c r="L185" s="77">
        <v>1270</v>
      </c>
      <c r="M185" s="77">
        <v>1232</v>
      </c>
      <c r="N185" s="77">
        <v>1307</v>
      </c>
      <c r="O185" s="77">
        <v>1312</v>
      </c>
      <c r="P185" s="77">
        <v>1492</v>
      </c>
      <c r="Q185" s="77">
        <v>1494</v>
      </c>
      <c r="R185" s="77">
        <v>1531</v>
      </c>
      <c r="S185" s="77">
        <v>1504</v>
      </c>
      <c r="T185" s="77">
        <v>1526</v>
      </c>
      <c r="U185" s="77">
        <v>1511</v>
      </c>
      <c r="V185" s="77">
        <v>1510</v>
      </c>
      <c r="W185" s="77">
        <v>1499</v>
      </c>
      <c r="X185" s="77">
        <v>1494</v>
      </c>
      <c r="Y185" s="77">
        <v>1523</v>
      </c>
      <c r="Z185" s="77">
        <v>1581</v>
      </c>
      <c r="AA185" s="77">
        <v>1587</v>
      </c>
      <c r="AB185" s="77">
        <v>1619</v>
      </c>
      <c r="AC185" s="77">
        <v>1678</v>
      </c>
      <c r="AD185" s="77">
        <v>1661</v>
      </c>
      <c r="AE185" s="77">
        <v>1654</v>
      </c>
    </row>
    <row r="186" spans="1:31" customFormat="1" ht="14.4" x14ac:dyDescent="0.3">
      <c r="A186" s="137" t="s">
        <v>359</v>
      </c>
      <c r="B186" s="44"/>
      <c r="C186" s="48" t="s">
        <v>360</v>
      </c>
      <c r="D186" s="48"/>
      <c r="E186" s="77">
        <v>702</v>
      </c>
      <c r="F186" s="77">
        <v>724</v>
      </c>
      <c r="G186" s="77">
        <v>740</v>
      </c>
      <c r="H186" s="77">
        <v>760</v>
      </c>
      <c r="I186" s="77">
        <v>774</v>
      </c>
      <c r="J186" s="77">
        <v>774</v>
      </c>
      <c r="K186" s="77">
        <v>784</v>
      </c>
      <c r="L186" s="77">
        <v>762</v>
      </c>
      <c r="M186" s="77">
        <v>769</v>
      </c>
      <c r="N186" s="77">
        <v>829</v>
      </c>
      <c r="O186" s="77">
        <v>835</v>
      </c>
      <c r="P186" s="77">
        <v>877</v>
      </c>
      <c r="Q186" s="77">
        <v>902</v>
      </c>
      <c r="R186" s="77">
        <v>877</v>
      </c>
      <c r="S186" s="77">
        <v>879</v>
      </c>
      <c r="T186" s="77">
        <v>872</v>
      </c>
      <c r="U186" s="77">
        <v>876</v>
      </c>
      <c r="V186" s="77">
        <v>864</v>
      </c>
      <c r="W186" s="77">
        <v>860</v>
      </c>
      <c r="X186" s="77">
        <v>847</v>
      </c>
      <c r="Y186" s="77">
        <v>863</v>
      </c>
      <c r="Z186" s="77">
        <v>894</v>
      </c>
      <c r="AA186" s="77">
        <v>928</v>
      </c>
      <c r="AB186" s="77">
        <v>955</v>
      </c>
      <c r="AC186" s="77">
        <v>998</v>
      </c>
      <c r="AD186" s="77">
        <v>988</v>
      </c>
      <c r="AE186" s="77">
        <v>992</v>
      </c>
    </row>
    <row r="187" spans="1:31" customFormat="1" ht="14.4" x14ac:dyDescent="0.3">
      <c r="A187" s="137" t="s">
        <v>361</v>
      </c>
      <c r="B187" s="44"/>
      <c r="C187" s="48" t="s">
        <v>362</v>
      </c>
      <c r="D187" s="48"/>
      <c r="E187" s="77">
        <v>2340</v>
      </c>
      <c r="F187" s="77">
        <v>2376</v>
      </c>
      <c r="G187" s="77">
        <v>2399</v>
      </c>
      <c r="H187" s="77">
        <v>2436</v>
      </c>
      <c r="I187" s="77">
        <v>2475</v>
      </c>
      <c r="J187" s="77">
        <v>2506</v>
      </c>
      <c r="K187" s="77">
        <v>2580</v>
      </c>
      <c r="L187" s="77">
        <v>2563</v>
      </c>
      <c r="M187" s="77">
        <v>2587</v>
      </c>
      <c r="N187" s="77">
        <v>2610</v>
      </c>
      <c r="O187" s="77">
        <v>2599</v>
      </c>
      <c r="P187" s="77">
        <v>2662</v>
      </c>
      <c r="Q187" s="77">
        <v>2668</v>
      </c>
      <c r="R187" s="77">
        <v>2675</v>
      </c>
      <c r="S187" s="77">
        <v>2705</v>
      </c>
      <c r="T187" s="77">
        <v>2674</v>
      </c>
      <c r="U187" s="77">
        <v>2779</v>
      </c>
      <c r="V187" s="77">
        <v>2746</v>
      </c>
      <c r="W187" s="77">
        <v>2763</v>
      </c>
      <c r="X187" s="77">
        <v>2716</v>
      </c>
      <c r="Y187" s="77">
        <v>2649</v>
      </c>
      <c r="Z187" s="77">
        <v>2739</v>
      </c>
      <c r="AA187" s="77">
        <v>2780</v>
      </c>
      <c r="AB187" s="77">
        <v>2824</v>
      </c>
      <c r="AC187" s="77">
        <v>2869</v>
      </c>
      <c r="AD187" s="77">
        <v>2879</v>
      </c>
      <c r="AE187" s="77">
        <v>2913</v>
      </c>
    </row>
    <row r="188" spans="1:31" customFormat="1" ht="14.4" x14ac:dyDescent="0.3">
      <c r="A188" s="137" t="s">
        <v>363</v>
      </c>
      <c r="B188" s="44"/>
      <c r="C188" s="48" t="s">
        <v>364</v>
      </c>
      <c r="D188" s="48"/>
      <c r="E188" s="77">
        <v>913</v>
      </c>
      <c r="F188" s="77">
        <v>940</v>
      </c>
      <c r="G188" s="77">
        <v>964</v>
      </c>
      <c r="H188" s="77">
        <v>996</v>
      </c>
      <c r="I188" s="77">
        <v>1022</v>
      </c>
      <c r="J188" s="77">
        <v>1038</v>
      </c>
      <c r="K188" s="77">
        <v>1044</v>
      </c>
      <c r="L188" s="77">
        <v>1042</v>
      </c>
      <c r="M188" s="77">
        <v>1051</v>
      </c>
      <c r="N188" s="77">
        <v>1107</v>
      </c>
      <c r="O188" s="77">
        <v>1096</v>
      </c>
      <c r="P188" s="77">
        <v>1153</v>
      </c>
      <c r="Q188" s="77">
        <v>1169</v>
      </c>
      <c r="R188" s="77">
        <v>1104</v>
      </c>
      <c r="S188" s="77">
        <v>1143</v>
      </c>
      <c r="T188" s="77">
        <v>1147</v>
      </c>
      <c r="U188" s="77">
        <v>1140</v>
      </c>
      <c r="V188" s="77">
        <v>1130</v>
      </c>
      <c r="W188" s="77">
        <v>1126</v>
      </c>
      <c r="X188" s="77">
        <v>1104</v>
      </c>
      <c r="Y188" s="77">
        <v>1124</v>
      </c>
      <c r="Z188" s="77">
        <v>1168</v>
      </c>
      <c r="AA188" s="77">
        <v>1201</v>
      </c>
      <c r="AB188" s="77">
        <v>1234</v>
      </c>
      <c r="AC188" s="77">
        <v>1314</v>
      </c>
      <c r="AD188" s="77">
        <v>1301</v>
      </c>
      <c r="AE188" s="77">
        <v>1310</v>
      </c>
    </row>
    <row r="189" spans="1:31" customFormat="1" ht="14.4" x14ac:dyDescent="0.3">
      <c r="A189" s="137" t="s">
        <v>365</v>
      </c>
      <c r="B189" s="44"/>
      <c r="C189" s="48" t="s">
        <v>366</v>
      </c>
      <c r="D189" s="48"/>
      <c r="E189" s="77">
        <v>3798</v>
      </c>
      <c r="F189" s="77">
        <v>3823</v>
      </c>
      <c r="G189" s="77">
        <v>3860</v>
      </c>
      <c r="H189" s="77">
        <v>3886</v>
      </c>
      <c r="I189" s="77">
        <v>3905</v>
      </c>
      <c r="J189" s="77">
        <v>3938</v>
      </c>
      <c r="K189" s="77">
        <v>3981</v>
      </c>
      <c r="L189" s="77">
        <v>3985</v>
      </c>
      <c r="M189" s="77">
        <v>3985</v>
      </c>
      <c r="N189" s="77">
        <v>4125</v>
      </c>
      <c r="O189" s="77">
        <v>4109</v>
      </c>
      <c r="P189" s="77">
        <v>4161</v>
      </c>
      <c r="Q189" s="77">
        <v>4152</v>
      </c>
      <c r="R189" s="77">
        <v>4204</v>
      </c>
      <c r="S189" s="77">
        <v>4244</v>
      </c>
      <c r="T189" s="77">
        <v>4177</v>
      </c>
      <c r="U189" s="77">
        <v>4080</v>
      </c>
      <c r="V189" s="77">
        <v>3953</v>
      </c>
      <c r="W189" s="77">
        <v>3896</v>
      </c>
      <c r="X189" s="77">
        <v>3864</v>
      </c>
      <c r="Y189" s="77">
        <v>3773</v>
      </c>
      <c r="Z189" s="77">
        <v>3735</v>
      </c>
      <c r="AA189" s="77">
        <v>3693</v>
      </c>
      <c r="AB189" s="77">
        <v>3705</v>
      </c>
      <c r="AC189" s="77">
        <v>3694</v>
      </c>
      <c r="AD189" s="77">
        <v>3677</v>
      </c>
      <c r="AE189" s="77">
        <v>3684</v>
      </c>
    </row>
    <row r="190" spans="1:31" customFormat="1" ht="14.4" x14ac:dyDescent="0.3">
      <c r="A190" s="137" t="s">
        <v>367</v>
      </c>
      <c r="B190" s="44"/>
      <c r="C190" s="48" t="s">
        <v>368</v>
      </c>
      <c r="D190" s="48"/>
      <c r="E190" s="77">
        <v>1646</v>
      </c>
      <c r="F190" s="77">
        <v>1679</v>
      </c>
      <c r="G190" s="77">
        <v>1701</v>
      </c>
      <c r="H190" s="77">
        <v>1743</v>
      </c>
      <c r="I190" s="77">
        <v>1783</v>
      </c>
      <c r="J190" s="77">
        <v>1804</v>
      </c>
      <c r="K190" s="77">
        <v>1849</v>
      </c>
      <c r="L190" s="77">
        <v>1887</v>
      </c>
      <c r="M190" s="77">
        <v>1943</v>
      </c>
      <c r="N190" s="77">
        <v>1996</v>
      </c>
      <c r="O190" s="77">
        <v>2035</v>
      </c>
      <c r="P190" s="77">
        <v>2094</v>
      </c>
      <c r="Q190" s="77">
        <v>2003</v>
      </c>
      <c r="R190" s="77">
        <v>2200</v>
      </c>
      <c r="S190" s="77">
        <v>2184</v>
      </c>
      <c r="T190" s="77">
        <v>2146</v>
      </c>
      <c r="U190" s="77">
        <v>2152</v>
      </c>
      <c r="V190" s="77">
        <v>2121</v>
      </c>
      <c r="W190" s="77">
        <v>2117</v>
      </c>
      <c r="X190" s="77">
        <v>2082</v>
      </c>
      <c r="Y190" s="77">
        <v>2098</v>
      </c>
      <c r="Z190" s="77">
        <v>2201</v>
      </c>
      <c r="AA190" s="77">
        <v>2222</v>
      </c>
      <c r="AB190" s="77">
        <v>2218</v>
      </c>
      <c r="AC190" s="77">
        <v>2314</v>
      </c>
      <c r="AD190" s="77">
        <v>2343</v>
      </c>
      <c r="AE190" s="77">
        <v>2342</v>
      </c>
    </row>
    <row r="191" spans="1:31" customFormat="1" ht="14.4" x14ac:dyDescent="0.3">
      <c r="A191" s="137" t="s">
        <v>369</v>
      </c>
      <c r="B191" s="44"/>
      <c r="C191" s="48" t="s">
        <v>370</v>
      </c>
      <c r="D191" s="48"/>
      <c r="E191" s="77">
        <v>2577</v>
      </c>
      <c r="F191" s="77">
        <v>2601</v>
      </c>
      <c r="G191" s="77">
        <v>2628</v>
      </c>
      <c r="H191" s="77">
        <v>2660</v>
      </c>
      <c r="I191" s="77">
        <v>2688</v>
      </c>
      <c r="J191" s="77">
        <v>2719</v>
      </c>
      <c r="K191" s="77">
        <v>2753</v>
      </c>
      <c r="L191" s="77">
        <v>2738</v>
      </c>
      <c r="M191" s="77">
        <v>2752</v>
      </c>
      <c r="N191" s="77">
        <v>2826</v>
      </c>
      <c r="O191" s="77">
        <v>2842</v>
      </c>
      <c r="P191" s="77">
        <v>2855</v>
      </c>
      <c r="Q191" s="77">
        <v>2837</v>
      </c>
      <c r="R191" s="77">
        <v>2835</v>
      </c>
      <c r="S191" s="77">
        <v>2879</v>
      </c>
      <c r="T191" s="77">
        <v>2824</v>
      </c>
      <c r="U191" s="77">
        <v>2831</v>
      </c>
      <c r="V191" s="77">
        <v>2737</v>
      </c>
      <c r="W191" s="77">
        <v>2713</v>
      </c>
      <c r="X191" s="77">
        <v>2663</v>
      </c>
      <c r="Y191" s="77">
        <v>2612</v>
      </c>
      <c r="Z191" s="77">
        <v>2664</v>
      </c>
      <c r="AA191" s="77">
        <v>2663</v>
      </c>
      <c r="AB191" s="77">
        <v>2669</v>
      </c>
      <c r="AC191" s="77">
        <v>2780</v>
      </c>
      <c r="AD191" s="77">
        <v>2793</v>
      </c>
      <c r="AE191" s="77">
        <v>2768</v>
      </c>
    </row>
    <row r="192" spans="1:31" customFormat="1" ht="14.4" x14ac:dyDescent="0.3">
      <c r="A192" s="137" t="s">
        <v>371</v>
      </c>
      <c r="B192" s="44"/>
      <c r="C192" s="48" t="s">
        <v>372</v>
      </c>
      <c r="D192" s="48"/>
      <c r="E192" s="77">
        <v>1721</v>
      </c>
      <c r="F192" s="77">
        <v>1757</v>
      </c>
      <c r="G192" s="77">
        <v>1782</v>
      </c>
      <c r="H192" s="77">
        <v>1830</v>
      </c>
      <c r="I192" s="77">
        <v>1877</v>
      </c>
      <c r="J192" s="77">
        <v>1896</v>
      </c>
      <c r="K192" s="77">
        <v>1946</v>
      </c>
      <c r="L192" s="77">
        <v>1952</v>
      </c>
      <c r="M192" s="77">
        <v>1993</v>
      </c>
      <c r="N192" s="77">
        <v>2037</v>
      </c>
      <c r="O192" s="77">
        <v>2091</v>
      </c>
      <c r="P192" s="77">
        <v>2256</v>
      </c>
      <c r="Q192" s="77">
        <v>2263</v>
      </c>
      <c r="R192" s="77">
        <v>2234</v>
      </c>
      <c r="S192" s="77">
        <v>2294</v>
      </c>
      <c r="T192" s="77">
        <v>2188</v>
      </c>
      <c r="U192" s="77">
        <v>2147</v>
      </c>
      <c r="V192" s="77">
        <v>2133</v>
      </c>
      <c r="W192" s="77">
        <v>2130</v>
      </c>
      <c r="X192" s="77">
        <v>2077</v>
      </c>
      <c r="Y192" s="77">
        <v>2096</v>
      </c>
      <c r="Z192" s="77">
        <v>2180</v>
      </c>
      <c r="AA192" s="77">
        <v>2212</v>
      </c>
      <c r="AB192" s="77">
        <v>2307</v>
      </c>
      <c r="AC192" s="77">
        <v>2519</v>
      </c>
      <c r="AD192" s="77">
        <v>2518</v>
      </c>
      <c r="AE192" s="77">
        <v>2534</v>
      </c>
    </row>
    <row r="193" spans="1:31" customFormat="1" ht="14.4" x14ac:dyDescent="0.3">
      <c r="A193" s="137" t="s">
        <v>373</v>
      </c>
      <c r="B193" s="44"/>
      <c r="C193" s="48" t="s">
        <v>374</v>
      </c>
      <c r="D193" s="48"/>
      <c r="E193" s="77">
        <v>2910</v>
      </c>
      <c r="F193" s="77">
        <v>2946</v>
      </c>
      <c r="G193" s="77">
        <v>2980</v>
      </c>
      <c r="H193" s="77">
        <v>3027</v>
      </c>
      <c r="I193" s="77">
        <v>3076</v>
      </c>
      <c r="J193" s="77">
        <v>3119</v>
      </c>
      <c r="K193" s="77">
        <v>3164</v>
      </c>
      <c r="L193" s="77">
        <v>3287</v>
      </c>
      <c r="M193" s="77">
        <v>3320</v>
      </c>
      <c r="N193" s="77">
        <v>3401</v>
      </c>
      <c r="O193" s="77">
        <v>3405</v>
      </c>
      <c r="P193" s="77">
        <v>3476</v>
      </c>
      <c r="Q193" s="77">
        <v>3423</v>
      </c>
      <c r="R193" s="77">
        <v>3879</v>
      </c>
      <c r="S193" s="77">
        <v>4034</v>
      </c>
      <c r="T193" s="77">
        <v>4040</v>
      </c>
      <c r="U193" s="77">
        <v>4038</v>
      </c>
      <c r="V193" s="77">
        <v>3909</v>
      </c>
      <c r="W193" s="77">
        <v>4023</v>
      </c>
      <c r="X193" s="77">
        <v>3926</v>
      </c>
      <c r="Y193" s="77">
        <v>3936</v>
      </c>
      <c r="Z193" s="77">
        <v>4028</v>
      </c>
      <c r="AA193" s="77">
        <v>4128</v>
      </c>
      <c r="AB193" s="77">
        <v>4163</v>
      </c>
      <c r="AC193" s="77">
        <v>4156</v>
      </c>
      <c r="AD193" s="77">
        <v>4149</v>
      </c>
      <c r="AE193" s="77">
        <v>4103</v>
      </c>
    </row>
    <row r="194" spans="1:31" customFormat="1" ht="14.4" x14ac:dyDescent="0.3">
      <c r="A194" s="137" t="s">
        <v>375</v>
      </c>
      <c r="B194" s="44"/>
      <c r="C194" s="48" t="s">
        <v>376</v>
      </c>
      <c r="D194" s="48"/>
      <c r="E194" s="77">
        <v>4729</v>
      </c>
      <c r="F194" s="77">
        <v>4788</v>
      </c>
      <c r="G194" s="77">
        <v>4867</v>
      </c>
      <c r="H194" s="77">
        <v>4963</v>
      </c>
      <c r="I194" s="77">
        <v>5058</v>
      </c>
      <c r="J194" s="77">
        <v>5140</v>
      </c>
      <c r="K194" s="77">
        <v>5206</v>
      </c>
      <c r="L194" s="77">
        <v>5127</v>
      </c>
      <c r="M194" s="77">
        <v>5237</v>
      </c>
      <c r="N194" s="77">
        <v>5356</v>
      </c>
      <c r="O194" s="77">
        <v>5394</v>
      </c>
      <c r="P194" s="77">
        <v>5538</v>
      </c>
      <c r="Q194" s="77">
        <v>5519</v>
      </c>
      <c r="R194" s="77">
        <v>5438</v>
      </c>
      <c r="S194" s="77">
        <v>5513</v>
      </c>
      <c r="T194" s="77">
        <v>5322</v>
      </c>
      <c r="U194" s="77">
        <v>5359</v>
      </c>
      <c r="V194" s="77">
        <v>5145</v>
      </c>
      <c r="W194" s="77">
        <v>5151</v>
      </c>
      <c r="X194" s="77">
        <v>5065</v>
      </c>
      <c r="Y194" s="77">
        <v>5066</v>
      </c>
      <c r="Z194" s="77">
        <v>5130</v>
      </c>
      <c r="AA194" s="77">
        <v>5200</v>
      </c>
      <c r="AB194" s="77">
        <v>5229</v>
      </c>
      <c r="AC194" s="77">
        <v>5222</v>
      </c>
      <c r="AD194" s="77">
        <v>5378</v>
      </c>
      <c r="AE194" s="77">
        <v>5357</v>
      </c>
    </row>
    <row r="195" spans="1:31" customFormat="1" ht="14.4" x14ac:dyDescent="0.3">
      <c r="A195" s="137" t="s">
        <v>377</v>
      </c>
      <c r="B195" s="44"/>
      <c r="C195" s="48" t="s">
        <v>378</v>
      </c>
      <c r="D195" s="48"/>
      <c r="E195" s="77">
        <v>346</v>
      </c>
      <c r="F195" s="77">
        <v>358</v>
      </c>
      <c r="G195" s="77">
        <v>366</v>
      </c>
      <c r="H195" s="77">
        <v>375</v>
      </c>
      <c r="I195" s="77">
        <v>383</v>
      </c>
      <c r="J195" s="77">
        <v>385</v>
      </c>
      <c r="K195" s="77">
        <v>381</v>
      </c>
      <c r="L195" s="77">
        <v>380</v>
      </c>
      <c r="M195" s="77">
        <v>385</v>
      </c>
      <c r="N195" s="77">
        <v>390</v>
      </c>
      <c r="O195" s="77">
        <v>404</v>
      </c>
      <c r="P195" s="77">
        <v>405</v>
      </c>
      <c r="Q195" s="77">
        <v>392</v>
      </c>
      <c r="R195" s="77">
        <v>431</v>
      </c>
      <c r="S195" s="77">
        <v>433</v>
      </c>
      <c r="T195" s="77">
        <v>424</v>
      </c>
      <c r="U195" s="77">
        <v>431</v>
      </c>
      <c r="V195" s="77">
        <v>424</v>
      </c>
      <c r="W195" s="77">
        <v>425</v>
      </c>
      <c r="X195" s="77">
        <v>426</v>
      </c>
      <c r="Y195" s="77">
        <v>436</v>
      </c>
      <c r="Z195" s="77">
        <v>455</v>
      </c>
      <c r="AA195" s="77">
        <v>470</v>
      </c>
      <c r="AB195" s="77">
        <v>531</v>
      </c>
      <c r="AC195" s="77">
        <v>500</v>
      </c>
      <c r="AD195" s="77">
        <v>499</v>
      </c>
      <c r="AE195" s="77">
        <v>493</v>
      </c>
    </row>
    <row r="196" spans="1:31" customFormat="1" ht="14.4" x14ac:dyDescent="0.3">
      <c r="A196" s="137" t="s">
        <v>379</v>
      </c>
      <c r="B196" s="44"/>
      <c r="C196" s="48" t="s">
        <v>380</v>
      </c>
      <c r="D196" s="48"/>
      <c r="E196" s="77">
        <v>3435</v>
      </c>
      <c r="F196" s="77">
        <v>3487</v>
      </c>
      <c r="G196" s="77">
        <v>3552</v>
      </c>
      <c r="H196" s="77">
        <v>3649</v>
      </c>
      <c r="I196" s="77">
        <v>3743</v>
      </c>
      <c r="J196" s="77">
        <v>3825</v>
      </c>
      <c r="K196" s="77">
        <v>3940</v>
      </c>
      <c r="L196" s="77">
        <v>3939</v>
      </c>
      <c r="M196" s="77">
        <v>4011</v>
      </c>
      <c r="N196" s="77">
        <v>4117</v>
      </c>
      <c r="O196" s="77">
        <v>4139</v>
      </c>
      <c r="P196" s="77">
        <v>4425</v>
      </c>
      <c r="Q196" s="77">
        <v>4400</v>
      </c>
      <c r="R196" s="77">
        <v>4380</v>
      </c>
      <c r="S196" s="77">
        <v>4466</v>
      </c>
      <c r="T196" s="77">
        <v>4398</v>
      </c>
      <c r="U196" s="77">
        <v>4350</v>
      </c>
      <c r="V196" s="77">
        <v>4250</v>
      </c>
      <c r="W196" s="77">
        <v>4262</v>
      </c>
      <c r="X196" s="77">
        <v>4315</v>
      </c>
      <c r="Y196" s="77">
        <v>4319</v>
      </c>
      <c r="Z196" s="77">
        <v>4392</v>
      </c>
      <c r="AA196" s="77">
        <v>4488</v>
      </c>
      <c r="AB196" s="77">
        <v>4619</v>
      </c>
      <c r="AC196" s="77">
        <v>4639</v>
      </c>
      <c r="AD196" s="77">
        <v>4599</v>
      </c>
      <c r="AE196" s="77">
        <v>4612</v>
      </c>
    </row>
    <row r="197" spans="1:31" customFormat="1" ht="14.4" x14ac:dyDescent="0.3">
      <c r="A197" s="137" t="s">
        <v>787</v>
      </c>
      <c r="B197" s="44"/>
      <c r="C197" s="48" t="s">
        <v>381</v>
      </c>
      <c r="D197" s="48"/>
      <c r="E197" s="77">
        <v>2299</v>
      </c>
      <c r="F197" s="77">
        <v>2357</v>
      </c>
      <c r="G197" s="77">
        <v>2389</v>
      </c>
      <c r="H197" s="77">
        <v>2442</v>
      </c>
      <c r="I197" s="77">
        <v>2495</v>
      </c>
      <c r="J197" s="77">
        <v>2524</v>
      </c>
      <c r="K197" s="77">
        <v>2528</v>
      </c>
      <c r="L197" s="77">
        <v>2496</v>
      </c>
      <c r="M197" s="77">
        <v>2551</v>
      </c>
      <c r="N197" s="77">
        <v>2686</v>
      </c>
      <c r="O197" s="77">
        <v>2712</v>
      </c>
      <c r="P197" s="77">
        <v>2857</v>
      </c>
      <c r="Q197" s="77">
        <v>2821</v>
      </c>
      <c r="R197" s="77">
        <v>2800</v>
      </c>
      <c r="S197" s="77">
        <v>2841</v>
      </c>
      <c r="T197" s="77">
        <v>2809</v>
      </c>
      <c r="U197" s="77">
        <v>2824</v>
      </c>
      <c r="V197" s="77">
        <v>2773</v>
      </c>
      <c r="W197" s="77">
        <v>2764</v>
      </c>
      <c r="X197" s="77">
        <v>2718</v>
      </c>
      <c r="Y197" s="77">
        <v>2752</v>
      </c>
      <c r="Z197" s="77">
        <v>2831</v>
      </c>
      <c r="AA197" s="77">
        <v>2861</v>
      </c>
      <c r="AB197" s="77">
        <v>2928</v>
      </c>
      <c r="AC197" s="77">
        <v>3029</v>
      </c>
      <c r="AD197" s="77">
        <v>2988</v>
      </c>
      <c r="AE197" s="77">
        <v>3022</v>
      </c>
    </row>
    <row r="198" spans="1:31" customFormat="1" ht="14.4" x14ac:dyDescent="0.3">
      <c r="A198" s="137" t="s">
        <v>788</v>
      </c>
      <c r="B198" s="44"/>
      <c r="C198" s="48" t="s">
        <v>382</v>
      </c>
      <c r="D198" s="48"/>
      <c r="E198" s="77">
        <v>4145</v>
      </c>
      <c r="F198" s="77">
        <v>4197</v>
      </c>
      <c r="G198" s="77">
        <v>4280</v>
      </c>
      <c r="H198" s="77">
        <v>4389</v>
      </c>
      <c r="I198" s="77">
        <v>4491</v>
      </c>
      <c r="J198" s="77">
        <v>4605</v>
      </c>
      <c r="K198" s="77">
        <v>4677</v>
      </c>
      <c r="L198" s="77">
        <v>4633</v>
      </c>
      <c r="M198" s="77">
        <v>4695</v>
      </c>
      <c r="N198" s="77">
        <v>4821</v>
      </c>
      <c r="O198" s="77">
        <v>4815</v>
      </c>
      <c r="P198" s="77">
        <v>5013</v>
      </c>
      <c r="Q198" s="77">
        <v>5038</v>
      </c>
      <c r="R198" s="77">
        <v>5003</v>
      </c>
      <c r="S198" s="77">
        <v>5046</v>
      </c>
      <c r="T198" s="77">
        <v>5028</v>
      </c>
      <c r="U198" s="77">
        <v>5034</v>
      </c>
      <c r="V198" s="77">
        <v>4914</v>
      </c>
      <c r="W198" s="77">
        <v>4915</v>
      </c>
      <c r="X198" s="77">
        <v>5058</v>
      </c>
      <c r="Y198" s="77">
        <v>5101</v>
      </c>
      <c r="Z198" s="77">
        <v>5105</v>
      </c>
      <c r="AA198" s="77">
        <v>5030</v>
      </c>
      <c r="AB198" s="77">
        <v>5056</v>
      </c>
      <c r="AC198" s="77">
        <v>5107</v>
      </c>
      <c r="AD198" s="77">
        <v>5033</v>
      </c>
      <c r="AE198" s="77">
        <v>5082</v>
      </c>
    </row>
    <row r="199" spans="1:31" customFormat="1" ht="14.4" x14ac:dyDescent="0.3">
      <c r="A199" s="137" t="s">
        <v>383</v>
      </c>
      <c r="B199" s="44"/>
      <c r="C199" s="48" t="s">
        <v>384</v>
      </c>
      <c r="D199" s="48"/>
      <c r="E199" s="77">
        <v>685</v>
      </c>
      <c r="F199" s="77">
        <v>703</v>
      </c>
      <c r="G199" s="77">
        <v>718</v>
      </c>
      <c r="H199" s="77">
        <v>738</v>
      </c>
      <c r="I199" s="77">
        <v>753</v>
      </c>
      <c r="J199" s="77">
        <v>756</v>
      </c>
      <c r="K199" s="77">
        <v>767</v>
      </c>
      <c r="L199" s="77">
        <v>753</v>
      </c>
      <c r="M199" s="77">
        <v>773</v>
      </c>
      <c r="N199" s="77">
        <v>808</v>
      </c>
      <c r="O199" s="77">
        <v>816</v>
      </c>
      <c r="P199" s="77">
        <v>870</v>
      </c>
      <c r="Q199" s="77">
        <v>874</v>
      </c>
      <c r="R199" s="77">
        <v>862</v>
      </c>
      <c r="S199" s="77">
        <v>875</v>
      </c>
      <c r="T199" s="77">
        <v>870</v>
      </c>
      <c r="U199" s="77">
        <v>881</v>
      </c>
      <c r="V199" s="77">
        <v>868</v>
      </c>
      <c r="W199" s="77">
        <v>868</v>
      </c>
      <c r="X199" s="77">
        <v>858</v>
      </c>
      <c r="Y199" s="77">
        <v>874</v>
      </c>
      <c r="Z199" s="77">
        <v>897</v>
      </c>
      <c r="AA199" s="77">
        <v>929</v>
      </c>
      <c r="AB199" s="77">
        <v>959</v>
      </c>
      <c r="AC199" s="77">
        <v>997</v>
      </c>
      <c r="AD199" s="77">
        <v>1015</v>
      </c>
      <c r="AE199" s="77">
        <v>1026</v>
      </c>
    </row>
    <row r="200" spans="1:31" customFormat="1" ht="14.4" x14ac:dyDescent="0.3">
      <c r="A200" s="137" t="s">
        <v>385</v>
      </c>
      <c r="B200" s="44"/>
      <c r="C200" s="48" t="s">
        <v>386</v>
      </c>
      <c r="D200" s="48"/>
      <c r="E200" s="77">
        <v>3160</v>
      </c>
      <c r="F200" s="77">
        <v>3209</v>
      </c>
      <c r="G200" s="77">
        <v>3247</v>
      </c>
      <c r="H200" s="77">
        <v>3291</v>
      </c>
      <c r="I200" s="77">
        <v>3329</v>
      </c>
      <c r="J200" s="77">
        <v>3360</v>
      </c>
      <c r="K200" s="77">
        <v>3408</v>
      </c>
      <c r="L200" s="77">
        <v>3400</v>
      </c>
      <c r="M200" s="77">
        <v>3464</v>
      </c>
      <c r="N200" s="77">
        <v>3433</v>
      </c>
      <c r="O200" s="77">
        <v>3452</v>
      </c>
      <c r="P200" s="77">
        <v>3561</v>
      </c>
      <c r="Q200" s="77">
        <v>3542</v>
      </c>
      <c r="R200" s="77">
        <v>3563</v>
      </c>
      <c r="S200" s="77">
        <v>3594</v>
      </c>
      <c r="T200" s="77">
        <v>3562</v>
      </c>
      <c r="U200" s="77">
        <v>3504</v>
      </c>
      <c r="V200" s="77">
        <v>3424</v>
      </c>
      <c r="W200" s="77">
        <v>3378</v>
      </c>
      <c r="X200" s="77">
        <v>3316</v>
      </c>
      <c r="Y200" s="77">
        <v>3287</v>
      </c>
      <c r="Z200" s="77">
        <v>3364</v>
      </c>
      <c r="AA200" s="77">
        <v>3367</v>
      </c>
      <c r="AB200" s="77">
        <v>3405</v>
      </c>
      <c r="AC200" s="77">
        <v>3409</v>
      </c>
      <c r="AD200" s="77">
        <v>3399</v>
      </c>
      <c r="AE200" s="77">
        <v>3473</v>
      </c>
    </row>
    <row r="201" spans="1:31" customFormat="1" ht="14.4" x14ac:dyDescent="0.3">
      <c r="A201" s="137" t="s">
        <v>387</v>
      </c>
      <c r="B201" s="44"/>
      <c r="C201" s="48" t="s">
        <v>388</v>
      </c>
      <c r="D201" s="48"/>
      <c r="E201" s="77">
        <v>2299</v>
      </c>
      <c r="F201" s="77">
        <v>2352</v>
      </c>
      <c r="G201" s="77">
        <v>2382</v>
      </c>
      <c r="H201" s="77">
        <v>2430</v>
      </c>
      <c r="I201" s="77">
        <v>2475</v>
      </c>
      <c r="J201" s="77">
        <v>2503</v>
      </c>
      <c r="K201" s="77">
        <v>2607</v>
      </c>
      <c r="L201" s="77">
        <v>2600</v>
      </c>
      <c r="M201" s="77">
        <v>2630</v>
      </c>
      <c r="N201" s="77">
        <v>2637</v>
      </c>
      <c r="O201" s="77">
        <v>2663</v>
      </c>
      <c r="P201" s="77">
        <v>2819</v>
      </c>
      <c r="Q201" s="77">
        <v>2828</v>
      </c>
      <c r="R201" s="77">
        <v>2746</v>
      </c>
      <c r="S201" s="77">
        <v>2764</v>
      </c>
      <c r="T201" s="77">
        <v>2752</v>
      </c>
      <c r="U201" s="77">
        <v>2751</v>
      </c>
      <c r="V201" s="77">
        <v>2703</v>
      </c>
      <c r="W201" s="77">
        <v>2696</v>
      </c>
      <c r="X201" s="77">
        <v>2636</v>
      </c>
      <c r="Y201" s="77">
        <v>2622</v>
      </c>
      <c r="Z201" s="77">
        <v>2717</v>
      </c>
      <c r="AA201" s="77">
        <v>2714</v>
      </c>
      <c r="AB201" s="77">
        <v>2757</v>
      </c>
      <c r="AC201" s="77">
        <v>2889</v>
      </c>
      <c r="AD201" s="77">
        <v>2872</v>
      </c>
      <c r="AE201" s="77">
        <v>2857</v>
      </c>
    </row>
    <row r="202" spans="1:31" customFormat="1" ht="14.4" x14ac:dyDescent="0.3">
      <c r="A202" s="137" t="s">
        <v>389</v>
      </c>
      <c r="B202" s="44"/>
      <c r="C202" s="48" t="s">
        <v>390</v>
      </c>
      <c r="D202" s="48"/>
      <c r="E202" s="77">
        <v>850</v>
      </c>
      <c r="F202" s="77">
        <v>875</v>
      </c>
      <c r="G202" s="77">
        <v>892</v>
      </c>
      <c r="H202" s="77">
        <v>914</v>
      </c>
      <c r="I202" s="77">
        <v>934</v>
      </c>
      <c r="J202" s="77">
        <v>942</v>
      </c>
      <c r="K202" s="77">
        <v>954</v>
      </c>
      <c r="L202" s="77">
        <v>940</v>
      </c>
      <c r="M202" s="77">
        <v>963</v>
      </c>
      <c r="N202" s="77">
        <v>1023</v>
      </c>
      <c r="O202" s="77">
        <v>1026</v>
      </c>
      <c r="P202" s="77">
        <v>1114</v>
      </c>
      <c r="Q202" s="77">
        <v>1125</v>
      </c>
      <c r="R202" s="77">
        <v>1084</v>
      </c>
      <c r="S202" s="77">
        <v>1108</v>
      </c>
      <c r="T202" s="77">
        <v>1098</v>
      </c>
      <c r="U202" s="77">
        <v>1094</v>
      </c>
      <c r="V202" s="77">
        <v>1079</v>
      </c>
      <c r="W202" s="77">
        <v>1075</v>
      </c>
      <c r="X202" s="77">
        <v>1076</v>
      </c>
      <c r="Y202" s="77">
        <v>1090</v>
      </c>
      <c r="Z202" s="77">
        <v>1129</v>
      </c>
      <c r="AA202" s="77">
        <v>1166</v>
      </c>
      <c r="AB202" s="77">
        <v>1201</v>
      </c>
      <c r="AC202" s="77">
        <v>1241</v>
      </c>
      <c r="AD202" s="77">
        <v>1247</v>
      </c>
      <c r="AE202" s="77">
        <v>1251</v>
      </c>
    </row>
    <row r="203" spans="1:31" customFormat="1" ht="14.4" x14ac:dyDescent="0.3">
      <c r="A203" s="137" t="s">
        <v>391</v>
      </c>
      <c r="B203" s="44"/>
      <c r="C203" s="48" t="s">
        <v>392</v>
      </c>
      <c r="D203" s="48"/>
      <c r="E203" s="77">
        <v>1541</v>
      </c>
      <c r="F203" s="77">
        <v>1562</v>
      </c>
      <c r="G203" s="77">
        <v>1583</v>
      </c>
      <c r="H203" s="77">
        <v>1618</v>
      </c>
      <c r="I203" s="77">
        <v>1645</v>
      </c>
      <c r="J203" s="77">
        <v>1657</v>
      </c>
      <c r="K203" s="77">
        <v>1638</v>
      </c>
      <c r="L203" s="77">
        <v>1630</v>
      </c>
      <c r="M203" s="77">
        <v>1608</v>
      </c>
      <c r="N203" s="77">
        <v>1665</v>
      </c>
      <c r="O203" s="77">
        <v>1686</v>
      </c>
      <c r="P203" s="77">
        <v>1806</v>
      </c>
      <c r="Q203" s="77">
        <v>1785</v>
      </c>
      <c r="R203" s="77">
        <v>1852</v>
      </c>
      <c r="S203" s="77">
        <v>1905</v>
      </c>
      <c r="T203" s="77">
        <v>1866</v>
      </c>
      <c r="U203" s="77">
        <v>1848</v>
      </c>
      <c r="V203" s="77">
        <v>1808</v>
      </c>
      <c r="W203" s="77">
        <v>1803</v>
      </c>
      <c r="X203" s="77">
        <v>1745</v>
      </c>
      <c r="Y203" s="77">
        <v>1743</v>
      </c>
      <c r="Z203" s="77">
        <v>1800</v>
      </c>
      <c r="AA203" s="77">
        <v>1845</v>
      </c>
      <c r="AB203" s="77">
        <v>1869</v>
      </c>
      <c r="AC203" s="77">
        <v>1927</v>
      </c>
      <c r="AD203" s="77">
        <v>1920</v>
      </c>
      <c r="AE203" s="77">
        <v>1921</v>
      </c>
    </row>
    <row r="204" spans="1:31" customFormat="1" ht="14.4" x14ac:dyDescent="0.3">
      <c r="A204" s="137" t="s">
        <v>789</v>
      </c>
      <c r="B204" s="44"/>
      <c r="C204" s="48" t="s">
        <v>393</v>
      </c>
      <c r="D204" s="48"/>
      <c r="E204" s="77">
        <v>4247</v>
      </c>
      <c r="F204" s="77">
        <v>4320</v>
      </c>
      <c r="G204" s="77">
        <v>4386</v>
      </c>
      <c r="H204" s="77">
        <v>4473</v>
      </c>
      <c r="I204" s="77">
        <v>4557</v>
      </c>
      <c r="J204" s="77">
        <v>4632</v>
      </c>
      <c r="K204" s="77">
        <v>4683</v>
      </c>
      <c r="L204" s="77">
        <v>4700</v>
      </c>
      <c r="M204" s="77">
        <v>4747</v>
      </c>
      <c r="N204" s="77">
        <v>4831</v>
      </c>
      <c r="O204" s="77">
        <v>4834</v>
      </c>
      <c r="P204" s="77">
        <v>5114</v>
      </c>
      <c r="Q204" s="77">
        <v>5092</v>
      </c>
      <c r="R204" s="77">
        <v>4945</v>
      </c>
      <c r="S204" s="77">
        <v>5016</v>
      </c>
      <c r="T204" s="77">
        <v>4982</v>
      </c>
      <c r="U204" s="77">
        <v>4913</v>
      </c>
      <c r="V204" s="77">
        <v>4847</v>
      </c>
      <c r="W204" s="77">
        <v>4755</v>
      </c>
      <c r="X204" s="77">
        <v>5114</v>
      </c>
      <c r="Y204" s="77">
        <v>5080</v>
      </c>
      <c r="Z204" s="77">
        <v>4928</v>
      </c>
      <c r="AA204" s="77">
        <v>4857</v>
      </c>
      <c r="AB204" s="77">
        <v>4931</v>
      </c>
      <c r="AC204" s="77">
        <v>5164</v>
      </c>
      <c r="AD204" s="77">
        <v>5229</v>
      </c>
      <c r="AE204" s="77">
        <v>5207</v>
      </c>
    </row>
    <row r="205" spans="1:31" customFormat="1" ht="14.4" x14ac:dyDescent="0.3">
      <c r="A205" s="137" t="s">
        <v>394</v>
      </c>
      <c r="B205" s="44"/>
      <c r="C205" s="48" t="s">
        <v>395</v>
      </c>
      <c r="D205" s="48"/>
      <c r="E205" s="77">
        <v>278</v>
      </c>
      <c r="F205" s="77">
        <v>287</v>
      </c>
      <c r="G205" s="77">
        <v>293</v>
      </c>
      <c r="H205" s="77">
        <v>299</v>
      </c>
      <c r="I205" s="77">
        <v>304</v>
      </c>
      <c r="J205" s="77">
        <v>305</v>
      </c>
      <c r="K205" s="77">
        <v>310</v>
      </c>
      <c r="L205" s="77">
        <v>306</v>
      </c>
      <c r="M205" s="77">
        <v>310</v>
      </c>
      <c r="N205" s="77">
        <v>321</v>
      </c>
      <c r="O205" s="77">
        <v>318</v>
      </c>
      <c r="P205" s="77">
        <v>342</v>
      </c>
      <c r="Q205" s="77">
        <v>344</v>
      </c>
      <c r="R205" s="77">
        <v>333</v>
      </c>
      <c r="S205" s="77">
        <v>337</v>
      </c>
      <c r="T205" s="77">
        <v>335</v>
      </c>
      <c r="U205" s="77">
        <v>343</v>
      </c>
      <c r="V205" s="77">
        <v>342</v>
      </c>
      <c r="W205" s="77">
        <v>341</v>
      </c>
      <c r="X205" s="77">
        <v>337</v>
      </c>
      <c r="Y205" s="77">
        <v>347</v>
      </c>
      <c r="Z205" s="77">
        <v>364</v>
      </c>
      <c r="AA205" s="77">
        <v>376</v>
      </c>
      <c r="AB205" s="77">
        <v>387</v>
      </c>
      <c r="AC205" s="77">
        <v>397</v>
      </c>
      <c r="AD205" s="77">
        <v>395</v>
      </c>
      <c r="AE205" s="77">
        <v>396</v>
      </c>
    </row>
    <row r="206" spans="1:31" customFormat="1" ht="14.4" x14ac:dyDescent="0.3">
      <c r="A206" s="137" t="s">
        <v>790</v>
      </c>
      <c r="B206" s="44"/>
      <c r="C206" s="48" t="s">
        <v>396</v>
      </c>
      <c r="D206" s="48"/>
      <c r="E206" s="77">
        <v>1713</v>
      </c>
      <c r="F206" s="77">
        <v>1768</v>
      </c>
      <c r="G206" s="77">
        <v>1813</v>
      </c>
      <c r="H206" s="77">
        <v>1868</v>
      </c>
      <c r="I206" s="77">
        <v>1926</v>
      </c>
      <c r="J206" s="77">
        <v>1948</v>
      </c>
      <c r="K206" s="77">
        <v>1934</v>
      </c>
      <c r="L206" s="77">
        <v>1883</v>
      </c>
      <c r="M206" s="77">
        <v>1951</v>
      </c>
      <c r="N206" s="77">
        <v>2024</v>
      </c>
      <c r="O206" s="77">
        <v>2010</v>
      </c>
      <c r="P206" s="77">
        <v>2222</v>
      </c>
      <c r="Q206" s="77">
        <v>2228</v>
      </c>
      <c r="R206" s="77">
        <v>2151</v>
      </c>
      <c r="S206" s="77">
        <v>2156</v>
      </c>
      <c r="T206" s="77">
        <v>2109</v>
      </c>
      <c r="U206" s="77">
        <v>2090</v>
      </c>
      <c r="V206" s="77">
        <v>2050</v>
      </c>
      <c r="W206" s="77">
        <v>2073</v>
      </c>
      <c r="X206" s="77">
        <v>2037</v>
      </c>
      <c r="Y206" s="77">
        <v>2080</v>
      </c>
      <c r="Z206" s="77">
        <v>2157</v>
      </c>
      <c r="AA206" s="77">
        <v>2202</v>
      </c>
      <c r="AB206" s="77">
        <v>2305</v>
      </c>
      <c r="AC206" s="77">
        <v>2461</v>
      </c>
      <c r="AD206" s="77">
        <v>2443</v>
      </c>
      <c r="AE206" s="77">
        <v>2419</v>
      </c>
    </row>
    <row r="207" spans="1:31" customFormat="1" ht="14.4" x14ac:dyDescent="0.3">
      <c r="A207" s="137" t="s">
        <v>397</v>
      </c>
      <c r="B207" s="44"/>
      <c r="C207" s="48" t="s">
        <v>398</v>
      </c>
      <c r="D207" s="48"/>
      <c r="E207" s="77">
        <v>3569</v>
      </c>
      <c r="F207" s="77">
        <v>3623</v>
      </c>
      <c r="G207" s="77">
        <v>3691</v>
      </c>
      <c r="H207" s="77">
        <v>3797</v>
      </c>
      <c r="I207" s="77">
        <v>3894</v>
      </c>
      <c r="J207" s="77">
        <v>3982</v>
      </c>
      <c r="K207" s="77">
        <v>4026</v>
      </c>
      <c r="L207" s="77">
        <v>3838</v>
      </c>
      <c r="M207" s="77">
        <v>3918</v>
      </c>
      <c r="N207" s="77">
        <v>3999</v>
      </c>
      <c r="O207" s="77">
        <v>4127</v>
      </c>
      <c r="P207" s="77">
        <v>4217</v>
      </c>
      <c r="Q207" s="77">
        <v>4290</v>
      </c>
      <c r="R207" s="77">
        <v>4337</v>
      </c>
      <c r="S207" s="77">
        <v>4353</v>
      </c>
      <c r="T207" s="77">
        <v>4369</v>
      </c>
      <c r="U207" s="77">
        <v>4292</v>
      </c>
      <c r="V207" s="77">
        <v>4204</v>
      </c>
      <c r="W207" s="77">
        <v>4210</v>
      </c>
      <c r="X207" s="77">
        <v>4149</v>
      </c>
      <c r="Y207" s="77">
        <v>4217</v>
      </c>
      <c r="Z207" s="77">
        <v>4351</v>
      </c>
      <c r="AA207" s="77">
        <v>4424</v>
      </c>
      <c r="AB207" s="77">
        <v>4474</v>
      </c>
      <c r="AC207" s="77">
        <v>4522</v>
      </c>
      <c r="AD207" s="77">
        <v>4601</v>
      </c>
      <c r="AE207" s="77">
        <v>4580</v>
      </c>
    </row>
    <row r="208" spans="1:31" customFormat="1" ht="14.4" x14ac:dyDescent="0.3">
      <c r="A208" s="137" t="s">
        <v>399</v>
      </c>
      <c r="B208" s="44"/>
      <c r="C208" s="48" t="s">
        <v>400</v>
      </c>
      <c r="D208" s="48"/>
      <c r="E208" s="77">
        <v>832</v>
      </c>
      <c r="F208" s="77">
        <v>859</v>
      </c>
      <c r="G208" s="77">
        <v>875</v>
      </c>
      <c r="H208" s="77">
        <v>895</v>
      </c>
      <c r="I208" s="77">
        <v>912</v>
      </c>
      <c r="J208" s="77">
        <v>920</v>
      </c>
      <c r="K208" s="77">
        <v>932</v>
      </c>
      <c r="L208" s="77">
        <v>919</v>
      </c>
      <c r="M208" s="77">
        <v>916</v>
      </c>
      <c r="N208" s="77">
        <v>959</v>
      </c>
      <c r="O208" s="77">
        <v>978</v>
      </c>
      <c r="P208" s="77">
        <v>1009</v>
      </c>
      <c r="Q208" s="77">
        <v>1011</v>
      </c>
      <c r="R208" s="77">
        <v>997</v>
      </c>
      <c r="S208" s="77">
        <v>1007</v>
      </c>
      <c r="T208" s="77">
        <v>990</v>
      </c>
      <c r="U208" s="77">
        <v>993</v>
      </c>
      <c r="V208" s="77">
        <v>980</v>
      </c>
      <c r="W208" s="77">
        <v>980</v>
      </c>
      <c r="X208" s="77">
        <v>967</v>
      </c>
      <c r="Y208" s="77">
        <v>979</v>
      </c>
      <c r="Z208" s="77">
        <v>1011</v>
      </c>
      <c r="AA208" s="77">
        <v>1038</v>
      </c>
      <c r="AB208" s="77">
        <v>1065</v>
      </c>
      <c r="AC208" s="77">
        <v>1095</v>
      </c>
      <c r="AD208" s="77">
        <v>1091</v>
      </c>
      <c r="AE208" s="77">
        <v>1086</v>
      </c>
    </row>
    <row r="209" spans="1:31" customFormat="1" ht="14.4" x14ac:dyDescent="0.3">
      <c r="A209" s="137" t="s">
        <v>401</v>
      </c>
      <c r="B209" s="44"/>
      <c r="C209" s="48" t="s">
        <v>402</v>
      </c>
      <c r="D209" s="48"/>
      <c r="E209" s="77">
        <v>422</v>
      </c>
      <c r="F209" s="77">
        <v>437</v>
      </c>
      <c r="G209" s="77">
        <v>446</v>
      </c>
      <c r="H209" s="77">
        <v>456</v>
      </c>
      <c r="I209" s="77">
        <v>465</v>
      </c>
      <c r="J209" s="77">
        <v>470</v>
      </c>
      <c r="K209" s="77">
        <v>480</v>
      </c>
      <c r="L209" s="77">
        <v>478</v>
      </c>
      <c r="M209" s="77">
        <v>486</v>
      </c>
      <c r="N209" s="77">
        <v>512</v>
      </c>
      <c r="O209" s="77">
        <v>522</v>
      </c>
      <c r="P209" s="77">
        <v>522</v>
      </c>
      <c r="Q209" s="77">
        <v>532</v>
      </c>
      <c r="R209" s="77">
        <v>524</v>
      </c>
      <c r="S209" s="77">
        <v>527</v>
      </c>
      <c r="T209" s="77">
        <v>524</v>
      </c>
      <c r="U209" s="77">
        <v>522</v>
      </c>
      <c r="V209" s="77">
        <v>522</v>
      </c>
      <c r="W209" s="77">
        <v>526</v>
      </c>
      <c r="X209" s="77">
        <v>521</v>
      </c>
      <c r="Y209" s="77">
        <v>535</v>
      </c>
      <c r="Z209" s="77">
        <v>561</v>
      </c>
      <c r="AA209" s="77">
        <v>579</v>
      </c>
      <c r="AB209" s="77">
        <v>595</v>
      </c>
      <c r="AC209" s="77">
        <v>609</v>
      </c>
      <c r="AD209" s="77">
        <v>608</v>
      </c>
      <c r="AE209" s="77">
        <v>606</v>
      </c>
    </row>
    <row r="210" spans="1:31" customFormat="1" ht="14.4" x14ac:dyDescent="0.3">
      <c r="A210" s="137" t="s">
        <v>403</v>
      </c>
      <c r="B210" s="44"/>
      <c r="C210" s="48" t="s">
        <v>404</v>
      </c>
      <c r="D210" s="48"/>
      <c r="E210" s="77">
        <v>1606</v>
      </c>
      <c r="F210" s="77">
        <v>1647</v>
      </c>
      <c r="G210" s="77">
        <v>1676</v>
      </c>
      <c r="H210" s="77">
        <v>1710</v>
      </c>
      <c r="I210" s="77">
        <v>1742</v>
      </c>
      <c r="J210" s="77">
        <v>1759</v>
      </c>
      <c r="K210" s="77">
        <v>1790</v>
      </c>
      <c r="L210" s="77">
        <v>1786</v>
      </c>
      <c r="M210" s="77">
        <v>1842</v>
      </c>
      <c r="N210" s="77">
        <v>1935</v>
      </c>
      <c r="O210" s="77">
        <v>1988</v>
      </c>
      <c r="P210" s="77">
        <v>2058</v>
      </c>
      <c r="Q210" s="77">
        <v>2040</v>
      </c>
      <c r="R210" s="77">
        <v>2011</v>
      </c>
      <c r="S210" s="77">
        <v>2030</v>
      </c>
      <c r="T210" s="77">
        <v>2008</v>
      </c>
      <c r="U210" s="77">
        <v>1999</v>
      </c>
      <c r="V210" s="77">
        <v>1994</v>
      </c>
      <c r="W210" s="77">
        <v>1982</v>
      </c>
      <c r="X210" s="77">
        <v>1929</v>
      </c>
      <c r="Y210" s="77">
        <v>1928</v>
      </c>
      <c r="Z210" s="77">
        <v>2004</v>
      </c>
      <c r="AA210" s="77">
        <v>2051</v>
      </c>
      <c r="AB210" s="77">
        <v>2098</v>
      </c>
      <c r="AC210" s="77">
        <v>2149</v>
      </c>
      <c r="AD210" s="77">
        <v>2163</v>
      </c>
      <c r="AE210" s="77">
        <v>2166</v>
      </c>
    </row>
    <row r="211" spans="1:31" customFormat="1" ht="14.4" x14ac:dyDescent="0.3">
      <c r="A211" s="137" t="s">
        <v>405</v>
      </c>
      <c r="B211" s="44"/>
      <c r="C211" s="48" t="s">
        <v>406</v>
      </c>
      <c r="D211" s="48"/>
      <c r="E211" s="77">
        <v>2047</v>
      </c>
      <c r="F211" s="77">
        <v>2104</v>
      </c>
      <c r="G211" s="77">
        <v>2152</v>
      </c>
      <c r="H211" s="77">
        <v>2211</v>
      </c>
      <c r="I211" s="77">
        <v>2277</v>
      </c>
      <c r="J211" s="77">
        <v>2311</v>
      </c>
      <c r="K211" s="77">
        <v>2365</v>
      </c>
      <c r="L211" s="77">
        <v>2296</v>
      </c>
      <c r="M211" s="77">
        <v>2323</v>
      </c>
      <c r="N211" s="77">
        <v>2414</v>
      </c>
      <c r="O211" s="77">
        <v>2515</v>
      </c>
      <c r="P211" s="77">
        <v>2635</v>
      </c>
      <c r="Q211" s="77">
        <v>2617</v>
      </c>
      <c r="R211" s="77">
        <v>2691</v>
      </c>
      <c r="S211" s="77">
        <v>2700</v>
      </c>
      <c r="T211" s="77">
        <v>2697</v>
      </c>
      <c r="U211" s="77">
        <v>2721</v>
      </c>
      <c r="V211" s="77">
        <v>2667</v>
      </c>
      <c r="W211" s="77">
        <v>2654</v>
      </c>
      <c r="X211" s="77">
        <v>2683</v>
      </c>
      <c r="Y211" s="77">
        <v>2705</v>
      </c>
      <c r="Z211" s="77">
        <v>2784</v>
      </c>
      <c r="AA211" s="77">
        <v>2811</v>
      </c>
      <c r="AB211" s="77">
        <v>2908</v>
      </c>
      <c r="AC211" s="77">
        <v>3010</v>
      </c>
      <c r="AD211" s="77">
        <v>3006</v>
      </c>
      <c r="AE211" s="77">
        <v>3032</v>
      </c>
    </row>
    <row r="212" spans="1:31" customFormat="1" ht="14.4" x14ac:dyDescent="0.3">
      <c r="A212" s="137" t="s">
        <v>407</v>
      </c>
      <c r="B212" s="44"/>
      <c r="C212" s="48" t="s">
        <v>408</v>
      </c>
      <c r="D212" s="48"/>
      <c r="E212" s="77">
        <v>2184</v>
      </c>
      <c r="F212" s="77">
        <v>2233</v>
      </c>
      <c r="G212" s="77">
        <v>2273</v>
      </c>
      <c r="H212" s="77">
        <v>2335</v>
      </c>
      <c r="I212" s="77">
        <v>2398</v>
      </c>
      <c r="J212" s="77">
        <v>2431</v>
      </c>
      <c r="K212" s="77">
        <v>2468</v>
      </c>
      <c r="L212" s="77">
        <v>2488</v>
      </c>
      <c r="M212" s="77">
        <v>2537</v>
      </c>
      <c r="N212" s="77">
        <v>2571</v>
      </c>
      <c r="O212" s="77">
        <v>2634</v>
      </c>
      <c r="P212" s="77">
        <v>2744</v>
      </c>
      <c r="Q212" s="77">
        <v>2785</v>
      </c>
      <c r="R212" s="77">
        <v>2823</v>
      </c>
      <c r="S212" s="77">
        <v>2873</v>
      </c>
      <c r="T212" s="77">
        <v>2849</v>
      </c>
      <c r="U212" s="77">
        <v>2813</v>
      </c>
      <c r="V212" s="77">
        <v>2777</v>
      </c>
      <c r="W212" s="77">
        <v>2758</v>
      </c>
      <c r="X212" s="77">
        <v>2698</v>
      </c>
      <c r="Y212" s="77">
        <v>2705</v>
      </c>
      <c r="Z212" s="77">
        <v>2802</v>
      </c>
      <c r="AA212" s="77">
        <v>2861</v>
      </c>
      <c r="AB212" s="77">
        <v>3003</v>
      </c>
      <c r="AC212" s="77">
        <v>3053</v>
      </c>
      <c r="AD212" s="77">
        <v>3078</v>
      </c>
      <c r="AE212" s="77">
        <v>3082</v>
      </c>
    </row>
    <row r="213" spans="1:31" s="43" customFormat="1" x14ac:dyDescent="0.25">
      <c r="A213" s="137" t="s">
        <v>409</v>
      </c>
      <c r="B213" s="44"/>
      <c r="C213" s="48" t="s">
        <v>410</v>
      </c>
      <c r="D213" s="48"/>
      <c r="E213" s="77">
        <v>3527</v>
      </c>
      <c r="F213" s="77">
        <v>3568</v>
      </c>
      <c r="G213" s="77">
        <v>3621</v>
      </c>
      <c r="H213" s="77">
        <v>3689</v>
      </c>
      <c r="I213" s="77">
        <v>3749</v>
      </c>
      <c r="J213" s="77">
        <v>3789</v>
      </c>
      <c r="K213" s="77">
        <v>3835</v>
      </c>
      <c r="L213" s="77">
        <v>3842</v>
      </c>
      <c r="M213" s="77">
        <v>3867</v>
      </c>
      <c r="N213" s="77">
        <v>3960</v>
      </c>
      <c r="O213" s="77">
        <v>3967</v>
      </c>
      <c r="P213" s="77">
        <v>4041</v>
      </c>
      <c r="Q213" s="77">
        <v>4114</v>
      </c>
      <c r="R213" s="77">
        <v>4183</v>
      </c>
      <c r="S213" s="77">
        <v>4165</v>
      </c>
      <c r="T213" s="77">
        <v>4162</v>
      </c>
      <c r="U213" s="77">
        <v>4270</v>
      </c>
      <c r="V213" s="77">
        <v>4164</v>
      </c>
      <c r="W213" s="77">
        <v>4163</v>
      </c>
      <c r="X213" s="77">
        <v>4126</v>
      </c>
      <c r="Y213" s="77">
        <v>4092</v>
      </c>
      <c r="Z213" s="77">
        <v>4179</v>
      </c>
      <c r="AA213" s="77">
        <v>4231</v>
      </c>
      <c r="AB213" s="77">
        <v>4255</v>
      </c>
      <c r="AC213" s="77">
        <v>4250</v>
      </c>
      <c r="AD213" s="77">
        <v>4307</v>
      </c>
      <c r="AE213" s="77">
        <v>4291</v>
      </c>
    </row>
    <row r="214" spans="1:31" customFormat="1" ht="14.4" x14ac:dyDescent="0.3">
      <c r="A214" s="137" t="s">
        <v>411</v>
      </c>
      <c r="B214" s="44"/>
      <c r="C214" s="48" t="s">
        <v>412</v>
      </c>
      <c r="D214" s="48"/>
      <c r="E214" s="77">
        <v>3300</v>
      </c>
      <c r="F214" s="77">
        <v>3364</v>
      </c>
      <c r="G214" s="77">
        <v>3430</v>
      </c>
      <c r="H214" s="77">
        <v>3535</v>
      </c>
      <c r="I214" s="77">
        <v>3633</v>
      </c>
      <c r="J214" s="77">
        <v>3731</v>
      </c>
      <c r="K214" s="77">
        <v>3823</v>
      </c>
      <c r="L214" s="77">
        <v>3884</v>
      </c>
      <c r="M214" s="77">
        <v>3915</v>
      </c>
      <c r="N214" s="77">
        <v>4001</v>
      </c>
      <c r="O214" s="77">
        <v>4092</v>
      </c>
      <c r="P214" s="77">
        <v>4321</v>
      </c>
      <c r="Q214" s="77">
        <v>4342</v>
      </c>
      <c r="R214" s="77">
        <v>4218</v>
      </c>
      <c r="S214" s="77">
        <v>4286</v>
      </c>
      <c r="T214" s="77">
        <v>4300</v>
      </c>
      <c r="U214" s="77">
        <v>4185</v>
      </c>
      <c r="V214" s="77">
        <v>4088</v>
      </c>
      <c r="W214" s="77">
        <v>4078</v>
      </c>
      <c r="X214" s="77">
        <v>4045</v>
      </c>
      <c r="Y214" s="77">
        <v>4084</v>
      </c>
      <c r="Z214" s="77">
        <v>4172</v>
      </c>
      <c r="AA214" s="77">
        <v>4269</v>
      </c>
      <c r="AB214" s="77">
        <v>4292</v>
      </c>
      <c r="AC214" s="77">
        <v>4431</v>
      </c>
      <c r="AD214" s="77">
        <v>4512</v>
      </c>
      <c r="AE214" s="77">
        <v>4513</v>
      </c>
    </row>
    <row r="215" spans="1:31" customFormat="1" ht="14.4" x14ac:dyDescent="0.3">
      <c r="A215" s="136" t="s">
        <v>13</v>
      </c>
      <c r="B215" s="44" t="s">
        <v>14</v>
      </c>
      <c r="C215" s="44"/>
      <c r="D215" s="44"/>
      <c r="E215" s="76">
        <v>1860</v>
      </c>
      <c r="F215" s="76">
        <v>1901</v>
      </c>
      <c r="G215" s="76">
        <v>1934</v>
      </c>
      <c r="H215" s="76">
        <v>1975</v>
      </c>
      <c r="I215" s="76">
        <v>2021</v>
      </c>
      <c r="J215" s="76">
        <v>2044</v>
      </c>
      <c r="K215" s="76">
        <v>2075</v>
      </c>
      <c r="L215" s="76">
        <v>2058</v>
      </c>
      <c r="M215" s="76">
        <v>2086</v>
      </c>
      <c r="N215" s="76">
        <v>2158</v>
      </c>
      <c r="O215" s="76">
        <v>2183</v>
      </c>
      <c r="P215" s="76">
        <v>2229</v>
      </c>
      <c r="Q215" s="76">
        <v>2224</v>
      </c>
      <c r="R215" s="76">
        <v>2236</v>
      </c>
      <c r="S215" s="76">
        <v>2265</v>
      </c>
      <c r="T215" s="76">
        <v>2249</v>
      </c>
      <c r="U215" s="76">
        <v>2225</v>
      </c>
      <c r="V215" s="76">
        <v>2200</v>
      </c>
      <c r="W215" s="76">
        <v>2213</v>
      </c>
      <c r="X215" s="76">
        <v>2208</v>
      </c>
      <c r="Y215" s="76">
        <v>2247</v>
      </c>
      <c r="Z215" s="76">
        <v>2338</v>
      </c>
      <c r="AA215" s="76">
        <v>2401</v>
      </c>
      <c r="AB215" s="76">
        <v>2474</v>
      </c>
      <c r="AC215" s="76">
        <v>2496</v>
      </c>
      <c r="AD215" s="76">
        <v>2563</v>
      </c>
      <c r="AE215" s="76">
        <v>2600</v>
      </c>
    </row>
    <row r="216" spans="1:31" customFormat="1" ht="14.4" x14ac:dyDescent="0.3">
      <c r="A216" s="137" t="s">
        <v>413</v>
      </c>
      <c r="B216" s="145"/>
      <c r="C216" s="145" t="s">
        <v>414</v>
      </c>
      <c r="D216" s="145"/>
      <c r="E216" s="77">
        <v>2309</v>
      </c>
      <c r="F216" s="77">
        <v>2331</v>
      </c>
      <c r="G216" s="77">
        <v>2360</v>
      </c>
      <c r="H216" s="77">
        <v>2377</v>
      </c>
      <c r="I216" s="77">
        <v>2416</v>
      </c>
      <c r="J216" s="77">
        <v>2428</v>
      </c>
      <c r="K216" s="77">
        <v>2432</v>
      </c>
      <c r="L216" s="77">
        <v>2431</v>
      </c>
      <c r="M216" s="77">
        <v>2459</v>
      </c>
      <c r="N216" s="77">
        <v>2493</v>
      </c>
      <c r="O216" s="77">
        <v>2484</v>
      </c>
      <c r="P216" s="77">
        <v>2589</v>
      </c>
      <c r="Q216" s="77">
        <v>2664</v>
      </c>
      <c r="R216" s="77">
        <v>2618</v>
      </c>
      <c r="S216" s="77">
        <v>2659</v>
      </c>
      <c r="T216" s="77">
        <v>2682</v>
      </c>
      <c r="U216" s="77">
        <v>2704</v>
      </c>
      <c r="V216" s="77">
        <v>2646</v>
      </c>
      <c r="W216" s="77">
        <v>2693</v>
      </c>
      <c r="X216" s="77">
        <v>2695</v>
      </c>
      <c r="Y216" s="77">
        <v>2714</v>
      </c>
      <c r="Z216" s="77">
        <v>2756</v>
      </c>
      <c r="AA216" s="77">
        <v>2924</v>
      </c>
      <c r="AB216" s="77">
        <v>2986</v>
      </c>
      <c r="AC216" s="77">
        <v>2870</v>
      </c>
      <c r="AD216" s="77">
        <v>2886</v>
      </c>
      <c r="AE216" s="77">
        <v>2927</v>
      </c>
    </row>
    <row r="217" spans="1:31" customFormat="1" ht="14.4" x14ac:dyDescent="0.3">
      <c r="A217" s="137" t="s">
        <v>415</v>
      </c>
      <c r="B217" s="145"/>
      <c r="C217" s="145" t="s">
        <v>416</v>
      </c>
      <c r="D217" s="145"/>
      <c r="E217" s="77">
        <v>3610</v>
      </c>
      <c r="F217" s="77">
        <v>3671</v>
      </c>
      <c r="G217" s="77">
        <v>3736</v>
      </c>
      <c r="H217" s="77">
        <v>3867</v>
      </c>
      <c r="I217" s="77">
        <v>3977</v>
      </c>
      <c r="J217" s="77">
        <v>4043</v>
      </c>
      <c r="K217" s="77">
        <v>4194</v>
      </c>
      <c r="L217" s="77">
        <v>4162</v>
      </c>
      <c r="M217" s="77">
        <v>4263</v>
      </c>
      <c r="N217" s="77">
        <v>4446</v>
      </c>
      <c r="O217" s="77">
        <v>4401</v>
      </c>
      <c r="P217" s="77">
        <v>4570</v>
      </c>
      <c r="Q217" s="77">
        <v>4494</v>
      </c>
      <c r="R217" s="77">
        <v>4536</v>
      </c>
      <c r="S217" s="77">
        <v>4688</v>
      </c>
      <c r="T217" s="77">
        <v>4524</v>
      </c>
      <c r="U217" s="77">
        <v>4482</v>
      </c>
      <c r="V217" s="77">
        <v>4420</v>
      </c>
      <c r="W217" s="77">
        <v>4426</v>
      </c>
      <c r="X217" s="77">
        <v>4438</v>
      </c>
      <c r="Y217" s="77">
        <v>4491</v>
      </c>
      <c r="Z217" s="77">
        <v>4728</v>
      </c>
      <c r="AA217" s="77">
        <v>4810</v>
      </c>
      <c r="AB217" s="77">
        <v>4928</v>
      </c>
      <c r="AC217" s="77">
        <v>4984</v>
      </c>
      <c r="AD217" s="77">
        <v>5093</v>
      </c>
      <c r="AE217" s="77">
        <v>5125</v>
      </c>
    </row>
    <row r="218" spans="1:31" customFormat="1" ht="14.4" x14ac:dyDescent="0.3">
      <c r="A218" s="137" t="s">
        <v>417</v>
      </c>
      <c r="B218" s="145"/>
      <c r="C218" s="145" t="s">
        <v>418</v>
      </c>
      <c r="D218" s="145"/>
      <c r="E218" s="77">
        <v>2656</v>
      </c>
      <c r="F218" s="77">
        <v>2693</v>
      </c>
      <c r="G218" s="77">
        <v>2725</v>
      </c>
      <c r="H218" s="77">
        <v>2757</v>
      </c>
      <c r="I218" s="77">
        <v>2817</v>
      </c>
      <c r="J218" s="77">
        <v>2855</v>
      </c>
      <c r="K218" s="77">
        <v>2887</v>
      </c>
      <c r="L218" s="77">
        <v>2893</v>
      </c>
      <c r="M218" s="77">
        <v>2896</v>
      </c>
      <c r="N218" s="77">
        <v>2988</v>
      </c>
      <c r="O218" s="77">
        <v>2993</v>
      </c>
      <c r="P218" s="77">
        <v>3075</v>
      </c>
      <c r="Q218" s="77">
        <v>3052</v>
      </c>
      <c r="R218" s="77">
        <v>3077</v>
      </c>
      <c r="S218" s="77">
        <v>3075</v>
      </c>
      <c r="T218" s="77">
        <v>3050</v>
      </c>
      <c r="U218" s="77">
        <v>3021</v>
      </c>
      <c r="V218" s="77">
        <v>2996</v>
      </c>
      <c r="W218" s="77">
        <v>3031</v>
      </c>
      <c r="X218" s="77">
        <v>3053</v>
      </c>
      <c r="Y218" s="77">
        <v>3077</v>
      </c>
      <c r="Z218" s="77">
        <v>3222</v>
      </c>
      <c r="AA218" s="77">
        <v>3309</v>
      </c>
      <c r="AB218" s="77">
        <v>3365</v>
      </c>
      <c r="AC218" s="77">
        <v>3391</v>
      </c>
      <c r="AD218" s="77">
        <v>3464</v>
      </c>
      <c r="AE218" s="77">
        <v>3518</v>
      </c>
    </row>
    <row r="219" spans="1:31" customFormat="1" ht="14.4" x14ac:dyDescent="0.3">
      <c r="A219" s="137" t="s">
        <v>419</v>
      </c>
      <c r="B219" s="145"/>
      <c r="C219" s="145" t="s">
        <v>420</v>
      </c>
      <c r="D219" s="145"/>
      <c r="E219" s="77">
        <v>6523</v>
      </c>
      <c r="F219" s="77">
        <v>6619</v>
      </c>
      <c r="G219" s="77">
        <v>6717</v>
      </c>
      <c r="H219" s="77">
        <v>6833</v>
      </c>
      <c r="I219" s="77">
        <v>6995</v>
      </c>
      <c r="J219" s="77">
        <v>7171</v>
      </c>
      <c r="K219" s="77">
        <v>7282</v>
      </c>
      <c r="L219" s="77">
        <v>7104</v>
      </c>
      <c r="M219" s="77">
        <v>7317</v>
      </c>
      <c r="N219" s="77">
        <v>7489</v>
      </c>
      <c r="O219" s="77">
        <v>7585</v>
      </c>
      <c r="P219" s="77">
        <v>7777</v>
      </c>
      <c r="Q219" s="77">
        <v>7382</v>
      </c>
      <c r="R219" s="77">
        <v>7454</v>
      </c>
      <c r="S219" s="77">
        <v>7504</v>
      </c>
      <c r="T219" s="77">
        <v>7375</v>
      </c>
      <c r="U219" s="77">
        <v>7213</v>
      </c>
      <c r="V219" s="77">
        <v>7078</v>
      </c>
      <c r="W219" s="77">
        <v>7213</v>
      </c>
      <c r="X219" s="77">
        <v>7310</v>
      </c>
      <c r="Y219" s="77">
        <v>7371</v>
      </c>
      <c r="Z219" s="77">
        <v>7761</v>
      </c>
      <c r="AA219" s="77">
        <v>7952</v>
      </c>
      <c r="AB219" s="77">
        <v>8138</v>
      </c>
      <c r="AC219" s="77">
        <v>8129</v>
      </c>
      <c r="AD219" s="77">
        <v>8392</v>
      </c>
      <c r="AE219" s="77">
        <v>8494</v>
      </c>
    </row>
    <row r="220" spans="1:31" customFormat="1" ht="14.4" x14ac:dyDescent="0.3">
      <c r="A220" s="137" t="s">
        <v>421</v>
      </c>
      <c r="B220" s="145"/>
      <c r="C220" s="145" t="s">
        <v>422</v>
      </c>
      <c r="D220" s="145"/>
      <c r="E220" s="77">
        <v>1131</v>
      </c>
      <c r="F220" s="77">
        <v>1164</v>
      </c>
      <c r="G220" s="77">
        <v>1187</v>
      </c>
      <c r="H220" s="77">
        <v>1224</v>
      </c>
      <c r="I220" s="77">
        <v>1269</v>
      </c>
      <c r="J220" s="77">
        <v>1279</v>
      </c>
      <c r="K220" s="77">
        <v>1261</v>
      </c>
      <c r="L220" s="77">
        <v>1250</v>
      </c>
      <c r="M220" s="77">
        <v>1241</v>
      </c>
      <c r="N220" s="77">
        <v>1309</v>
      </c>
      <c r="O220" s="77">
        <v>1323</v>
      </c>
      <c r="P220" s="77">
        <v>1329</v>
      </c>
      <c r="Q220" s="77">
        <v>1362</v>
      </c>
      <c r="R220" s="77">
        <v>1454</v>
      </c>
      <c r="S220" s="77">
        <v>1489</v>
      </c>
      <c r="T220" s="77">
        <v>1480</v>
      </c>
      <c r="U220" s="77">
        <v>1453</v>
      </c>
      <c r="V220" s="77">
        <v>1438</v>
      </c>
      <c r="W220" s="77">
        <v>1427</v>
      </c>
      <c r="X220" s="77">
        <v>1423</v>
      </c>
      <c r="Y220" s="77">
        <v>1477</v>
      </c>
      <c r="Z220" s="77">
        <v>1538</v>
      </c>
      <c r="AA220" s="77">
        <v>1564</v>
      </c>
      <c r="AB220" s="77">
        <v>1627</v>
      </c>
      <c r="AC220" s="77">
        <v>1642</v>
      </c>
      <c r="AD220" s="77">
        <v>1681</v>
      </c>
      <c r="AE220" s="77">
        <v>1697</v>
      </c>
    </row>
    <row r="221" spans="1:31" customFormat="1" ht="14.4" x14ac:dyDescent="0.3">
      <c r="A221" s="137" t="s">
        <v>423</v>
      </c>
      <c r="B221" s="145"/>
      <c r="C221" s="145" t="s">
        <v>424</v>
      </c>
      <c r="D221" s="145"/>
      <c r="E221" s="77">
        <v>738</v>
      </c>
      <c r="F221" s="77">
        <v>760</v>
      </c>
      <c r="G221" s="77">
        <v>772</v>
      </c>
      <c r="H221" s="77">
        <v>796</v>
      </c>
      <c r="I221" s="77">
        <v>813</v>
      </c>
      <c r="J221" s="77">
        <v>804</v>
      </c>
      <c r="K221" s="77">
        <v>810</v>
      </c>
      <c r="L221" s="77">
        <v>788</v>
      </c>
      <c r="M221" s="77">
        <v>801</v>
      </c>
      <c r="N221" s="77">
        <v>832</v>
      </c>
      <c r="O221" s="77">
        <v>859</v>
      </c>
      <c r="P221" s="77">
        <v>860</v>
      </c>
      <c r="Q221" s="77">
        <v>857</v>
      </c>
      <c r="R221" s="77">
        <v>869</v>
      </c>
      <c r="S221" s="77">
        <v>893</v>
      </c>
      <c r="T221" s="77">
        <v>872</v>
      </c>
      <c r="U221" s="77">
        <v>853</v>
      </c>
      <c r="V221" s="77">
        <v>848</v>
      </c>
      <c r="W221" s="77">
        <v>847</v>
      </c>
      <c r="X221" s="77">
        <v>836</v>
      </c>
      <c r="Y221" s="77">
        <v>865</v>
      </c>
      <c r="Z221" s="77">
        <v>906</v>
      </c>
      <c r="AA221" s="77">
        <v>923</v>
      </c>
      <c r="AB221" s="77">
        <v>969</v>
      </c>
      <c r="AC221" s="77">
        <v>982</v>
      </c>
      <c r="AD221" s="77">
        <v>1016</v>
      </c>
      <c r="AE221" s="77">
        <v>1041</v>
      </c>
    </row>
    <row r="222" spans="1:31" customFormat="1" ht="14.4" x14ac:dyDescent="0.3">
      <c r="A222" s="137" t="s">
        <v>425</v>
      </c>
      <c r="B222" s="145"/>
      <c r="C222" s="145" t="s">
        <v>426</v>
      </c>
      <c r="D222" s="145"/>
      <c r="E222" s="77">
        <v>1536</v>
      </c>
      <c r="F222" s="77">
        <v>1582</v>
      </c>
      <c r="G222" s="77">
        <v>1615</v>
      </c>
      <c r="H222" s="77">
        <v>1661</v>
      </c>
      <c r="I222" s="77">
        <v>1695</v>
      </c>
      <c r="J222" s="77">
        <v>1683</v>
      </c>
      <c r="K222" s="77">
        <v>1684</v>
      </c>
      <c r="L222" s="77">
        <v>1656</v>
      </c>
      <c r="M222" s="77">
        <v>1685</v>
      </c>
      <c r="N222" s="77">
        <v>1793</v>
      </c>
      <c r="O222" s="77">
        <v>1820</v>
      </c>
      <c r="P222" s="77">
        <v>1847</v>
      </c>
      <c r="Q222" s="77">
        <v>1817</v>
      </c>
      <c r="R222" s="77">
        <v>1829</v>
      </c>
      <c r="S222" s="77">
        <v>1846</v>
      </c>
      <c r="T222" s="77">
        <v>1850</v>
      </c>
      <c r="U222" s="77">
        <v>1868</v>
      </c>
      <c r="V222" s="77">
        <v>1877</v>
      </c>
      <c r="W222" s="77">
        <v>1828</v>
      </c>
      <c r="X222" s="77">
        <v>1821</v>
      </c>
      <c r="Y222" s="77">
        <v>1858</v>
      </c>
      <c r="Z222" s="77">
        <v>1932</v>
      </c>
      <c r="AA222" s="77">
        <v>1952</v>
      </c>
      <c r="AB222" s="77">
        <v>2088</v>
      </c>
      <c r="AC222" s="77">
        <v>2156</v>
      </c>
      <c r="AD222" s="77">
        <v>2228</v>
      </c>
      <c r="AE222" s="77">
        <v>2254</v>
      </c>
    </row>
    <row r="223" spans="1:31" customFormat="1" ht="14.4" x14ac:dyDescent="0.3">
      <c r="A223" s="137" t="s">
        <v>427</v>
      </c>
      <c r="B223" s="145"/>
      <c r="C223" s="145" t="s">
        <v>428</v>
      </c>
      <c r="D223" s="145"/>
      <c r="E223" s="77">
        <v>1367</v>
      </c>
      <c r="F223" s="77">
        <v>1405</v>
      </c>
      <c r="G223" s="77">
        <v>1434</v>
      </c>
      <c r="H223" s="77">
        <v>1455</v>
      </c>
      <c r="I223" s="77">
        <v>1476</v>
      </c>
      <c r="J223" s="77">
        <v>1488</v>
      </c>
      <c r="K223" s="77">
        <v>1539</v>
      </c>
      <c r="L223" s="77">
        <v>1477</v>
      </c>
      <c r="M223" s="77">
        <v>1503</v>
      </c>
      <c r="N223" s="77">
        <v>1529</v>
      </c>
      <c r="O223" s="77">
        <v>1587</v>
      </c>
      <c r="P223" s="77">
        <v>1632</v>
      </c>
      <c r="Q223" s="77">
        <v>1644</v>
      </c>
      <c r="R223" s="77">
        <v>1652</v>
      </c>
      <c r="S223" s="77">
        <v>1656</v>
      </c>
      <c r="T223" s="77">
        <v>1678</v>
      </c>
      <c r="U223" s="77">
        <v>1673</v>
      </c>
      <c r="V223" s="77">
        <v>1664</v>
      </c>
      <c r="W223" s="77">
        <v>1640</v>
      </c>
      <c r="X223" s="77">
        <v>1610</v>
      </c>
      <c r="Y223" s="77">
        <v>1663</v>
      </c>
      <c r="Z223" s="77">
        <v>1710</v>
      </c>
      <c r="AA223" s="77">
        <v>1727</v>
      </c>
      <c r="AB223" s="77">
        <v>1802</v>
      </c>
      <c r="AC223" s="77">
        <v>1839</v>
      </c>
      <c r="AD223" s="77">
        <v>1879</v>
      </c>
      <c r="AE223" s="77">
        <v>1903</v>
      </c>
    </row>
    <row r="224" spans="1:31" customFormat="1" ht="14.4" x14ac:dyDescent="0.3">
      <c r="A224" s="137" t="s">
        <v>429</v>
      </c>
      <c r="B224" s="145"/>
      <c r="C224" s="145" t="s">
        <v>430</v>
      </c>
      <c r="D224" s="145"/>
      <c r="E224" s="77">
        <v>3064</v>
      </c>
      <c r="F224" s="77">
        <v>3119</v>
      </c>
      <c r="G224" s="77">
        <v>3162</v>
      </c>
      <c r="H224" s="77">
        <v>3201</v>
      </c>
      <c r="I224" s="77">
        <v>3272</v>
      </c>
      <c r="J224" s="77">
        <v>3232</v>
      </c>
      <c r="K224" s="77">
        <v>3381</v>
      </c>
      <c r="L224" s="77">
        <v>3353</v>
      </c>
      <c r="M224" s="77">
        <v>3358</v>
      </c>
      <c r="N224" s="77">
        <v>3459</v>
      </c>
      <c r="O224" s="77">
        <v>3535</v>
      </c>
      <c r="P224" s="77">
        <v>3535</v>
      </c>
      <c r="Q224" s="77">
        <v>3538</v>
      </c>
      <c r="R224" s="77">
        <v>3605</v>
      </c>
      <c r="S224" s="77">
        <v>3632</v>
      </c>
      <c r="T224" s="77">
        <v>3622</v>
      </c>
      <c r="U224" s="77">
        <v>3571</v>
      </c>
      <c r="V224" s="77">
        <v>3478</v>
      </c>
      <c r="W224" s="77">
        <v>3441</v>
      </c>
      <c r="X224" s="77">
        <v>3433</v>
      </c>
      <c r="Y224" s="77">
        <v>3473</v>
      </c>
      <c r="Z224" s="77">
        <v>3572</v>
      </c>
      <c r="AA224" s="77">
        <v>3677</v>
      </c>
      <c r="AB224" s="77">
        <v>3811</v>
      </c>
      <c r="AC224" s="77">
        <v>3906</v>
      </c>
      <c r="AD224" s="77">
        <v>3964</v>
      </c>
      <c r="AE224" s="77">
        <v>4020</v>
      </c>
    </row>
    <row r="225" spans="1:31" customFormat="1" ht="14.4" x14ac:dyDescent="0.3">
      <c r="A225" s="137" t="s">
        <v>431</v>
      </c>
      <c r="B225" s="145"/>
      <c r="C225" s="145" t="s">
        <v>432</v>
      </c>
      <c r="D225" s="145"/>
      <c r="E225" s="77">
        <v>1172</v>
      </c>
      <c r="F225" s="77">
        <v>1210</v>
      </c>
      <c r="G225" s="77">
        <v>1237</v>
      </c>
      <c r="H225" s="77">
        <v>1269</v>
      </c>
      <c r="I225" s="77">
        <v>1296</v>
      </c>
      <c r="J225" s="77">
        <v>1299</v>
      </c>
      <c r="K225" s="77">
        <v>1260</v>
      </c>
      <c r="L225" s="77">
        <v>1265</v>
      </c>
      <c r="M225" s="77">
        <v>1282</v>
      </c>
      <c r="N225" s="77">
        <v>1324</v>
      </c>
      <c r="O225" s="77">
        <v>1360</v>
      </c>
      <c r="P225" s="77">
        <v>1367</v>
      </c>
      <c r="Q225" s="77">
        <v>1402</v>
      </c>
      <c r="R225" s="77">
        <v>1404</v>
      </c>
      <c r="S225" s="77">
        <v>1382</v>
      </c>
      <c r="T225" s="77">
        <v>1386</v>
      </c>
      <c r="U225" s="77">
        <v>1384</v>
      </c>
      <c r="V225" s="77">
        <v>1378</v>
      </c>
      <c r="W225" s="77">
        <v>1372</v>
      </c>
      <c r="X225" s="77">
        <v>1347</v>
      </c>
      <c r="Y225" s="77">
        <v>1377</v>
      </c>
      <c r="Z225" s="77">
        <v>1418</v>
      </c>
      <c r="AA225" s="77">
        <v>1462</v>
      </c>
      <c r="AB225" s="77">
        <v>1500</v>
      </c>
      <c r="AC225" s="77">
        <v>1547</v>
      </c>
      <c r="AD225" s="77">
        <v>1584</v>
      </c>
      <c r="AE225" s="77">
        <v>1604</v>
      </c>
    </row>
    <row r="226" spans="1:31" customFormat="1" ht="14.4" x14ac:dyDescent="0.3">
      <c r="A226" s="137" t="s">
        <v>433</v>
      </c>
      <c r="B226" s="145"/>
      <c r="C226" s="145" t="s">
        <v>434</v>
      </c>
      <c r="D226" s="145"/>
      <c r="E226" s="77">
        <v>1011</v>
      </c>
      <c r="F226" s="77">
        <v>1043</v>
      </c>
      <c r="G226" s="77">
        <v>1062</v>
      </c>
      <c r="H226" s="77">
        <v>1084</v>
      </c>
      <c r="I226" s="77">
        <v>1107</v>
      </c>
      <c r="J226" s="77">
        <v>1132</v>
      </c>
      <c r="K226" s="77">
        <v>1135</v>
      </c>
      <c r="L226" s="77">
        <v>1159</v>
      </c>
      <c r="M226" s="77">
        <v>1277</v>
      </c>
      <c r="N226" s="77">
        <v>1273</v>
      </c>
      <c r="O226" s="77">
        <v>1313</v>
      </c>
      <c r="P226" s="77">
        <v>1339</v>
      </c>
      <c r="Q226" s="77">
        <v>1341</v>
      </c>
      <c r="R226" s="77">
        <v>1345</v>
      </c>
      <c r="S226" s="77">
        <v>1358</v>
      </c>
      <c r="T226" s="77">
        <v>1365</v>
      </c>
      <c r="U226" s="77">
        <v>1358</v>
      </c>
      <c r="V226" s="77">
        <v>1358</v>
      </c>
      <c r="W226" s="77">
        <v>1359</v>
      </c>
      <c r="X226" s="77">
        <v>1348</v>
      </c>
      <c r="Y226" s="77">
        <v>1364</v>
      </c>
      <c r="Z226" s="77">
        <v>1417</v>
      </c>
      <c r="AA226" s="77">
        <v>1456</v>
      </c>
      <c r="AB226" s="77">
        <v>1482</v>
      </c>
      <c r="AC226" s="77">
        <v>1517</v>
      </c>
      <c r="AD226" s="77">
        <v>1570</v>
      </c>
      <c r="AE226" s="77">
        <v>1600</v>
      </c>
    </row>
    <row r="227" spans="1:31" customFormat="1" ht="14.4" x14ac:dyDescent="0.3">
      <c r="A227" s="137" t="s">
        <v>435</v>
      </c>
      <c r="B227" s="145"/>
      <c r="C227" s="145" t="s">
        <v>436</v>
      </c>
      <c r="D227" s="145"/>
      <c r="E227" s="77">
        <v>2581</v>
      </c>
      <c r="F227" s="77">
        <v>2619</v>
      </c>
      <c r="G227" s="77">
        <v>2653</v>
      </c>
      <c r="H227" s="77">
        <v>2740</v>
      </c>
      <c r="I227" s="77">
        <v>2804</v>
      </c>
      <c r="J227" s="77">
        <v>2823</v>
      </c>
      <c r="K227" s="77">
        <v>2793</v>
      </c>
      <c r="L227" s="77">
        <v>2752</v>
      </c>
      <c r="M227" s="77">
        <v>2739</v>
      </c>
      <c r="N227" s="77">
        <v>2884</v>
      </c>
      <c r="O227" s="77">
        <v>2874</v>
      </c>
      <c r="P227" s="77">
        <v>2965</v>
      </c>
      <c r="Q227" s="77">
        <v>3069</v>
      </c>
      <c r="R227" s="77">
        <v>3090</v>
      </c>
      <c r="S227" s="77">
        <v>3195</v>
      </c>
      <c r="T227" s="77">
        <v>3169</v>
      </c>
      <c r="U227" s="77">
        <v>3207</v>
      </c>
      <c r="V227" s="77">
        <v>3204</v>
      </c>
      <c r="W227" s="77">
        <v>3235</v>
      </c>
      <c r="X227" s="77">
        <v>3222</v>
      </c>
      <c r="Y227" s="77">
        <v>3246</v>
      </c>
      <c r="Z227" s="77">
        <v>3258</v>
      </c>
      <c r="AA227" s="77">
        <v>3378</v>
      </c>
      <c r="AB227" s="77">
        <v>3439</v>
      </c>
      <c r="AC227" s="77">
        <v>3335</v>
      </c>
      <c r="AD227" s="77">
        <v>3420</v>
      </c>
      <c r="AE227" s="77">
        <v>3443</v>
      </c>
    </row>
    <row r="228" spans="1:31" customFormat="1" ht="14.4" x14ac:dyDescent="0.3">
      <c r="A228" s="137" t="s">
        <v>437</v>
      </c>
      <c r="B228" s="145"/>
      <c r="C228" s="145" t="s">
        <v>438</v>
      </c>
      <c r="D228" s="145"/>
      <c r="E228" s="77">
        <v>1814</v>
      </c>
      <c r="F228" s="77">
        <v>1872</v>
      </c>
      <c r="G228" s="77">
        <v>1914</v>
      </c>
      <c r="H228" s="77">
        <v>1963</v>
      </c>
      <c r="I228" s="77">
        <v>2022</v>
      </c>
      <c r="J228" s="77">
        <v>2051</v>
      </c>
      <c r="K228" s="77">
        <v>2114</v>
      </c>
      <c r="L228" s="77">
        <v>2097</v>
      </c>
      <c r="M228" s="77">
        <v>2107</v>
      </c>
      <c r="N228" s="77">
        <v>2168</v>
      </c>
      <c r="O228" s="77">
        <v>2131</v>
      </c>
      <c r="P228" s="77">
        <v>2253</v>
      </c>
      <c r="Q228" s="77">
        <v>2269</v>
      </c>
      <c r="R228" s="77">
        <v>2207</v>
      </c>
      <c r="S228" s="77">
        <v>2276</v>
      </c>
      <c r="T228" s="77">
        <v>2306</v>
      </c>
      <c r="U228" s="77">
        <v>2286</v>
      </c>
      <c r="V228" s="77">
        <v>2251</v>
      </c>
      <c r="W228" s="77">
        <v>2271</v>
      </c>
      <c r="X228" s="77">
        <v>2233</v>
      </c>
      <c r="Y228" s="77">
        <v>2273</v>
      </c>
      <c r="Z228" s="77">
        <v>2391</v>
      </c>
      <c r="AA228" s="77">
        <v>2434</v>
      </c>
      <c r="AB228" s="77">
        <v>2513</v>
      </c>
      <c r="AC228" s="77">
        <v>2559</v>
      </c>
      <c r="AD228" s="77">
        <v>2618</v>
      </c>
      <c r="AE228" s="77">
        <v>2682</v>
      </c>
    </row>
    <row r="229" spans="1:31" customFormat="1" ht="14.4" x14ac:dyDescent="0.3">
      <c r="A229" s="137" t="s">
        <v>439</v>
      </c>
      <c r="B229" s="145"/>
      <c r="C229" s="145" t="s">
        <v>440</v>
      </c>
      <c r="D229" s="145"/>
      <c r="E229" s="77">
        <v>3086</v>
      </c>
      <c r="F229" s="77">
        <v>3163</v>
      </c>
      <c r="G229" s="77">
        <v>3234</v>
      </c>
      <c r="H229" s="77">
        <v>3326</v>
      </c>
      <c r="I229" s="77">
        <v>3419</v>
      </c>
      <c r="J229" s="77">
        <v>3410</v>
      </c>
      <c r="K229" s="77">
        <v>3507</v>
      </c>
      <c r="L229" s="77">
        <v>3502</v>
      </c>
      <c r="M229" s="77">
        <v>3623</v>
      </c>
      <c r="N229" s="77">
        <v>3712</v>
      </c>
      <c r="O229" s="77">
        <v>3806</v>
      </c>
      <c r="P229" s="77">
        <v>3947</v>
      </c>
      <c r="Q229" s="77">
        <v>4023</v>
      </c>
      <c r="R229" s="77">
        <v>4079</v>
      </c>
      <c r="S229" s="77">
        <v>4320</v>
      </c>
      <c r="T229" s="77">
        <v>4217</v>
      </c>
      <c r="U229" s="77">
        <v>4159</v>
      </c>
      <c r="V229" s="77">
        <v>4024</v>
      </c>
      <c r="W229" s="77">
        <v>4119</v>
      </c>
      <c r="X229" s="77">
        <v>4122</v>
      </c>
      <c r="Y229" s="77">
        <v>4167</v>
      </c>
      <c r="Z229" s="77">
        <v>4221</v>
      </c>
      <c r="AA229" s="77">
        <v>4422</v>
      </c>
      <c r="AB229" s="77">
        <v>4361</v>
      </c>
      <c r="AC229" s="77">
        <v>4444</v>
      </c>
      <c r="AD229" s="77">
        <v>4564</v>
      </c>
      <c r="AE229" s="77">
        <v>4602</v>
      </c>
    </row>
    <row r="230" spans="1:31" customFormat="1" ht="14.4" x14ac:dyDescent="0.3">
      <c r="A230" s="137" t="s">
        <v>441</v>
      </c>
      <c r="B230" s="145"/>
      <c r="C230" s="145" t="s">
        <v>442</v>
      </c>
      <c r="D230" s="145"/>
      <c r="E230" s="77">
        <v>5493</v>
      </c>
      <c r="F230" s="77">
        <v>5592</v>
      </c>
      <c r="G230" s="77">
        <v>5711</v>
      </c>
      <c r="H230" s="77">
        <v>5915</v>
      </c>
      <c r="I230" s="77">
        <v>6189</v>
      </c>
      <c r="J230" s="77">
        <v>6327</v>
      </c>
      <c r="K230" s="77">
        <v>6406</v>
      </c>
      <c r="L230" s="77">
        <v>6335</v>
      </c>
      <c r="M230" s="77">
        <v>6485</v>
      </c>
      <c r="N230" s="77">
        <v>6669</v>
      </c>
      <c r="O230" s="77">
        <v>6751</v>
      </c>
      <c r="P230" s="77">
        <v>6914</v>
      </c>
      <c r="Q230" s="77">
        <v>6745</v>
      </c>
      <c r="R230" s="77">
        <v>6902</v>
      </c>
      <c r="S230" s="77">
        <v>6839</v>
      </c>
      <c r="T230" s="77">
        <v>6860</v>
      </c>
      <c r="U230" s="77">
        <v>6665</v>
      </c>
      <c r="V230" s="77">
        <v>6593</v>
      </c>
      <c r="W230" s="77">
        <v>6773</v>
      </c>
      <c r="X230" s="77">
        <v>6685</v>
      </c>
      <c r="Y230" s="77">
        <v>6750</v>
      </c>
      <c r="Z230" s="77">
        <v>7085</v>
      </c>
      <c r="AA230" s="77">
        <v>7367</v>
      </c>
      <c r="AB230" s="77">
        <v>7484</v>
      </c>
      <c r="AC230" s="77">
        <v>7531</v>
      </c>
      <c r="AD230" s="77">
        <v>7596</v>
      </c>
      <c r="AE230" s="77">
        <v>7598</v>
      </c>
    </row>
    <row r="231" spans="1:31" customFormat="1" ht="14.4" x14ac:dyDescent="0.3">
      <c r="A231" s="145" t="s">
        <v>443</v>
      </c>
      <c r="B231" s="145"/>
      <c r="C231" s="145" t="s">
        <v>444</v>
      </c>
      <c r="D231" s="145"/>
      <c r="E231" s="77">
        <v>908</v>
      </c>
      <c r="F231" s="77">
        <v>935</v>
      </c>
      <c r="G231" s="77">
        <v>951</v>
      </c>
      <c r="H231" s="77">
        <v>972</v>
      </c>
      <c r="I231" s="77">
        <v>980</v>
      </c>
      <c r="J231" s="77">
        <v>982</v>
      </c>
      <c r="K231" s="77">
        <v>1012</v>
      </c>
      <c r="L231" s="77">
        <v>1032</v>
      </c>
      <c r="M231" s="77">
        <v>1024</v>
      </c>
      <c r="N231" s="77">
        <v>1058</v>
      </c>
      <c r="O231" s="77">
        <v>1075</v>
      </c>
      <c r="P231" s="77">
        <v>1079</v>
      </c>
      <c r="Q231" s="77">
        <v>1086</v>
      </c>
      <c r="R231" s="77">
        <v>1118</v>
      </c>
      <c r="S231" s="77">
        <v>1120</v>
      </c>
      <c r="T231" s="77">
        <v>1131</v>
      </c>
      <c r="U231" s="77">
        <v>1126</v>
      </c>
      <c r="V231" s="77">
        <v>1116</v>
      </c>
      <c r="W231" s="77">
        <v>1113</v>
      </c>
      <c r="X231" s="77">
        <v>1099</v>
      </c>
      <c r="Y231" s="77">
        <v>1129</v>
      </c>
      <c r="Z231" s="77">
        <v>1175</v>
      </c>
      <c r="AA231" s="77">
        <v>1192</v>
      </c>
      <c r="AB231" s="77">
        <v>1237</v>
      </c>
      <c r="AC231" s="77">
        <v>1247</v>
      </c>
      <c r="AD231" s="77">
        <v>1287</v>
      </c>
      <c r="AE231" s="77">
        <v>1322</v>
      </c>
    </row>
    <row r="232" spans="1:31" customFormat="1" ht="14.4" x14ac:dyDescent="0.3">
      <c r="A232" s="145" t="s">
        <v>445</v>
      </c>
      <c r="B232" s="145"/>
      <c r="C232" s="145" t="s">
        <v>446</v>
      </c>
      <c r="D232" s="145"/>
      <c r="E232" s="77">
        <v>639</v>
      </c>
      <c r="F232" s="77">
        <v>659</v>
      </c>
      <c r="G232" s="77">
        <v>671</v>
      </c>
      <c r="H232" s="77">
        <v>684</v>
      </c>
      <c r="I232" s="77">
        <v>697</v>
      </c>
      <c r="J232" s="77">
        <v>701</v>
      </c>
      <c r="K232" s="77">
        <v>706</v>
      </c>
      <c r="L232" s="77">
        <v>700</v>
      </c>
      <c r="M232" s="77">
        <v>699</v>
      </c>
      <c r="N232" s="77">
        <v>736</v>
      </c>
      <c r="O232" s="77">
        <v>752</v>
      </c>
      <c r="P232" s="77">
        <v>756</v>
      </c>
      <c r="Q232" s="77">
        <v>762</v>
      </c>
      <c r="R232" s="77">
        <v>748</v>
      </c>
      <c r="S232" s="77">
        <v>751</v>
      </c>
      <c r="T232" s="77">
        <v>743</v>
      </c>
      <c r="U232" s="77">
        <v>743</v>
      </c>
      <c r="V232" s="77">
        <v>746</v>
      </c>
      <c r="W232" s="77">
        <v>747</v>
      </c>
      <c r="X232" s="77">
        <v>739</v>
      </c>
      <c r="Y232" s="77">
        <v>759</v>
      </c>
      <c r="Z232" s="77">
        <v>789</v>
      </c>
      <c r="AA232" s="77">
        <v>816</v>
      </c>
      <c r="AB232" s="77">
        <v>849</v>
      </c>
      <c r="AC232" s="77">
        <v>864</v>
      </c>
      <c r="AD232" s="77">
        <v>887</v>
      </c>
      <c r="AE232" s="77">
        <v>917</v>
      </c>
    </row>
    <row r="233" spans="1:31" customFormat="1" ht="14.4" x14ac:dyDescent="0.3">
      <c r="A233" s="145" t="s">
        <v>447</v>
      </c>
      <c r="B233" s="145"/>
      <c r="C233" s="145" t="s">
        <v>448</v>
      </c>
      <c r="D233" s="145"/>
      <c r="E233" s="77">
        <v>4053</v>
      </c>
      <c r="F233" s="77">
        <v>4107</v>
      </c>
      <c r="G233" s="77">
        <v>4172</v>
      </c>
      <c r="H233" s="77">
        <v>4191</v>
      </c>
      <c r="I233" s="77">
        <v>4277</v>
      </c>
      <c r="J233" s="77">
        <v>4366</v>
      </c>
      <c r="K233" s="77">
        <v>4436</v>
      </c>
      <c r="L233" s="77">
        <v>4393</v>
      </c>
      <c r="M233" s="77">
        <v>4467</v>
      </c>
      <c r="N233" s="77">
        <v>4622</v>
      </c>
      <c r="O233" s="77">
        <v>4562</v>
      </c>
      <c r="P233" s="77">
        <v>4676</v>
      </c>
      <c r="Q233" s="77">
        <v>4679</v>
      </c>
      <c r="R233" s="77">
        <v>4744</v>
      </c>
      <c r="S233" s="77">
        <v>4812</v>
      </c>
      <c r="T233" s="77">
        <v>4733</v>
      </c>
      <c r="U233" s="77">
        <v>4682</v>
      </c>
      <c r="V233" s="77">
        <v>4617</v>
      </c>
      <c r="W233" s="77">
        <v>4678</v>
      </c>
      <c r="X233" s="77">
        <v>4706</v>
      </c>
      <c r="Y233" s="77">
        <v>4782</v>
      </c>
      <c r="Z233" s="77">
        <v>4922</v>
      </c>
      <c r="AA233" s="77">
        <v>5041</v>
      </c>
      <c r="AB233" s="77">
        <v>5136</v>
      </c>
      <c r="AC233" s="77">
        <v>5063</v>
      </c>
      <c r="AD233" s="77">
        <v>5199</v>
      </c>
      <c r="AE233" s="77">
        <v>5229</v>
      </c>
    </row>
    <row r="234" spans="1:31" customFormat="1" ht="14.4" x14ac:dyDescent="0.3">
      <c r="A234" s="145" t="s">
        <v>449</v>
      </c>
      <c r="B234" s="145"/>
      <c r="C234" s="145" t="s">
        <v>450</v>
      </c>
      <c r="D234" s="145"/>
      <c r="E234" s="77">
        <v>3245</v>
      </c>
      <c r="F234" s="77">
        <v>3296</v>
      </c>
      <c r="G234" s="77">
        <v>3344</v>
      </c>
      <c r="H234" s="77">
        <v>3357</v>
      </c>
      <c r="I234" s="77">
        <v>3411</v>
      </c>
      <c r="J234" s="77">
        <v>3478</v>
      </c>
      <c r="K234" s="77">
        <v>3580</v>
      </c>
      <c r="L234" s="77">
        <v>3557</v>
      </c>
      <c r="M234" s="77">
        <v>3618</v>
      </c>
      <c r="N234" s="77">
        <v>3786</v>
      </c>
      <c r="O234" s="77">
        <v>3825</v>
      </c>
      <c r="P234" s="77">
        <v>3885</v>
      </c>
      <c r="Q234" s="77">
        <v>3901</v>
      </c>
      <c r="R234" s="77">
        <v>3952</v>
      </c>
      <c r="S234" s="77">
        <v>4004</v>
      </c>
      <c r="T234" s="77">
        <v>3917</v>
      </c>
      <c r="U234" s="77">
        <v>3854</v>
      </c>
      <c r="V234" s="77">
        <v>3817</v>
      </c>
      <c r="W234" s="77">
        <v>3867</v>
      </c>
      <c r="X234" s="77">
        <v>3877</v>
      </c>
      <c r="Y234" s="77">
        <v>3950</v>
      </c>
      <c r="Z234" s="77">
        <v>4084</v>
      </c>
      <c r="AA234" s="77">
        <v>4188</v>
      </c>
      <c r="AB234" s="77">
        <v>4291</v>
      </c>
      <c r="AC234" s="77">
        <v>4359</v>
      </c>
      <c r="AD234" s="77">
        <v>4449</v>
      </c>
      <c r="AE234" s="77">
        <v>4535</v>
      </c>
    </row>
    <row r="235" spans="1:31" customFormat="1" ht="14.4" x14ac:dyDescent="0.3">
      <c r="A235" s="145" t="s">
        <v>451</v>
      </c>
      <c r="B235" s="145"/>
      <c r="C235" s="145" t="s">
        <v>452</v>
      </c>
      <c r="D235" s="145"/>
      <c r="E235" s="77">
        <v>2751</v>
      </c>
      <c r="F235" s="77">
        <v>2806</v>
      </c>
      <c r="G235" s="77">
        <v>2845</v>
      </c>
      <c r="H235" s="77">
        <v>2901</v>
      </c>
      <c r="I235" s="77">
        <v>2948</v>
      </c>
      <c r="J235" s="77">
        <v>2988</v>
      </c>
      <c r="K235" s="77">
        <v>3020</v>
      </c>
      <c r="L235" s="77">
        <v>3013</v>
      </c>
      <c r="M235" s="77">
        <v>2976</v>
      </c>
      <c r="N235" s="77">
        <v>3053</v>
      </c>
      <c r="O235" s="77">
        <v>3072</v>
      </c>
      <c r="P235" s="77">
        <v>3168</v>
      </c>
      <c r="Q235" s="77">
        <v>3144</v>
      </c>
      <c r="R235" s="77">
        <v>3082</v>
      </c>
      <c r="S235" s="77">
        <v>3139</v>
      </c>
      <c r="T235" s="77">
        <v>3116</v>
      </c>
      <c r="U235" s="77">
        <v>3063</v>
      </c>
      <c r="V235" s="77">
        <v>3015</v>
      </c>
      <c r="W235" s="77">
        <v>2990</v>
      </c>
      <c r="X235" s="77">
        <v>3032</v>
      </c>
      <c r="Y235" s="77">
        <v>3103</v>
      </c>
      <c r="Z235" s="77">
        <v>3225</v>
      </c>
      <c r="AA235" s="77">
        <v>3321</v>
      </c>
      <c r="AB235" s="77">
        <v>3406</v>
      </c>
      <c r="AC235" s="77">
        <v>3379</v>
      </c>
      <c r="AD235" s="77">
        <v>3475</v>
      </c>
      <c r="AE235" s="77">
        <v>3498</v>
      </c>
    </row>
    <row r="236" spans="1:31" customFormat="1" ht="14.4" x14ac:dyDescent="0.3">
      <c r="A236" s="145" t="s">
        <v>453</v>
      </c>
      <c r="B236" s="145"/>
      <c r="C236" s="145" t="s">
        <v>454</v>
      </c>
      <c r="D236" s="145"/>
      <c r="E236" s="77">
        <v>2948</v>
      </c>
      <c r="F236" s="77">
        <v>2987</v>
      </c>
      <c r="G236" s="77">
        <v>3016</v>
      </c>
      <c r="H236" s="77">
        <v>3041</v>
      </c>
      <c r="I236" s="77">
        <v>3043</v>
      </c>
      <c r="J236" s="77">
        <v>3142</v>
      </c>
      <c r="K236" s="77">
        <v>3185</v>
      </c>
      <c r="L236" s="77">
        <v>3197</v>
      </c>
      <c r="M236" s="77">
        <v>3258</v>
      </c>
      <c r="N236" s="77">
        <v>3329</v>
      </c>
      <c r="O236" s="77">
        <v>3429</v>
      </c>
      <c r="P236" s="77">
        <v>3428</v>
      </c>
      <c r="Q236" s="77">
        <v>3435</v>
      </c>
      <c r="R236" s="77">
        <v>3594</v>
      </c>
      <c r="S236" s="77">
        <v>3574</v>
      </c>
      <c r="T236" s="77">
        <v>3650</v>
      </c>
      <c r="U236" s="77">
        <v>3610</v>
      </c>
      <c r="V236" s="77">
        <v>3536</v>
      </c>
      <c r="W236" s="77">
        <v>3571</v>
      </c>
      <c r="X236" s="77">
        <v>3538</v>
      </c>
      <c r="Y236" s="77">
        <v>3523</v>
      </c>
      <c r="Z236" s="77">
        <v>3727</v>
      </c>
      <c r="AA236" s="77">
        <v>3819</v>
      </c>
      <c r="AB236" s="77">
        <v>3956</v>
      </c>
      <c r="AC236" s="77">
        <v>3921</v>
      </c>
      <c r="AD236" s="77">
        <v>4115</v>
      </c>
      <c r="AE236" s="77">
        <v>4134</v>
      </c>
    </row>
    <row r="237" spans="1:31" customFormat="1" ht="15" customHeight="1" thickBot="1" x14ac:dyDescent="0.35">
      <c r="A237" s="145" t="s">
        <v>455</v>
      </c>
      <c r="B237" s="145"/>
      <c r="C237" s="145" t="s">
        <v>456</v>
      </c>
      <c r="D237" s="145"/>
      <c r="E237" s="77">
        <v>1796</v>
      </c>
      <c r="F237" s="77">
        <v>1841</v>
      </c>
      <c r="G237" s="77">
        <v>1872</v>
      </c>
      <c r="H237" s="77">
        <v>1921</v>
      </c>
      <c r="I237" s="77">
        <v>1953</v>
      </c>
      <c r="J237" s="77">
        <v>1976</v>
      </c>
      <c r="K237" s="77">
        <v>2003</v>
      </c>
      <c r="L237" s="77">
        <v>1995</v>
      </c>
      <c r="M237" s="77">
        <v>2012</v>
      </c>
      <c r="N237" s="77">
        <v>2089</v>
      </c>
      <c r="O237" s="77">
        <v>2103</v>
      </c>
      <c r="P237" s="77">
        <v>2133</v>
      </c>
      <c r="Q237" s="77">
        <v>2133</v>
      </c>
      <c r="R237" s="77">
        <v>2147</v>
      </c>
      <c r="S237" s="77">
        <v>2131</v>
      </c>
      <c r="T237" s="77">
        <v>2119</v>
      </c>
      <c r="U237" s="77">
        <v>2093</v>
      </c>
      <c r="V237" s="77">
        <v>2100</v>
      </c>
      <c r="W237" s="77">
        <v>2117</v>
      </c>
      <c r="X237" s="77">
        <v>2105</v>
      </c>
      <c r="Y237" s="77">
        <v>2151</v>
      </c>
      <c r="Z237" s="77">
        <v>2248</v>
      </c>
      <c r="AA237" s="77">
        <v>2332</v>
      </c>
      <c r="AB237" s="77">
        <v>2469</v>
      </c>
      <c r="AC237" s="77">
        <v>2511</v>
      </c>
      <c r="AD237" s="77">
        <v>2582</v>
      </c>
      <c r="AE237" s="77">
        <v>2620</v>
      </c>
    </row>
    <row r="238" spans="1:31" customFormat="1" ht="14.4" x14ac:dyDescent="0.3">
      <c r="A238" s="146"/>
      <c r="B238" s="146"/>
      <c r="C238" s="146"/>
      <c r="D238" s="146"/>
      <c r="E238" s="146"/>
      <c r="F238" s="146"/>
      <c r="G238" s="146"/>
      <c r="H238" s="146"/>
      <c r="I238" s="146"/>
      <c r="J238" s="146"/>
      <c r="K238" s="146"/>
      <c r="L238" s="146"/>
      <c r="M238" s="146"/>
      <c r="N238" s="146"/>
      <c r="O238" s="146"/>
      <c r="P238" s="146"/>
      <c r="Q238" s="146"/>
      <c r="R238" s="146"/>
      <c r="S238" s="146"/>
      <c r="T238" s="146"/>
      <c r="U238" s="146"/>
      <c r="V238" s="146"/>
      <c r="W238" s="146"/>
      <c r="X238" s="146"/>
      <c r="Y238" s="146"/>
      <c r="Z238" s="146"/>
      <c r="AA238" s="146"/>
      <c r="AB238" s="81"/>
      <c r="AC238" s="81"/>
    </row>
    <row r="239" spans="1:31" customFormat="1" ht="14.4" x14ac:dyDescent="0.3">
      <c r="A239" s="82" t="s">
        <v>475</v>
      </c>
      <c r="B239" s="83"/>
      <c r="C239" s="83"/>
      <c r="D239" s="83"/>
      <c r="E239" s="84"/>
      <c r="F239" s="84"/>
      <c r="G239" s="84"/>
      <c r="H239" s="84"/>
      <c r="I239" s="84"/>
      <c r="J239" s="84"/>
      <c r="K239" s="84"/>
      <c r="L239" s="84"/>
      <c r="M239" s="84"/>
      <c r="N239" s="84"/>
      <c r="O239" s="84"/>
      <c r="P239" s="84"/>
      <c r="Q239" s="84"/>
      <c r="R239" s="84"/>
      <c r="S239" s="84"/>
      <c r="T239" s="84"/>
      <c r="U239" s="84"/>
      <c r="V239" s="84"/>
      <c r="W239" s="84"/>
      <c r="X239" s="84"/>
      <c r="Y239" s="84"/>
      <c r="Z239" s="84"/>
      <c r="AA239" s="84"/>
      <c r="AB239" s="62"/>
      <c r="AC239" s="62" t="s">
        <v>458</v>
      </c>
    </row>
    <row r="240" spans="1:31" customFormat="1" ht="14.4" x14ac:dyDescent="0.3">
      <c r="A240" s="58" t="s">
        <v>476</v>
      </c>
      <c r="B240" s="58"/>
      <c r="C240" s="58"/>
      <c r="D240" s="58"/>
      <c r="E240" s="85"/>
      <c r="F240" s="85"/>
      <c r="G240" s="85"/>
      <c r="H240" s="85"/>
      <c r="I240" s="85"/>
      <c r="J240" s="85"/>
      <c r="K240" s="85"/>
      <c r="L240" s="85"/>
      <c r="M240" s="85"/>
      <c r="N240" s="85"/>
      <c r="O240" s="85"/>
      <c r="P240" s="85"/>
      <c r="Q240" s="85"/>
      <c r="R240" s="85"/>
      <c r="S240" s="85"/>
      <c r="T240" s="85"/>
      <c r="U240" s="85"/>
      <c r="V240" s="85"/>
      <c r="W240" s="85"/>
      <c r="X240" s="47"/>
      <c r="Y240" s="47"/>
      <c r="Z240" s="47"/>
      <c r="AA240" s="31"/>
      <c r="AB240" s="62"/>
      <c r="AC240" s="62" t="s">
        <v>461</v>
      </c>
    </row>
    <row r="241" spans="1:29" customFormat="1" ht="14.4" x14ac:dyDescent="0.3">
      <c r="A241" s="58"/>
      <c r="B241" s="58"/>
      <c r="C241" s="58"/>
      <c r="D241" s="58"/>
      <c r="E241" s="85"/>
      <c r="F241" s="85"/>
      <c r="G241" s="85"/>
      <c r="H241" s="85"/>
      <c r="I241" s="85"/>
      <c r="J241" s="85"/>
      <c r="K241" s="85"/>
      <c r="L241" s="85"/>
      <c r="M241" s="85"/>
      <c r="N241" s="85"/>
      <c r="O241" s="85"/>
      <c r="P241" s="85"/>
      <c r="Q241" s="85"/>
      <c r="R241" s="85"/>
      <c r="S241" s="85"/>
      <c r="T241" s="85"/>
      <c r="U241" s="85"/>
      <c r="V241" s="85"/>
      <c r="W241" s="85"/>
      <c r="X241" s="47"/>
      <c r="Y241" s="47"/>
      <c r="Z241" s="47"/>
      <c r="AA241" s="31"/>
      <c r="AB241" s="64"/>
      <c r="AC241" s="64" t="s">
        <v>463</v>
      </c>
    </row>
    <row r="242" spans="1:29" customFormat="1" ht="14.4" x14ac:dyDescent="0.3">
      <c r="A242" s="31" t="s">
        <v>460</v>
      </c>
      <c r="B242" s="86"/>
      <c r="C242" s="86"/>
      <c r="D242" s="86"/>
      <c r="E242" s="87"/>
      <c r="F242" s="87"/>
      <c r="G242" s="87"/>
      <c r="H242" s="87"/>
      <c r="I242" s="87"/>
      <c r="J242" s="87"/>
      <c r="K242" s="87"/>
      <c r="L242" s="87"/>
      <c r="M242" s="87"/>
      <c r="N242" s="87"/>
      <c r="O242" s="87"/>
      <c r="P242" s="87"/>
      <c r="Q242" s="87"/>
      <c r="R242" s="87"/>
      <c r="S242" s="87"/>
      <c r="T242" s="87"/>
      <c r="U242" s="87"/>
      <c r="V242" s="87"/>
      <c r="W242" s="87"/>
      <c r="X242" s="47"/>
      <c r="Y242" s="47"/>
      <c r="Z242" s="47"/>
      <c r="AA242" s="88"/>
      <c r="AB242" s="47"/>
      <c r="AC242" s="47"/>
    </row>
    <row r="243" spans="1:29" customFormat="1" ht="14.4" x14ac:dyDescent="0.3">
      <c r="A243" s="31" t="s">
        <v>462</v>
      </c>
      <c r="B243" s="86"/>
      <c r="C243" s="86"/>
      <c r="D243" s="86"/>
      <c r="E243" s="87"/>
      <c r="F243" s="87"/>
      <c r="G243" s="87"/>
      <c r="H243" s="87"/>
      <c r="I243" s="87"/>
      <c r="J243" s="87"/>
      <c r="K243" s="87"/>
      <c r="L243" s="87"/>
      <c r="M243" s="87"/>
      <c r="N243" s="87"/>
      <c r="O243" s="87"/>
      <c r="P243" s="87"/>
      <c r="Q243" s="87"/>
      <c r="R243" s="87"/>
      <c r="S243" s="87"/>
      <c r="T243" s="87"/>
      <c r="U243" s="87"/>
      <c r="V243" s="87"/>
      <c r="W243" s="87"/>
      <c r="X243" s="47"/>
      <c r="Y243" s="47"/>
      <c r="Z243" s="47"/>
      <c r="AA243" s="47"/>
      <c r="AB243" s="47"/>
      <c r="AC243" s="47"/>
    </row>
    <row r="244" spans="1:29" customFormat="1" ht="14.4" x14ac:dyDescent="0.3">
      <c r="A244" s="25" t="s">
        <v>464</v>
      </c>
      <c r="B244" s="65"/>
      <c r="C244" s="66"/>
      <c r="D244" s="67"/>
      <c r="E244" s="67"/>
      <c r="F244" s="67"/>
      <c r="G244" s="67"/>
      <c r="H244" s="67"/>
      <c r="I244" s="67"/>
      <c r="J244" s="67"/>
      <c r="K244" s="67"/>
      <c r="L244" s="67"/>
      <c r="M244" s="87"/>
      <c r="N244" s="87"/>
      <c r="O244" s="87"/>
      <c r="P244" s="87"/>
      <c r="Q244" s="87"/>
      <c r="R244" s="87"/>
      <c r="S244" s="87"/>
      <c r="T244" s="87"/>
      <c r="U244" s="87"/>
      <c r="V244" s="87"/>
      <c r="W244" s="87"/>
      <c r="X244" s="47"/>
      <c r="Y244" s="47"/>
      <c r="Z244" s="47"/>
      <c r="AA244" s="47"/>
      <c r="AB244" s="47"/>
      <c r="AC244" s="47"/>
    </row>
    <row r="245" spans="1:29" customFormat="1" ht="14.4" x14ac:dyDescent="0.3">
      <c r="A245" s="120" t="s">
        <v>465</v>
      </c>
      <c r="B245" s="120"/>
      <c r="C245" s="120"/>
      <c r="D245" s="120"/>
      <c r="E245" s="120"/>
      <c r="F245" s="120"/>
      <c r="G245" s="120"/>
      <c r="H245" s="120"/>
      <c r="I245" s="120"/>
      <c r="J245" s="120"/>
      <c r="K245" s="120"/>
      <c r="L245" s="120"/>
      <c r="M245" s="47"/>
      <c r="N245" s="47"/>
      <c r="O245" s="47"/>
      <c r="P245" s="47"/>
      <c r="Q245" s="47"/>
      <c r="R245" s="47"/>
      <c r="S245" s="47"/>
      <c r="T245" s="47"/>
      <c r="U245" s="47"/>
      <c r="V245" s="47"/>
      <c r="W245" s="47"/>
      <c r="X245" s="47"/>
      <c r="Y245" s="47"/>
      <c r="Z245" s="47"/>
      <c r="AA245" s="47"/>
      <c r="AB245" s="47"/>
      <c r="AC245" s="47"/>
    </row>
    <row r="246" spans="1:29" customFormat="1" ht="14.4" x14ac:dyDescent="0.3">
      <c r="A246" s="31" t="s">
        <v>466</v>
      </c>
      <c r="B246" s="47"/>
      <c r="C246" s="59"/>
      <c r="D246" s="59"/>
      <c r="E246" s="47"/>
      <c r="F246" s="47"/>
      <c r="G246" s="47"/>
      <c r="H246" s="47"/>
      <c r="I246" s="47"/>
      <c r="J246" s="47"/>
      <c r="K246" s="47"/>
      <c r="L246" s="47"/>
      <c r="M246" s="47"/>
      <c r="N246" s="47"/>
      <c r="O246" s="47"/>
      <c r="P246" s="47"/>
      <c r="Q246" s="47"/>
      <c r="R246" s="47"/>
      <c r="S246" s="47"/>
      <c r="T246" s="47"/>
      <c r="U246" s="47"/>
      <c r="V246" s="47"/>
      <c r="W246" s="47"/>
      <c r="X246" s="47"/>
      <c r="Y246" s="47"/>
      <c r="Z246" s="47"/>
      <c r="AA246" s="47"/>
      <c r="AB246" s="47"/>
      <c r="AC246" s="47"/>
    </row>
  </sheetData>
  <mergeCells count="1">
    <mergeCell ref="A2:L2"/>
  </mergeCells>
  <hyperlinks>
    <hyperlink ref="A2" r:id="rId1" xr:uid="{00000000-0004-0000-0300-000000000000}"/>
    <hyperlink ref="A245" r:id="rId2" xr:uid="{00000000-0004-0000-0300-000001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C787"/>
  <sheetViews>
    <sheetView workbookViewId="0">
      <selection activeCell="D169" sqref="D169"/>
    </sheetView>
  </sheetViews>
  <sheetFormatPr defaultRowHeight="14.4" x14ac:dyDescent="0.3"/>
  <cols>
    <col min="3" max="3" width="30" bestFit="1" customWidth="1"/>
  </cols>
  <sheetData>
    <row r="1" spans="1:29" ht="15.6" x14ac:dyDescent="0.3">
      <c r="A1" s="32" t="s">
        <v>3</v>
      </c>
    </row>
    <row r="2" spans="1:29" ht="15" thickBot="1" x14ac:dyDescent="0.35">
      <c r="A2" s="89" t="s">
        <v>4</v>
      </c>
    </row>
    <row r="7" spans="1:29" x14ac:dyDescent="0.3">
      <c r="M7" t="s">
        <v>477</v>
      </c>
      <c r="V7" t="s">
        <v>478</v>
      </c>
    </row>
    <row r="9" spans="1:29" x14ac:dyDescent="0.3">
      <c r="D9">
        <v>2012</v>
      </c>
      <c r="E9">
        <v>2013</v>
      </c>
      <c r="F9">
        <v>2014</v>
      </c>
      <c r="G9">
        <v>2015</v>
      </c>
      <c r="H9">
        <v>2016</v>
      </c>
      <c r="I9">
        <v>2017</v>
      </c>
      <c r="J9">
        <v>2018</v>
      </c>
      <c r="K9">
        <v>2019</v>
      </c>
      <c r="M9">
        <v>2012</v>
      </c>
      <c r="N9">
        <v>2013</v>
      </c>
      <c r="O9">
        <v>2014</v>
      </c>
      <c r="P9">
        <v>2015</v>
      </c>
      <c r="Q9">
        <v>2016</v>
      </c>
      <c r="R9">
        <v>2017</v>
      </c>
      <c r="S9">
        <v>2018</v>
      </c>
      <c r="T9">
        <v>2019</v>
      </c>
      <c r="V9">
        <v>2012</v>
      </c>
      <c r="W9">
        <v>2013</v>
      </c>
      <c r="X9">
        <v>2014</v>
      </c>
      <c r="Y9">
        <v>2015</v>
      </c>
      <c r="Z9">
        <v>2016</v>
      </c>
      <c r="AA9">
        <v>2017</v>
      </c>
      <c r="AB9">
        <v>2018</v>
      </c>
      <c r="AC9">
        <v>2019</v>
      </c>
    </row>
    <row r="11" spans="1:29" x14ac:dyDescent="0.3">
      <c r="A11" t="s">
        <v>56</v>
      </c>
      <c r="B11" t="s">
        <v>479</v>
      </c>
      <c r="C11" t="s">
        <v>480</v>
      </c>
      <c r="D11">
        <f>VLOOKUP($A11,'TRA8901'!$C$12:$AB$235,'TRA8901'!X$4,FALSE)</f>
        <v>3384</v>
      </c>
      <c r="E11">
        <f>VLOOKUP($A11,'TRA8901'!$C$12:$AB$235,'TRA8901'!Y$4,FALSE)</f>
        <v>3428</v>
      </c>
      <c r="F11">
        <f>VLOOKUP($A11,'TRA8901'!$C$12:$AB$235,'TRA8901'!Z$4,FALSE)</f>
        <v>3528</v>
      </c>
      <c r="G11">
        <f>VLOOKUP($A11,'TRA8901'!$C$12:$AB$235,'TRA8901'!AA$4,FALSE)</f>
        <v>3605</v>
      </c>
      <c r="H11">
        <f>VLOOKUP($A11,'TRA8901'!$C$12:$AB$235,'TRA8901'!AB$4,FALSE)</f>
        <v>3737</v>
      </c>
      <c r="I11">
        <f>VLOOKUP($A11,'TRA8901'!$C$12:$AC$235,'TRA8901'!AC$4,FALSE)</f>
        <v>3824</v>
      </c>
      <c r="J11">
        <f>VLOOKUP($A11,'TRA8901'!$C$12:$AD$235,'TRA8901'!AD$4,FALSE)</f>
        <v>3962</v>
      </c>
      <c r="K11">
        <f>VLOOKUP($A11,'TRA8901'!$C$12:$AE$235,'TRA8901'!AE$4,FALSE)</f>
        <v>4040</v>
      </c>
      <c r="M11">
        <f>VLOOKUP($A11,Sheet6!$A$8:$F$224,2,FALSE)</f>
        <v>499205</v>
      </c>
      <c r="N11">
        <f>VLOOKUP($A11,Sheet6!$A$8:$F$224,3,FALSE)</f>
        <v>498499</v>
      </c>
      <c r="O11">
        <f>VLOOKUP($A11,Sheet6!$A$8:$F$224,4,FALSE)</f>
        <v>498376</v>
      </c>
      <c r="P11">
        <f>VLOOKUP($A11,Sheet6!$A$8:$F$224,5,FALSE)</f>
        <v>498581</v>
      </c>
      <c r="Q11">
        <f>VLOOKUP($A11,Sheet6!$A$8:$F$224,6,FALSE)</f>
        <v>498793</v>
      </c>
      <c r="R11">
        <f>VLOOKUP($A11,Sheet6!$A$8:$G$224,7,FALSE)</f>
        <v>498375</v>
      </c>
      <c r="S11">
        <f>VLOOKUP($A11,Sheet6!$A$8:$H$224,8,FALSE)</f>
        <v>498888</v>
      </c>
      <c r="T11">
        <f>VLOOKUP($A11,Sheet6!$A$8:$I$229,9,FALSE)</f>
        <v>500012</v>
      </c>
    </row>
    <row r="12" spans="1:29" x14ac:dyDescent="0.3">
      <c r="A12" t="s">
        <v>60</v>
      </c>
      <c r="B12" t="s">
        <v>481</v>
      </c>
      <c r="C12" t="s">
        <v>480</v>
      </c>
      <c r="D12">
        <f>VLOOKUP($A12,'TRA8901'!$C$12:$AB$235,'TRA8901'!X$4,FALSE)</f>
        <v>6806</v>
      </c>
      <c r="E12">
        <f>VLOOKUP($A12,'TRA8901'!$C$12:$AB$235,'TRA8901'!Y$4,FALSE)</f>
        <v>6944</v>
      </c>
      <c r="F12">
        <f>VLOOKUP($A12,'TRA8901'!$C$12:$AB$235,'TRA8901'!Z$4,FALSE)</f>
        <v>7151</v>
      </c>
      <c r="G12">
        <f>VLOOKUP($A12,'TRA8901'!$C$12:$AB$235,'TRA8901'!AA$4,FALSE)</f>
        <v>7362</v>
      </c>
      <c r="H12">
        <f>VLOOKUP($A12,'TRA8901'!$C$12:$AB$235,'TRA8901'!AB$4,FALSE)</f>
        <v>7452</v>
      </c>
      <c r="I12">
        <f>VLOOKUP($A12,'TRA8901'!$C$12:$AC$235,'TRA8901'!AC$4,FALSE)</f>
        <v>7529</v>
      </c>
      <c r="J12">
        <f>VLOOKUP($A12,'TRA8901'!$C$12:$AD$235,'TRA8901'!AD$4,FALSE)</f>
        <v>7668</v>
      </c>
      <c r="K12">
        <f>VLOOKUP($A12,'TRA8901'!$C$12:$AE$235,'TRA8901'!AE$4,FALSE)</f>
        <v>7982</v>
      </c>
      <c r="M12">
        <f>VLOOKUP($A12,Sheet6!$A$8:$F$224,2,FALSE)</f>
        <v>1175370</v>
      </c>
      <c r="N12">
        <f>VLOOKUP($A12,Sheet6!$A$8:$F$224,3,FALSE)</f>
        <v>1178594</v>
      </c>
      <c r="O12">
        <f>VLOOKUP($A12,Sheet6!$A$8:$F$224,4,FALSE)</f>
        <v>1182605</v>
      </c>
      <c r="P12">
        <f>VLOOKUP($A12,Sheet6!$A$8:$F$224,5,FALSE)</f>
        <v>1188875</v>
      </c>
      <c r="Q12">
        <f>VLOOKUP($A12,Sheet6!$A$8:$F$224,6,FALSE)</f>
        <v>1195418</v>
      </c>
      <c r="R12">
        <f>VLOOKUP($A12,Sheet6!$A$8:$G$224,7,FALSE)</f>
        <v>1201855</v>
      </c>
      <c r="S12">
        <f>VLOOKUP($A12,Sheet6!$A$8:$H$224,8,FALSE)</f>
        <v>1210053</v>
      </c>
      <c r="T12">
        <f>VLOOKUP($A12,Sheet6!$A$8:$I$229,9,FALSE)</f>
        <v>1219799</v>
      </c>
    </row>
    <row r="13" spans="1:29" x14ac:dyDescent="0.3">
      <c r="A13" t="s">
        <v>108</v>
      </c>
      <c r="B13" t="s">
        <v>479</v>
      </c>
      <c r="C13" t="s">
        <v>480</v>
      </c>
      <c r="D13">
        <f>VLOOKUP($A13,'TRA8901'!$C$12:$AB$235,'TRA8901'!X$4,FALSE)</f>
        <v>4804</v>
      </c>
      <c r="E13">
        <f>VLOOKUP($A13,'TRA8901'!$C$12:$AB$235,'TRA8901'!Y$4,FALSE)</f>
        <v>4940</v>
      </c>
      <c r="F13">
        <f>VLOOKUP($A13,'TRA8901'!$C$12:$AB$235,'TRA8901'!Z$4,FALSE)</f>
        <v>5088</v>
      </c>
      <c r="G13">
        <f>VLOOKUP($A13,'TRA8901'!$C$12:$AB$235,'TRA8901'!AA$4,FALSE)</f>
        <v>5203</v>
      </c>
      <c r="H13">
        <f>VLOOKUP($A13,'TRA8901'!$C$12:$AB$235,'TRA8901'!AB$4,FALSE)</f>
        <v>5415</v>
      </c>
      <c r="I13">
        <f>VLOOKUP($A13,'TRA8901'!$C$12:$AC$235,'TRA8901'!AC$4,FALSE)</f>
        <v>5487</v>
      </c>
      <c r="J13">
        <f>VLOOKUP($A13,'TRA8901'!$C$12:$AD$235,'TRA8901'!AD$4,FALSE)</f>
        <v>5658</v>
      </c>
      <c r="K13">
        <f>VLOOKUP($A13,'TRA8901'!$C$12:$AE$235,'TRA8901'!AE$4,FALSE)</f>
        <v>5717</v>
      </c>
      <c r="M13">
        <f>VLOOKUP($A13,Sheet6!$A$8:$F$224,2,FALSE)</f>
        <v>603508</v>
      </c>
      <c r="N13">
        <f>VLOOKUP($A13,Sheet6!$A$8:$F$224,3,FALSE)</f>
        <v>604724</v>
      </c>
      <c r="O13">
        <f>VLOOKUP($A13,Sheet6!$A$8:$F$224,4,FALSE)</f>
        <v>604730</v>
      </c>
      <c r="P13">
        <f>VLOOKUP($A13,Sheet6!$A$8:$F$224,5,FALSE)</f>
        <v>606017</v>
      </c>
      <c r="Q13">
        <f>VLOOKUP($A13,Sheet6!$A$8:$F$224,6,FALSE)</f>
        <v>609538</v>
      </c>
      <c r="R13">
        <f>VLOOKUP($A13,Sheet6!$A$8:$G$224,7,FALSE)</f>
        <v>611633</v>
      </c>
      <c r="S13">
        <f>VLOOKUP($A13,Sheet6!$A$8:$H$224,8,FALSE)</f>
        <v>614505</v>
      </c>
      <c r="T13">
        <f>VLOOKUP($A13,Sheet6!$A$8:$I$229,9,FALSE)</f>
        <v>618054</v>
      </c>
    </row>
    <row r="14" spans="1:29" x14ac:dyDescent="0.3">
      <c r="A14" t="s">
        <v>138</v>
      </c>
      <c r="B14" t="s">
        <v>482</v>
      </c>
      <c r="C14" t="s">
        <v>480</v>
      </c>
      <c r="D14">
        <f>VLOOKUP($A14,'TRA8901'!$C$12:$AB$235,'TRA8901'!X$4,FALSE)</f>
        <v>4823</v>
      </c>
      <c r="E14">
        <f>VLOOKUP($A14,'TRA8901'!$C$12:$AB$235,'TRA8901'!Y$4,FALSE)</f>
        <v>4828</v>
      </c>
      <c r="F14">
        <f>VLOOKUP($A14,'TRA8901'!$C$12:$AB$235,'TRA8901'!Z$4,FALSE)</f>
        <v>4913</v>
      </c>
      <c r="G14">
        <f>VLOOKUP($A14,'TRA8901'!$C$12:$AB$235,'TRA8901'!AA$4,FALSE)</f>
        <v>5031</v>
      </c>
      <c r="H14">
        <f>VLOOKUP($A14,'TRA8901'!$C$12:$AB$235,'TRA8901'!AB$4,FALSE)</f>
        <v>5233</v>
      </c>
      <c r="I14">
        <f>VLOOKUP($A14,'TRA8901'!$C$12:$AC$235,'TRA8901'!AC$4,FALSE)</f>
        <v>5294</v>
      </c>
      <c r="J14">
        <f>VLOOKUP($A14,'TRA8901'!$C$12:$AD$235,'TRA8901'!AD$4,FALSE)</f>
        <v>5359</v>
      </c>
      <c r="K14">
        <f>VLOOKUP($A14,'TRA8901'!$C$12:$AE$235,'TRA8901'!AE$4,FALSE)</f>
        <v>5496</v>
      </c>
      <c r="M14">
        <f>VLOOKUP($A14,Sheet6!$A$8:$F$224,2,FALSE)</f>
        <v>773726</v>
      </c>
      <c r="N14">
        <f>VLOOKUP($A14,Sheet6!$A$8:$F$224,3,FALSE)</f>
        <v>776639</v>
      </c>
      <c r="O14">
        <f>VLOOKUP($A14,Sheet6!$A$8:$F$224,4,FALSE)</f>
        <v>780382</v>
      </c>
      <c r="P14">
        <f>VLOOKUP($A14,Sheet6!$A$8:$F$224,5,FALSE)</f>
        <v>783082</v>
      </c>
      <c r="Q14">
        <f>VLOOKUP($A14,Sheet6!$A$8:$F$224,6,FALSE)</f>
        <v>786734</v>
      </c>
      <c r="R14">
        <f>VLOOKUP($A14,Sheet6!$A$8:$G$224,7,FALSE)</f>
        <v>791966</v>
      </c>
      <c r="S14">
        <f>VLOOKUP($A14,Sheet6!$A$8:$H$224,8,FALSE)</f>
        <v>796142</v>
      </c>
      <c r="T14">
        <f>VLOOKUP($A14,Sheet6!$A$8:$I$229,9,FALSE)</f>
        <v>802694</v>
      </c>
    </row>
    <row r="15" spans="1:29" x14ac:dyDescent="0.3">
      <c r="A15" t="s">
        <v>142</v>
      </c>
      <c r="B15" t="s">
        <v>482</v>
      </c>
      <c r="C15" t="s">
        <v>480</v>
      </c>
      <c r="D15">
        <f>VLOOKUP($A15,'TRA8901'!$C$12:$AB$235,'TRA8901'!X$4,FALSE)</f>
        <v>4508</v>
      </c>
      <c r="E15">
        <f>VLOOKUP($A15,'TRA8901'!$C$12:$AB$235,'TRA8901'!Y$4,FALSE)</f>
        <v>4646</v>
      </c>
      <c r="F15">
        <f>VLOOKUP($A15,'TRA8901'!$C$12:$AB$235,'TRA8901'!Z$4,FALSE)</f>
        <v>4807</v>
      </c>
      <c r="G15">
        <f>VLOOKUP($A15,'TRA8901'!$C$12:$AB$235,'TRA8901'!AA$4,FALSE)</f>
        <v>4849</v>
      </c>
      <c r="H15">
        <f>VLOOKUP($A15,'TRA8901'!$C$12:$AB$235,'TRA8901'!AB$4,FALSE)</f>
        <v>5013</v>
      </c>
      <c r="I15">
        <f>VLOOKUP($A15,'TRA8901'!$C$12:$AC$235,'TRA8901'!AC$4,FALSE)</f>
        <v>5094</v>
      </c>
      <c r="J15">
        <f>VLOOKUP($A15,'TRA8901'!$C$12:$AD$235,'TRA8901'!AD$4,FALSE)</f>
        <v>5132</v>
      </c>
      <c r="K15">
        <f>VLOOKUP($A15,'TRA8901'!$C$12:$AE$235,'TRA8901'!AE$4,FALSE)</f>
        <v>5270</v>
      </c>
      <c r="M15">
        <f>VLOOKUP($A15,Sheet6!$A$8:$F$224,2,FALSE)</f>
        <v>656182</v>
      </c>
      <c r="N15">
        <f>VLOOKUP($A15,Sheet6!$A$8:$F$224,3,FALSE)</f>
        <v>660917</v>
      </c>
      <c r="O15">
        <f>VLOOKUP($A15,Sheet6!$A$8:$F$224,4,FALSE)</f>
        <v>666682</v>
      </c>
      <c r="P15">
        <f>VLOOKUP($A15,Sheet6!$A$8:$F$224,5,FALSE)</f>
        <v>673410</v>
      </c>
      <c r="Q15">
        <f>VLOOKUP($A15,Sheet6!$A$8:$F$224,6,FALSE)</f>
        <v>680466</v>
      </c>
      <c r="R15">
        <f>VLOOKUP($A15,Sheet6!$A$8:$G$224,7,FALSE)</f>
        <v>690212</v>
      </c>
      <c r="S15">
        <f>VLOOKUP($A15,Sheet6!$A$8:$H$224,8,FALSE)</f>
        <v>698268</v>
      </c>
      <c r="T15">
        <f>VLOOKUP($A15,Sheet6!$A$8:$I$229,9,FALSE)</f>
        <v>706155</v>
      </c>
    </row>
    <row r="16" spans="1:29" x14ac:dyDescent="0.3">
      <c r="A16" t="s">
        <v>144</v>
      </c>
      <c r="B16" t="s">
        <v>479</v>
      </c>
      <c r="C16" t="s">
        <v>480</v>
      </c>
      <c r="D16">
        <f>VLOOKUP($A16,'TRA8901'!$C$12:$AB$235,'TRA8901'!X$4,FALSE)</f>
        <v>3686</v>
      </c>
      <c r="E16">
        <f>VLOOKUP($A16,'TRA8901'!$C$12:$AB$235,'TRA8901'!Y$4,FALSE)</f>
        <v>3752</v>
      </c>
      <c r="F16">
        <f>VLOOKUP($A16,'TRA8901'!$C$12:$AB$235,'TRA8901'!Z$4,FALSE)</f>
        <v>3871</v>
      </c>
      <c r="G16">
        <f>VLOOKUP($A16,'TRA8901'!$C$12:$AB$235,'TRA8901'!AA$4,FALSE)</f>
        <v>3994</v>
      </c>
      <c r="H16">
        <f>VLOOKUP($A16,'TRA8901'!$C$12:$AB$235,'TRA8901'!AB$4,FALSE)</f>
        <v>4142</v>
      </c>
      <c r="I16">
        <f>VLOOKUP($A16,'TRA8901'!$C$12:$AC$235,'TRA8901'!AC$4,FALSE)</f>
        <v>4297</v>
      </c>
      <c r="J16">
        <f>VLOOKUP($A16,'TRA8901'!$C$12:$AD$235,'TRA8901'!AD$4,FALSE)</f>
        <v>4401</v>
      </c>
      <c r="K16">
        <f>VLOOKUP($A16,'TRA8901'!$C$12:$AE$235,'TRA8901'!AE$4,FALSE)</f>
        <v>4475</v>
      </c>
      <c r="M16">
        <f>VLOOKUP($A16,Sheet6!$A$8:$F$224,2,FALSE)</f>
        <v>719184</v>
      </c>
      <c r="N16">
        <f>VLOOKUP($A16,Sheet6!$A$8:$F$224,3,FALSE)</f>
        <v>724523</v>
      </c>
      <c r="O16">
        <f>VLOOKUP($A16,Sheet6!$A$8:$F$224,4,FALSE)</f>
        <v>731886</v>
      </c>
      <c r="P16">
        <f>VLOOKUP($A16,Sheet6!$A$8:$F$224,5,FALSE)</f>
        <v>737350</v>
      </c>
      <c r="Q16">
        <f>VLOOKUP($A16,Sheet6!$A$8:$F$224,6,FALSE)</f>
        <v>744811</v>
      </c>
      <c r="R16">
        <f>VLOOKUP($A16,Sheet6!$A$8:$G$224,7,FALSE)</f>
        <v>751171</v>
      </c>
      <c r="S16">
        <f>VLOOKUP($A16,Sheet6!$A$8:$H$224,8,FALSE)</f>
        <v>755833</v>
      </c>
      <c r="T16">
        <f>VLOOKUP($A16,Sheet6!$A$8:$I$229,9,FALSE)</f>
        <v>761224</v>
      </c>
    </row>
    <row r="17" spans="1:20" x14ac:dyDescent="0.3">
      <c r="A17" t="s">
        <v>146</v>
      </c>
      <c r="B17" t="s">
        <v>482</v>
      </c>
      <c r="C17" t="s">
        <v>480</v>
      </c>
      <c r="D17">
        <f>VLOOKUP($A17,'TRA8901'!$C$12:$AB$235,'TRA8901'!X$4,FALSE)</f>
        <v>5162</v>
      </c>
      <c r="E17">
        <f>VLOOKUP($A17,'TRA8901'!$C$12:$AB$235,'TRA8901'!Y$4,FALSE)</f>
        <v>5218</v>
      </c>
      <c r="F17">
        <f>VLOOKUP($A17,'TRA8901'!$C$12:$AB$235,'TRA8901'!Z$4,FALSE)</f>
        <v>5359</v>
      </c>
      <c r="G17">
        <f>VLOOKUP($A17,'TRA8901'!$C$12:$AB$235,'TRA8901'!AA$4,FALSE)</f>
        <v>5501</v>
      </c>
      <c r="H17">
        <f>VLOOKUP($A17,'TRA8901'!$C$12:$AB$235,'TRA8901'!AB$4,FALSE)</f>
        <v>5619</v>
      </c>
      <c r="I17">
        <f>VLOOKUP($A17,'TRA8901'!$C$12:$AC$235,'TRA8901'!AC$4,FALSE)</f>
        <v>5757</v>
      </c>
      <c r="J17">
        <f>VLOOKUP($A17,'TRA8901'!$C$12:$AD$235,'TRA8901'!AD$4,FALSE)</f>
        <v>5888</v>
      </c>
      <c r="K17">
        <f>VLOOKUP($A17,'TRA8901'!$C$12:$AE$235,'TRA8901'!AE$4,FALSE)</f>
        <v>6031</v>
      </c>
      <c r="M17">
        <f>VLOOKUP($A17,Sheet6!$A$8:$F$224,2,FALSE)</f>
        <v>700331</v>
      </c>
      <c r="N17">
        <f>VLOOKUP($A17,Sheet6!$A$8:$F$224,3,FALSE)</f>
        <v>705655</v>
      </c>
      <c r="O17">
        <f>VLOOKUP($A17,Sheet6!$A$8:$F$224,4,FALSE)</f>
        <v>713351</v>
      </c>
      <c r="P17">
        <f>VLOOKUP($A17,Sheet6!$A$8:$F$224,5,FALSE)</f>
        <v>722167</v>
      </c>
      <c r="Q17">
        <f>VLOOKUP($A17,Sheet6!$A$8:$F$224,6,FALSE)</f>
        <v>732452</v>
      </c>
      <c r="R17">
        <f>VLOOKUP($A17,Sheet6!$A$8:$G$224,7,FALSE)</f>
        <v>741209</v>
      </c>
      <c r="S17">
        <f>VLOOKUP($A17,Sheet6!$A$8:$H$224,8,FALSE)</f>
        <v>747622</v>
      </c>
      <c r="T17">
        <f>VLOOKUP($A17,Sheet6!$A$8:$I$229,9,FALSE)</f>
        <v>753278</v>
      </c>
    </row>
    <row r="18" spans="1:20" x14ac:dyDescent="0.3">
      <c r="A18" t="s">
        <v>150</v>
      </c>
      <c r="B18" t="s">
        <v>482</v>
      </c>
      <c r="C18" t="s">
        <v>480</v>
      </c>
      <c r="D18">
        <f>VLOOKUP($A18,'TRA8901'!$C$12:$AB$235,'TRA8901'!X$4,FALSE)</f>
        <v>4362</v>
      </c>
      <c r="E18">
        <f>VLOOKUP($A18,'TRA8901'!$C$12:$AB$235,'TRA8901'!Y$4,FALSE)</f>
        <v>4414</v>
      </c>
      <c r="F18">
        <f>VLOOKUP($A18,'TRA8901'!$C$12:$AB$235,'TRA8901'!Z$4,FALSE)</f>
        <v>4579</v>
      </c>
      <c r="G18">
        <f>VLOOKUP($A18,'TRA8901'!$C$12:$AB$235,'TRA8901'!AA$4,FALSE)</f>
        <v>4728</v>
      </c>
      <c r="H18">
        <f>VLOOKUP($A18,'TRA8901'!$C$12:$AB$235,'TRA8901'!AB$4,FALSE)</f>
        <v>4803</v>
      </c>
      <c r="I18">
        <f>VLOOKUP($A18,'TRA8901'!$C$12:$AC$235,'TRA8901'!AC$4,FALSE)</f>
        <v>4874</v>
      </c>
      <c r="J18">
        <f>VLOOKUP($A18,'TRA8901'!$C$12:$AD$235,'TRA8901'!AD$4,FALSE)</f>
        <v>4896</v>
      </c>
      <c r="K18">
        <f>VLOOKUP($A18,'TRA8901'!$C$12:$AE$235,'TRA8901'!AE$4,FALSE)</f>
        <v>5006</v>
      </c>
      <c r="M18">
        <f>VLOOKUP($A18,Sheet6!$A$8:$F$224,2,FALSE)</f>
        <v>790167</v>
      </c>
      <c r="N18">
        <f>VLOOKUP($A18,Sheet6!$A$8:$F$224,3,FALSE)</f>
        <v>796423</v>
      </c>
      <c r="O18">
        <f>VLOOKUP($A18,Sheet6!$A$8:$F$224,4,FALSE)</f>
        <v>801616</v>
      </c>
      <c r="P18">
        <f>VLOOKUP($A18,Sheet6!$A$8:$F$224,5,FALSE)</f>
        <v>806217</v>
      </c>
      <c r="Q18">
        <f>VLOOKUP($A18,Sheet6!$A$8:$F$224,6,FALSE)</f>
        <v>811483</v>
      </c>
      <c r="R18">
        <f>VLOOKUP($A18,Sheet6!$A$8:$G$224,7,FALSE)</f>
        <v>817851</v>
      </c>
      <c r="S18">
        <f>VLOOKUP($A18,Sheet6!$A$8:$H$224,8,FALSE)</f>
        <v>823126</v>
      </c>
      <c r="T18">
        <f>VLOOKUP($A18,Sheet6!$A$8:$I$229,9,FALSE)</f>
        <v>828224</v>
      </c>
    </row>
    <row r="19" spans="1:20" x14ac:dyDescent="0.3">
      <c r="A19" t="s">
        <v>160</v>
      </c>
      <c r="B19" t="s">
        <v>482</v>
      </c>
      <c r="C19" t="s">
        <v>480</v>
      </c>
      <c r="D19">
        <f>VLOOKUP($A19,'TRA8901'!$C$12:$AB$235,'TRA8901'!X$4,FALSE)</f>
        <v>5736</v>
      </c>
      <c r="E19">
        <f>VLOOKUP($A19,'TRA8901'!$C$12:$AB$235,'TRA8901'!Y$4,FALSE)</f>
        <v>5727</v>
      </c>
      <c r="F19">
        <f>VLOOKUP($A19,'TRA8901'!$C$12:$AB$235,'TRA8901'!Z$4,FALSE)</f>
        <v>5927</v>
      </c>
      <c r="G19">
        <f>VLOOKUP($A19,'TRA8901'!$C$12:$AB$235,'TRA8901'!AA$4,FALSE)</f>
        <v>6036</v>
      </c>
      <c r="H19">
        <f>VLOOKUP($A19,'TRA8901'!$C$12:$AB$235,'TRA8901'!AB$4,FALSE)</f>
        <v>6227</v>
      </c>
      <c r="I19">
        <f>VLOOKUP($A19,'TRA8901'!$C$12:$AC$235,'TRA8901'!AC$4,FALSE)</f>
        <v>6191</v>
      </c>
      <c r="J19">
        <f>VLOOKUP($A19,'TRA8901'!$C$12:$AD$235,'TRA8901'!AD$4,FALSE)</f>
        <v>6189</v>
      </c>
      <c r="K19">
        <f>VLOOKUP($A19,'TRA8901'!$C$12:$AE$235,'TRA8901'!AE$4,FALSE)</f>
        <v>6295</v>
      </c>
      <c r="M19">
        <f>VLOOKUP($A19,Sheet6!$A$8:$F$224,2,FALSE)</f>
        <v>852039</v>
      </c>
      <c r="N19">
        <f>VLOOKUP($A19,Sheet6!$A$8:$F$224,3,FALSE)</f>
        <v>856837</v>
      </c>
      <c r="O19">
        <f>VLOOKUP($A19,Sheet6!$A$8:$F$224,4,FALSE)</f>
        <v>859870</v>
      </c>
      <c r="P19">
        <f>VLOOKUP($A19,Sheet6!$A$8:$F$224,5,FALSE)</f>
        <v>862166</v>
      </c>
      <c r="Q19">
        <f>VLOOKUP($A19,Sheet6!$A$8:$F$224,6,FALSE)</f>
        <v>866430</v>
      </c>
      <c r="R19">
        <f>VLOOKUP($A19,Sheet6!$A$8:$G$224,7,FALSE)</f>
        <v>870825</v>
      </c>
      <c r="S19">
        <f>VLOOKUP($A19,Sheet6!$A$8:$H$224,8,FALSE)</f>
        <v>875219</v>
      </c>
      <c r="T19">
        <f>VLOOKUP($A19,Sheet6!$A$8:$I$229,9,FALSE)</f>
        <v>879560</v>
      </c>
    </row>
    <row r="20" spans="1:20" x14ac:dyDescent="0.3">
      <c r="A20" t="s">
        <v>166</v>
      </c>
      <c r="B20" t="s">
        <v>482</v>
      </c>
      <c r="C20" t="s">
        <v>480</v>
      </c>
      <c r="D20">
        <f>VLOOKUP($A20,'TRA8901'!$C$12:$AB$235,'TRA8901'!X$4,FALSE)</f>
        <v>5587</v>
      </c>
      <c r="E20">
        <f>VLOOKUP($A20,'TRA8901'!$C$12:$AB$235,'TRA8901'!Y$4,FALSE)</f>
        <v>5627</v>
      </c>
      <c r="F20">
        <f>VLOOKUP($A20,'TRA8901'!$C$12:$AB$235,'TRA8901'!Z$4,FALSE)</f>
        <v>5742</v>
      </c>
      <c r="G20">
        <f>VLOOKUP($A20,'TRA8901'!$C$12:$AB$235,'TRA8901'!AA$4,FALSE)</f>
        <v>5949</v>
      </c>
      <c r="H20">
        <f>VLOOKUP($A20,'TRA8901'!$C$12:$AB$235,'TRA8901'!AB$4,FALSE)</f>
        <v>6090</v>
      </c>
      <c r="I20">
        <f>VLOOKUP($A20,'TRA8901'!$C$12:$AC$235,'TRA8901'!AC$4,FALSE)</f>
        <v>6180</v>
      </c>
      <c r="J20">
        <f>VLOOKUP($A20,'TRA8901'!$C$12:$AD$235,'TRA8901'!AD$4,FALSE)</f>
        <v>6265</v>
      </c>
      <c r="K20">
        <f>VLOOKUP($A20,'TRA8901'!$C$12:$AE$235,'TRA8901'!AE$4,FALSE)</f>
        <v>6273</v>
      </c>
      <c r="M20">
        <f>VLOOKUP($A20,Sheet6!$A$8:$F$224,2,FALSE)</f>
        <v>548320</v>
      </c>
      <c r="N20">
        <f>VLOOKUP($A20,Sheet6!$A$8:$F$224,3,FALSE)</f>
        <v>549517</v>
      </c>
      <c r="O20">
        <f>VLOOKUP($A20,Sheet6!$A$8:$F$224,4,FALSE)</f>
        <v>552450</v>
      </c>
      <c r="P20">
        <f>VLOOKUP($A20,Sheet6!$A$8:$F$224,5,FALSE)</f>
        <v>555154</v>
      </c>
      <c r="Q20">
        <f>VLOOKUP($A20,Sheet6!$A$8:$F$224,6,FALSE)</f>
        <v>558991</v>
      </c>
      <c r="R20">
        <f>VLOOKUP($A20,Sheet6!$A$8:$G$224,7,FALSE)</f>
        <v>564562</v>
      </c>
      <c r="S20">
        <f>VLOOKUP($A20,Sheet6!$A$8:$H$224,8,FALSE)</f>
        <v>571010</v>
      </c>
      <c r="T20">
        <f>VLOOKUP($A20,Sheet6!$A$8:$I$229,9,FALSE)</f>
        <v>577933</v>
      </c>
    </row>
    <row r="21" spans="1:20" x14ac:dyDescent="0.3">
      <c r="A21" t="s">
        <v>168</v>
      </c>
      <c r="B21" t="s">
        <v>482</v>
      </c>
      <c r="C21" t="s">
        <v>480</v>
      </c>
      <c r="D21">
        <f>VLOOKUP($A21,'TRA8901'!$C$12:$AB$235,'TRA8901'!X$4,FALSE)</f>
        <v>3985</v>
      </c>
      <c r="E21">
        <f>VLOOKUP($A21,'TRA8901'!$C$12:$AB$235,'TRA8901'!Y$4,FALSE)</f>
        <v>4079</v>
      </c>
      <c r="F21">
        <f>VLOOKUP($A21,'TRA8901'!$C$12:$AB$235,'TRA8901'!Z$4,FALSE)</f>
        <v>4218</v>
      </c>
      <c r="G21">
        <f>VLOOKUP($A21,'TRA8901'!$C$12:$AB$235,'TRA8901'!AA$4,FALSE)</f>
        <v>4312</v>
      </c>
      <c r="H21">
        <f>VLOOKUP($A21,'TRA8901'!$C$12:$AB$235,'TRA8901'!AB$4,FALSE)</f>
        <v>4419</v>
      </c>
      <c r="I21">
        <f>VLOOKUP($A21,'TRA8901'!$C$12:$AC$235,'TRA8901'!AC$4,FALSE)</f>
        <v>4466</v>
      </c>
      <c r="J21">
        <f>VLOOKUP($A21,'TRA8901'!$C$12:$AD$235,'TRA8901'!AD$4,FALSE)</f>
        <v>4468</v>
      </c>
      <c r="K21">
        <f>VLOOKUP($A21,'TRA8901'!$C$12:$AE$235,'TRA8901'!AE$4,FALSE)</f>
        <v>4547</v>
      </c>
      <c r="M21">
        <f>VLOOKUP($A21,Sheet6!$A$8:$F$224,2,FALSE)</f>
        <v>569301</v>
      </c>
      <c r="N21">
        <f>VLOOKUP($A21,Sheet6!$A$8:$F$224,3,FALSE)</f>
        <v>572613</v>
      </c>
      <c r="O21">
        <f>VLOOKUP($A21,Sheet6!$A$8:$F$224,4,FALSE)</f>
        <v>575993</v>
      </c>
      <c r="P21">
        <f>VLOOKUP($A21,Sheet6!$A$8:$F$224,5,FALSE)</f>
        <v>579050</v>
      </c>
      <c r="Q21">
        <f>VLOOKUP($A21,Sheet6!$A$8:$F$224,6,FALSE)</f>
        <v>583491</v>
      </c>
      <c r="R21">
        <f>VLOOKUP($A21,Sheet6!$A$8:$G$224,7,FALSE)</f>
        <v>588370</v>
      </c>
      <c r="S21">
        <f>VLOOKUP($A21,Sheet6!$A$8:$H$224,8,FALSE)</f>
        <v>592057</v>
      </c>
      <c r="T21">
        <f>VLOOKUP($A21,Sheet6!$A$8:$I$229,9,FALSE)</f>
        <v>595786</v>
      </c>
    </row>
    <row r="22" spans="1:20" x14ac:dyDescent="0.3">
      <c r="A22" t="s">
        <v>194</v>
      </c>
      <c r="B22" t="s">
        <v>479</v>
      </c>
      <c r="C22" t="s">
        <v>480</v>
      </c>
      <c r="D22">
        <f>VLOOKUP($A22,'TRA8901'!$C$12:$AB$235,'TRA8901'!X$4,FALSE)</f>
        <v>4428</v>
      </c>
      <c r="E22">
        <f>VLOOKUP($A22,'TRA8901'!$C$12:$AB$235,'TRA8901'!Y$4,FALSE)</f>
        <v>4505</v>
      </c>
      <c r="F22">
        <f>VLOOKUP($A22,'TRA8901'!$C$12:$AB$235,'TRA8901'!Z$4,FALSE)</f>
        <v>4650</v>
      </c>
      <c r="G22">
        <f>VLOOKUP($A22,'TRA8901'!$C$12:$AB$235,'TRA8901'!AA$4,FALSE)</f>
        <v>4811</v>
      </c>
      <c r="H22">
        <f>VLOOKUP($A22,'TRA8901'!$C$12:$AB$235,'TRA8901'!AB$4,FALSE)</f>
        <v>4975</v>
      </c>
      <c r="I22">
        <f>VLOOKUP($A22,'TRA8901'!$C$12:$AC$235,'TRA8901'!AC$4,FALSE)</f>
        <v>5163</v>
      </c>
      <c r="J22">
        <f>VLOOKUP($A22,'TRA8901'!$C$12:$AD$235,'TRA8901'!AD$4,FALSE)</f>
        <v>5143</v>
      </c>
      <c r="K22">
        <f>VLOOKUP($A22,'TRA8901'!$C$12:$AE$235,'TRA8901'!AE$4,FALSE)</f>
        <v>5163</v>
      </c>
      <c r="M22">
        <f>VLOOKUP($A22,Sheet6!$A$8:$F$224,2,FALSE)</f>
        <v>625908</v>
      </c>
      <c r="N22">
        <f>VLOOKUP($A22,Sheet6!$A$8:$F$224,3,FALSE)</f>
        <v>628918</v>
      </c>
      <c r="O22">
        <f>VLOOKUP($A22,Sheet6!$A$8:$F$224,4,FALSE)</f>
        <v>635186</v>
      </c>
      <c r="P22">
        <f>VLOOKUP($A22,Sheet6!$A$8:$F$224,5,FALSE)</f>
        <v>641524</v>
      </c>
      <c r="Q22">
        <f>VLOOKUP($A22,Sheet6!$A$8:$F$224,6,FALSE)</f>
        <v>644575</v>
      </c>
      <c r="R22">
        <f>VLOOKUP($A22,Sheet6!$A$8:$G$224,7,FALSE)</f>
        <v>648237</v>
      </c>
      <c r="S22">
        <f>VLOOKUP($A22,Sheet6!$A$8:$H$224,8,FALSE)</f>
        <v>651482</v>
      </c>
      <c r="T22">
        <f>VLOOKUP($A22,Sheet6!$A$8:$I$229,9,FALSE)</f>
        <v>653537</v>
      </c>
    </row>
    <row r="23" spans="1:20" x14ac:dyDescent="0.3">
      <c r="A23" t="s">
        <v>196</v>
      </c>
      <c r="B23" t="s">
        <v>482</v>
      </c>
      <c r="C23" t="s">
        <v>480</v>
      </c>
      <c r="D23">
        <f>VLOOKUP($A23,'TRA8901'!$C$12:$AB$235,'TRA8901'!X$4,FALSE)</f>
        <v>8590</v>
      </c>
      <c r="E23">
        <f>VLOOKUP($A23,'TRA8901'!$C$12:$AB$235,'TRA8901'!Y$4,FALSE)</f>
        <v>8659</v>
      </c>
      <c r="F23">
        <f>VLOOKUP($A23,'TRA8901'!$C$12:$AB$235,'TRA8901'!Z$4,FALSE)</f>
        <v>9034</v>
      </c>
      <c r="G23">
        <f>VLOOKUP($A23,'TRA8901'!$C$12:$AB$235,'TRA8901'!AA$4,FALSE)</f>
        <v>9256</v>
      </c>
      <c r="H23">
        <f>VLOOKUP($A23,'TRA8901'!$C$12:$AB$235,'TRA8901'!AB$4,FALSE)</f>
        <v>9522</v>
      </c>
      <c r="I23">
        <f>VLOOKUP($A23,'TRA8901'!$C$12:$AC$235,'TRA8901'!AC$4,FALSE)</f>
        <v>10004</v>
      </c>
      <c r="J23">
        <f>VLOOKUP($A23,'TRA8901'!$C$12:$AD$235,'TRA8901'!AD$4,FALSE)</f>
        <v>9954</v>
      </c>
      <c r="K23">
        <f>VLOOKUP($A23,'TRA8901'!$C$12:$AE$235,'TRA8901'!AE$4,FALSE)</f>
        <v>10041</v>
      </c>
      <c r="M23">
        <f>VLOOKUP($A23,Sheet6!$A$8:$F$224,2,FALSE)</f>
        <v>1407084</v>
      </c>
      <c r="N23">
        <f>VLOOKUP($A23,Sheet6!$A$8:$F$224,3,FALSE)</f>
        <v>1417596</v>
      </c>
      <c r="O23">
        <f>VLOOKUP($A23,Sheet6!$A$8:$F$224,4,FALSE)</f>
        <v>1433282</v>
      </c>
      <c r="P23">
        <f>VLOOKUP($A23,Sheet6!$A$8:$F$224,5,FALSE)</f>
        <v>1445323</v>
      </c>
      <c r="Q23">
        <f>VLOOKUP($A23,Sheet6!$A$8:$F$224,6,FALSE)</f>
        <v>1457910</v>
      </c>
      <c r="R23">
        <f>VLOOKUP($A23,Sheet6!$A$8:$G$224,7,FALSE)</f>
        <v>1468177</v>
      </c>
      <c r="S23">
        <f>VLOOKUP($A23,Sheet6!$A$8:$H$224,8,FALSE)</f>
        <v>1477764</v>
      </c>
      <c r="T23">
        <f>VLOOKUP($A23,Sheet6!$A$8:$I$229,9,FALSE)</f>
        <v>1489189</v>
      </c>
    </row>
    <row r="24" spans="1:20" x14ac:dyDescent="0.3">
      <c r="A24" t="s">
        <v>198</v>
      </c>
      <c r="B24" t="s">
        <v>481</v>
      </c>
      <c r="C24" t="s">
        <v>480</v>
      </c>
      <c r="D24">
        <f>VLOOKUP($A24,'TRA8901'!$C$12:$AB$235,'TRA8901'!X$4,FALSE)</f>
        <v>7234</v>
      </c>
      <c r="E24">
        <f>VLOOKUP($A24,'TRA8901'!$C$12:$AB$235,'TRA8901'!Y$4,FALSE)</f>
        <v>7309</v>
      </c>
      <c r="F24">
        <f>VLOOKUP($A24,'TRA8901'!$C$12:$AB$235,'TRA8901'!Z$4,FALSE)</f>
        <v>7577</v>
      </c>
      <c r="G24">
        <f>VLOOKUP($A24,'TRA8901'!$C$12:$AB$235,'TRA8901'!AA$4,FALSE)</f>
        <v>7769</v>
      </c>
      <c r="H24">
        <f>VLOOKUP($A24,'TRA8901'!$C$12:$AB$235,'TRA8901'!AB$4,FALSE)</f>
        <v>7918</v>
      </c>
      <c r="I24">
        <f>VLOOKUP($A24,'TRA8901'!$C$12:$AC$235,'TRA8901'!AC$4,FALSE)</f>
        <v>8096</v>
      </c>
      <c r="J24">
        <f>VLOOKUP($A24,'TRA8901'!$C$12:$AD$235,'TRA8901'!AD$4,FALSE)</f>
        <v>8111</v>
      </c>
      <c r="K24">
        <f>VLOOKUP($A24,'TRA8901'!$C$12:$AE$235,'TRA8901'!AE$4,FALSE)</f>
        <v>8088</v>
      </c>
      <c r="M24">
        <f>VLOOKUP($A24,Sheet6!$A$8:$F$224,2,FALSE)</f>
        <v>1129291</v>
      </c>
      <c r="N24">
        <f>VLOOKUP($A24,Sheet6!$A$8:$F$224,3,FALSE)</f>
        <v>1140618</v>
      </c>
      <c r="O24">
        <f>VLOOKUP($A24,Sheet6!$A$8:$F$224,4,FALSE)</f>
        <v>1154195</v>
      </c>
      <c r="P24">
        <f>VLOOKUP($A24,Sheet6!$A$8:$F$224,5,FALSE)</f>
        <v>1165332</v>
      </c>
      <c r="Q24">
        <f>VLOOKUP($A24,Sheet6!$A$8:$F$224,6,FALSE)</f>
        <v>1176386</v>
      </c>
      <c r="R24">
        <f>VLOOKUP($A24,Sheet6!$A$8:$G$224,7,FALSE)</f>
        <v>1180934</v>
      </c>
      <c r="S24">
        <f>VLOOKUP($A24,Sheet6!$A$8:$H$224,8,FALSE)</f>
        <v>1184365</v>
      </c>
      <c r="T24">
        <f>VLOOKUP($A24,Sheet6!$A$8:$I$229,9,FALSE)</f>
        <v>1189519</v>
      </c>
    </row>
    <row r="25" spans="1:20" x14ac:dyDescent="0.3">
      <c r="A25" t="s">
        <v>202</v>
      </c>
      <c r="B25" t="s">
        <v>479</v>
      </c>
      <c r="C25" t="s">
        <v>480</v>
      </c>
      <c r="D25">
        <f>VLOOKUP($A25,'TRA8901'!$C$12:$AB$235,'TRA8901'!X$4,FALSE)</f>
        <v>4931</v>
      </c>
      <c r="E25">
        <f>VLOOKUP($A25,'TRA8901'!$C$12:$AB$235,'TRA8901'!Y$4,FALSE)</f>
        <v>4970</v>
      </c>
      <c r="F25">
        <f>VLOOKUP($A25,'TRA8901'!$C$12:$AB$235,'TRA8901'!Z$4,FALSE)</f>
        <v>5099</v>
      </c>
      <c r="G25">
        <f>VLOOKUP($A25,'TRA8901'!$C$12:$AB$235,'TRA8901'!AA$4,FALSE)</f>
        <v>5190</v>
      </c>
      <c r="H25">
        <f>VLOOKUP($A25,'TRA8901'!$C$12:$AB$235,'TRA8901'!AB$4,FALSE)</f>
        <v>5378</v>
      </c>
      <c r="I25">
        <f>VLOOKUP($A25,'TRA8901'!$C$12:$AC$235,'TRA8901'!AC$4,FALSE)</f>
        <v>5637</v>
      </c>
      <c r="J25">
        <f>VLOOKUP($A25,'TRA8901'!$C$12:$AD$235,'TRA8901'!AD$4,FALSE)</f>
        <v>5729</v>
      </c>
      <c r="K25">
        <f>VLOOKUP($A25,'TRA8901'!$C$12:$AE$235,'TRA8901'!AE$4,FALSE)</f>
        <v>5818</v>
      </c>
      <c r="M25">
        <f>VLOOKUP($A25,Sheet6!$A$8:$F$224,2,FALSE)</f>
        <v>864847</v>
      </c>
      <c r="N25">
        <f>VLOOKUP($A25,Sheet6!$A$8:$F$224,3,FALSE)</f>
        <v>870296</v>
      </c>
      <c r="O25">
        <f>VLOOKUP($A25,Sheet6!$A$8:$F$224,4,FALSE)</f>
        <v>877388</v>
      </c>
      <c r="P25">
        <f>VLOOKUP($A25,Sheet6!$A$8:$F$224,5,FALSE)</f>
        <v>884748</v>
      </c>
      <c r="Q25">
        <f>VLOOKUP($A25,Sheet6!$A$8:$F$224,6,FALSE)</f>
        <v>891731</v>
      </c>
      <c r="R25">
        <f>VLOOKUP($A25,Sheet6!$A$8:$G$224,7,FALSE)</f>
        <v>898390</v>
      </c>
      <c r="S25">
        <f>VLOOKUP($A25,Sheet6!$A$8:$H$224,8,FALSE)</f>
        <v>903680</v>
      </c>
      <c r="T25">
        <f>VLOOKUP($A25,Sheet6!$A$8:$I$229,9,FALSE)</f>
        <v>907760</v>
      </c>
    </row>
    <row r="26" spans="1:20" x14ac:dyDescent="0.3">
      <c r="A26" t="s">
        <v>208</v>
      </c>
      <c r="B26" t="s">
        <v>479</v>
      </c>
      <c r="C26" t="s">
        <v>480</v>
      </c>
      <c r="D26">
        <f>VLOOKUP($A26,'TRA8901'!$C$12:$AB$235,'TRA8901'!X$4,FALSE)</f>
        <v>3628</v>
      </c>
      <c r="E26">
        <f>VLOOKUP($A26,'TRA8901'!$C$12:$AB$235,'TRA8901'!Y$4,FALSE)</f>
        <v>3674</v>
      </c>
      <c r="F26">
        <f>VLOOKUP($A26,'TRA8901'!$C$12:$AB$235,'TRA8901'!Z$4,FALSE)</f>
        <v>3798</v>
      </c>
      <c r="G26">
        <f>VLOOKUP($A26,'TRA8901'!$C$12:$AB$235,'TRA8901'!AA$4,FALSE)</f>
        <v>3939</v>
      </c>
      <c r="H26">
        <f>VLOOKUP($A26,'TRA8901'!$C$12:$AB$235,'TRA8901'!AB$4,FALSE)</f>
        <v>4119</v>
      </c>
      <c r="I26">
        <f>VLOOKUP($A26,'TRA8901'!$C$12:$AC$235,'TRA8901'!AC$4,FALSE)</f>
        <v>4317</v>
      </c>
      <c r="J26">
        <f>VLOOKUP($A26,'TRA8901'!$C$12:$AD$235,'TRA8901'!AD$4,FALSE)</f>
        <v>4310</v>
      </c>
      <c r="K26">
        <f>VLOOKUP($A26,'TRA8901'!$C$12:$AE$235,'TRA8901'!AE$4,FALSE)</f>
        <v>4358</v>
      </c>
      <c r="M26">
        <f>VLOOKUP($A26,Sheet6!$A$8:$F$224,2,FALSE)</f>
        <v>732802</v>
      </c>
      <c r="N26">
        <f>VLOOKUP($A26,Sheet6!$A$8:$F$224,3,FALSE)</f>
        <v>735844</v>
      </c>
      <c r="O26">
        <f>VLOOKUP($A26,Sheet6!$A$8:$F$224,4,FALSE)</f>
        <v>742499</v>
      </c>
      <c r="P26">
        <f>VLOOKUP($A26,Sheet6!$A$8:$F$224,5,FALSE)</f>
        <v>747734</v>
      </c>
      <c r="Q26">
        <f>VLOOKUP($A26,Sheet6!$A$8:$F$224,6,FALSE)</f>
        <v>751175</v>
      </c>
      <c r="R26">
        <f>VLOOKUP($A26,Sheet6!$A$8:$G$224,7,FALSE)</f>
        <v>756978</v>
      </c>
      <c r="S26">
        <f>VLOOKUP($A26,Sheet6!$A$8:$H$224,8,FALSE)</f>
        <v>758556</v>
      </c>
      <c r="T26">
        <f>VLOOKUP($A26,Sheet6!$A$8:$I$229,9,FALSE)</f>
        <v>761350</v>
      </c>
    </row>
    <row r="27" spans="1:20" x14ac:dyDescent="0.3">
      <c r="A27" t="s">
        <v>286</v>
      </c>
      <c r="B27" t="s">
        <v>482</v>
      </c>
      <c r="C27" t="s">
        <v>480</v>
      </c>
      <c r="D27">
        <f>VLOOKUP($A27,'TRA8901'!$C$12:$AB$235,'TRA8901'!X$4,FALSE)</f>
        <v>3822</v>
      </c>
      <c r="E27">
        <f>VLOOKUP($A27,'TRA8901'!$C$12:$AB$235,'TRA8901'!Y$4,FALSE)</f>
        <v>3863</v>
      </c>
      <c r="F27">
        <f>VLOOKUP($A27,'TRA8901'!$C$12:$AB$235,'TRA8901'!Z$4,FALSE)</f>
        <v>3997</v>
      </c>
      <c r="G27">
        <f>VLOOKUP($A27,'TRA8901'!$C$12:$AB$235,'TRA8901'!AA$4,FALSE)</f>
        <v>4107</v>
      </c>
      <c r="H27">
        <f>VLOOKUP($A27,'TRA8901'!$C$12:$AB$235,'TRA8901'!AB$4,FALSE)</f>
        <v>4263</v>
      </c>
      <c r="I27">
        <f>VLOOKUP($A27,'TRA8901'!$C$12:$AC$235,'TRA8901'!AC$4,FALSE)</f>
        <v>4286</v>
      </c>
      <c r="J27">
        <f>VLOOKUP($A27,'TRA8901'!$C$12:$AD$235,'TRA8901'!AD$4,FALSE)</f>
        <v>4237</v>
      </c>
      <c r="K27">
        <f>VLOOKUP($A27,'TRA8901'!$C$12:$AE$235,'TRA8901'!AE$4,FALSE)</f>
        <v>4244</v>
      </c>
      <c r="M27">
        <f>VLOOKUP($A27,Sheet6!$A$8:$F$224,2,FALSE)</f>
        <v>510983</v>
      </c>
      <c r="N27">
        <f>VLOOKUP($A27,Sheet6!$A$8:$F$224,3,FALSE)</f>
        <v>515533</v>
      </c>
      <c r="O27">
        <f>VLOOKUP($A27,Sheet6!$A$8:$F$224,4,FALSE)</f>
        <v>520900</v>
      </c>
      <c r="P27">
        <f>VLOOKUP($A27,Sheet6!$A$8:$F$224,5,FALSE)</f>
        <v>527114</v>
      </c>
      <c r="Q27">
        <f>VLOOKUP($A27,Sheet6!$A$8:$F$224,6,FALSE)</f>
        <v>533056</v>
      </c>
      <c r="R27">
        <f>VLOOKUP($A27,Sheet6!$A$8:$G$224,7,FALSE)</f>
        <v>535918</v>
      </c>
      <c r="S27">
        <f>VLOOKUP($A27,Sheet6!$A$8:$H$224,8,FALSE)</f>
        <v>540059</v>
      </c>
      <c r="T27">
        <f>VLOOKUP($A27,Sheet6!$A$8:$I$229,9,FALSE)</f>
        <v>543973</v>
      </c>
    </row>
    <row r="28" spans="1:20" x14ac:dyDescent="0.3">
      <c r="A28" t="s">
        <v>288</v>
      </c>
      <c r="B28" t="s">
        <v>482</v>
      </c>
      <c r="C28" t="s">
        <v>480</v>
      </c>
      <c r="D28">
        <f>VLOOKUP($A28,'TRA8901'!$C$12:$AB$235,'TRA8901'!X$4,FALSE)</f>
        <v>2590</v>
      </c>
      <c r="E28">
        <f>VLOOKUP($A28,'TRA8901'!$C$12:$AB$235,'TRA8901'!Y$4,FALSE)</f>
        <v>2606</v>
      </c>
      <c r="F28">
        <f>VLOOKUP($A28,'TRA8901'!$C$12:$AB$235,'TRA8901'!Z$4,FALSE)</f>
        <v>2706</v>
      </c>
      <c r="G28">
        <f>VLOOKUP($A28,'TRA8901'!$C$12:$AB$235,'TRA8901'!AA$4,FALSE)</f>
        <v>2767</v>
      </c>
      <c r="H28">
        <f>VLOOKUP($A28,'TRA8901'!$C$12:$AB$235,'TRA8901'!AB$4,FALSE)</f>
        <v>2846</v>
      </c>
      <c r="I28">
        <f>VLOOKUP($A28,'TRA8901'!$C$12:$AC$235,'TRA8901'!AC$4,FALSE)</f>
        <v>2865</v>
      </c>
      <c r="J28">
        <f>VLOOKUP($A28,'TRA8901'!$C$12:$AD$235,'TRA8901'!AD$4,FALSE)</f>
        <v>2858</v>
      </c>
      <c r="K28">
        <f>VLOOKUP($A28,'TRA8901'!$C$12:$AE$235,'TRA8901'!AE$4,FALSE)</f>
        <v>2907</v>
      </c>
      <c r="M28">
        <f>VLOOKUP($A28,Sheet6!$A$8:$F$224,2,FALSE)</f>
        <v>531088</v>
      </c>
      <c r="N28">
        <f>VLOOKUP($A28,Sheet6!$A$8:$F$224,3,FALSE)</f>
        <v>534904</v>
      </c>
      <c r="O28">
        <f>VLOOKUP($A28,Sheet6!$A$8:$F$224,4,FALSE)</f>
        <v>540503</v>
      </c>
      <c r="P28">
        <f>VLOOKUP($A28,Sheet6!$A$8:$F$224,5,FALSE)</f>
        <v>545021</v>
      </c>
      <c r="Q28">
        <f>VLOOKUP($A28,Sheet6!$A$8:$F$224,6,FALSE)</f>
        <v>549557</v>
      </c>
      <c r="R28">
        <f>VLOOKUP($A28,Sheet6!$A$8:$G$224,7,FALSE)</f>
        <v>552259</v>
      </c>
      <c r="S28">
        <f>VLOOKUP($A28,Sheet6!$A$8:$H$224,8,FALSE)</f>
        <v>554590</v>
      </c>
      <c r="T28">
        <f>VLOOKUP($A28,Sheet6!$A$8:$I$229,9,FALSE)</f>
        <v>557229</v>
      </c>
    </row>
    <row r="29" spans="1:20" x14ac:dyDescent="0.3">
      <c r="A29" t="s">
        <v>290</v>
      </c>
      <c r="B29" t="s">
        <v>482</v>
      </c>
      <c r="C29" t="s">
        <v>480</v>
      </c>
      <c r="D29">
        <f>VLOOKUP($A29,'TRA8901'!$C$12:$AB$235,'TRA8901'!X$4,FALSE)</f>
        <v>9171</v>
      </c>
      <c r="E29">
        <f>VLOOKUP($A29,'TRA8901'!$C$12:$AB$235,'TRA8901'!Y$4,FALSE)</f>
        <v>9220</v>
      </c>
      <c r="F29">
        <f>VLOOKUP($A29,'TRA8901'!$C$12:$AB$235,'TRA8901'!Z$4,FALSE)</f>
        <v>9539</v>
      </c>
      <c r="G29">
        <f>VLOOKUP($A29,'TRA8901'!$C$12:$AB$235,'TRA8901'!AA$4,FALSE)</f>
        <v>9820</v>
      </c>
      <c r="H29">
        <f>VLOOKUP($A29,'TRA8901'!$C$12:$AB$235,'TRA8901'!AB$4,FALSE)</f>
        <v>10059</v>
      </c>
      <c r="I29">
        <f>VLOOKUP($A29,'TRA8901'!$C$12:$AC$235,'TRA8901'!AC$4,FALSE)</f>
        <v>10220</v>
      </c>
      <c r="J29">
        <f>VLOOKUP($A29,'TRA8901'!$C$12:$AD$235,'TRA8901'!AD$4,FALSE)</f>
        <v>10190</v>
      </c>
      <c r="K29">
        <f>VLOOKUP($A29,'TRA8901'!$C$12:$AE$235,'TRA8901'!AE$4,FALSE)</f>
        <v>10329</v>
      </c>
      <c r="M29">
        <f>VLOOKUP($A29,Sheet6!$A$8:$F$224,2,FALSE)</f>
        <v>1331394</v>
      </c>
      <c r="N29">
        <f>VLOOKUP($A29,Sheet6!$A$8:$F$224,3,FALSE)</f>
        <v>1340180</v>
      </c>
      <c r="O29">
        <f>VLOOKUP($A29,Sheet6!$A$8:$F$224,4,FALSE)</f>
        <v>1349627</v>
      </c>
      <c r="P29">
        <f>VLOOKUP($A29,Sheet6!$A$8:$F$224,5,FALSE)</f>
        <v>1356994</v>
      </c>
      <c r="Q29">
        <f>VLOOKUP($A29,Sheet6!$A$8:$F$224,6,FALSE)</f>
        <v>1365103</v>
      </c>
      <c r="R29">
        <f>VLOOKUP($A29,Sheet6!$A$8:$G$224,7,FALSE)</f>
        <v>1370728</v>
      </c>
      <c r="S29">
        <f>VLOOKUP($A29,Sheet6!$A$8:$H$224,8,FALSE)</f>
        <v>1376316</v>
      </c>
      <c r="T29">
        <f>VLOOKUP($A29,Sheet6!$A$8:$I$229,9,FALSE)</f>
        <v>1382542</v>
      </c>
    </row>
    <row r="30" spans="1:20" x14ac:dyDescent="0.3">
      <c r="A30" t="s">
        <v>294</v>
      </c>
      <c r="B30" t="s">
        <v>482</v>
      </c>
      <c r="C30" t="s">
        <v>480</v>
      </c>
      <c r="D30">
        <f>VLOOKUP($A30,'TRA8901'!$C$12:$AB$235,'TRA8901'!X$4,FALSE)</f>
        <v>8965</v>
      </c>
      <c r="E30">
        <f>VLOOKUP($A30,'TRA8901'!$C$12:$AB$235,'TRA8901'!Y$4,FALSE)</f>
        <v>8905</v>
      </c>
      <c r="F30">
        <f>VLOOKUP($A30,'TRA8901'!$C$12:$AB$235,'TRA8901'!Z$4,FALSE)</f>
        <v>9126</v>
      </c>
      <c r="G30">
        <f>VLOOKUP($A30,'TRA8901'!$C$12:$AB$235,'TRA8901'!AA$4,FALSE)</f>
        <v>9411</v>
      </c>
      <c r="H30">
        <f>VLOOKUP($A30,'TRA8901'!$C$12:$AB$235,'TRA8901'!AB$4,FALSE)</f>
        <v>9635</v>
      </c>
      <c r="I30">
        <f>VLOOKUP($A30,'TRA8901'!$C$12:$AC$235,'TRA8901'!AC$4,FALSE)</f>
        <v>9730</v>
      </c>
      <c r="J30">
        <f>VLOOKUP($A30,'TRA8901'!$C$12:$AD$235,'TRA8901'!AD$4,FALSE)</f>
        <v>9827</v>
      </c>
      <c r="K30">
        <f>VLOOKUP($A30,'TRA8901'!$C$12:$AE$235,'TRA8901'!AE$4,FALSE)</f>
        <v>9883</v>
      </c>
      <c r="M30">
        <f>VLOOKUP($A30,Sheet6!$A$8:$F$224,2,FALSE)</f>
        <v>1480151</v>
      </c>
      <c r="N30">
        <f>VLOOKUP($A30,Sheet6!$A$8:$F$224,3,FALSE)</f>
        <v>1493114</v>
      </c>
      <c r="O30">
        <f>VLOOKUP($A30,Sheet6!$A$8:$F$224,4,FALSE)</f>
        <v>1509301</v>
      </c>
      <c r="P30">
        <f>VLOOKUP($A30,Sheet6!$A$8:$F$224,5,FALSE)</f>
        <v>1523100</v>
      </c>
      <c r="Q30">
        <f>VLOOKUP($A30,Sheet6!$A$8:$F$224,6,FALSE)</f>
        <v>1540438</v>
      </c>
      <c r="R30">
        <f>VLOOKUP($A30,Sheet6!$A$8:$G$224,7,FALSE)</f>
        <v>1554636</v>
      </c>
      <c r="S30">
        <f>VLOOKUP($A30,Sheet6!$A$8:$H$224,8,FALSE)</f>
        <v>1568623</v>
      </c>
      <c r="T30">
        <f>VLOOKUP($A30,Sheet6!$A$8:$I$229,9,FALSE)</f>
        <v>1581555</v>
      </c>
    </row>
    <row r="31" spans="1:20" x14ac:dyDescent="0.3">
      <c r="A31" t="s">
        <v>300</v>
      </c>
      <c r="B31" t="s">
        <v>479</v>
      </c>
      <c r="C31" t="s">
        <v>480</v>
      </c>
      <c r="D31">
        <f>VLOOKUP($A31,'TRA8901'!$C$12:$AB$235,'TRA8901'!X$4,FALSE)</f>
        <v>4470</v>
      </c>
      <c r="E31">
        <f>VLOOKUP($A31,'TRA8901'!$C$12:$AB$235,'TRA8901'!Y$4,FALSE)</f>
        <v>4523</v>
      </c>
      <c r="F31">
        <f>VLOOKUP($A31,'TRA8901'!$C$12:$AB$235,'TRA8901'!Z$4,FALSE)</f>
        <v>4675</v>
      </c>
      <c r="G31">
        <f>VLOOKUP($A31,'TRA8901'!$C$12:$AB$235,'TRA8901'!AA$4,FALSE)</f>
        <v>4831</v>
      </c>
      <c r="H31">
        <f>VLOOKUP($A31,'TRA8901'!$C$12:$AB$235,'TRA8901'!AB$4,FALSE)</f>
        <v>4966</v>
      </c>
      <c r="I31">
        <f>VLOOKUP($A31,'TRA8901'!$C$12:$AC$235,'TRA8901'!AC$4,FALSE)</f>
        <v>5025</v>
      </c>
      <c r="J31">
        <f>VLOOKUP($A31,'TRA8901'!$C$12:$AD$235,'TRA8901'!AD$4,FALSE)</f>
        <v>5018</v>
      </c>
      <c r="K31">
        <f>VLOOKUP($A31,'TRA8901'!$C$12:$AE$235,'TRA8901'!AE$4,FALSE)</f>
        <v>5122</v>
      </c>
      <c r="M31">
        <f>VLOOKUP($A31,Sheet6!$A$8:$F$224,2,FALSE)</f>
        <v>660009</v>
      </c>
      <c r="N31">
        <f>VLOOKUP($A31,Sheet6!$A$8:$F$224,3,FALSE)</f>
        <v>663998</v>
      </c>
      <c r="O31">
        <f>VLOOKUP($A31,Sheet6!$A$8:$F$224,4,FALSE)</f>
        <v>669377</v>
      </c>
      <c r="P31">
        <f>VLOOKUP($A31,Sheet6!$A$8:$F$224,5,FALSE)</f>
        <v>673590</v>
      </c>
      <c r="Q31">
        <f>VLOOKUP($A31,Sheet6!$A$8:$F$224,6,FALSE)</f>
        <v>678484</v>
      </c>
      <c r="R31">
        <f>VLOOKUP($A31,Sheet6!$A$8:$G$224,7,FALSE)</f>
        <v>682444</v>
      </c>
      <c r="S31">
        <f>VLOOKUP($A31,Sheet6!$A$8:$H$224,8,FALSE)</f>
        <v>687524</v>
      </c>
      <c r="T31">
        <f>VLOOKUP($A31,Sheet6!$A$8:$I$229,9,FALSE)</f>
        <v>691667</v>
      </c>
    </row>
    <row r="32" spans="1:20" x14ac:dyDescent="0.3">
      <c r="A32" t="s">
        <v>310</v>
      </c>
      <c r="B32" t="s">
        <v>481</v>
      </c>
      <c r="C32" t="s">
        <v>480</v>
      </c>
      <c r="D32">
        <f>VLOOKUP($A32,'TRA8901'!$C$12:$AB$235,'TRA8901'!X$4,FALSE)</f>
        <v>8476</v>
      </c>
      <c r="E32">
        <f>VLOOKUP($A32,'TRA8901'!$C$12:$AB$235,'TRA8901'!Y$4,FALSE)</f>
        <v>8509</v>
      </c>
      <c r="F32">
        <f>VLOOKUP($A32,'TRA8901'!$C$12:$AB$235,'TRA8901'!Z$4,FALSE)</f>
        <v>8780</v>
      </c>
      <c r="G32">
        <f>VLOOKUP($A32,'TRA8901'!$C$12:$AB$235,'TRA8901'!AA$4,FALSE)</f>
        <v>9012</v>
      </c>
      <c r="H32">
        <f>VLOOKUP($A32,'TRA8901'!$C$12:$AB$235,'TRA8901'!AB$4,FALSE)</f>
        <v>9010</v>
      </c>
      <c r="I32">
        <f>VLOOKUP($A32,'TRA8901'!$C$12:$AC$235,'TRA8901'!AC$4,FALSE)</f>
        <v>9053</v>
      </c>
      <c r="J32">
        <f>VLOOKUP($A32,'TRA8901'!$C$12:$AD$235,'TRA8901'!AD$4,FALSE)</f>
        <v>9079</v>
      </c>
      <c r="K32">
        <f>VLOOKUP($A32,'TRA8901'!$C$12:$AE$235,'TRA8901'!AE$4,FALSE)</f>
        <v>9095</v>
      </c>
      <c r="M32">
        <f>VLOOKUP($A32,Sheet6!$A$8:$F$224,2,FALSE)</f>
        <v>1144046</v>
      </c>
      <c r="N32">
        <f>VLOOKUP($A32,Sheet6!$A$8:$F$224,3,FALSE)</f>
        <v>1154136</v>
      </c>
      <c r="O32">
        <f>VLOOKUP($A32,Sheet6!$A$8:$F$224,4,FALSE)</f>
        <v>1164095</v>
      </c>
      <c r="P32">
        <f>VLOOKUP($A32,Sheet6!$A$8:$F$224,5,FALSE)</f>
        <v>1172382</v>
      </c>
      <c r="Q32">
        <f>VLOOKUP($A32,Sheet6!$A$8:$F$224,6,FALSE)</f>
        <v>1180956</v>
      </c>
      <c r="R32">
        <f>VLOOKUP($A32,Sheet6!$A$8:$G$224,7,FALSE)</f>
        <v>1185321</v>
      </c>
      <c r="S32">
        <f>VLOOKUP($A32,Sheet6!$A$8:$H$224,8,FALSE)</f>
        <v>1189934</v>
      </c>
      <c r="T32">
        <f>VLOOKUP($A32,Sheet6!$A$8:$I$229,9,FALSE)</f>
        <v>1196236</v>
      </c>
    </row>
    <row r="33" spans="1:20" x14ac:dyDescent="0.3">
      <c r="A33" t="s">
        <v>314</v>
      </c>
      <c r="B33" t="s">
        <v>481</v>
      </c>
      <c r="C33" t="s">
        <v>480</v>
      </c>
      <c r="D33">
        <f>VLOOKUP($A33,'TRA8901'!$C$12:$AB$235,'TRA8901'!X$4,FALSE)</f>
        <v>4389</v>
      </c>
      <c r="E33">
        <f>VLOOKUP($A33,'TRA8901'!$C$12:$AB$235,'TRA8901'!Y$4,FALSE)</f>
        <v>4367</v>
      </c>
      <c r="F33">
        <f>VLOOKUP($A33,'TRA8901'!$C$12:$AB$235,'TRA8901'!Z$4,FALSE)</f>
        <v>4501</v>
      </c>
      <c r="G33">
        <f>VLOOKUP($A33,'TRA8901'!$C$12:$AB$235,'TRA8901'!AA$4,FALSE)</f>
        <v>4631</v>
      </c>
      <c r="H33">
        <f>VLOOKUP($A33,'TRA8901'!$C$12:$AB$235,'TRA8901'!AB$4,FALSE)</f>
        <v>4797</v>
      </c>
      <c r="I33">
        <f>VLOOKUP($A33,'TRA8901'!$C$12:$AC$235,'TRA8901'!AC$4,FALSE)</f>
        <v>4840</v>
      </c>
      <c r="J33">
        <f>VLOOKUP($A33,'TRA8901'!$C$12:$AD$235,'TRA8901'!AD$4,FALSE)</f>
        <v>4825</v>
      </c>
      <c r="K33">
        <f>VLOOKUP($A33,'TRA8901'!$C$12:$AE$235,'TRA8901'!AE$4,FALSE)</f>
        <v>4869</v>
      </c>
      <c r="M33">
        <f>VLOOKUP($A33,Sheet6!$A$8:$F$224,2,FALSE)</f>
        <v>815960</v>
      </c>
      <c r="N33">
        <f>VLOOKUP($A33,Sheet6!$A$8:$F$224,3,FALSE)</f>
        <v>822940</v>
      </c>
      <c r="O33">
        <f>VLOOKUP($A33,Sheet6!$A$8:$F$224,4,FALSE)</f>
        <v>830512</v>
      </c>
      <c r="P33">
        <f>VLOOKUP($A33,Sheet6!$A$8:$F$224,5,FALSE)</f>
        <v>838525</v>
      </c>
      <c r="Q33">
        <f>VLOOKUP($A33,Sheet6!$A$8:$F$224,6,FALSE)</f>
        <v>846888</v>
      </c>
      <c r="R33">
        <f>VLOOKUP($A33,Sheet6!$A$8:$G$224,7,FALSE)</f>
        <v>852353</v>
      </c>
      <c r="S33">
        <f>VLOOKUP($A33,Sheet6!$A$8:$H$224,8,FALSE)</f>
        <v>858852</v>
      </c>
      <c r="T33">
        <f>VLOOKUP($A33,Sheet6!$A$8:$I$229,9,FALSE)</f>
        <v>863980</v>
      </c>
    </row>
    <row r="34" spans="1:20" x14ac:dyDescent="0.3">
      <c r="A34" t="s">
        <v>330</v>
      </c>
      <c r="B34" t="s">
        <v>479</v>
      </c>
      <c r="C34" t="s">
        <v>480</v>
      </c>
      <c r="D34">
        <f>VLOOKUP($A34,'TRA8901'!$C$12:$AB$235,'TRA8901'!X$4,FALSE)</f>
        <v>4868</v>
      </c>
      <c r="E34">
        <f>VLOOKUP($A34,'TRA8901'!$C$12:$AB$235,'TRA8901'!Y$4,FALSE)</f>
        <v>4970</v>
      </c>
      <c r="F34">
        <f>VLOOKUP($A34,'TRA8901'!$C$12:$AB$235,'TRA8901'!Z$4,FALSE)</f>
        <v>5126</v>
      </c>
      <c r="G34">
        <f>VLOOKUP($A34,'TRA8901'!$C$12:$AB$235,'TRA8901'!AA$4,FALSE)</f>
        <v>5225</v>
      </c>
      <c r="H34">
        <f>VLOOKUP($A34,'TRA8901'!$C$12:$AB$235,'TRA8901'!AB$4,FALSE)</f>
        <v>5484</v>
      </c>
      <c r="I34">
        <f>VLOOKUP($A34,'TRA8901'!$C$12:$AC$235,'TRA8901'!AC$4,FALSE)</f>
        <v>5740</v>
      </c>
      <c r="J34">
        <f>VLOOKUP($A34,'TRA8901'!$C$12:$AD$235,'TRA8901'!AD$4,FALSE)</f>
        <v>5779</v>
      </c>
      <c r="K34">
        <f>VLOOKUP($A34,'TRA8901'!$C$12:$AE$235,'TRA8901'!AE$4,FALSE)</f>
        <v>5952</v>
      </c>
      <c r="M34">
        <f>VLOOKUP($A34,Sheet6!$A$8:$F$224,2,FALSE)</f>
        <v>753102</v>
      </c>
      <c r="N34">
        <f>VLOOKUP($A34,Sheet6!$A$8:$F$224,3,FALSE)</f>
        <v>757930</v>
      </c>
      <c r="O34">
        <f>VLOOKUP($A34,Sheet6!$A$8:$F$224,4,FALSE)</f>
        <v>764702</v>
      </c>
      <c r="P34">
        <f>VLOOKUP($A34,Sheet6!$A$8:$F$224,5,FALSE)</f>
        <v>772406</v>
      </c>
      <c r="Q34">
        <f>VLOOKUP($A34,Sheet6!$A$8:$F$224,6,FALSE)</f>
        <v>778831</v>
      </c>
      <c r="R34">
        <f>VLOOKUP($A34,Sheet6!$A$8:$G$224,7,FALSE)</f>
        <v>787171</v>
      </c>
      <c r="S34">
        <f>VLOOKUP($A34,Sheet6!$A$8:$H$224,8,FALSE)</f>
        <v>795286</v>
      </c>
      <c r="T34">
        <f>VLOOKUP($A34,Sheet6!$A$8:$I$229,9,FALSE)</f>
        <v>802375</v>
      </c>
    </row>
    <row r="35" spans="1:20" x14ac:dyDescent="0.3">
      <c r="A35" t="s">
        <v>332</v>
      </c>
      <c r="B35" t="s">
        <v>479</v>
      </c>
      <c r="C35" t="s">
        <v>480</v>
      </c>
      <c r="D35">
        <f>VLOOKUP($A35,'TRA8901'!$C$12:$AB$235,'TRA8901'!X$4,FALSE)</f>
        <v>2356</v>
      </c>
      <c r="E35">
        <f>VLOOKUP($A35,'TRA8901'!$C$12:$AB$235,'TRA8901'!Y$4,FALSE)</f>
        <v>2413</v>
      </c>
      <c r="F35">
        <f>VLOOKUP($A35,'TRA8901'!$C$12:$AB$235,'TRA8901'!Z$4,FALSE)</f>
        <v>2501</v>
      </c>
      <c r="G35">
        <f>VLOOKUP($A35,'TRA8901'!$C$12:$AB$235,'TRA8901'!AA$4,FALSE)</f>
        <v>2562</v>
      </c>
      <c r="H35">
        <f>VLOOKUP($A35,'TRA8901'!$C$12:$AB$235,'TRA8901'!AB$4,FALSE)</f>
        <v>2656</v>
      </c>
      <c r="I35">
        <f>VLOOKUP($A35,'TRA8901'!$C$12:$AC$235,'TRA8901'!AC$4,FALSE)</f>
        <v>2746</v>
      </c>
      <c r="J35">
        <f>VLOOKUP($A35,'TRA8901'!$C$12:$AD$235,'TRA8901'!AD$4,FALSE)</f>
        <v>2756</v>
      </c>
      <c r="K35" t="str">
        <f>VLOOKUP($A35,'TRA8901'!$C$12:$AE$235,'TRA8901'!AE$4,FALSE)</f>
        <v>..</v>
      </c>
      <c r="M35">
        <f>VLOOKUP($A35,Sheet6!$A$8:$F$224,2,FALSE)</f>
        <v>414965</v>
      </c>
      <c r="N35">
        <f>VLOOKUP($A35,Sheet6!$A$8:$F$224,3,FALSE)</f>
        <v>417025</v>
      </c>
      <c r="O35">
        <f>VLOOKUP($A35,Sheet6!$A$8:$F$224,4,FALSE)</f>
        <v>418498</v>
      </c>
      <c r="P35">
        <f>VLOOKUP($A35,Sheet6!$A$8:$F$224,5,FALSE)</f>
        <v>420847</v>
      </c>
      <c r="Q35">
        <f>VLOOKUP($A35,Sheet6!$A$8:$F$224,6,FALSE)</f>
        <v>422933</v>
      </c>
      <c r="R35">
        <f>VLOOKUP($A35,Sheet6!$A$8:$G$224,7,FALSE)</f>
        <v>424667</v>
      </c>
      <c r="S35">
        <f>VLOOKUP($A35,Sheet6!$A$8:$H$224,8,FALSE)</f>
        <v>426516</v>
      </c>
    </row>
    <row r="36" spans="1:20" x14ac:dyDescent="0.3">
      <c r="A36" t="s">
        <v>334</v>
      </c>
      <c r="B36" t="s">
        <v>482</v>
      </c>
      <c r="C36" t="s">
        <v>480</v>
      </c>
      <c r="D36">
        <f>VLOOKUP($A36,'TRA8901'!$C$12:$AB$235,'TRA8901'!X$4,FALSE)</f>
        <v>3875</v>
      </c>
      <c r="E36">
        <f>VLOOKUP($A36,'TRA8901'!$C$12:$AB$235,'TRA8901'!Y$4,FALSE)</f>
        <v>3930</v>
      </c>
      <c r="F36">
        <f>VLOOKUP($A36,'TRA8901'!$C$12:$AB$235,'TRA8901'!Z$4,FALSE)</f>
        <v>4111</v>
      </c>
      <c r="G36">
        <f>VLOOKUP($A36,'TRA8901'!$C$12:$AB$235,'TRA8901'!AA$4,FALSE)</f>
        <v>4209</v>
      </c>
      <c r="H36">
        <f>VLOOKUP($A36,'TRA8901'!$C$12:$AB$235,'TRA8901'!AB$4,FALSE)</f>
        <v>4264</v>
      </c>
      <c r="I36">
        <f>VLOOKUP($A36,'TRA8901'!$C$12:$AC$235,'TRA8901'!AC$4,FALSE)</f>
        <v>4324</v>
      </c>
      <c r="J36">
        <f>VLOOKUP($A36,'TRA8901'!$C$12:$AD$235,'TRA8901'!AD$4,FALSE)</f>
        <v>4333</v>
      </c>
      <c r="K36">
        <f>VLOOKUP($A36,'TRA8901'!$C$12:$AE$235,'TRA8901'!AE$4,FALSE)</f>
        <v>4475</v>
      </c>
      <c r="M36">
        <f>VLOOKUP($A36,Sheet6!$A$8:$F$224,2,FALSE)</f>
        <v>602216</v>
      </c>
      <c r="N36">
        <f>VLOOKUP($A36,Sheet6!$A$8:$F$224,3,FALSE)</f>
        <v>605959</v>
      </c>
      <c r="O36">
        <f>VLOOKUP($A36,Sheet6!$A$8:$F$224,4,FALSE)</f>
        <v>611739</v>
      </c>
      <c r="P36">
        <f>VLOOKUP($A36,Sheet6!$A$8:$F$224,5,FALSE)</f>
        <v>617527</v>
      </c>
      <c r="Q36">
        <f>VLOOKUP($A36,Sheet6!$A$8:$F$224,6,FALSE)</f>
        <v>623094</v>
      </c>
      <c r="R36">
        <f>VLOOKUP($A36,Sheet6!$A$8:$G$224,7,FALSE)</f>
        <v>628139</v>
      </c>
      <c r="S36">
        <f>VLOOKUP($A36,Sheet6!$A$8:$H$224,8,FALSE)</f>
        <v>633558</v>
      </c>
      <c r="T36">
        <f>VLOOKUP($A36,Sheet6!$A$8:$I$229,9,FALSE)</f>
        <v>637070</v>
      </c>
    </row>
    <row r="37" spans="1:20" x14ac:dyDescent="0.3">
      <c r="A37" t="s">
        <v>344</v>
      </c>
      <c r="B37" t="s">
        <v>479</v>
      </c>
      <c r="C37" t="s">
        <v>480</v>
      </c>
      <c r="D37">
        <f>VLOOKUP($A37,'TRA8901'!$C$12:$AB$235,'TRA8901'!X$4,FALSE)</f>
        <v>3918</v>
      </c>
      <c r="E37">
        <f>VLOOKUP($A37,'TRA8901'!$C$12:$AB$235,'TRA8901'!Y$4,FALSE)</f>
        <v>3975</v>
      </c>
      <c r="F37">
        <f>VLOOKUP($A37,'TRA8901'!$C$12:$AB$235,'TRA8901'!Z$4,FALSE)</f>
        <v>4048</v>
      </c>
      <c r="G37">
        <f>VLOOKUP($A37,'TRA8901'!$C$12:$AB$235,'TRA8901'!AA$4,FALSE)</f>
        <v>4168</v>
      </c>
      <c r="H37">
        <f>VLOOKUP($A37,'TRA8901'!$C$12:$AB$235,'TRA8901'!AB$4,FALSE)</f>
        <v>4347</v>
      </c>
      <c r="I37">
        <f>VLOOKUP($A37,'TRA8901'!$C$12:$AC$235,'TRA8901'!AC$4,FALSE)</f>
        <v>4572</v>
      </c>
      <c r="J37">
        <f>VLOOKUP($A37,'TRA8901'!$C$12:$AD$235,'TRA8901'!AD$4,FALSE)</f>
        <v>4598</v>
      </c>
      <c r="K37">
        <f>VLOOKUP($A37,'TRA8901'!$C$12:$AE$235,'TRA8901'!AE$4,FALSE)</f>
        <v>4704</v>
      </c>
      <c r="M37">
        <f>VLOOKUP($A37,Sheet6!$A$8:$F$224,2,FALSE)</f>
        <v>535197</v>
      </c>
      <c r="N37">
        <f>VLOOKUP($A37,Sheet6!$A$8:$F$224,3,FALSE)</f>
        <v>538370</v>
      </c>
      <c r="O37">
        <f>VLOOKUP($A37,Sheet6!$A$8:$F$224,4,FALSE)</f>
        <v>542203</v>
      </c>
      <c r="P37">
        <f>VLOOKUP($A37,Sheet6!$A$8:$F$224,5,FALSE)</f>
        <v>546466</v>
      </c>
      <c r="Q37">
        <f>VLOOKUP($A37,Sheet6!$A$8:$F$224,6,FALSE)</f>
        <v>551446</v>
      </c>
      <c r="R37">
        <f>VLOOKUP($A37,Sheet6!$A$8:$G$224,7,FALSE)</f>
        <v>555195</v>
      </c>
      <c r="S37">
        <f>VLOOKUP($A37,Sheet6!$A$8:$H$224,8,FALSE)</f>
        <v>559399</v>
      </c>
      <c r="T37">
        <f>VLOOKUP($A37,Sheet6!$A$8:$I$229,9,FALSE)</f>
        <v>562225</v>
      </c>
    </row>
    <row r="38" spans="1:20" x14ac:dyDescent="0.3">
      <c r="A38" t="s">
        <v>224</v>
      </c>
      <c r="B38" t="s">
        <v>481</v>
      </c>
      <c r="C38" t="s">
        <v>483</v>
      </c>
      <c r="D38">
        <f>VLOOKUP($A38,'TRA8901'!$C$12:$AB$235,'TRA8901'!X$4,FALSE)</f>
        <v>282</v>
      </c>
      <c r="E38">
        <f>VLOOKUP($A38,'TRA8901'!$C$12:$AB$235,'TRA8901'!Y$4,FALSE)</f>
        <v>283</v>
      </c>
      <c r="F38">
        <f>VLOOKUP($A38,'TRA8901'!$C$12:$AB$235,'TRA8901'!Z$4,FALSE)</f>
        <v>289</v>
      </c>
      <c r="G38">
        <f>VLOOKUP($A38,'TRA8901'!$C$12:$AB$235,'TRA8901'!AA$4,FALSE)</f>
        <v>291</v>
      </c>
      <c r="H38">
        <f>VLOOKUP($A38,'TRA8901'!$C$12:$AB$235,'TRA8901'!AB$4,FALSE)</f>
        <v>292</v>
      </c>
      <c r="I38">
        <f>VLOOKUP($A38,'TRA8901'!$C$12:$AC$235,'TRA8901'!AC$4,FALSE)</f>
        <v>296</v>
      </c>
      <c r="J38">
        <f>VLOOKUP($A38,'TRA8901'!$C$12:$AD$235,'TRA8901'!AD$4,FALSE)</f>
        <v>298</v>
      </c>
      <c r="K38">
        <f>VLOOKUP($A38,'TRA8901'!$C$12:$AE$235,'TRA8901'!AE$4,FALSE)</f>
        <v>297</v>
      </c>
      <c r="M38">
        <f>VLOOKUP($A38,Sheet6!$A$8:$F$224,2,FALSE)</f>
        <v>224809</v>
      </c>
      <c r="N38">
        <f>VLOOKUP($A38,Sheet6!$A$8:$F$224,3,FALSE)</f>
        <v>230486</v>
      </c>
      <c r="O38">
        <f>VLOOKUP($A38,Sheet6!$A$8:$F$224,4,FALSE)</f>
        <v>236022</v>
      </c>
      <c r="P38">
        <f>VLOOKUP($A38,Sheet6!$A$8:$F$224,5,FALSE)</f>
        <v>243837</v>
      </c>
      <c r="Q38">
        <f>VLOOKUP($A38,Sheet6!$A$8:$F$224,6,FALSE)</f>
        <v>249162</v>
      </c>
      <c r="R38">
        <f>VLOOKUP($A38,Sheet6!$A$8:$G$224,7,FALSE)</f>
        <v>253361</v>
      </c>
      <c r="S38">
        <f>VLOOKUP($A38,Sheet6!$A$8:$H$224,8,FALSE)</f>
        <v>262226</v>
      </c>
      <c r="T38">
        <f>VLOOKUP($A38,Sheet6!$A$8:$I$229,9,FALSE)</f>
        <v>270029</v>
      </c>
    </row>
    <row r="39" spans="1:20" x14ac:dyDescent="0.3">
      <c r="A39" t="s">
        <v>226</v>
      </c>
      <c r="B39" t="s">
        <v>481</v>
      </c>
      <c r="C39" t="s">
        <v>483</v>
      </c>
      <c r="D39">
        <f>VLOOKUP($A39,'TRA8901'!$C$12:$AB$235,'TRA8901'!X$4,FALSE)</f>
        <v>101</v>
      </c>
      <c r="E39">
        <f>VLOOKUP($A39,'TRA8901'!$C$12:$AB$235,'TRA8901'!Y$4,FALSE)</f>
        <v>101</v>
      </c>
      <c r="F39">
        <f>VLOOKUP($A39,'TRA8901'!$C$12:$AB$235,'TRA8901'!Z$4,FALSE)</f>
        <v>105</v>
      </c>
      <c r="G39">
        <f>VLOOKUP($A39,'TRA8901'!$C$12:$AB$235,'TRA8901'!AA$4,FALSE)</f>
        <v>106</v>
      </c>
      <c r="H39">
        <f>VLOOKUP($A39,'TRA8901'!$C$12:$AB$235,'TRA8901'!AB$4,FALSE)</f>
        <v>104</v>
      </c>
      <c r="I39">
        <f>VLOOKUP($A39,'TRA8901'!$C$12:$AC$235,'TRA8901'!AC$4,FALSE)</f>
        <v>104</v>
      </c>
      <c r="J39">
        <f>VLOOKUP($A39,'TRA8901'!$C$12:$AD$235,'TRA8901'!AD$4,FALSE)</f>
        <v>104</v>
      </c>
      <c r="K39">
        <f>VLOOKUP($A39,'TRA8901'!$C$12:$AE$235,'TRA8901'!AE$4,FALSE)</f>
        <v>105</v>
      </c>
      <c r="M39">
        <f>VLOOKUP($A39,Sheet6!$A$8:$F$224,2,FALSE)</f>
        <v>6612</v>
      </c>
      <c r="N39">
        <f>VLOOKUP($A39,Sheet6!$A$8:$F$224,3,FALSE)</f>
        <v>6031</v>
      </c>
      <c r="O39">
        <f>VLOOKUP($A39,Sheet6!$A$8:$F$224,4,FALSE)</f>
        <v>6139</v>
      </c>
      <c r="P39">
        <f>VLOOKUP($A39,Sheet6!$A$8:$F$224,5,FALSE)</f>
        <v>6687</v>
      </c>
      <c r="Q39">
        <f>VLOOKUP($A39,Sheet6!$A$8:$F$224,6,FALSE)</f>
        <v>7246</v>
      </c>
      <c r="R39">
        <f>VLOOKUP($A39,Sheet6!$A$8:$G$224,7,FALSE)</f>
        <v>7654</v>
      </c>
      <c r="S39">
        <f>VLOOKUP($A39,Sheet6!$A$8:$H$224,8,FALSE)</f>
        <v>8706</v>
      </c>
      <c r="T39">
        <f>VLOOKUP($A39,Sheet6!$A$8:$I$229,9,FALSE)</f>
        <v>9721</v>
      </c>
    </row>
    <row r="40" spans="1:20" x14ac:dyDescent="0.3">
      <c r="A40" t="s">
        <v>236</v>
      </c>
      <c r="B40" t="s">
        <v>481</v>
      </c>
      <c r="C40" t="s">
        <v>483</v>
      </c>
      <c r="D40">
        <f>VLOOKUP($A40,'TRA8901'!$C$12:$AB$235,'TRA8901'!X$4,FALSE)</f>
        <v>305</v>
      </c>
      <c r="E40">
        <f>VLOOKUP($A40,'TRA8901'!$C$12:$AB$235,'TRA8901'!Y$4,FALSE)</f>
        <v>301</v>
      </c>
      <c r="F40">
        <f>VLOOKUP($A40,'TRA8901'!$C$12:$AB$235,'TRA8901'!Z$4,FALSE)</f>
        <v>310</v>
      </c>
      <c r="G40">
        <f>VLOOKUP($A40,'TRA8901'!$C$12:$AB$235,'TRA8901'!AA$4,FALSE)</f>
        <v>315</v>
      </c>
      <c r="H40">
        <f>VLOOKUP($A40,'TRA8901'!$C$12:$AB$235,'TRA8901'!AB$4,FALSE)</f>
        <v>324</v>
      </c>
      <c r="I40">
        <f>VLOOKUP($A40,'TRA8901'!$C$12:$AC$235,'TRA8901'!AC$4,FALSE)</f>
        <v>327</v>
      </c>
      <c r="J40">
        <f>VLOOKUP($A40,'TRA8901'!$C$12:$AD$235,'TRA8901'!AD$4,FALSE)</f>
        <v>330</v>
      </c>
      <c r="K40">
        <f>VLOOKUP($A40,'TRA8901'!$C$12:$AE$235,'TRA8901'!AE$4,FALSE)</f>
        <v>341</v>
      </c>
      <c r="M40">
        <f>VLOOKUP($A40,Sheet6!$A$8:$F$224,2,FALSE)</f>
        <v>252212</v>
      </c>
      <c r="N40">
        <f>VLOOKUP($A40,Sheet6!$A$8:$F$224,3,FALSE)</f>
        <v>257436</v>
      </c>
      <c r="O40">
        <f>VLOOKUP($A40,Sheet6!$A$8:$F$224,4,FALSE)</f>
        <v>263112</v>
      </c>
      <c r="P40">
        <f>VLOOKUP($A40,Sheet6!$A$8:$F$224,5,FALSE)</f>
        <v>268626</v>
      </c>
      <c r="Q40">
        <f>VLOOKUP($A40,Sheet6!$A$8:$F$224,6,FALSE)</f>
        <v>273239</v>
      </c>
      <c r="R40">
        <f>VLOOKUP($A40,Sheet6!$A$8:$G$224,7,FALSE)</f>
        <v>275929</v>
      </c>
      <c r="S40">
        <f>VLOOKUP($A40,Sheet6!$A$8:$H$224,8,FALSE)</f>
        <v>279665</v>
      </c>
      <c r="T40">
        <f>VLOOKUP($A40,Sheet6!$A$8:$I$229,9,FALSE)</f>
        <v>281120</v>
      </c>
    </row>
    <row r="41" spans="1:20" x14ac:dyDescent="0.3">
      <c r="A41" t="s">
        <v>238</v>
      </c>
      <c r="B41" t="s">
        <v>481</v>
      </c>
      <c r="C41" t="s">
        <v>483</v>
      </c>
      <c r="D41">
        <f>VLOOKUP($A41,'TRA8901'!$C$12:$AB$235,'TRA8901'!X$4,FALSE)</f>
        <v>320</v>
      </c>
      <c r="E41">
        <f>VLOOKUP($A41,'TRA8901'!$C$12:$AB$235,'TRA8901'!Y$4,FALSE)</f>
        <v>332</v>
      </c>
      <c r="F41">
        <f>VLOOKUP($A41,'TRA8901'!$C$12:$AB$235,'TRA8901'!Z$4,FALSE)</f>
        <v>332</v>
      </c>
      <c r="G41">
        <f>VLOOKUP($A41,'TRA8901'!$C$12:$AB$235,'TRA8901'!AA$4,FALSE)</f>
        <v>336</v>
      </c>
      <c r="H41">
        <f>VLOOKUP($A41,'TRA8901'!$C$12:$AB$235,'TRA8901'!AB$4,FALSE)</f>
        <v>348</v>
      </c>
      <c r="I41">
        <f>VLOOKUP($A41,'TRA8901'!$C$12:$AC$235,'TRA8901'!AC$4,FALSE)</f>
        <v>351</v>
      </c>
      <c r="J41">
        <f>VLOOKUP($A41,'TRA8901'!$C$12:$AD$235,'TRA8901'!AD$4,FALSE)</f>
        <v>364</v>
      </c>
      <c r="K41">
        <f>VLOOKUP($A41,'TRA8901'!$C$12:$AE$235,'TRA8901'!AE$4,FALSE)</f>
        <v>367</v>
      </c>
      <c r="M41">
        <f>VLOOKUP($A41,Sheet6!$A$8:$F$224,2,FALSE)</f>
        <v>182117</v>
      </c>
      <c r="N41">
        <f>VLOOKUP($A41,Sheet6!$A$8:$F$224,3,FALSE)</f>
        <v>181421</v>
      </c>
      <c r="O41">
        <f>VLOOKUP($A41,Sheet6!$A$8:$F$224,4,FALSE)</f>
        <v>181679</v>
      </c>
      <c r="P41">
        <f>VLOOKUP($A41,Sheet6!$A$8:$F$224,5,FALSE)</f>
        <v>182183</v>
      </c>
      <c r="Q41">
        <f>VLOOKUP($A41,Sheet6!$A$8:$F$224,6,FALSE)</f>
        <v>181783</v>
      </c>
      <c r="R41">
        <f>VLOOKUP($A41,Sheet6!$A$8:$G$224,7,FALSE)</f>
        <v>182998</v>
      </c>
      <c r="S41">
        <f>VLOOKUP($A41,Sheet6!$A$8:$H$224,8,FALSE)</f>
        <v>185426</v>
      </c>
      <c r="T41">
        <f>VLOOKUP($A41,Sheet6!$A$8:$I$229,9,FALSE)</f>
        <v>185143</v>
      </c>
    </row>
    <row r="42" spans="1:20" x14ac:dyDescent="0.3">
      <c r="A42" t="s">
        <v>240</v>
      </c>
      <c r="B42" t="s">
        <v>481</v>
      </c>
      <c r="C42" t="s">
        <v>483</v>
      </c>
      <c r="D42">
        <f>VLOOKUP($A42,'TRA8901'!$C$12:$AB$235,'TRA8901'!X$4,FALSE)</f>
        <v>347</v>
      </c>
      <c r="E42">
        <f>VLOOKUP($A42,'TRA8901'!$C$12:$AB$235,'TRA8901'!Y$4,FALSE)</f>
        <v>351</v>
      </c>
      <c r="F42">
        <f>VLOOKUP($A42,'TRA8901'!$C$12:$AB$235,'TRA8901'!Z$4,FALSE)</f>
        <v>362</v>
      </c>
      <c r="G42">
        <f>VLOOKUP($A42,'TRA8901'!$C$12:$AB$235,'TRA8901'!AA$4,FALSE)</f>
        <v>369</v>
      </c>
      <c r="H42">
        <f>VLOOKUP($A42,'TRA8901'!$C$12:$AB$235,'TRA8901'!AB$4,FALSE)</f>
        <v>378</v>
      </c>
      <c r="I42">
        <f>VLOOKUP($A42,'TRA8901'!$C$12:$AC$235,'TRA8901'!AC$4,FALSE)</f>
        <v>385</v>
      </c>
      <c r="J42">
        <f>VLOOKUP($A42,'TRA8901'!$C$12:$AD$235,'TRA8901'!AD$4,FALSE)</f>
        <v>400</v>
      </c>
      <c r="K42">
        <f>VLOOKUP($A42,'TRA8901'!$C$12:$AE$235,'TRA8901'!AE$4,FALSE)</f>
        <v>417</v>
      </c>
      <c r="M42">
        <f>VLOOKUP($A42,Sheet6!$A$8:$F$224,2,FALSE)</f>
        <v>257898</v>
      </c>
      <c r="N42">
        <f>VLOOKUP($A42,Sheet6!$A$8:$F$224,3,FALSE)</f>
        <v>261033</v>
      </c>
      <c r="O42">
        <f>VLOOKUP($A42,Sheet6!$A$8:$F$224,4,FALSE)</f>
        <v>264398</v>
      </c>
      <c r="P42">
        <f>VLOOKUP($A42,Sheet6!$A$8:$F$224,5,FALSE)</f>
        <v>268251</v>
      </c>
      <c r="Q42">
        <f>VLOOKUP($A42,Sheet6!$A$8:$F$224,6,FALSE)</f>
        <v>272078</v>
      </c>
      <c r="R42">
        <f>VLOOKUP($A42,Sheet6!$A$8:$G$224,7,FALSE)</f>
        <v>271224</v>
      </c>
      <c r="S42">
        <f>VLOOKUP($A42,Sheet6!$A$8:$H$224,8,FALSE)</f>
        <v>270624</v>
      </c>
      <c r="T42">
        <f>VLOOKUP($A42,Sheet6!$A$8:$I$229,9,FALSE)</f>
        <v>268647</v>
      </c>
    </row>
    <row r="43" spans="1:20" x14ac:dyDescent="0.3">
      <c r="A43" t="s">
        <v>250</v>
      </c>
      <c r="B43" t="s">
        <v>481</v>
      </c>
      <c r="C43" t="s">
        <v>483</v>
      </c>
      <c r="D43">
        <f>VLOOKUP($A43,'TRA8901'!$C$12:$AB$235,'TRA8901'!X$4,FALSE)</f>
        <v>257</v>
      </c>
      <c r="E43">
        <f>VLOOKUP($A43,'TRA8901'!$C$12:$AB$235,'TRA8901'!Y$4,FALSE)</f>
        <v>254</v>
      </c>
      <c r="F43">
        <f>VLOOKUP($A43,'TRA8901'!$C$12:$AB$235,'TRA8901'!Z$4,FALSE)</f>
        <v>260</v>
      </c>
      <c r="G43">
        <f>VLOOKUP($A43,'TRA8901'!$C$12:$AB$235,'TRA8901'!AA$4,FALSE)</f>
        <v>260</v>
      </c>
      <c r="H43">
        <f>VLOOKUP($A43,'TRA8901'!$C$12:$AB$235,'TRA8901'!AB$4,FALSE)</f>
        <v>266</v>
      </c>
      <c r="I43">
        <f>VLOOKUP($A43,'TRA8901'!$C$12:$AC$235,'TRA8901'!AC$4,FALSE)</f>
        <v>270</v>
      </c>
      <c r="J43">
        <f>VLOOKUP($A43,'TRA8901'!$C$12:$AD$235,'TRA8901'!AD$4,FALSE)</f>
        <v>274</v>
      </c>
      <c r="K43">
        <f>VLOOKUP($A43,'TRA8901'!$C$12:$AE$235,'TRA8901'!AE$4,FALSE)</f>
        <v>278</v>
      </c>
      <c r="M43">
        <f>VLOOKUP($A43,Sheet6!$A$8:$F$224,2,FALSE)</f>
        <v>211273</v>
      </c>
      <c r="N43">
        <f>VLOOKUP($A43,Sheet6!$A$8:$F$224,3,FALSE)</f>
        <v>215855</v>
      </c>
      <c r="O43">
        <f>VLOOKUP($A43,Sheet6!$A$8:$F$224,4,FALSE)</f>
        <v>221405</v>
      </c>
      <c r="P43">
        <f>VLOOKUP($A43,Sheet6!$A$8:$F$224,5,FALSE)</f>
        <v>227507</v>
      </c>
      <c r="Q43">
        <f>VLOOKUP($A43,Sheet6!$A$8:$F$224,6,FALSE)</f>
        <v>232055</v>
      </c>
      <c r="R43">
        <f>VLOOKUP($A43,Sheet6!$A$8:$G$224,7,FALSE)</f>
        <v>235000</v>
      </c>
      <c r="S43">
        <f>VLOOKUP($A43,Sheet6!$A$8:$H$224,8,FALSE)</f>
        <v>239142</v>
      </c>
      <c r="T43">
        <f>VLOOKUP($A43,Sheet6!$A$8:$I$229,9,FALSE)</f>
        <v>242467</v>
      </c>
    </row>
    <row r="44" spans="1:20" x14ac:dyDescent="0.3">
      <c r="A44" t="s">
        <v>252</v>
      </c>
      <c r="B44" t="s">
        <v>481</v>
      </c>
      <c r="C44" t="s">
        <v>483</v>
      </c>
      <c r="D44">
        <f>VLOOKUP($A44,'TRA8901'!$C$12:$AB$235,'TRA8901'!X$4,FALSE)</f>
        <v>315</v>
      </c>
      <c r="E44">
        <f>VLOOKUP($A44,'TRA8901'!$C$12:$AB$235,'TRA8901'!Y$4,FALSE)</f>
        <v>313</v>
      </c>
      <c r="F44">
        <f>VLOOKUP($A44,'TRA8901'!$C$12:$AB$235,'TRA8901'!Z$4,FALSE)</f>
        <v>325</v>
      </c>
      <c r="G44">
        <f>VLOOKUP($A44,'TRA8901'!$C$12:$AB$235,'TRA8901'!AA$4,FALSE)</f>
        <v>324</v>
      </c>
      <c r="H44">
        <f>VLOOKUP($A44,'TRA8901'!$C$12:$AB$235,'TRA8901'!AB$4,FALSE)</f>
        <v>331</v>
      </c>
      <c r="I44">
        <f>VLOOKUP($A44,'TRA8901'!$C$12:$AC$235,'TRA8901'!AC$4,FALSE)</f>
        <v>336</v>
      </c>
      <c r="J44">
        <f>VLOOKUP($A44,'TRA8901'!$C$12:$AD$235,'TRA8901'!AD$4,FALSE)</f>
        <v>355</v>
      </c>
      <c r="K44">
        <f>VLOOKUP($A44,'TRA8901'!$C$12:$AE$235,'TRA8901'!AE$4,FALSE)</f>
        <v>363</v>
      </c>
      <c r="M44">
        <f>VLOOKUP($A44,Sheet6!$A$8:$F$224,2,FALSE)</f>
        <v>156912</v>
      </c>
      <c r="N44">
        <f>VLOOKUP($A44,Sheet6!$A$8:$F$224,3,FALSE)</f>
        <v>157141</v>
      </c>
      <c r="O44">
        <f>VLOOKUP($A44,Sheet6!$A$8:$F$224,4,FALSE)</f>
        <v>157830</v>
      </c>
      <c r="P44">
        <f>VLOOKUP($A44,Sheet6!$A$8:$F$224,5,FALSE)</f>
        <v>158589</v>
      </c>
      <c r="Q44">
        <f>VLOOKUP($A44,Sheet6!$A$8:$F$224,6,FALSE)</f>
        <v>156773</v>
      </c>
      <c r="R44">
        <f>VLOOKUP($A44,Sheet6!$A$8:$G$224,7,FALSE)</f>
        <v>155741</v>
      </c>
      <c r="S44">
        <f>VLOOKUP($A44,Sheet6!$A$8:$H$224,8,FALSE)</f>
        <v>156197</v>
      </c>
      <c r="T44">
        <f>VLOOKUP($A44,Sheet6!$A$8:$I$229,9,FALSE)</f>
        <v>156129</v>
      </c>
    </row>
    <row r="45" spans="1:20" x14ac:dyDescent="0.3">
      <c r="A45" t="s">
        <v>256</v>
      </c>
      <c r="B45" t="s">
        <v>481</v>
      </c>
      <c r="C45" t="s">
        <v>483</v>
      </c>
      <c r="D45">
        <f>VLOOKUP($A45,'TRA8901'!$C$12:$AB$235,'TRA8901'!X$4,FALSE)</f>
        <v>470</v>
      </c>
      <c r="E45">
        <f>VLOOKUP($A45,'TRA8901'!$C$12:$AB$235,'TRA8901'!Y$4,FALSE)</f>
        <v>465</v>
      </c>
      <c r="F45">
        <f>VLOOKUP($A45,'TRA8901'!$C$12:$AB$235,'TRA8901'!Z$4,FALSE)</f>
        <v>479</v>
      </c>
      <c r="G45">
        <f>VLOOKUP($A45,'TRA8901'!$C$12:$AB$235,'TRA8901'!AA$4,FALSE)</f>
        <v>483</v>
      </c>
      <c r="H45">
        <f>VLOOKUP($A45,'TRA8901'!$C$12:$AB$235,'TRA8901'!AB$4,FALSE)</f>
        <v>503</v>
      </c>
      <c r="I45">
        <f>VLOOKUP($A45,'TRA8901'!$C$12:$AC$235,'TRA8901'!AC$4,FALSE)</f>
        <v>525</v>
      </c>
      <c r="J45">
        <f>VLOOKUP($A45,'TRA8901'!$C$12:$AD$235,'TRA8901'!AD$4,FALSE)</f>
        <v>531</v>
      </c>
      <c r="K45">
        <f>VLOOKUP($A45,'TRA8901'!$C$12:$AE$235,'TRA8901'!AE$4,FALSE)</f>
        <v>547</v>
      </c>
      <c r="M45">
        <f>VLOOKUP($A45,Sheet6!$A$8:$F$224,2,FALSE)</f>
        <v>309366</v>
      </c>
      <c r="N45">
        <f>VLOOKUP($A45,Sheet6!$A$8:$F$224,3,FALSE)</f>
        <v>312700</v>
      </c>
      <c r="O45">
        <f>VLOOKUP($A45,Sheet6!$A$8:$F$224,4,FALSE)</f>
        <v>316637</v>
      </c>
      <c r="P45">
        <f>VLOOKUP($A45,Sheet6!$A$8:$F$224,5,FALSE)</f>
        <v>320736</v>
      </c>
      <c r="Q45">
        <f>VLOOKUP($A45,Sheet6!$A$8:$F$224,6,FALSE)</f>
        <v>323063</v>
      </c>
      <c r="R45">
        <f>VLOOKUP($A45,Sheet6!$A$8:$G$224,7,FALSE)</f>
        <v>324048</v>
      </c>
      <c r="S45">
        <f>VLOOKUP($A45,Sheet6!$A$8:$H$224,8,FALSE)</f>
        <v>325917</v>
      </c>
      <c r="T45">
        <f>VLOOKUP($A45,Sheet6!$A$8:$I$229,9,FALSE)</f>
        <v>326034</v>
      </c>
    </row>
    <row r="46" spans="1:20" x14ac:dyDescent="0.3">
      <c r="A46" t="s">
        <v>258</v>
      </c>
      <c r="B46" t="s">
        <v>481</v>
      </c>
      <c r="C46" t="s">
        <v>483</v>
      </c>
      <c r="D46">
        <f>VLOOKUP($A46,'TRA8901'!$C$12:$AB$235,'TRA8901'!X$4,FALSE)</f>
        <v>498</v>
      </c>
      <c r="E46">
        <f>VLOOKUP($A46,'TRA8901'!$C$12:$AB$235,'TRA8901'!Y$4,FALSE)</f>
        <v>496</v>
      </c>
      <c r="F46">
        <f>VLOOKUP($A46,'TRA8901'!$C$12:$AB$235,'TRA8901'!Z$4,FALSE)</f>
        <v>513</v>
      </c>
      <c r="G46">
        <f>VLOOKUP($A46,'TRA8901'!$C$12:$AB$235,'TRA8901'!AA$4,FALSE)</f>
        <v>526</v>
      </c>
      <c r="H46">
        <f>VLOOKUP($A46,'TRA8901'!$C$12:$AB$235,'TRA8901'!AB$4,FALSE)</f>
        <v>553</v>
      </c>
      <c r="I46">
        <f>VLOOKUP($A46,'TRA8901'!$C$12:$AC$235,'TRA8901'!AC$4,FALSE)</f>
        <v>574</v>
      </c>
      <c r="J46">
        <f>VLOOKUP($A46,'TRA8901'!$C$12:$AD$235,'TRA8901'!AD$4,FALSE)</f>
        <v>585</v>
      </c>
      <c r="K46">
        <f>VLOOKUP($A46,'TRA8901'!$C$12:$AE$235,'TRA8901'!AE$4,FALSE)</f>
        <v>614</v>
      </c>
      <c r="M46">
        <f>VLOOKUP($A46,Sheet6!$A$8:$F$224,2,FALSE)</f>
        <v>280705</v>
      </c>
      <c r="N46">
        <f>VLOOKUP($A46,Sheet6!$A$8:$F$224,3,FALSE)</f>
        <v>284956</v>
      </c>
      <c r="O46">
        <f>VLOOKUP($A46,Sheet6!$A$8:$F$224,4,FALSE)</f>
        <v>290284</v>
      </c>
      <c r="P46">
        <f>VLOOKUP($A46,Sheet6!$A$8:$F$224,5,FALSE)</f>
        <v>294999</v>
      </c>
      <c r="Q46">
        <f>VLOOKUP($A46,Sheet6!$A$8:$F$224,6,FALSE)</f>
        <v>298903</v>
      </c>
      <c r="R46">
        <f>VLOOKUP($A46,Sheet6!$A$8:$G$224,7,FALSE)</f>
        <v>301307</v>
      </c>
      <c r="S46">
        <f>VLOOKUP($A46,Sheet6!$A$8:$H$224,8,FALSE)</f>
        <v>303536</v>
      </c>
      <c r="T46">
        <f>VLOOKUP($A46,Sheet6!$A$8:$I$229,9,FALSE)</f>
        <v>305842</v>
      </c>
    </row>
    <row r="47" spans="1:20" x14ac:dyDescent="0.3">
      <c r="A47" t="s">
        <v>262</v>
      </c>
      <c r="B47" t="s">
        <v>481</v>
      </c>
      <c r="C47" t="s">
        <v>483</v>
      </c>
      <c r="D47">
        <f>VLOOKUP($A47,'TRA8901'!$C$12:$AB$235,'TRA8901'!X$4,FALSE)</f>
        <v>566</v>
      </c>
      <c r="E47">
        <f>VLOOKUP($A47,'TRA8901'!$C$12:$AB$235,'TRA8901'!Y$4,FALSE)</f>
        <v>539</v>
      </c>
      <c r="F47">
        <f>VLOOKUP($A47,'TRA8901'!$C$12:$AB$235,'TRA8901'!Z$4,FALSE)</f>
        <v>580</v>
      </c>
      <c r="G47">
        <f>VLOOKUP($A47,'TRA8901'!$C$12:$AB$235,'TRA8901'!AA$4,FALSE)</f>
        <v>597</v>
      </c>
      <c r="H47">
        <f>VLOOKUP($A47,'TRA8901'!$C$12:$AB$235,'TRA8901'!AB$4,FALSE)</f>
        <v>614</v>
      </c>
      <c r="I47">
        <f>VLOOKUP($A47,'TRA8901'!$C$12:$AC$235,'TRA8901'!AC$4,FALSE)</f>
        <v>650</v>
      </c>
      <c r="J47">
        <f>VLOOKUP($A47,'TRA8901'!$C$12:$AD$235,'TRA8901'!AD$4,FALSE)</f>
        <v>667</v>
      </c>
      <c r="K47">
        <f>VLOOKUP($A47,'TRA8901'!$C$12:$AE$235,'TRA8901'!AE$4,FALSE)</f>
        <v>667</v>
      </c>
      <c r="M47">
        <f>VLOOKUP($A47,Sheet6!$A$8:$F$224,2,FALSE)</f>
        <v>316295</v>
      </c>
      <c r="N47">
        <f>VLOOKUP($A47,Sheet6!$A$8:$F$224,3,FALSE)</f>
        <v>321465</v>
      </c>
      <c r="O47">
        <f>VLOOKUP($A47,Sheet6!$A$8:$F$224,4,FALSE)</f>
        <v>328066</v>
      </c>
      <c r="P47">
        <f>VLOOKUP($A47,Sheet6!$A$8:$F$224,5,FALSE)</f>
        <v>336254</v>
      </c>
      <c r="Q47">
        <f>VLOOKUP($A47,Sheet6!$A$8:$F$224,6,FALSE)</f>
        <v>344533</v>
      </c>
      <c r="R47">
        <f>VLOOKUP($A47,Sheet6!$A$8:$G$224,7,FALSE)</f>
        <v>347996</v>
      </c>
      <c r="S47">
        <f>VLOOKUP($A47,Sheet6!$A$8:$H$224,8,FALSE)</f>
        <v>352005</v>
      </c>
      <c r="T47">
        <f>VLOOKUP($A47,Sheet6!$A$8:$I$229,9,FALSE)</f>
        <v>353134</v>
      </c>
    </row>
    <row r="48" spans="1:20" x14ac:dyDescent="0.3">
      <c r="A48" t="s">
        <v>268</v>
      </c>
      <c r="B48" t="s">
        <v>481</v>
      </c>
      <c r="C48" t="s">
        <v>483</v>
      </c>
      <c r="D48">
        <f>VLOOKUP($A48,'TRA8901'!$C$12:$AB$235,'TRA8901'!X$4,FALSE)</f>
        <v>463</v>
      </c>
      <c r="E48">
        <f>VLOOKUP($A48,'TRA8901'!$C$12:$AB$235,'TRA8901'!Y$4,FALSE)</f>
        <v>459</v>
      </c>
      <c r="F48">
        <f>VLOOKUP($A48,'TRA8901'!$C$12:$AB$235,'TRA8901'!Z$4,FALSE)</f>
        <v>472</v>
      </c>
      <c r="G48">
        <f>VLOOKUP($A48,'TRA8901'!$C$12:$AB$235,'TRA8901'!AA$4,FALSE)</f>
        <v>476</v>
      </c>
      <c r="H48">
        <f>VLOOKUP($A48,'TRA8901'!$C$12:$AB$235,'TRA8901'!AB$4,FALSE)</f>
        <v>487</v>
      </c>
      <c r="I48">
        <f>VLOOKUP($A48,'TRA8901'!$C$12:$AC$235,'TRA8901'!AC$4,FALSE)</f>
        <v>502</v>
      </c>
      <c r="J48">
        <f>VLOOKUP($A48,'TRA8901'!$C$12:$AD$235,'TRA8901'!AD$4,FALSE)</f>
        <v>511</v>
      </c>
      <c r="K48">
        <f>VLOOKUP($A48,'TRA8901'!$C$12:$AE$235,'TRA8901'!AE$4,FALSE)</f>
        <v>527</v>
      </c>
      <c r="M48">
        <f>VLOOKUP($A48,Sheet6!$A$8:$F$224,2,FALSE)</f>
        <v>293440</v>
      </c>
      <c r="N48">
        <f>VLOOKUP($A48,Sheet6!$A$8:$F$224,3,FALSE)</f>
        <v>298663</v>
      </c>
      <c r="O48">
        <f>VLOOKUP($A48,Sheet6!$A$8:$F$224,4,FALSE)</f>
        <v>302818</v>
      </c>
      <c r="P48">
        <f>VLOOKUP($A48,Sheet6!$A$8:$F$224,5,FALSE)</f>
        <v>308434</v>
      </c>
      <c r="Q48">
        <f>VLOOKUP($A48,Sheet6!$A$8:$F$224,6,FALSE)</f>
        <v>311655</v>
      </c>
      <c r="R48">
        <f>VLOOKUP($A48,Sheet6!$A$8:$G$224,7,FALSE)</f>
        <v>314232</v>
      </c>
      <c r="S48">
        <f>VLOOKUP($A48,Sheet6!$A$8:$H$224,8,FALSE)</f>
        <v>317256</v>
      </c>
      <c r="T48">
        <f>VLOOKUP($A48,Sheet6!$A$8:$I$229,9,FALSE)</f>
        <v>318830</v>
      </c>
    </row>
    <row r="49" spans="1:20" x14ac:dyDescent="0.3">
      <c r="A49" t="s">
        <v>272</v>
      </c>
      <c r="B49" t="s">
        <v>481</v>
      </c>
      <c r="C49" t="s">
        <v>483</v>
      </c>
      <c r="D49">
        <f>VLOOKUP($A49,'TRA8901'!$C$12:$AB$235,'TRA8901'!X$4,FALSE)</f>
        <v>558</v>
      </c>
      <c r="E49">
        <f>VLOOKUP($A49,'TRA8901'!$C$12:$AB$235,'TRA8901'!Y$4,FALSE)</f>
        <v>564</v>
      </c>
      <c r="F49">
        <f>VLOOKUP($A49,'TRA8901'!$C$12:$AB$235,'TRA8901'!Z$4,FALSE)</f>
        <v>568</v>
      </c>
      <c r="G49">
        <f>VLOOKUP($A49,'TRA8901'!$C$12:$AB$235,'TRA8901'!AA$4,FALSE)</f>
        <v>562</v>
      </c>
      <c r="H49">
        <f>VLOOKUP($A49,'TRA8901'!$C$12:$AB$235,'TRA8901'!AB$4,FALSE)</f>
        <v>584</v>
      </c>
      <c r="I49">
        <f>VLOOKUP($A49,'TRA8901'!$C$12:$AC$235,'TRA8901'!AC$4,FALSE)</f>
        <v>606</v>
      </c>
      <c r="J49">
        <f>VLOOKUP($A49,'TRA8901'!$C$12:$AD$235,'TRA8901'!AD$4,FALSE)</f>
        <v>623</v>
      </c>
      <c r="K49">
        <f>VLOOKUP($A49,'TRA8901'!$C$12:$AE$235,'TRA8901'!AE$4,FALSE)</f>
        <v>631</v>
      </c>
      <c r="M49">
        <f>VLOOKUP($A49,Sheet6!$A$8:$F$224,2,FALSE)</f>
        <v>263624</v>
      </c>
      <c r="N49">
        <f>VLOOKUP($A49,Sheet6!$A$8:$F$224,3,FALSE)</f>
        <v>273616</v>
      </c>
      <c r="O49">
        <f>VLOOKUP($A49,Sheet6!$A$8:$F$224,4,FALSE)</f>
        <v>284596</v>
      </c>
      <c r="P49">
        <f>VLOOKUP($A49,Sheet6!$A$8:$F$224,5,FALSE)</f>
        <v>293828</v>
      </c>
      <c r="Q49">
        <f>VLOOKUP($A49,Sheet6!$A$8:$F$224,6,FALSE)</f>
        <v>300943</v>
      </c>
      <c r="R49">
        <f>VLOOKUP($A49,Sheet6!$A$8:$G$224,7,FALSE)</f>
        <v>307964</v>
      </c>
      <c r="S49">
        <f>VLOOKUP($A49,Sheet6!$A$8:$H$224,8,FALSE)</f>
        <v>317705</v>
      </c>
      <c r="T49">
        <f>VLOOKUP($A49,Sheet6!$A$8:$I$229,9,FALSE)</f>
        <v>324745</v>
      </c>
    </row>
    <row r="50" spans="1:20" x14ac:dyDescent="0.3">
      <c r="A50" t="s">
        <v>276</v>
      </c>
      <c r="B50" t="s">
        <v>481</v>
      </c>
      <c r="C50" t="s">
        <v>483</v>
      </c>
      <c r="D50">
        <f>VLOOKUP($A50,'TRA8901'!$C$12:$AB$235,'TRA8901'!X$4,FALSE)</f>
        <v>506</v>
      </c>
      <c r="E50">
        <f>VLOOKUP($A50,'TRA8901'!$C$12:$AB$235,'TRA8901'!Y$4,FALSE)</f>
        <v>495</v>
      </c>
      <c r="F50">
        <f>VLOOKUP($A50,'TRA8901'!$C$12:$AB$235,'TRA8901'!Z$4,FALSE)</f>
        <v>495</v>
      </c>
      <c r="G50">
        <f>VLOOKUP($A50,'TRA8901'!$C$12:$AB$235,'TRA8901'!AA$4,FALSE)</f>
        <v>505</v>
      </c>
      <c r="H50">
        <f>VLOOKUP($A50,'TRA8901'!$C$12:$AB$235,'TRA8901'!AB$4,FALSE)</f>
        <v>509</v>
      </c>
      <c r="I50">
        <f>VLOOKUP($A50,'TRA8901'!$C$12:$AC$235,'TRA8901'!AC$4,FALSE)</f>
        <v>539</v>
      </c>
      <c r="J50">
        <f>VLOOKUP($A50,'TRA8901'!$C$12:$AD$235,'TRA8901'!AD$4,FALSE)</f>
        <v>552</v>
      </c>
      <c r="K50">
        <f>VLOOKUP($A50,'TRA8901'!$C$12:$AE$235,'TRA8901'!AE$4,FALSE)</f>
        <v>578</v>
      </c>
      <c r="M50">
        <f>VLOOKUP($A50,Sheet6!$A$8:$F$224,2,FALSE)</f>
        <v>309497</v>
      </c>
      <c r="N50">
        <f>VLOOKUP($A50,Sheet6!$A$8:$F$224,3,FALSE)</f>
        <v>313091</v>
      </c>
      <c r="O50">
        <f>VLOOKUP($A50,Sheet6!$A$8:$F$224,4,FALSE)</f>
        <v>316536</v>
      </c>
      <c r="P50">
        <f>VLOOKUP($A50,Sheet6!$A$8:$F$224,5,FALSE)</f>
        <v>319477</v>
      </c>
      <c r="Q50">
        <f>VLOOKUP($A50,Sheet6!$A$8:$F$224,6,FALSE)</f>
        <v>321497</v>
      </c>
      <c r="R50">
        <f>VLOOKUP($A50,Sheet6!$A$8:$G$224,7,FALSE)</f>
        <v>323257</v>
      </c>
      <c r="S50">
        <f>VLOOKUP($A50,Sheet6!$A$8:$H$224,8,FALSE)</f>
        <v>326474</v>
      </c>
      <c r="T50">
        <f>VLOOKUP($A50,Sheet6!$A$8:$I$229,9,FALSE)</f>
        <v>329677</v>
      </c>
    </row>
    <row r="51" spans="1:20" x14ac:dyDescent="0.3">
      <c r="A51" t="s">
        <v>278</v>
      </c>
      <c r="B51" t="s">
        <v>481</v>
      </c>
      <c r="C51" t="s">
        <v>483</v>
      </c>
      <c r="D51">
        <f>VLOOKUP($A51,'TRA8901'!$C$12:$AB$235,'TRA8901'!X$4,FALSE)</f>
        <v>540</v>
      </c>
      <c r="E51">
        <f>VLOOKUP($A51,'TRA8901'!$C$12:$AB$235,'TRA8901'!Y$4,FALSE)</f>
        <v>522</v>
      </c>
      <c r="F51">
        <f>VLOOKUP($A51,'TRA8901'!$C$12:$AB$235,'TRA8901'!Z$4,FALSE)</f>
        <v>544</v>
      </c>
      <c r="G51">
        <f>VLOOKUP($A51,'TRA8901'!$C$12:$AB$235,'TRA8901'!AA$4,FALSE)</f>
        <v>553</v>
      </c>
      <c r="H51">
        <f>VLOOKUP($A51,'TRA8901'!$C$12:$AB$235,'TRA8901'!AB$4,FALSE)</f>
        <v>556</v>
      </c>
      <c r="I51">
        <f>VLOOKUP($A51,'TRA8901'!$C$12:$AC$235,'TRA8901'!AC$4,FALSE)</f>
        <v>558</v>
      </c>
      <c r="J51">
        <f>VLOOKUP($A51,'TRA8901'!$C$12:$AD$235,'TRA8901'!AD$4,FALSE)</f>
        <v>563</v>
      </c>
      <c r="K51">
        <f>VLOOKUP($A51,'TRA8901'!$C$12:$AE$235,'TRA8901'!AE$4,FALSE)</f>
        <v>553</v>
      </c>
      <c r="M51">
        <f>VLOOKUP($A51,Sheet6!$A$8:$F$224,2,FALSE)</f>
        <v>223737</v>
      </c>
      <c r="N51">
        <f>VLOOKUP($A51,Sheet6!$A$8:$F$224,3,FALSE)</f>
        <v>225306</v>
      </c>
      <c r="O51">
        <f>VLOOKUP($A51,Sheet6!$A$8:$F$224,4,FALSE)</f>
        <v>229899</v>
      </c>
      <c r="P51">
        <f>VLOOKUP($A51,Sheet6!$A$8:$F$224,5,FALSE)</f>
        <v>238047</v>
      </c>
      <c r="Q51">
        <f>VLOOKUP($A51,Sheet6!$A$8:$F$224,6,FALSE)</f>
        <v>241974</v>
      </c>
      <c r="R51">
        <f>VLOOKUP($A51,Sheet6!$A$8:$G$224,7,FALSE)</f>
        <v>244796</v>
      </c>
      <c r="S51">
        <f>VLOOKUP($A51,Sheet6!$A$8:$H$224,8,FALSE)</f>
        <v>255324</v>
      </c>
      <c r="T51">
        <f>VLOOKUP($A51,Sheet6!$A$8:$I$229,9,FALSE)</f>
        <v>261317</v>
      </c>
    </row>
    <row r="52" spans="1:20" x14ac:dyDescent="0.3">
      <c r="A52" t="s">
        <v>214</v>
      </c>
      <c r="B52" t="s">
        <v>481</v>
      </c>
      <c r="C52" t="s">
        <v>483</v>
      </c>
      <c r="D52">
        <f>VLOOKUP($A52,'TRA8901'!$C$12:$AB$235,'TRA8901'!X$4,FALSE)</f>
        <v>411</v>
      </c>
      <c r="E52">
        <f>VLOOKUP($A52,'TRA8901'!$C$12:$AB$235,'TRA8901'!Y$4,FALSE)</f>
        <v>431</v>
      </c>
      <c r="F52">
        <f>VLOOKUP($A52,'TRA8901'!$C$12:$AB$235,'TRA8901'!Z$4,FALSE)</f>
        <v>452</v>
      </c>
      <c r="G52">
        <f>VLOOKUP($A52,'TRA8901'!$C$12:$AB$235,'TRA8901'!AA$4,FALSE)</f>
        <v>459</v>
      </c>
      <c r="H52">
        <f>VLOOKUP($A52,'TRA8901'!$C$12:$AB$235,'TRA8901'!AB$4,FALSE)</f>
        <v>478</v>
      </c>
      <c r="I52">
        <f>VLOOKUP($A52,'TRA8901'!$C$12:$AC$235,'TRA8901'!AC$4,FALSE)</f>
        <v>482</v>
      </c>
      <c r="J52">
        <f>VLOOKUP($A52,'TRA8901'!$C$12:$AD$235,'TRA8901'!AD$4,FALSE)</f>
        <v>496</v>
      </c>
      <c r="K52">
        <f>VLOOKUP($A52,'TRA8901'!$C$12:$AE$235,'TRA8901'!AE$4,FALSE)</f>
        <v>503</v>
      </c>
      <c r="M52">
        <f>VLOOKUP($A52,Sheet6!$A$8:$F$224,2,FALSE)</f>
        <v>190663</v>
      </c>
      <c r="N52">
        <f>VLOOKUP($A52,Sheet6!$A$8:$F$224,3,FALSE)</f>
        <v>194576</v>
      </c>
      <c r="O52">
        <f>VLOOKUP($A52,Sheet6!$A$8:$F$224,4,FALSE)</f>
        <v>198650</v>
      </c>
      <c r="P52">
        <f>VLOOKUP($A52,Sheet6!$A$8:$F$224,5,FALSE)</f>
        <v>203101</v>
      </c>
      <c r="Q52">
        <f>VLOOKUP($A52,Sheet6!$A$8:$F$224,6,FALSE)</f>
        <v>208182</v>
      </c>
      <c r="R52">
        <f>VLOOKUP($A52,Sheet6!$A$8:$G$224,7,FALSE)</f>
        <v>210711</v>
      </c>
      <c r="S52">
        <f>VLOOKUP($A52,Sheet6!$A$8:$H$224,8,FALSE)</f>
        <v>211998</v>
      </c>
      <c r="T52">
        <f>VLOOKUP($A52,Sheet6!$A$8:$I$229,9,FALSE)</f>
        <v>212906</v>
      </c>
    </row>
    <row r="53" spans="1:20" x14ac:dyDescent="0.3">
      <c r="A53" t="s">
        <v>216</v>
      </c>
      <c r="B53" t="s">
        <v>481</v>
      </c>
      <c r="C53" t="s">
        <v>483</v>
      </c>
      <c r="D53">
        <f>VLOOKUP($A53,'TRA8901'!$C$12:$AB$235,'TRA8901'!X$4,FALSE)</f>
        <v>1134</v>
      </c>
      <c r="E53">
        <f>VLOOKUP($A53,'TRA8901'!$C$12:$AB$235,'TRA8901'!Y$4,FALSE)</f>
        <v>1154</v>
      </c>
      <c r="F53">
        <f>VLOOKUP($A53,'TRA8901'!$C$12:$AB$235,'TRA8901'!Z$4,FALSE)</f>
        <v>1181</v>
      </c>
      <c r="G53">
        <f>VLOOKUP($A53,'TRA8901'!$C$12:$AB$235,'TRA8901'!AA$4,FALSE)</f>
        <v>1187</v>
      </c>
      <c r="H53">
        <f>VLOOKUP($A53,'TRA8901'!$C$12:$AB$235,'TRA8901'!AB$4,FALSE)</f>
        <v>1187</v>
      </c>
      <c r="I53">
        <f>VLOOKUP($A53,'TRA8901'!$C$12:$AC$235,'TRA8901'!AC$4,FALSE)</f>
        <v>1237</v>
      </c>
      <c r="J53">
        <f>VLOOKUP($A53,'TRA8901'!$C$12:$AD$235,'TRA8901'!AD$4,FALSE)</f>
        <v>1264</v>
      </c>
      <c r="K53">
        <f>VLOOKUP($A53,'TRA8901'!$C$12:$AE$235,'TRA8901'!AE$4,FALSE)</f>
        <v>1298</v>
      </c>
      <c r="M53">
        <f>VLOOKUP($A53,Sheet6!$A$8:$F$224,2,FALSE)</f>
        <v>363777</v>
      </c>
      <c r="N53">
        <f>VLOOKUP($A53,Sheet6!$A$8:$F$224,3,FALSE)</f>
        <v>368301</v>
      </c>
      <c r="O53">
        <f>VLOOKUP($A53,Sheet6!$A$8:$F$224,4,FALSE)</f>
        <v>373745</v>
      </c>
      <c r="P53">
        <f>VLOOKUP($A53,Sheet6!$A$8:$F$224,5,FALSE)</f>
        <v>378778</v>
      </c>
      <c r="Q53">
        <f>VLOOKUP($A53,Sheet6!$A$8:$F$224,6,FALSE)</f>
        <v>384774</v>
      </c>
      <c r="R53">
        <f>VLOOKUP($A53,Sheet6!$A$8:$G$224,7,FALSE)</f>
        <v>387803</v>
      </c>
      <c r="S53">
        <f>VLOOKUP($A53,Sheet6!$A$8:$H$224,8,FALSE)</f>
        <v>392140</v>
      </c>
      <c r="T53">
        <f>VLOOKUP($A53,Sheet6!$A$8:$I$229,9,FALSE)</f>
        <v>395869</v>
      </c>
    </row>
    <row r="54" spans="1:20" x14ac:dyDescent="0.3">
      <c r="A54" t="s">
        <v>218</v>
      </c>
      <c r="B54" t="s">
        <v>481</v>
      </c>
      <c r="C54" t="s">
        <v>483</v>
      </c>
      <c r="D54">
        <f>VLOOKUP($A54,'TRA8901'!$C$12:$AB$235,'TRA8901'!X$4,FALSE)</f>
        <v>660</v>
      </c>
      <c r="E54">
        <f>VLOOKUP($A54,'TRA8901'!$C$12:$AB$235,'TRA8901'!Y$4,FALSE)</f>
        <v>659</v>
      </c>
      <c r="F54">
        <f>VLOOKUP($A54,'TRA8901'!$C$12:$AB$235,'TRA8901'!Z$4,FALSE)</f>
        <v>688</v>
      </c>
      <c r="G54">
        <f>VLOOKUP($A54,'TRA8901'!$C$12:$AB$235,'TRA8901'!AA$4,FALSE)</f>
        <v>703</v>
      </c>
      <c r="H54">
        <f>VLOOKUP($A54,'TRA8901'!$C$12:$AB$235,'TRA8901'!AB$4,FALSE)</f>
        <v>732</v>
      </c>
      <c r="I54">
        <f>VLOOKUP($A54,'TRA8901'!$C$12:$AC$235,'TRA8901'!AC$4,FALSE)</f>
        <v>751</v>
      </c>
      <c r="J54">
        <f>VLOOKUP($A54,'TRA8901'!$C$12:$AD$235,'TRA8901'!AD$4,FALSE)</f>
        <v>764</v>
      </c>
      <c r="K54">
        <f>VLOOKUP($A54,'TRA8901'!$C$12:$AE$235,'TRA8901'!AE$4,FALSE)</f>
        <v>792</v>
      </c>
      <c r="M54">
        <f>VLOOKUP($A54,Sheet6!$A$8:$F$224,2,FALSE)</f>
        <v>234308</v>
      </c>
      <c r="N54">
        <f>VLOOKUP($A54,Sheet6!$A$8:$F$224,3,FALSE)</f>
        <v>236816</v>
      </c>
      <c r="O54">
        <f>VLOOKUP($A54,Sheet6!$A$8:$F$224,4,FALSE)</f>
        <v>240016</v>
      </c>
      <c r="P54">
        <f>VLOOKUP($A54,Sheet6!$A$8:$F$224,5,FALSE)</f>
        <v>242387</v>
      </c>
      <c r="Q54">
        <f>VLOOKUP($A54,Sheet6!$A$8:$F$224,6,FALSE)</f>
        <v>245095</v>
      </c>
      <c r="R54">
        <f>VLOOKUP($A54,Sheet6!$A$8:$G$224,7,FALSE)</f>
        <v>246124</v>
      </c>
      <c r="S54">
        <f>VLOOKUP($A54,Sheet6!$A$8:$H$224,8,FALSE)</f>
        <v>247258</v>
      </c>
      <c r="T54">
        <f>VLOOKUP($A54,Sheet6!$A$8:$I$229,9,FALSE)</f>
        <v>248287</v>
      </c>
    </row>
    <row r="55" spans="1:20" x14ac:dyDescent="0.3">
      <c r="A55" t="s">
        <v>220</v>
      </c>
      <c r="B55" t="s">
        <v>481</v>
      </c>
      <c r="C55" t="s">
        <v>483</v>
      </c>
      <c r="D55">
        <f>VLOOKUP($A55,'TRA8901'!$C$12:$AB$235,'TRA8901'!X$4,FALSE)</f>
        <v>566</v>
      </c>
      <c r="E55">
        <f>VLOOKUP($A55,'TRA8901'!$C$12:$AB$235,'TRA8901'!Y$4,FALSE)</f>
        <v>558</v>
      </c>
      <c r="F55">
        <f>VLOOKUP($A55,'TRA8901'!$C$12:$AB$235,'TRA8901'!Z$4,FALSE)</f>
        <v>586</v>
      </c>
      <c r="G55">
        <f>VLOOKUP($A55,'TRA8901'!$C$12:$AB$235,'TRA8901'!AA$4,FALSE)</f>
        <v>582</v>
      </c>
      <c r="H55">
        <f>VLOOKUP($A55,'TRA8901'!$C$12:$AB$235,'TRA8901'!AB$4,FALSE)</f>
        <v>613</v>
      </c>
      <c r="I55">
        <f>VLOOKUP($A55,'TRA8901'!$C$12:$AC$235,'TRA8901'!AC$4,FALSE)</f>
        <v>626</v>
      </c>
      <c r="J55">
        <f>VLOOKUP($A55,'TRA8901'!$C$12:$AD$235,'TRA8901'!AD$4,FALSE)</f>
        <v>656</v>
      </c>
      <c r="K55">
        <f>VLOOKUP($A55,'TRA8901'!$C$12:$AE$235,'TRA8901'!AE$4,FALSE)</f>
        <v>682</v>
      </c>
      <c r="M55">
        <f>VLOOKUP($A55,Sheet6!$A$8:$F$224,2,FALSE)</f>
        <v>314593</v>
      </c>
      <c r="N55">
        <f>VLOOKUP($A55,Sheet6!$A$8:$F$224,3,FALSE)</f>
        <v>317112</v>
      </c>
      <c r="O55">
        <f>VLOOKUP($A55,Sheet6!$A$8:$F$224,4,FALSE)</f>
        <v>320101</v>
      </c>
      <c r="P55">
        <f>VLOOKUP($A55,Sheet6!$A$8:$F$224,5,FALSE)</f>
        <v>323443</v>
      </c>
      <c r="Q55">
        <f>VLOOKUP($A55,Sheet6!$A$8:$F$224,6,FALSE)</f>
        <v>326427</v>
      </c>
      <c r="R55">
        <f>VLOOKUP($A55,Sheet6!$A$8:$G$224,7,FALSE)</f>
        <v>329102</v>
      </c>
      <c r="S55">
        <f>VLOOKUP($A55,Sheet6!$A$8:$H$224,8,FALSE)</f>
        <v>330795</v>
      </c>
      <c r="T55">
        <f>VLOOKUP($A55,Sheet6!$A$8:$I$229,9,FALSE)</f>
        <v>329771</v>
      </c>
    </row>
    <row r="56" spans="1:20" x14ac:dyDescent="0.3">
      <c r="A56" t="s">
        <v>222</v>
      </c>
      <c r="B56" t="s">
        <v>481</v>
      </c>
      <c r="C56" t="s">
        <v>483</v>
      </c>
      <c r="D56">
        <f>VLOOKUP($A56,'TRA8901'!$C$12:$AB$235,'TRA8901'!X$4,FALSE)</f>
        <v>798</v>
      </c>
      <c r="E56">
        <f>VLOOKUP($A56,'TRA8901'!$C$12:$AB$235,'TRA8901'!Y$4,FALSE)</f>
        <v>814</v>
      </c>
      <c r="F56">
        <f>VLOOKUP($A56,'TRA8901'!$C$12:$AB$235,'TRA8901'!Z$4,FALSE)</f>
        <v>843</v>
      </c>
      <c r="G56">
        <f>VLOOKUP($A56,'TRA8901'!$C$12:$AB$235,'TRA8901'!AA$4,FALSE)</f>
        <v>861</v>
      </c>
      <c r="H56">
        <f>VLOOKUP($A56,'TRA8901'!$C$12:$AB$235,'TRA8901'!AB$4,FALSE)</f>
        <v>881</v>
      </c>
      <c r="I56">
        <f>VLOOKUP($A56,'TRA8901'!$C$12:$AC$235,'TRA8901'!AC$4,FALSE)</f>
        <v>899</v>
      </c>
      <c r="J56">
        <f>VLOOKUP($A56,'TRA8901'!$C$12:$AD$235,'TRA8901'!AD$4,FALSE)</f>
        <v>923</v>
      </c>
      <c r="K56">
        <f>VLOOKUP($A56,'TRA8901'!$C$12:$AE$235,'TRA8901'!AE$4,FALSE)</f>
        <v>966</v>
      </c>
      <c r="M56">
        <f>VLOOKUP($A56,Sheet6!$A$8:$F$224,2,FALSE)</f>
        <v>314039</v>
      </c>
      <c r="N56">
        <f>VLOOKUP($A56,Sheet6!$A$8:$F$224,3,FALSE)</f>
        <v>318167</v>
      </c>
      <c r="O56">
        <f>VLOOKUP($A56,Sheet6!$A$8:$F$224,4,FALSE)</f>
        <v>321602</v>
      </c>
      <c r="P56">
        <f>VLOOKUP($A56,Sheet6!$A$8:$F$224,5,FALSE)</f>
        <v>325303</v>
      </c>
      <c r="Q56">
        <f>VLOOKUP($A56,Sheet6!$A$8:$F$224,6,FALSE)</f>
        <v>327580</v>
      </c>
      <c r="R56">
        <f>VLOOKUP($A56,Sheet6!$A$8:$G$224,7,FALSE)</f>
        <v>329391</v>
      </c>
      <c r="S56">
        <f>VLOOKUP($A56,Sheet6!$A$8:$H$224,8,FALSE)</f>
        <v>331096</v>
      </c>
      <c r="T56">
        <f>VLOOKUP($A56,Sheet6!$A$8:$I$229,9,FALSE)</f>
        <v>332336</v>
      </c>
    </row>
    <row r="57" spans="1:20" x14ac:dyDescent="0.3">
      <c r="A57" t="s">
        <v>228</v>
      </c>
      <c r="B57" t="s">
        <v>481</v>
      </c>
      <c r="C57" t="s">
        <v>483</v>
      </c>
      <c r="D57">
        <f>VLOOKUP($A57,'TRA8901'!$C$12:$AB$235,'TRA8901'!X$4,FALSE)</f>
        <v>759</v>
      </c>
      <c r="E57">
        <f>VLOOKUP($A57,'TRA8901'!$C$12:$AB$235,'TRA8901'!Y$4,FALSE)</f>
        <v>776</v>
      </c>
      <c r="F57">
        <f>VLOOKUP($A57,'TRA8901'!$C$12:$AB$235,'TRA8901'!Z$4,FALSE)</f>
        <v>802</v>
      </c>
      <c r="G57">
        <f>VLOOKUP($A57,'TRA8901'!$C$12:$AB$235,'TRA8901'!AA$4,FALSE)</f>
        <v>817</v>
      </c>
      <c r="H57">
        <f>VLOOKUP($A57,'TRA8901'!$C$12:$AB$235,'TRA8901'!AB$4,FALSE)</f>
        <v>844</v>
      </c>
      <c r="I57">
        <f>VLOOKUP($A57,'TRA8901'!$C$12:$AC$235,'TRA8901'!AC$4,FALSE)</f>
        <v>864</v>
      </c>
      <c r="J57">
        <f>VLOOKUP($A57,'TRA8901'!$C$12:$AD$235,'TRA8901'!AD$4,FALSE)</f>
        <v>903</v>
      </c>
      <c r="K57">
        <f>VLOOKUP($A57,'TRA8901'!$C$12:$AE$235,'TRA8901'!AE$4,FALSE)</f>
        <v>936</v>
      </c>
      <c r="M57">
        <f>VLOOKUP($A57,Sheet6!$A$8:$F$224,2,FALSE)</f>
        <v>369189</v>
      </c>
      <c r="N57">
        <f>VLOOKUP($A57,Sheet6!$A$8:$F$224,3,FALSE)</f>
        <v>373628</v>
      </c>
      <c r="O57">
        <f>VLOOKUP($A57,Sheet6!$A$8:$F$224,4,FALSE)</f>
        <v>377073</v>
      </c>
      <c r="P57">
        <f>VLOOKUP($A57,Sheet6!$A$8:$F$224,5,FALSE)</f>
        <v>380070</v>
      </c>
      <c r="Q57">
        <f>VLOOKUP($A57,Sheet6!$A$8:$F$224,6,FALSE)</f>
        <v>383301</v>
      </c>
      <c r="R57">
        <f>VLOOKUP($A57,Sheet6!$A$8:$G$224,7,FALSE)</f>
        <v>384837</v>
      </c>
      <c r="S57">
        <f>VLOOKUP($A57,Sheet6!$A$8:$H$224,8,FALSE)</f>
        <v>385346</v>
      </c>
      <c r="T57">
        <f>VLOOKUP($A57,Sheet6!$A$8:$I$229,9,FALSE)</f>
        <v>386710</v>
      </c>
    </row>
    <row r="58" spans="1:20" x14ac:dyDescent="0.3">
      <c r="A58" t="s">
        <v>230</v>
      </c>
      <c r="B58" t="s">
        <v>481</v>
      </c>
      <c r="C58" t="s">
        <v>483</v>
      </c>
      <c r="D58">
        <f>VLOOKUP($A58,'TRA8901'!$C$12:$AB$235,'TRA8901'!X$4,FALSE)</f>
        <v>754</v>
      </c>
      <c r="E58">
        <f>VLOOKUP($A58,'TRA8901'!$C$12:$AB$235,'TRA8901'!Y$4,FALSE)</f>
        <v>807</v>
      </c>
      <c r="F58">
        <f>VLOOKUP($A58,'TRA8901'!$C$12:$AB$235,'TRA8901'!Z$4,FALSE)</f>
        <v>798</v>
      </c>
      <c r="G58">
        <f>VLOOKUP($A58,'TRA8901'!$C$12:$AB$235,'TRA8901'!AA$4,FALSE)</f>
        <v>813</v>
      </c>
      <c r="H58">
        <f>VLOOKUP($A58,'TRA8901'!$C$12:$AB$235,'TRA8901'!AB$4,FALSE)</f>
        <v>819</v>
      </c>
      <c r="I58">
        <f>VLOOKUP($A58,'TRA8901'!$C$12:$AC$235,'TRA8901'!AC$4,FALSE)</f>
        <v>854</v>
      </c>
      <c r="J58">
        <f>VLOOKUP($A58,'TRA8901'!$C$12:$AD$235,'TRA8901'!AD$4,FALSE)</f>
        <v>877</v>
      </c>
      <c r="K58">
        <f>VLOOKUP($A58,'TRA8901'!$C$12:$AE$235,'TRA8901'!AE$4,FALSE)</f>
        <v>885</v>
      </c>
      <c r="M58">
        <f>VLOOKUP($A58,Sheet6!$A$8:$F$224,2,FALSE)</f>
        <v>340332</v>
      </c>
      <c r="N58">
        <f>VLOOKUP($A58,Sheet6!$A$8:$F$224,3,FALSE)</f>
        <v>342108</v>
      </c>
      <c r="O58">
        <f>VLOOKUP($A58,Sheet6!$A$8:$F$224,4,FALSE)</f>
        <v>342997</v>
      </c>
      <c r="P58">
        <f>VLOOKUP($A58,Sheet6!$A$8:$F$224,5,FALSE)</f>
        <v>344285</v>
      </c>
      <c r="Q58">
        <f>VLOOKUP($A58,Sheet6!$A$8:$F$224,6,FALSE)</f>
        <v>344802</v>
      </c>
      <c r="R58">
        <f>VLOOKUP($A58,Sheet6!$A$8:$G$224,7,FALSE)</f>
        <v>342736</v>
      </c>
      <c r="S58">
        <f>VLOOKUP($A58,Sheet6!$A$8:$H$224,8,FALSE)</f>
        <v>341982</v>
      </c>
      <c r="T58">
        <f>VLOOKUP($A58,Sheet6!$A$8:$I$229,9,FALSE)</f>
        <v>341806</v>
      </c>
    </row>
    <row r="59" spans="1:20" x14ac:dyDescent="0.3">
      <c r="A59" t="s">
        <v>232</v>
      </c>
      <c r="B59" t="s">
        <v>481</v>
      </c>
      <c r="C59" t="s">
        <v>483</v>
      </c>
      <c r="D59">
        <f>VLOOKUP($A59,'TRA8901'!$C$12:$AB$235,'TRA8901'!X$4,FALSE)</f>
        <v>1089</v>
      </c>
      <c r="E59">
        <f>VLOOKUP($A59,'TRA8901'!$C$12:$AB$235,'TRA8901'!Y$4,FALSE)</f>
        <v>1067</v>
      </c>
      <c r="F59">
        <f>VLOOKUP($A59,'TRA8901'!$C$12:$AB$235,'TRA8901'!Z$4,FALSE)</f>
        <v>1124</v>
      </c>
      <c r="G59">
        <f>VLOOKUP($A59,'TRA8901'!$C$12:$AB$235,'TRA8901'!AA$4,FALSE)</f>
        <v>1176</v>
      </c>
      <c r="H59">
        <f>VLOOKUP($A59,'TRA8901'!$C$12:$AB$235,'TRA8901'!AB$4,FALSE)</f>
        <v>1194</v>
      </c>
      <c r="I59">
        <f>VLOOKUP($A59,'TRA8901'!$C$12:$AC$235,'TRA8901'!AC$4,FALSE)</f>
        <v>1217</v>
      </c>
      <c r="J59">
        <f>VLOOKUP($A59,'TRA8901'!$C$12:$AD$235,'TRA8901'!AD$4,FALSE)</f>
        <v>1252</v>
      </c>
      <c r="K59">
        <f>VLOOKUP($A59,'TRA8901'!$C$12:$AE$235,'TRA8901'!AE$4,FALSE)</f>
        <v>1271</v>
      </c>
      <c r="M59">
        <f>VLOOKUP($A59,Sheet6!$A$8:$F$224,2,FALSE)</f>
        <v>317257</v>
      </c>
      <c r="N59">
        <f>VLOOKUP($A59,Sheet6!$A$8:$F$224,3,FALSE)</f>
        <v>320317</v>
      </c>
      <c r="O59">
        <f>VLOOKUP($A59,Sheet6!$A$8:$F$224,4,FALSE)</f>
        <v>324409</v>
      </c>
      <c r="P59">
        <f>VLOOKUP($A59,Sheet6!$A$8:$F$224,5,FALSE)</f>
        <v>328738</v>
      </c>
      <c r="Q59">
        <f>VLOOKUP($A59,Sheet6!$A$8:$F$224,6,FALSE)</f>
        <v>332127</v>
      </c>
      <c r="R59">
        <f>VLOOKUP($A59,Sheet6!$A$8:$G$224,7,FALSE)</f>
        <v>332705</v>
      </c>
      <c r="S59">
        <f>VLOOKUP($A59,Sheet6!$A$8:$H$224,8,FALSE)</f>
        <v>333869</v>
      </c>
      <c r="T59">
        <f>VLOOKUP($A59,Sheet6!$A$8:$I$229,9,FALSE)</f>
        <v>333794</v>
      </c>
    </row>
    <row r="60" spans="1:20" x14ac:dyDescent="0.3">
      <c r="A60" t="s">
        <v>234</v>
      </c>
      <c r="B60" t="s">
        <v>481</v>
      </c>
      <c r="C60" t="s">
        <v>483</v>
      </c>
      <c r="D60">
        <f>VLOOKUP($A60,'TRA8901'!$C$12:$AB$235,'TRA8901'!X$4,FALSE)</f>
        <v>680</v>
      </c>
      <c r="E60">
        <f>VLOOKUP($A60,'TRA8901'!$C$12:$AB$235,'TRA8901'!Y$4,FALSE)</f>
        <v>681</v>
      </c>
      <c r="F60">
        <f>VLOOKUP($A60,'TRA8901'!$C$12:$AB$235,'TRA8901'!Z$4,FALSE)</f>
        <v>700</v>
      </c>
      <c r="G60">
        <f>VLOOKUP($A60,'TRA8901'!$C$12:$AB$235,'TRA8901'!AA$4,FALSE)</f>
        <v>714</v>
      </c>
      <c r="H60">
        <f>VLOOKUP($A60,'TRA8901'!$C$12:$AB$235,'TRA8901'!AB$4,FALSE)</f>
        <v>721</v>
      </c>
      <c r="I60">
        <f>VLOOKUP($A60,'TRA8901'!$C$12:$AC$235,'TRA8901'!AC$4,FALSE)</f>
        <v>753</v>
      </c>
      <c r="J60">
        <f>VLOOKUP($A60,'TRA8901'!$C$12:$AD$235,'TRA8901'!AD$4,FALSE)</f>
        <v>781</v>
      </c>
      <c r="K60">
        <f>VLOOKUP($A60,'TRA8901'!$C$12:$AE$235,'TRA8901'!AE$4,FALSE)</f>
        <v>801</v>
      </c>
      <c r="M60">
        <f>VLOOKUP($A60,Sheet6!$A$8:$F$224,2,FALSE)</f>
        <v>259986</v>
      </c>
      <c r="N60">
        <f>VLOOKUP($A60,Sheet6!$A$8:$F$224,3,FALSE)</f>
        <v>264097</v>
      </c>
      <c r="O60">
        <f>VLOOKUP($A60,Sheet6!$A$8:$F$224,4,FALSE)</f>
        <v>268853</v>
      </c>
      <c r="P60">
        <f>VLOOKUP($A60,Sheet6!$A$8:$F$224,5,FALSE)</f>
        <v>274542</v>
      </c>
      <c r="Q60">
        <f>VLOOKUP($A60,Sheet6!$A$8:$F$224,6,FALSE)</f>
        <v>279139</v>
      </c>
      <c r="R60">
        <f>VLOOKUP($A60,Sheet6!$A$8:$G$224,7,FALSE)</f>
        <v>282849</v>
      </c>
      <c r="S60">
        <f>VLOOKUP($A60,Sheet6!$A$8:$H$224,8,FALSE)</f>
        <v>286186</v>
      </c>
      <c r="T60">
        <f>VLOOKUP($A60,Sheet6!$A$8:$I$229,9,FALSE)</f>
        <v>287942</v>
      </c>
    </row>
    <row r="61" spans="1:20" x14ac:dyDescent="0.3">
      <c r="A61" t="s">
        <v>242</v>
      </c>
      <c r="B61" t="s">
        <v>481</v>
      </c>
      <c r="C61" t="s">
        <v>483</v>
      </c>
      <c r="D61">
        <f>VLOOKUP($A61,'TRA8901'!$C$12:$AB$235,'TRA8901'!X$4,FALSE)</f>
        <v>474</v>
      </c>
      <c r="E61">
        <f>VLOOKUP($A61,'TRA8901'!$C$12:$AB$235,'TRA8901'!Y$4,FALSE)</f>
        <v>472</v>
      </c>
      <c r="F61">
        <f>VLOOKUP($A61,'TRA8901'!$C$12:$AB$235,'TRA8901'!Z$4,FALSE)</f>
        <v>490</v>
      </c>
      <c r="G61">
        <f>VLOOKUP($A61,'TRA8901'!$C$12:$AB$235,'TRA8901'!AA$4,FALSE)</f>
        <v>498</v>
      </c>
      <c r="H61">
        <f>VLOOKUP($A61,'TRA8901'!$C$12:$AB$235,'TRA8901'!AB$4,FALSE)</f>
        <v>515</v>
      </c>
      <c r="I61">
        <f>VLOOKUP($A61,'TRA8901'!$C$12:$AC$235,'TRA8901'!AC$4,FALSE)</f>
        <v>532</v>
      </c>
      <c r="J61">
        <f>VLOOKUP($A61,'TRA8901'!$C$12:$AD$235,'TRA8901'!AD$4,FALSE)</f>
        <v>552</v>
      </c>
      <c r="K61">
        <f>VLOOKUP($A61,'TRA8901'!$C$12:$AE$235,'TRA8901'!AE$4,FALSE)</f>
        <v>580</v>
      </c>
      <c r="M61">
        <f>VLOOKUP($A61,Sheet6!$A$8:$F$224,2,FALSE)</f>
        <v>241978</v>
      </c>
      <c r="N61">
        <f>VLOOKUP($A61,Sheet6!$A$8:$F$224,3,FALSE)</f>
        <v>243004</v>
      </c>
      <c r="O61">
        <f>VLOOKUP($A61,Sheet6!$A$8:$F$224,4,FALSE)</f>
        <v>245149</v>
      </c>
      <c r="P61">
        <f>VLOOKUP($A61,Sheet6!$A$8:$F$224,5,FALSE)</f>
        <v>246818</v>
      </c>
      <c r="Q61">
        <f>VLOOKUP($A61,Sheet6!$A$8:$F$224,6,FALSE)</f>
        <v>248697</v>
      </c>
      <c r="R61">
        <f>VLOOKUP($A61,Sheet6!$A$8:$G$224,7,FALSE)</f>
        <v>248880</v>
      </c>
      <c r="S61">
        <f>VLOOKUP($A61,Sheet6!$A$8:$H$224,8,FALSE)</f>
        <v>250149</v>
      </c>
      <c r="T61">
        <f>VLOOKUP($A61,Sheet6!$A$8:$I$229,9,FALSE)</f>
        <v>251160</v>
      </c>
    </row>
    <row r="62" spans="1:20" x14ac:dyDescent="0.3">
      <c r="A62" t="s">
        <v>244</v>
      </c>
      <c r="B62" t="s">
        <v>481</v>
      </c>
      <c r="C62" t="s">
        <v>483</v>
      </c>
      <c r="D62">
        <f>VLOOKUP($A62,'TRA8901'!$C$12:$AB$235,'TRA8901'!X$4,FALSE)</f>
        <v>954</v>
      </c>
      <c r="E62">
        <f>VLOOKUP($A62,'TRA8901'!$C$12:$AB$235,'TRA8901'!Y$4,FALSE)</f>
        <v>986</v>
      </c>
      <c r="F62">
        <f>VLOOKUP($A62,'TRA8901'!$C$12:$AB$235,'TRA8901'!Z$4,FALSE)</f>
        <v>1021</v>
      </c>
      <c r="G62">
        <f>VLOOKUP($A62,'TRA8901'!$C$12:$AB$235,'TRA8901'!AA$4,FALSE)</f>
        <v>1033</v>
      </c>
      <c r="H62">
        <f>VLOOKUP($A62,'TRA8901'!$C$12:$AB$235,'TRA8901'!AB$4,FALSE)</f>
        <v>1073</v>
      </c>
      <c r="I62">
        <f>VLOOKUP($A62,'TRA8901'!$C$12:$AC$235,'TRA8901'!AC$4,FALSE)</f>
        <v>1105</v>
      </c>
      <c r="J62">
        <f>VLOOKUP($A62,'TRA8901'!$C$12:$AD$235,'TRA8901'!AD$4,FALSE)</f>
        <v>1144</v>
      </c>
      <c r="K62">
        <f>VLOOKUP($A62,'TRA8901'!$C$12:$AE$235,'TRA8901'!AE$4,FALSE)</f>
        <v>1169</v>
      </c>
      <c r="M62">
        <f>VLOOKUP($A62,Sheet6!$A$8:$F$224,2,FALSE)</f>
        <v>239742</v>
      </c>
      <c r="N62">
        <f>VLOOKUP($A62,Sheet6!$A$8:$F$224,3,FALSE)</f>
        <v>242142</v>
      </c>
      <c r="O62">
        <f>VLOOKUP($A62,Sheet6!$A$8:$F$224,4,FALSE)</f>
        <v>246030</v>
      </c>
      <c r="P62">
        <f>VLOOKUP($A62,Sheet6!$A$8:$F$224,5,FALSE)</f>
        <v>249375</v>
      </c>
      <c r="Q62">
        <f>VLOOKUP($A62,Sheet6!$A$8:$F$224,6,FALSE)</f>
        <v>253371</v>
      </c>
      <c r="R62">
        <f>VLOOKUP($A62,Sheet6!$A$8:$G$224,7,FALSE)</f>
        <v>256039</v>
      </c>
      <c r="S62">
        <f>VLOOKUP($A62,Sheet6!$A$8:$H$224,8,FALSE)</f>
        <v>257810</v>
      </c>
      <c r="T62">
        <f>VLOOKUP($A62,Sheet6!$A$8:$I$229,9,FALSE)</f>
        <v>259552</v>
      </c>
    </row>
    <row r="63" spans="1:20" x14ac:dyDescent="0.3">
      <c r="A63" t="s">
        <v>246</v>
      </c>
      <c r="B63" t="s">
        <v>481</v>
      </c>
      <c r="C63" t="s">
        <v>483</v>
      </c>
      <c r="D63">
        <f>VLOOKUP($A63,'TRA8901'!$C$12:$AB$235,'TRA8901'!X$4,FALSE)</f>
        <v>1372</v>
      </c>
      <c r="E63">
        <f>VLOOKUP($A63,'TRA8901'!$C$12:$AB$235,'TRA8901'!Y$4,FALSE)</f>
        <v>1414</v>
      </c>
      <c r="F63">
        <f>VLOOKUP($A63,'TRA8901'!$C$12:$AB$235,'TRA8901'!Z$4,FALSE)</f>
        <v>1473</v>
      </c>
      <c r="G63">
        <f>VLOOKUP($A63,'TRA8901'!$C$12:$AB$235,'TRA8901'!AA$4,FALSE)</f>
        <v>1459</v>
      </c>
      <c r="H63">
        <f>VLOOKUP($A63,'TRA8901'!$C$12:$AB$235,'TRA8901'!AB$4,FALSE)</f>
        <v>1512</v>
      </c>
      <c r="I63">
        <f>VLOOKUP($A63,'TRA8901'!$C$12:$AC$235,'TRA8901'!AC$4,FALSE)</f>
        <v>1525</v>
      </c>
      <c r="J63">
        <f>VLOOKUP($A63,'TRA8901'!$C$12:$AD$235,'TRA8901'!AD$4,FALSE)</f>
        <v>1603</v>
      </c>
      <c r="K63">
        <f>VLOOKUP($A63,'TRA8901'!$C$12:$AE$235,'TRA8901'!AE$4,FALSE)</f>
        <v>1654</v>
      </c>
      <c r="M63">
        <f>VLOOKUP($A63,Sheet6!$A$8:$F$224,2,FALSE)</f>
        <v>281179</v>
      </c>
      <c r="N63">
        <f>VLOOKUP($A63,Sheet6!$A$8:$F$224,3,FALSE)</f>
        <v>285996</v>
      </c>
      <c r="O63">
        <f>VLOOKUP($A63,Sheet6!$A$8:$F$224,4,FALSE)</f>
        <v>291368</v>
      </c>
      <c r="P63">
        <f>VLOOKUP($A63,Sheet6!$A$8:$F$224,5,FALSE)</f>
        <v>296056</v>
      </c>
      <c r="Q63">
        <f>VLOOKUP($A63,Sheet6!$A$8:$F$224,6,FALSE)</f>
        <v>299899</v>
      </c>
      <c r="R63">
        <f>VLOOKUP($A63,Sheet6!$A$8:$G$224,7,FALSE)</f>
        <v>302343</v>
      </c>
      <c r="S63">
        <f>VLOOKUP($A63,Sheet6!$A$8:$H$224,8,FALSE)</f>
        <v>304824</v>
      </c>
      <c r="T63">
        <f>VLOOKUP($A63,Sheet6!$A$8:$I$229,9,FALSE)</f>
        <v>306870</v>
      </c>
    </row>
    <row r="64" spans="1:20" x14ac:dyDescent="0.3">
      <c r="A64" t="s">
        <v>248</v>
      </c>
      <c r="B64" t="s">
        <v>481</v>
      </c>
      <c r="C64" t="s">
        <v>483</v>
      </c>
      <c r="D64">
        <f>VLOOKUP($A64,'TRA8901'!$C$12:$AB$235,'TRA8901'!X$4,FALSE)</f>
        <v>962</v>
      </c>
      <c r="E64">
        <f>VLOOKUP($A64,'TRA8901'!$C$12:$AB$235,'TRA8901'!Y$4,FALSE)</f>
        <v>975</v>
      </c>
      <c r="F64">
        <f>VLOOKUP($A64,'TRA8901'!$C$12:$AB$235,'TRA8901'!Z$4,FALSE)</f>
        <v>998</v>
      </c>
      <c r="G64">
        <f>VLOOKUP($A64,'TRA8901'!$C$12:$AB$235,'TRA8901'!AA$4,FALSE)</f>
        <v>1000</v>
      </c>
      <c r="H64">
        <f>VLOOKUP($A64,'TRA8901'!$C$12:$AB$235,'TRA8901'!AB$4,FALSE)</f>
        <v>1022</v>
      </c>
      <c r="I64">
        <f>VLOOKUP($A64,'TRA8901'!$C$12:$AC$235,'TRA8901'!AC$4,FALSE)</f>
        <v>1031</v>
      </c>
      <c r="J64">
        <f>VLOOKUP($A64,'TRA8901'!$C$12:$AD$235,'TRA8901'!AD$4,FALSE)</f>
        <v>1073</v>
      </c>
      <c r="K64">
        <f>VLOOKUP($A64,'TRA8901'!$C$12:$AE$235,'TRA8901'!AE$4,FALSE)</f>
        <v>1128</v>
      </c>
      <c r="M64">
        <f>VLOOKUP($A64,Sheet6!$A$8:$F$224,2,FALSE)</f>
        <v>258518</v>
      </c>
      <c r="N64">
        <f>VLOOKUP($A64,Sheet6!$A$8:$F$224,3,FALSE)</f>
        <v>261275</v>
      </c>
      <c r="O64">
        <f>VLOOKUP($A64,Sheet6!$A$8:$F$224,4,FALSE)</f>
        <v>264030</v>
      </c>
      <c r="P64">
        <f>VLOOKUP($A64,Sheet6!$A$8:$F$224,5,FALSE)</f>
        <v>266412</v>
      </c>
      <c r="Q64">
        <f>VLOOKUP($A64,Sheet6!$A$8:$F$224,6,FALSE)</f>
        <v>268270</v>
      </c>
      <c r="R64">
        <f>VLOOKUP($A64,Sheet6!$A$8:$G$224,7,FALSE)</f>
        <v>269100</v>
      </c>
      <c r="S64">
        <f>VLOOKUP($A64,Sheet6!$A$8:$H$224,8,FALSE)</f>
        <v>270782</v>
      </c>
      <c r="T64">
        <f>VLOOKUP($A64,Sheet6!$A$8:$I$229,9,FALSE)</f>
        <v>271523</v>
      </c>
    </row>
    <row r="65" spans="1:20" x14ac:dyDescent="0.3">
      <c r="A65" t="s">
        <v>254</v>
      </c>
      <c r="B65" t="s">
        <v>481</v>
      </c>
      <c r="C65" t="s">
        <v>483</v>
      </c>
      <c r="D65">
        <f>VLOOKUP($A65,'TRA8901'!$C$12:$AB$235,'TRA8901'!X$4,FALSE)</f>
        <v>581</v>
      </c>
      <c r="E65">
        <f>VLOOKUP($A65,'TRA8901'!$C$12:$AB$235,'TRA8901'!Y$4,FALSE)</f>
        <v>583</v>
      </c>
      <c r="F65">
        <f>VLOOKUP($A65,'TRA8901'!$C$12:$AB$235,'TRA8901'!Z$4,FALSE)</f>
        <v>593</v>
      </c>
      <c r="G65">
        <f>VLOOKUP($A65,'TRA8901'!$C$12:$AB$235,'TRA8901'!AA$4,FALSE)</f>
        <v>601</v>
      </c>
      <c r="H65">
        <f>VLOOKUP($A65,'TRA8901'!$C$12:$AB$235,'TRA8901'!AB$4,FALSE)</f>
        <v>622</v>
      </c>
      <c r="I65">
        <f>VLOOKUP($A65,'TRA8901'!$C$12:$AC$235,'TRA8901'!AC$4,FALSE)</f>
        <v>630</v>
      </c>
      <c r="J65">
        <f>VLOOKUP($A65,'TRA8901'!$C$12:$AD$235,'TRA8901'!AD$4,FALSE)</f>
        <v>651</v>
      </c>
      <c r="K65">
        <f>VLOOKUP($A65,'TRA8901'!$C$12:$AE$235,'TRA8901'!AE$4,FALSE)</f>
        <v>672</v>
      </c>
      <c r="M65">
        <f>VLOOKUP($A65,Sheet6!$A$8:$F$224,2,FALSE)</f>
        <v>163200</v>
      </c>
      <c r="N65">
        <f>VLOOKUP($A65,Sheet6!$A$8:$F$224,3,FALSE)</f>
        <v>165657</v>
      </c>
      <c r="O65">
        <f>VLOOKUP($A65,Sheet6!$A$8:$F$224,4,FALSE)</f>
        <v>168433</v>
      </c>
      <c r="P65">
        <f>VLOOKUP($A65,Sheet6!$A$8:$F$224,5,FALSE)</f>
        <v>171609</v>
      </c>
      <c r="Q65">
        <f>VLOOKUP($A65,Sheet6!$A$8:$F$224,6,FALSE)</f>
        <v>173703</v>
      </c>
      <c r="R65">
        <f>VLOOKUP($A65,Sheet6!$A$8:$G$224,7,FALSE)</f>
        <v>174609</v>
      </c>
      <c r="S65">
        <f>VLOOKUP($A65,Sheet6!$A$8:$H$224,8,FALSE)</f>
        <v>175470</v>
      </c>
      <c r="T65">
        <f>VLOOKUP($A65,Sheet6!$A$8:$I$229,9,FALSE)</f>
        <v>177507</v>
      </c>
    </row>
    <row r="66" spans="1:20" x14ac:dyDescent="0.3">
      <c r="A66" t="s">
        <v>260</v>
      </c>
      <c r="B66" t="s">
        <v>481</v>
      </c>
      <c r="C66" t="s">
        <v>483</v>
      </c>
      <c r="D66">
        <f>VLOOKUP($A66,'TRA8901'!$C$12:$AB$235,'TRA8901'!X$4,FALSE)</f>
        <v>380</v>
      </c>
      <c r="E66">
        <f>VLOOKUP($A66,'TRA8901'!$C$12:$AB$235,'TRA8901'!Y$4,FALSE)</f>
        <v>382</v>
      </c>
      <c r="F66">
        <f>VLOOKUP($A66,'TRA8901'!$C$12:$AB$235,'TRA8901'!Z$4,FALSE)</f>
        <v>388</v>
      </c>
      <c r="G66">
        <f>VLOOKUP($A66,'TRA8901'!$C$12:$AB$235,'TRA8901'!AA$4,FALSE)</f>
        <v>392</v>
      </c>
      <c r="H66">
        <f>VLOOKUP($A66,'TRA8901'!$C$12:$AB$235,'TRA8901'!AB$4,FALSE)</f>
        <v>401</v>
      </c>
      <c r="I66">
        <f>VLOOKUP($A66,'TRA8901'!$C$12:$AC$235,'TRA8901'!AC$4,FALSE)</f>
        <v>409</v>
      </c>
      <c r="J66">
        <f>VLOOKUP($A66,'TRA8901'!$C$12:$AD$235,'TRA8901'!AD$4,FALSE)</f>
        <v>434</v>
      </c>
      <c r="K66">
        <f>VLOOKUP($A66,'TRA8901'!$C$12:$AE$235,'TRA8901'!AE$4,FALSE)</f>
        <v>450</v>
      </c>
      <c r="M66">
        <f>VLOOKUP($A66,Sheet6!$A$8:$F$224,2,FALSE)</f>
        <v>202047</v>
      </c>
      <c r="N66">
        <f>VLOOKUP($A66,Sheet6!$A$8:$F$224,3,FALSE)</f>
        <v>203637</v>
      </c>
      <c r="O66">
        <f>VLOOKUP($A66,Sheet6!$A$8:$F$224,4,FALSE)</f>
        <v>204598</v>
      </c>
      <c r="P66">
        <f>VLOOKUP($A66,Sheet6!$A$8:$F$224,5,FALSE)</f>
        <v>205965</v>
      </c>
      <c r="Q66">
        <f>VLOOKUP($A66,Sheet6!$A$8:$F$224,6,FALSE)</f>
        <v>206706</v>
      </c>
      <c r="R66">
        <f>VLOOKUP($A66,Sheet6!$A$8:$G$224,7,FALSE)</f>
        <v>206052</v>
      </c>
      <c r="S66">
        <f>VLOOKUP($A66,Sheet6!$A$8:$H$224,8,FALSE)</f>
        <v>206186</v>
      </c>
      <c r="T66">
        <f>VLOOKUP($A66,Sheet6!$A$8:$I$229,9,FALSE)</f>
        <v>206548</v>
      </c>
    </row>
    <row r="67" spans="1:20" x14ac:dyDescent="0.3">
      <c r="A67" t="s">
        <v>264</v>
      </c>
      <c r="B67" t="s">
        <v>481</v>
      </c>
      <c r="C67" t="s">
        <v>483</v>
      </c>
      <c r="D67">
        <f>VLOOKUP($A67,'TRA8901'!$C$12:$AB$235,'TRA8901'!X$4,FALSE)</f>
        <v>765</v>
      </c>
      <c r="E67">
        <f>VLOOKUP($A67,'TRA8901'!$C$12:$AB$235,'TRA8901'!Y$4,FALSE)</f>
        <v>768</v>
      </c>
      <c r="F67">
        <f>VLOOKUP($A67,'TRA8901'!$C$12:$AB$235,'TRA8901'!Z$4,FALSE)</f>
        <v>792</v>
      </c>
      <c r="G67">
        <f>VLOOKUP($A67,'TRA8901'!$C$12:$AB$235,'TRA8901'!AA$4,FALSE)</f>
        <v>792</v>
      </c>
      <c r="H67">
        <f>VLOOKUP($A67,'TRA8901'!$C$12:$AB$235,'TRA8901'!AB$4,FALSE)</f>
        <v>815</v>
      </c>
      <c r="I67">
        <f>VLOOKUP($A67,'TRA8901'!$C$12:$AC$235,'TRA8901'!AC$4,FALSE)</f>
        <v>832</v>
      </c>
      <c r="J67">
        <f>VLOOKUP($A67,'TRA8901'!$C$12:$AD$235,'TRA8901'!AD$4,FALSE)</f>
        <v>866</v>
      </c>
      <c r="K67">
        <f>VLOOKUP($A67,'TRA8901'!$C$12:$AE$235,'TRA8901'!AE$4,FALSE)</f>
        <v>863</v>
      </c>
      <c r="M67">
        <f>VLOOKUP($A67,Sheet6!$A$8:$F$224,2,FALSE)</f>
        <v>284625</v>
      </c>
      <c r="N67">
        <f>VLOOKUP($A67,Sheet6!$A$8:$F$224,3,FALSE)</f>
        <v>288850</v>
      </c>
      <c r="O67">
        <f>VLOOKUP($A67,Sheet6!$A$8:$F$224,4,FALSE)</f>
        <v>293853</v>
      </c>
      <c r="P67">
        <f>VLOOKUP($A67,Sheet6!$A$8:$F$224,5,FALSE)</f>
        <v>297928</v>
      </c>
      <c r="Q67">
        <f>VLOOKUP($A67,Sheet6!$A$8:$F$224,6,FALSE)</f>
        <v>301328</v>
      </c>
      <c r="R67">
        <f>VLOOKUP($A67,Sheet6!$A$8:$G$224,7,FALSE)</f>
        <v>301785</v>
      </c>
      <c r="S67">
        <f>VLOOKUP($A67,Sheet6!$A$8:$H$224,8,FALSE)</f>
        <v>303858</v>
      </c>
      <c r="T67">
        <f>VLOOKUP($A67,Sheet6!$A$8:$I$229,9,FALSE)</f>
        <v>305222</v>
      </c>
    </row>
    <row r="68" spans="1:20" x14ac:dyDescent="0.3">
      <c r="A68" t="s">
        <v>266</v>
      </c>
      <c r="B68" t="s">
        <v>481</v>
      </c>
      <c r="C68" t="s">
        <v>483</v>
      </c>
      <c r="D68">
        <f>VLOOKUP($A68,'TRA8901'!$C$12:$AB$235,'TRA8901'!X$4,FALSE)</f>
        <v>502</v>
      </c>
      <c r="E68">
        <f>VLOOKUP($A68,'TRA8901'!$C$12:$AB$235,'TRA8901'!Y$4,FALSE)</f>
        <v>502</v>
      </c>
      <c r="F68">
        <f>VLOOKUP($A68,'TRA8901'!$C$12:$AB$235,'TRA8901'!Z$4,FALSE)</f>
        <v>513</v>
      </c>
      <c r="G68">
        <f>VLOOKUP($A68,'TRA8901'!$C$12:$AB$235,'TRA8901'!AA$4,FALSE)</f>
        <v>519</v>
      </c>
      <c r="H68">
        <f>VLOOKUP($A68,'TRA8901'!$C$12:$AB$235,'TRA8901'!AB$4,FALSE)</f>
        <v>529</v>
      </c>
      <c r="I68">
        <f>VLOOKUP($A68,'TRA8901'!$C$12:$AC$235,'TRA8901'!AC$4,FALSE)</f>
        <v>540</v>
      </c>
      <c r="J68">
        <f>VLOOKUP($A68,'TRA8901'!$C$12:$AD$235,'TRA8901'!AD$4,FALSE)</f>
        <v>546</v>
      </c>
      <c r="K68">
        <f>VLOOKUP($A68,'TRA8901'!$C$12:$AE$235,'TRA8901'!AE$4,FALSE)</f>
        <v>567</v>
      </c>
      <c r="M68">
        <f>VLOOKUP($A68,Sheet6!$A$8:$F$224,2,FALSE)</f>
        <v>188971</v>
      </c>
      <c r="N68">
        <f>VLOOKUP($A68,Sheet6!$A$8:$F$224,3,FALSE)</f>
        <v>191138</v>
      </c>
      <c r="O68">
        <f>VLOOKUP($A68,Sheet6!$A$8:$F$224,4,FALSE)</f>
        <v>193315</v>
      </c>
      <c r="P68">
        <f>VLOOKUP($A68,Sheet6!$A$8:$F$224,5,FALSE)</f>
        <v>194124</v>
      </c>
      <c r="Q68">
        <f>VLOOKUP($A68,Sheet6!$A$8:$F$224,6,FALSE)</f>
        <v>195187</v>
      </c>
      <c r="R68">
        <f>VLOOKUP($A68,Sheet6!$A$8:$G$224,7,FALSE)</f>
        <v>195680</v>
      </c>
      <c r="S68">
        <f>VLOOKUP($A68,Sheet6!$A$8:$H$224,8,FALSE)</f>
        <v>196904</v>
      </c>
      <c r="T68">
        <f>VLOOKUP($A68,Sheet6!$A$8:$I$229,9,FALSE)</f>
        <v>198019</v>
      </c>
    </row>
    <row r="69" spans="1:20" x14ac:dyDescent="0.3">
      <c r="A69" t="s">
        <v>270</v>
      </c>
      <c r="B69" t="s">
        <v>481</v>
      </c>
      <c r="C69" t="s">
        <v>483</v>
      </c>
      <c r="D69">
        <f>VLOOKUP($A69,'TRA8901'!$C$12:$AB$235,'TRA8901'!X$4,FALSE)</f>
        <v>400</v>
      </c>
      <c r="E69">
        <f>VLOOKUP($A69,'TRA8901'!$C$12:$AB$235,'TRA8901'!Y$4,FALSE)</f>
        <v>405</v>
      </c>
      <c r="F69">
        <f>VLOOKUP($A69,'TRA8901'!$C$12:$AB$235,'TRA8901'!Z$4,FALSE)</f>
        <v>420</v>
      </c>
      <c r="G69">
        <f>VLOOKUP($A69,'TRA8901'!$C$12:$AB$235,'TRA8901'!AA$4,FALSE)</f>
        <v>428</v>
      </c>
      <c r="H69">
        <f>VLOOKUP($A69,'TRA8901'!$C$12:$AB$235,'TRA8901'!AB$4,FALSE)</f>
        <v>446</v>
      </c>
      <c r="I69">
        <f>VLOOKUP($A69,'TRA8901'!$C$12:$AC$235,'TRA8901'!AC$4,FALSE)</f>
        <v>460</v>
      </c>
      <c r="J69">
        <f>VLOOKUP($A69,'TRA8901'!$C$12:$AD$235,'TRA8901'!AD$4,FALSE)</f>
        <v>474</v>
      </c>
      <c r="K69">
        <f>VLOOKUP($A69,'TRA8901'!$C$12:$AE$235,'TRA8901'!AE$4,FALSE)</f>
        <v>502</v>
      </c>
      <c r="M69">
        <f>VLOOKUP($A69,Sheet6!$A$8:$F$224,2,FALSE)</f>
        <v>193476</v>
      </c>
      <c r="N69">
        <f>VLOOKUP($A69,Sheet6!$A$8:$F$224,3,FALSE)</f>
        <v>195787</v>
      </c>
      <c r="O69">
        <f>VLOOKUP($A69,Sheet6!$A$8:$F$224,4,FALSE)</f>
        <v>197954</v>
      </c>
      <c r="P69">
        <f>VLOOKUP($A69,Sheet6!$A$8:$F$224,5,FALSE)</f>
        <v>199870</v>
      </c>
      <c r="Q69">
        <f>VLOOKUP($A69,Sheet6!$A$8:$F$224,6,FALSE)</f>
        <v>201945</v>
      </c>
      <c r="R69">
        <f>VLOOKUP($A69,Sheet6!$A$8:$G$224,7,FALSE)</f>
        <v>203243</v>
      </c>
      <c r="S69">
        <f>VLOOKUP($A69,Sheet6!$A$8:$H$224,8,FALSE)</f>
        <v>204525</v>
      </c>
      <c r="T69">
        <f>VLOOKUP($A69,Sheet6!$A$8:$I$229,9,FALSE)</f>
        <v>206349</v>
      </c>
    </row>
    <row r="70" spans="1:20" x14ac:dyDescent="0.3">
      <c r="A70" t="s">
        <v>274</v>
      </c>
      <c r="B70" t="s">
        <v>481</v>
      </c>
      <c r="C70" t="s">
        <v>483</v>
      </c>
      <c r="D70">
        <f>VLOOKUP($A70,'TRA8901'!$C$12:$AB$235,'TRA8901'!X$4,FALSE)</f>
        <v>484</v>
      </c>
      <c r="E70">
        <f>VLOOKUP($A70,'TRA8901'!$C$12:$AB$235,'TRA8901'!Y$4,FALSE)</f>
        <v>502</v>
      </c>
      <c r="F70">
        <f>VLOOKUP($A70,'TRA8901'!$C$12:$AB$235,'TRA8901'!Z$4,FALSE)</f>
        <v>550</v>
      </c>
      <c r="G70">
        <f>VLOOKUP($A70,'TRA8901'!$C$12:$AB$235,'TRA8901'!AA$4,FALSE)</f>
        <v>530</v>
      </c>
      <c r="H70">
        <f>VLOOKUP($A70,'TRA8901'!$C$12:$AB$235,'TRA8901'!AB$4,FALSE)</f>
        <v>546</v>
      </c>
      <c r="I70">
        <f>VLOOKUP($A70,'TRA8901'!$C$12:$AC$235,'TRA8901'!AC$4,FALSE)</f>
        <v>562</v>
      </c>
      <c r="J70">
        <f>VLOOKUP($A70,'TRA8901'!$C$12:$AD$235,'TRA8901'!AD$4,FALSE)</f>
        <v>608</v>
      </c>
      <c r="K70">
        <f>VLOOKUP($A70,'TRA8901'!$C$12:$AE$235,'TRA8901'!AE$4,FALSE)</f>
        <v>608</v>
      </c>
      <c r="M70">
        <f>VLOOKUP($A70,Sheet6!$A$8:$F$224,2,FALSE)</f>
        <v>262456</v>
      </c>
      <c r="N70">
        <f>VLOOKUP($A70,Sheet6!$A$8:$F$224,3,FALSE)</f>
        <v>265650</v>
      </c>
      <c r="O70">
        <f>VLOOKUP($A70,Sheet6!$A$8:$F$224,4,FALSE)</f>
        <v>267801</v>
      </c>
      <c r="P70">
        <f>VLOOKUP($A70,Sheet6!$A$8:$F$224,5,FALSE)</f>
        <v>270671</v>
      </c>
      <c r="Q70">
        <f>VLOOKUP($A70,Sheet6!$A$8:$F$224,6,FALSE)</f>
        <v>274222</v>
      </c>
      <c r="R70">
        <f>VLOOKUP($A70,Sheet6!$A$8:$G$224,7,FALSE)</f>
        <v>275505</v>
      </c>
      <c r="S70">
        <f>VLOOKUP($A70,Sheet6!$A$8:$H$224,8,FALSE)</f>
        <v>276700</v>
      </c>
      <c r="T70">
        <f>VLOOKUP($A70,Sheet6!$A$8:$I$229,9,FALSE)</f>
        <v>276983</v>
      </c>
    </row>
    <row r="71" spans="1:20" x14ac:dyDescent="0.3">
      <c r="A71" t="s">
        <v>33</v>
      </c>
      <c r="B71" t="s">
        <v>481</v>
      </c>
      <c r="C71" t="s">
        <v>484</v>
      </c>
      <c r="D71">
        <f>VLOOKUP($A71,'TRA8901'!$C$12:$AB$235,'TRA8901'!X$4,FALSE)</f>
        <v>1073</v>
      </c>
      <c r="E71">
        <f>VLOOKUP($A71,'TRA8901'!$C$12:$AB$235,'TRA8901'!Y$4,FALSE)</f>
        <v>1086</v>
      </c>
      <c r="F71">
        <f>VLOOKUP($A71,'TRA8901'!$C$12:$AB$235,'TRA8901'!Z$4,FALSE)</f>
        <v>1112</v>
      </c>
      <c r="G71">
        <f>VLOOKUP($A71,'TRA8901'!$C$12:$AB$235,'TRA8901'!AA$4,FALSE)</f>
        <v>1072</v>
      </c>
      <c r="H71">
        <f>VLOOKUP($A71,'TRA8901'!$C$12:$AB$235,'TRA8901'!AB$4,FALSE)</f>
        <v>1078</v>
      </c>
      <c r="I71">
        <f>VLOOKUP($A71,'TRA8901'!$C$12:$AC$235,'TRA8901'!AC$4,FALSE)</f>
        <v>1135</v>
      </c>
      <c r="J71">
        <f>VLOOKUP($A71,'TRA8901'!$C$12:$AD$235,'TRA8901'!AD$4,FALSE)</f>
        <v>1166</v>
      </c>
      <c r="K71">
        <f>VLOOKUP($A71,'TRA8901'!$C$12:$AE$235,'TRA8901'!AE$4,FALSE)</f>
        <v>1260</v>
      </c>
      <c r="M71">
        <f>VLOOKUP($A71,Sheet6!$A$8:$F$224,2,FALSE)</f>
        <v>200272</v>
      </c>
      <c r="N71">
        <f>VLOOKUP($A71,Sheet6!$A$8:$F$224,3,FALSE)</f>
        <v>200098</v>
      </c>
      <c r="O71">
        <f>VLOOKUP($A71,Sheet6!$A$8:$F$224,4,FALSE)</f>
        <v>200781</v>
      </c>
      <c r="P71">
        <f>VLOOKUP($A71,Sheet6!$A$8:$F$224,5,FALSE)</f>
        <v>201724</v>
      </c>
      <c r="Q71">
        <f>VLOOKUP($A71,Sheet6!$A$8:$F$224,6,FALSE)</f>
        <v>202628</v>
      </c>
      <c r="R71">
        <f>VLOOKUP($A71,Sheet6!$A$8:$G$224,7,FALSE)</f>
        <v>202419</v>
      </c>
      <c r="S71">
        <f>VLOOKUP($A71,Sheet6!$A$8:$H$224,8,FALSE)</f>
        <v>202508</v>
      </c>
      <c r="T71">
        <f>VLOOKUP($A71,Sheet6!$A$8:$I$229,9,FALSE)</f>
        <v>202055</v>
      </c>
    </row>
    <row r="72" spans="1:20" x14ac:dyDescent="0.3">
      <c r="A72" t="s">
        <v>35</v>
      </c>
      <c r="B72" t="s">
        <v>481</v>
      </c>
      <c r="C72" t="s">
        <v>484</v>
      </c>
      <c r="D72">
        <f>VLOOKUP($A72,'TRA8901'!$C$12:$AB$235,'TRA8901'!X$4,FALSE)</f>
        <v>1068</v>
      </c>
      <c r="E72">
        <f>VLOOKUP($A72,'TRA8901'!$C$12:$AB$235,'TRA8901'!Y$4,FALSE)</f>
        <v>1077</v>
      </c>
      <c r="F72">
        <f>VLOOKUP($A72,'TRA8901'!$C$12:$AB$235,'TRA8901'!Z$4,FALSE)</f>
        <v>1097</v>
      </c>
      <c r="G72">
        <f>VLOOKUP($A72,'TRA8901'!$C$12:$AB$235,'TRA8901'!AA$4,FALSE)</f>
        <v>1114</v>
      </c>
      <c r="H72">
        <f>VLOOKUP($A72,'TRA8901'!$C$12:$AB$235,'TRA8901'!AB$4,FALSE)</f>
        <v>1121</v>
      </c>
      <c r="I72">
        <f>VLOOKUP($A72,'TRA8901'!$C$12:$AC$235,'TRA8901'!AC$4,FALSE)</f>
        <v>1144</v>
      </c>
      <c r="J72">
        <f>VLOOKUP($A72,'TRA8901'!$C$12:$AD$235,'TRA8901'!AD$4,FALSE)</f>
        <v>1175</v>
      </c>
      <c r="K72">
        <f>VLOOKUP($A72,'TRA8901'!$C$12:$AE$235,'TRA8901'!AE$4,FALSE)</f>
        <v>1209</v>
      </c>
      <c r="M72">
        <f>VLOOKUP($A72,Sheet6!$A$8:$F$224,2,FALSE)</f>
        <v>281893</v>
      </c>
      <c r="N72">
        <f>VLOOKUP($A72,Sheet6!$A$8:$F$224,3,FALSE)</f>
        <v>285821</v>
      </c>
      <c r="O72">
        <f>VLOOKUP($A72,Sheet6!$A$8:$F$224,4,FALSE)</f>
        <v>288340</v>
      </c>
      <c r="P72">
        <f>VLOOKUP($A72,Sheet6!$A$8:$F$224,5,FALSE)</f>
        <v>290764</v>
      </c>
      <c r="Q72">
        <f>VLOOKUP($A72,Sheet6!$A$8:$F$224,6,FALSE)</f>
        <v>293713</v>
      </c>
      <c r="R72">
        <f>VLOOKUP($A72,Sheet6!$A$8:$G$224,7,FALSE)</f>
        <v>295842</v>
      </c>
      <c r="S72">
        <f>VLOOKUP($A72,Sheet6!$A$8:$H$224,8,FALSE)</f>
        <v>300196</v>
      </c>
      <c r="T72">
        <f>VLOOKUP($A72,Sheet6!$A$8:$I$229,9,FALSE)</f>
        <v>302820</v>
      </c>
    </row>
    <row r="73" spans="1:20" x14ac:dyDescent="0.3">
      <c r="A73" t="s">
        <v>37</v>
      </c>
      <c r="B73" t="s">
        <v>481</v>
      </c>
      <c r="C73" t="s">
        <v>484</v>
      </c>
      <c r="D73">
        <f>VLOOKUP($A73,'TRA8901'!$C$12:$AB$235,'TRA8901'!X$4,FALSE)</f>
        <v>795</v>
      </c>
      <c r="E73">
        <f>VLOOKUP($A73,'TRA8901'!$C$12:$AB$235,'TRA8901'!Y$4,FALSE)</f>
        <v>806</v>
      </c>
      <c r="F73">
        <f>VLOOKUP($A73,'TRA8901'!$C$12:$AB$235,'TRA8901'!Z$4,FALSE)</f>
        <v>830</v>
      </c>
      <c r="G73">
        <f>VLOOKUP($A73,'TRA8901'!$C$12:$AB$235,'TRA8901'!AA$4,FALSE)</f>
        <v>842</v>
      </c>
      <c r="H73">
        <f>VLOOKUP($A73,'TRA8901'!$C$12:$AB$235,'TRA8901'!AB$4,FALSE)</f>
        <v>851</v>
      </c>
      <c r="I73">
        <f>VLOOKUP($A73,'TRA8901'!$C$12:$AC$235,'TRA8901'!AC$4,FALSE)</f>
        <v>843</v>
      </c>
      <c r="J73">
        <f>VLOOKUP($A73,'TRA8901'!$C$12:$AD$235,'TRA8901'!AD$4,FALSE)</f>
        <v>866</v>
      </c>
      <c r="K73">
        <f>VLOOKUP($A73,'TRA8901'!$C$12:$AE$235,'TRA8901'!AE$4,FALSE)</f>
        <v>903</v>
      </c>
      <c r="M73">
        <f>VLOOKUP($A73,Sheet6!$A$8:$F$224,2,FALSE)</f>
        <v>201444</v>
      </c>
      <c r="N73">
        <f>VLOOKUP($A73,Sheet6!$A$8:$F$224,3,FALSE)</f>
        <v>202167</v>
      </c>
      <c r="O73">
        <f>VLOOKUP($A73,Sheet6!$A$8:$F$224,4,FALSE)</f>
        <v>202857</v>
      </c>
      <c r="P73">
        <f>VLOOKUP($A73,Sheet6!$A$8:$F$224,5,FALSE)</f>
        <v>202725</v>
      </c>
      <c r="Q73">
        <f>VLOOKUP($A73,Sheet6!$A$8:$F$224,6,FALSE)</f>
        <v>203575</v>
      </c>
      <c r="R73">
        <f>VLOOKUP($A73,Sheet6!$A$8:$G$224,7,FALSE)</f>
        <v>204473</v>
      </c>
      <c r="S73">
        <f>VLOOKUP($A73,Sheet6!$A$8:$H$224,8,FALSE)</f>
        <v>205985</v>
      </c>
      <c r="T73">
        <f>VLOOKUP($A73,Sheet6!$A$8:$I$229,9,FALSE)</f>
        <v>207913</v>
      </c>
    </row>
    <row r="74" spans="1:20" x14ac:dyDescent="0.3">
      <c r="A74" t="s">
        <v>39</v>
      </c>
      <c r="B74" t="s">
        <v>481</v>
      </c>
      <c r="C74" t="s">
        <v>484</v>
      </c>
      <c r="D74">
        <f>VLOOKUP($A74,'TRA8901'!$C$12:$AB$235,'TRA8901'!X$4,FALSE)</f>
        <v>472</v>
      </c>
      <c r="E74">
        <f>VLOOKUP($A74,'TRA8901'!$C$12:$AB$235,'TRA8901'!Y$4,FALSE)</f>
        <v>482</v>
      </c>
      <c r="F74">
        <f>VLOOKUP($A74,'TRA8901'!$C$12:$AB$235,'TRA8901'!Z$4,FALSE)</f>
        <v>478</v>
      </c>
      <c r="G74">
        <f>VLOOKUP($A74,'TRA8901'!$C$12:$AB$235,'TRA8901'!AA$4,FALSE)</f>
        <v>490</v>
      </c>
      <c r="H74">
        <f>VLOOKUP($A74,'TRA8901'!$C$12:$AB$235,'TRA8901'!AB$4,FALSE)</f>
        <v>499</v>
      </c>
      <c r="I74">
        <f>VLOOKUP($A74,'TRA8901'!$C$12:$AC$235,'TRA8901'!AC$4,FALSE)</f>
        <v>495</v>
      </c>
      <c r="J74">
        <f>VLOOKUP($A74,'TRA8901'!$C$12:$AD$235,'TRA8901'!AD$4,FALSE)</f>
        <v>508</v>
      </c>
      <c r="K74">
        <f>VLOOKUP($A74,'TRA8901'!$C$12:$AE$235,'TRA8901'!AE$4,FALSE)</f>
        <v>528</v>
      </c>
      <c r="M74">
        <f>VLOOKUP($A74,Sheet6!$A$8:$F$224,2,FALSE)</f>
        <v>148311</v>
      </c>
      <c r="N74">
        <f>VLOOKUP($A74,Sheet6!$A$8:$F$224,3,FALSE)</f>
        <v>148384</v>
      </c>
      <c r="O74">
        <f>VLOOKUP($A74,Sheet6!$A$8:$F$224,4,FALSE)</f>
        <v>148572</v>
      </c>
      <c r="P74">
        <f>VLOOKUP($A74,Sheet6!$A$8:$F$224,5,FALSE)</f>
        <v>148495</v>
      </c>
      <c r="Q74">
        <f>VLOOKUP($A74,Sheet6!$A$8:$F$224,6,FALSE)</f>
        <v>149194</v>
      </c>
      <c r="R74">
        <f>VLOOKUP($A74,Sheet6!$A$8:$G$224,7,FALSE)</f>
        <v>149555</v>
      </c>
      <c r="S74">
        <f>VLOOKUP($A74,Sheet6!$A$8:$H$224,8,FALSE)</f>
        <v>150265</v>
      </c>
      <c r="T74">
        <f>VLOOKUP($A74,Sheet6!$A$8:$I$229,9,FALSE)</f>
        <v>150976</v>
      </c>
    </row>
    <row r="75" spans="1:20" x14ac:dyDescent="0.3">
      <c r="A75" t="s">
        <v>41</v>
      </c>
      <c r="B75" t="s">
        <v>481</v>
      </c>
      <c r="C75" t="s">
        <v>484</v>
      </c>
      <c r="D75">
        <f>VLOOKUP($A75,'TRA8901'!$C$12:$AB$235,'TRA8901'!X$4,FALSE)</f>
        <v>1062</v>
      </c>
      <c r="E75">
        <f>VLOOKUP($A75,'TRA8901'!$C$12:$AB$235,'TRA8901'!Y$4,FALSE)</f>
        <v>1067</v>
      </c>
      <c r="F75">
        <f>VLOOKUP($A75,'TRA8901'!$C$12:$AB$235,'TRA8901'!Z$4,FALSE)</f>
        <v>1104</v>
      </c>
      <c r="G75">
        <f>VLOOKUP($A75,'TRA8901'!$C$12:$AB$235,'TRA8901'!AA$4,FALSE)</f>
        <v>1127</v>
      </c>
      <c r="H75">
        <f>VLOOKUP($A75,'TRA8901'!$C$12:$AB$235,'TRA8901'!AB$4,FALSE)</f>
        <v>1137</v>
      </c>
      <c r="I75">
        <f>VLOOKUP($A75,'TRA8901'!$C$12:$AC$235,'TRA8901'!AC$4,FALSE)</f>
        <v>1139</v>
      </c>
      <c r="J75">
        <f>VLOOKUP($A75,'TRA8901'!$C$12:$AD$235,'TRA8901'!AD$4,FALSE)</f>
        <v>1175</v>
      </c>
      <c r="K75">
        <f>VLOOKUP($A75,'TRA8901'!$C$12:$AE$235,'TRA8901'!AE$4,FALSE)</f>
        <v>1201</v>
      </c>
      <c r="M75">
        <f>VLOOKUP($A75,Sheet6!$A$8:$F$224,2,FALSE)</f>
        <v>275764</v>
      </c>
      <c r="N75">
        <f>VLOOKUP($A75,Sheet6!$A$8:$F$224,3,FALSE)</f>
        <v>276089</v>
      </c>
      <c r="O75">
        <f>VLOOKUP($A75,Sheet6!$A$8:$F$224,4,FALSE)</f>
        <v>276782</v>
      </c>
      <c r="P75">
        <f>VLOOKUP($A75,Sheet6!$A$8:$F$224,5,FALSE)</f>
        <v>276813</v>
      </c>
      <c r="Q75">
        <f>VLOOKUP($A75,Sheet6!$A$8:$F$224,6,FALSE)</f>
        <v>277307</v>
      </c>
      <c r="R75">
        <f>VLOOKUP($A75,Sheet6!$A$8:$G$224,7,FALSE)</f>
        <v>277249</v>
      </c>
      <c r="S75">
        <f>VLOOKUP($A75,Sheet6!$A$8:$H$224,8,FALSE)</f>
        <v>277417</v>
      </c>
      <c r="T75">
        <f>VLOOKUP($A75,Sheet6!$A$8:$I$229,9,FALSE)</f>
        <v>277705</v>
      </c>
    </row>
    <row r="76" spans="1:20" x14ac:dyDescent="0.3">
      <c r="A76" t="s">
        <v>66</v>
      </c>
      <c r="B76" t="s">
        <v>481</v>
      </c>
      <c r="C76" t="s">
        <v>484</v>
      </c>
      <c r="D76">
        <f>VLOOKUP($A76,'TRA8901'!$C$12:$AB$235,'TRA8901'!X$4,FALSE)</f>
        <v>1302</v>
      </c>
      <c r="E76">
        <f>VLOOKUP($A76,'TRA8901'!$C$12:$AB$235,'TRA8901'!Y$4,FALSE)</f>
        <v>1316</v>
      </c>
      <c r="F76">
        <f>VLOOKUP($A76,'TRA8901'!$C$12:$AB$235,'TRA8901'!Z$4,FALSE)</f>
        <v>1370</v>
      </c>
      <c r="G76">
        <f>VLOOKUP($A76,'TRA8901'!$C$12:$AB$235,'TRA8901'!AA$4,FALSE)</f>
        <v>1394</v>
      </c>
      <c r="H76">
        <f>VLOOKUP($A76,'TRA8901'!$C$12:$AB$235,'TRA8901'!AB$4,FALSE)</f>
        <v>1393</v>
      </c>
      <c r="I76">
        <f>VLOOKUP($A76,'TRA8901'!$C$12:$AC$235,'TRA8901'!AC$4,FALSE)</f>
        <v>1425</v>
      </c>
      <c r="J76">
        <f>VLOOKUP($A76,'TRA8901'!$C$12:$AD$235,'TRA8901'!AD$4,FALSE)</f>
        <v>1452</v>
      </c>
      <c r="K76">
        <f>VLOOKUP($A76,'TRA8901'!$C$12:$AE$235,'TRA8901'!AE$4,FALSE)</f>
        <v>1511</v>
      </c>
      <c r="M76">
        <f>VLOOKUP($A76,Sheet6!$A$8:$F$224,2,FALSE)</f>
        <v>279084</v>
      </c>
      <c r="N76">
        <f>VLOOKUP($A76,Sheet6!$A$8:$F$224,3,FALSE)</f>
        <v>280271</v>
      </c>
      <c r="O76">
        <f>VLOOKUP($A76,Sheet6!$A$8:$F$224,4,FALSE)</f>
        <v>280788</v>
      </c>
      <c r="P76">
        <f>VLOOKUP($A76,Sheet6!$A$8:$F$224,5,FALSE)</f>
        <v>281828</v>
      </c>
      <c r="Q76">
        <f>VLOOKUP($A76,Sheet6!$A$8:$F$224,6,FALSE)</f>
        <v>283536</v>
      </c>
      <c r="R76">
        <f>VLOOKUP($A76,Sheet6!$A$8:$G$224,7,FALSE)</f>
        <v>284813</v>
      </c>
      <c r="S76">
        <f>VLOOKUP($A76,Sheet6!$A$8:$H$224,8,FALSE)</f>
        <v>285372</v>
      </c>
      <c r="T76">
        <f>VLOOKUP($A76,Sheet6!$A$8:$I$229,9,FALSE)</f>
        <v>287550</v>
      </c>
    </row>
    <row r="77" spans="1:20" x14ac:dyDescent="0.3">
      <c r="A77" t="s">
        <v>68</v>
      </c>
      <c r="B77" t="s">
        <v>481</v>
      </c>
      <c r="C77" t="s">
        <v>484</v>
      </c>
      <c r="D77">
        <f>VLOOKUP($A77,'TRA8901'!$C$12:$AB$235,'TRA8901'!X$4,FALSE)</f>
        <v>1022</v>
      </c>
      <c r="E77">
        <f>VLOOKUP($A77,'TRA8901'!$C$12:$AB$235,'TRA8901'!Y$4,FALSE)</f>
        <v>1043</v>
      </c>
      <c r="F77">
        <f>VLOOKUP($A77,'TRA8901'!$C$12:$AB$235,'TRA8901'!Z$4,FALSE)</f>
        <v>1068</v>
      </c>
      <c r="G77">
        <f>VLOOKUP($A77,'TRA8901'!$C$12:$AB$235,'TRA8901'!AA$4,FALSE)</f>
        <v>1076</v>
      </c>
      <c r="H77">
        <f>VLOOKUP($A77,'TRA8901'!$C$12:$AB$235,'TRA8901'!AB$4,FALSE)</f>
        <v>1104</v>
      </c>
      <c r="I77">
        <f>VLOOKUP($A77,'TRA8901'!$C$12:$AC$235,'TRA8901'!AC$4,FALSE)</f>
        <v>1093</v>
      </c>
      <c r="J77">
        <f>VLOOKUP($A77,'TRA8901'!$C$12:$AD$235,'TRA8901'!AD$4,FALSE)</f>
        <v>1118</v>
      </c>
      <c r="K77">
        <f>VLOOKUP($A77,'TRA8901'!$C$12:$AE$235,'TRA8901'!AE$4,FALSE)</f>
        <v>1178</v>
      </c>
      <c r="M77">
        <f>VLOOKUP($A77,Sheet6!$A$8:$F$224,2,FALSE)</f>
        <v>186150</v>
      </c>
      <c r="N77">
        <f>VLOOKUP($A77,Sheet6!$A$8:$F$224,3,FALSE)</f>
        <v>186468</v>
      </c>
      <c r="O77">
        <f>VLOOKUP($A77,Sheet6!$A$8:$F$224,4,FALSE)</f>
        <v>187287</v>
      </c>
      <c r="P77">
        <f>VLOOKUP($A77,Sheet6!$A$8:$F$224,5,FALSE)</f>
        <v>187788</v>
      </c>
      <c r="Q77">
        <f>VLOOKUP($A77,Sheet6!$A$8:$F$224,6,FALSE)</f>
        <v>188503</v>
      </c>
      <c r="R77">
        <f>VLOOKUP($A77,Sheet6!$A$8:$G$224,7,FALSE)</f>
        <v>189628</v>
      </c>
      <c r="S77">
        <f>VLOOKUP($A77,Sheet6!$A$8:$H$224,8,FALSE)</f>
        <v>190108</v>
      </c>
      <c r="T77">
        <f>VLOOKUP($A77,Sheet6!$A$8:$I$229,9,FALSE)</f>
        <v>190990</v>
      </c>
    </row>
    <row r="78" spans="1:20" x14ac:dyDescent="0.3">
      <c r="A78" t="s">
        <v>70</v>
      </c>
      <c r="B78" t="s">
        <v>481</v>
      </c>
      <c r="C78" t="s">
        <v>484</v>
      </c>
      <c r="D78">
        <f>VLOOKUP($A78,'TRA8901'!$C$12:$AB$235,'TRA8901'!X$4,FALSE)</f>
        <v>1691</v>
      </c>
      <c r="E78">
        <f>VLOOKUP($A78,'TRA8901'!$C$12:$AB$235,'TRA8901'!Y$4,FALSE)</f>
        <v>1702</v>
      </c>
      <c r="F78">
        <f>VLOOKUP($A78,'TRA8901'!$C$12:$AB$235,'TRA8901'!Z$4,FALSE)</f>
        <v>1763</v>
      </c>
      <c r="G78">
        <f>VLOOKUP($A78,'TRA8901'!$C$12:$AB$235,'TRA8901'!AA$4,FALSE)</f>
        <v>1802</v>
      </c>
      <c r="H78">
        <f>VLOOKUP($A78,'TRA8901'!$C$12:$AB$235,'TRA8901'!AB$4,FALSE)</f>
        <v>1827</v>
      </c>
      <c r="I78">
        <f>VLOOKUP($A78,'TRA8901'!$C$12:$AC$235,'TRA8901'!AC$4,FALSE)</f>
        <v>1886</v>
      </c>
      <c r="J78">
        <f>VLOOKUP($A78,'TRA8901'!$C$12:$AD$235,'TRA8901'!AD$4,FALSE)</f>
        <v>1912</v>
      </c>
      <c r="K78">
        <f>VLOOKUP($A78,'TRA8901'!$C$12:$AE$235,'TRA8901'!AE$4,FALSE)</f>
        <v>1997</v>
      </c>
      <c r="M78">
        <f>VLOOKUP($A78,Sheet6!$A$8:$F$224,2,FALSE)</f>
        <v>510501</v>
      </c>
      <c r="N78">
        <f>VLOOKUP($A78,Sheet6!$A$8:$F$224,3,FALSE)</f>
        <v>513665</v>
      </c>
      <c r="O78">
        <f>VLOOKUP($A78,Sheet6!$A$8:$F$224,4,FALSE)</f>
        <v>518834</v>
      </c>
      <c r="P78">
        <f>VLOOKUP($A78,Sheet6!$A$8:$F$224,5,FALSE)</f>
        <v>529809</v>
      </c>
      <c r="Q78">
        <f>VLOOKUP($A78,Sheet6!$A$8:$F$224,6,FALSE)</f>
        <v>541319</v>
      </c>
      <c r="R78">
        <f>VLOOKUP($A78,Sheet6!$A$8:$G$224,7,FALSE)</f>
        <v>545501</v>
      </c>
      <c r="S78">
        <f>VLOOKUP($A78,Sheet6!$A$8:$H$224,8,FALSE)</f>
        <v>547627</v>
      </c>
      <c r="T78">
        <f>VLOOKUP($A78,Sheet6!$A$8:$I$229,9,FALSE)</f>
        <v>552858</v>
      </c>
    </row>
    <row r="79" spans="1:20" x14ac:dyDescent="0.3">
      <c r="A79" t="s">
        <v>72</v>
      </c>
      <c r="B79" t="s">
        <v>481</v>
      </c>
      <c r="C79" t="s">
        <v>484</v>
      </c>
      <c r="D79">
        <f>VLOOKUP($A79,'TRA8901'!$C$12:$AB$235,'TRA8901'!X$4,FALSE)</f>
        <v>677</v>
      </c>
      <c r="E79">
        <f>VLOOKUP($A79,'TRA8901'!$C$12:$AB$235,'TRA8901'!Y$4,FALSE)</f>
        <v>685</v>
      </c>
      <c r="F79">
        <f>VLOOKUP($A79,'TRA8901'!$C$12:$AB$235,'TRA8901'!Z$4,FALSE)</f>
        <v>719</v>
      </c>
      <c r="G79">
        <f>VLOOKUP($A79,'TRA8901'!$C$12:$AB$235,'TRA8901'!AA$4,FALSE)</f>
        <v>738</v>
      </c>
      <c r="H79">
        <f>VLOOKUP($A79,'TRA8901'!$C$12:$AB$235,'TRA8901'!AB$4,FALSE)</f>
        <v>747</v>
      </c>
      <c r="I79">
        <f>VLOOKUP($A79,'TRA8901'!$C$12:$AC$235,'TRA8901'!AC$4,FALSE)</f>
        <v>767</v>
      </c>
      <c r="J79">
        <f>VLOOKUP($A79,'TRA8901'!$C$12:$AD$235,'TRA8901'!AD$4,FALSE)</f>
        <v>778</v>
      </c>
      <c r="K79">
        <f>VLOOKUP($A79,'TRA8901'!$C$12:$AE$235,'TRA8901'!AE$4,FALSE)</f>
        <v>815</v>
      </c>
      <c r="M79">
        <f>VLOOKUP($A79,Sheet6!$A$8:$F$224,2,FALSE)</f>
        <v>225734</v>
      </c>
      <c r="N79">
        <f>VLOOKUP($A79,Sheet6!$A$8:$F$224,3,FALSE)</f>
        <v>226966</v>
      </c>
      <c r="O79">
        <f>VLOOKUP($A79,Sheet6!$A$8:$F$224,4,FALSE)</f>
        <v>228182</v>
      </c>
      <c r="P79">
        <f>VLOOKUP($A79,Sheet6!$A$8:$F$224,5,FALSE)</f>
        <v>230197</v>
      </c>
      <c r="Q79">
        <f>VLOOKUP($A79,Sheet6!$A$8:$F$224,6,FALSE)</f>
        <v>232349</v>
      </c>
      <c r="R79">
        <f>VLOOKUP($A79,Sheet6!$A$8:$G$224,7,FALSE)</f>
        <v>233759</v>
      </c>
      <c r="S79">
        <f>VLOOKUP($A79,Sheet6!$A$8:$H$224,8,FALSE)</f>
        <v>235623</v>
      </c>
      <c r="T79">
        <f>VLOOKUP($A79,Sheet6!$A$8:$I$229,9,FALSE)</f>
        <v>237110</v>
      </c>
    </row>
    <row r="80" spans="1:20" x14ac:dyDescent="0.3">
      <c r="A80" t="s">
        <v>74</v>
      </c>
      <c r="B80" t="s">
        <v>481</v>
      </c>
      <c r="C80" t="s">
        <v>484</v>
      </c>
      <c r="D80">
        <f>VLOOKUP($A80,'TRA8901'!$C$12:$AB$235,'TRA8901'!X$4,FALSE)</f>
        <v>1093</v>
      </c>
      <c r="E80">
        <f>VLOOKUP($A80,'TRA8901'!$C$12:$AB$235,'TRA8901'!Y$4,FALSE)</f>
        <v>1078</v>
      </c>
      <c r="F80">
        <f>VLOOKUP($A80,'TRA8901'!$C$12:$AB$235,'TRA8901'!Z$4,FALSE)</f>
        <v>1069</v>
      </c>
      <c r="G80">
        <f>VLOOKUP($A80,'TRA8901'!$C$12:$AB$235,'TRA8901'!AA$4,FALSE)</f>
        <v>1091</v>
      </c>
      <c r="H80">
        <f>VLOOKUP($A80,'TRA8901'!$C$12:$AB$235,'TRA8901'!AB$4,FALSE)</f>
        <v>1116</v>
      </c>
      <c r="I80">
        <f>VLOOKUP($A80,'TRA8901'!$C$12:$AC$235,'TRA8901'!AC$4,FALSE)</f>
        <v>1117</v>
      </c>
      <c r="J80">
        <f>VLOOKUP($A80,'TRA8901'!$C$12:$AD$235,'TRA8901'!AD$4,FALSE)</f>
        <v>1149</v>
      </c>
      <c r="K80">
        <f>VLOOKUP($A80,'TRA8901'!$C$12:$AE$235,'TRA8901'!AE$4,FALSE)</f>
        <v>1214</v>
      </c>
      <c r="M80">
        <f>VLOOKUP($A80,Sheet6!$A$8:$F$224,2,FALSE)</f>
        <v>211947</v>
      </c>
      <c r="N80">
        <f>VLOOKUP($A80,Sheet6!$A$8:$F$224,3,FALSE)</f>
        <v>212137</v>
      </c>
      <c r="O80">
        <f>VLOOKUP($A80,Sheet6!$A$8:$F$224,4,FALSE)</f>
        <v>212976</v>
      </c>
      <c r="P80">
        <f>VLOOKUP($A80,Sheet6!$A$8:$F$224,5,FALSE)</f>
        <v>214314</v>
      </c>
      <c r="Q80">
        <f>VLOOKUP($A80,Sheet6!$A$8:$F$224,6,FALSE)</f>
        <v>216350</v>
      </c>
      <c r="R80">
        <f>VLOOKUP($A80,Sheet6!$A$8:$G$224,7,FALSE)</f>
        <v>218459</v>
      </c>
      <c r="S80">
        <f>VLOOKUP($A80,Sheet6!$A$8:$H$224,8,FALSE)</f>
        <v>220001</v>
      </c>
      <c r="T80">
        <f>VLOOKUP($A80,Sheet6!$A$8:$I$229,9,FALSE)</f>
        <v>222412</v>
      </c>
    </row>
    <row r="81" spans="1:20" x14ac:dyDescent="0.3">
      <c r="A81" t="s">
        <v>76</v>
      </c>
      <c r="B81" t="s">
        <v>481</v>
      </c>
      <c r="C81" t="s">
        <v>484</v>
      </c>
      <c r="D81">
        <f>VLOOKUP($A81,'TRA8901'!$C$12:$AB$235,'TRA8901'!X$4,FALSE)</f>
        <v>1631</v>
      </c>
      <c r="E81">
        <f>VLOOKUP($A81,'TRA8901'!$C$12:$AB$235,'TRA8901'!Y$4,FALSE)</f>
        <v>1490</v>
      </c>
      <c r="F81">
        <f>VLOOKUP($A81,'TRA8901'!$C$12:$AB$235,'TRA8901'!Z$4,FALSE)</f>
        <v>1502</v>
      </c>
      <c r="G81">
        <f>VLOOKUP($A81,'TRA8901'!$C$12:$AB$235,'TRA8901'!AA$4,FALSE)</f>
        <v>1536</v>
      </c>
      <c r="H81">
        <f>VLOOKUP($A81,'TRA8901'!$C$12:$AB$235,'TRA8901'!AB$4,FALSE)</f>
        <v>1547</v>
      </c>
      <c r="I81">
        <f>VLOOKUP($A81,'TRA8901'!$C$12:$AC$235,'TRA8901'!AC$4,FALSE)</f>
        <v>1514</v>
      </c>
      <c r="J81">
        <f>VLOOKUP($A81,'TRA8901'!$C$12:$AD$235,'TRA8901'!AD$4,FALSE)</f>
        <v>1543</v>
      </c>
      <c r="K81">
        <f>VLOOKUP($A81,'TRA8901'!$C$12:$AE$235,'TRA8901'!AE$4,FALSE)</f>
        <v>1598</v>
      </c>
      <c r="M81">
        <f>VLOOKUP($A81,Sheet6!$A$8:$F$224,2,FALSE)</f>
        <v>236946</v>
      </c>
      <c r="N81">
        <f>VLOOKUP($A81,Sheet6!$A$8:$F$224,3,FALSE)</f>
        <v>238674</v>
      </c>
      <c r="O81">
        <f>VLOOKUP($A81,Sheet6!$A$8:$F$224,4,FALSE)</f>
        <v>241539</v>
      </c>
      <c r="P81">
        <f>VLOOKUP($A81,Sheet6!$A$8:$F$224,5,FALSE)</f>
        <v>245186</v>
      </c>
      <c r="Q81">
        <f>VLOOKUP($A81,Sheet6!$A$8:$F$224,6,FALSE)</f>
        <v>248121</v>
      </c>
      <c r="R81">
        <f>VLOOKUP($A81,Sheet6!$A$8:$G$224,7,FALSE)</f>
        <v>251332</v>
      </c>
      <c r="S81">
        <f>VLOOKUP($A81,Sheet6!$A$8:$H$224,8,FALSE)</f>
        <v>254408</v>
      </c>
      <c r="T81">
        <f>VLOOKUP($A81,Sheet6!$A$8:$I$229,9,FALSE)</f>
        <v>258834</v>
      </c>
    </row>
    <row r="82" spans="1:20" x14ac:dyDescent="0.3">
      <c r="A82" t="s">
        <v>78</v>
      </c>
      <c r="B82" t="s">
        <v>481</v>
      </c>
      <c r="C82" t="s">
        <v>484</v>
      </c>
      <c r="D82">
        <f>VLOOKUP($A82,'TRA8901'!$C$12:$AB$235,'TRA8901'!X$4,FALSE)</f>
        <v>1164</v>
      </c>
      <c r="E82">
        <f>VLOOKUP($A82,'TRA8901'!$C$12:$AB$235,'TRA8901'!Y$4,FALSE)</f>
        <v>1177</v>
      </c>
      <c r="F82">
        <f>VLOOKUP($A82,'TRA8901'!$C$12:$AB$235,'TRA8901'!Z$4,FALSE)</f>
        <v>1214</v>
      </c>
      <c r="G82">
        <f>VLOOKUP($A82,'TRA8901'!$C$12:$AB$235,'TRA8901'!AA$4,FALSE)</f>
        <v>1239</v>
      </c>
      <c r="H82">
        <f>VLOOKUP($A82,'TRA8901'!$C$12:$AB$235,'TRA8901'!AB$4,FALSE)</f>
        <v>1258</v>
      </c>
      <c r="I82">
        <f>VLOOKUP($A82,'TRA8901'!$C$12:$AC$235,'TRA8901'!AC$4,FALSE)</f>
        <v>1284</v>
      </c>
      <c r="J82">
        <f>VLOOKUP($A82,'TRA8901'!$C$12:$AD$235,'TRA8901'!AD$4,FALSE)</f>
        <v>1312</v>
      </c>
      <c r="K82">
        <f>VLOOKUP($A82,'TRA8901'!$C$12:$AE$235,'TRA8901'!AE$4,FALSE)</f>
        <v>1413</v>
      </c>
      <c r="M82">
        <f>VLOOKUP($A82,Sheet6!$A$8:$F$224,2,FALSE)</f>
        <v>283766</v>
      </c>
      <c r="N82">
        <f>VLOOKUP($A82,Sheet6!$A$8:$F$224,3,FALSE)</f>
        <v>284890</v>
      </c>
      <c r="O82">
        <f>VLOOKUP($A82,Sheet6!$A$8:$F$224,4,FALSE)</f>
        <v>286388</v>
      </c>
      <c r="P82">
        <f>VLOOKUP($A82,Sheet6!$A$8:$F$224,5,FALSE)</f>
        <v>288169</v>
      </c>
      <c r="Q82">
        <f>VLOOKUP($A82,Sheet6!$A$8:$F$224,6,FALSE)</f>
        <v>289821</v>
      </c>
      <c r="R82">
        <f>VLOOKUP($A82,Sheet6!$A$8:$G$224,7,FALSE)</f>
        <v>291045</v>
      </c>
      <c r="S82">
        <f>VLOOKUP($A82,Sheet6!$A$8:$H$224,8,FALSE)</f>
        <v>291775</v>
      </c>
      <c r="T82">
        <f>VLOOKUP($A82,Sheet6!$A$8:$I$229,9,FALSE)</f>
        <v>293423</v>
      </c>
    </row>
    <row r="83" spans="1:20" x14ac:dyDescent="0.3">
      <c r="A83" t="s">
        <v>80</v>
      </c>
      <c r="B83" t="s">
        <v>481</v>
      </c>
      <c r="C83" t="s">
        <v>484</v>
      </c>
      <c r="D83">
        <f>VLOOKUP($A83,'TRA8901'!$C$12:$AB$235,'TRA8901'!X$4,FALSE)</f>
        <v>736</v>
      </c>
      <c r="E83">
        <f>VLOOKUP($A83,'TRA8901'!$C$12:$AB$235,'TRA8901'!Y$4,FALSE)</f>
        <v>734</v>
      </c>
      <c r="F83">
        <f>VLOOKUP($A83,'TRA8901'!$C$12:$AB$235,'TRA8901'!Z$4,FALSE)</f>
        <v>760</v>
      </c>
      <c r="G83">
        <f>VLOOKUP($A83,'TRA8901'!$C$12:$AB$235,'TRA8901'!AA$4,FALSE)</f>
        <v>774</v>
      </c>
      <c r="H83">
        <f>VLOOKUP($A83,'TRA8901'!$C$12:$AB$235,'TRA8901'!AB$4,FALSE)</f>
        <v>789</v>
      </c>
      <c r="I83">
        <f>VLOOKUP($A83,'TRA8901'!$C$12:$AC$235,'TRA8901'!AC$4,FALSE)</f>
        <v>802</v>
      </c>
      <c r="J83">
        <f>VLOOKUP($A83,'TRA8901'!$C$12:$AD$235,'TRA8901'!AD$4,FALSE)</f>
        <v>823</v>
      </c>
      <c r="K83">
        <f>VLOOKUP($A83,'TRA8901'!$C$12:$AE$235,'TRA8901'!AE$4,FALSE)</f>
        <v>848</v>
      </c>
      <c r="M83">
        <f>VLOOKUP($A83,Sheet6!$A$8:$F$224,2,FALSE)</f>
        <v>220201</v>
      </c>
      <c r="N83">
        <f>VLOOKUP($A83,Sheet6!$A$8:$F$224,3,FALSE)</f>
        <v>220545</v>
      </c>
      <c r="O83">
        <f>VLOOKUP($A83,Sheet6!$A$8:$F$224,4,FALSE)</f>
        <v>220696</v>
      </c>
      <c r="P83">
        <f>VLOOKUP($A83,Sheet6!$A$8:$F$224,5,FALSE)</f>
        <v>221507</v>
      </c>
      <c r="Q83">
        <f>VLOOKUP($A83,Sheet6!$A$8:$F$224,6,FALSE)</f>
        <v>223109</v>
      </c>
      <c r="R83">
        <f>VLOOKUP($A83,Sheet6!$A$8:$G$224,7,FALSE)</f>
        <v>224119</v>
      </c>
      <c r="S83">
        <f>VLOOKUP($A83,Sheet6!$A$8:$H$224,8,FALSE)</f>
        <v>225197</v>
      </c>
      <c r="T83">
        <f>VLOOKUP($A83,Sheet6!$A$8:$I$229,9,FALSE)</f>
        <v>226493</v>
      </c>
    </row>
    <row r="84" spans="1:20" x14ac:dyDescent="0.3">
      <c r="A84" t="s">
        <v>82</v>
      </c>
      <c r="B84" t="s">
        <v>481</v>
      </c>
      <c r="C84" t="s">
        <v>484</v>
      </c>
      <c r="D84">
        <f>VLOOKUP($A84,'TRA8901'!$C$12:$AB$235,'TRA8901'!X$4,FALSE)</f>
        <v>949</v>
      </c>
      <c r="E84">
        <f>VLOOKUP($A84,'TRA8901'!$C$12:$AB$235,'TRA8901'!Y$4,FALSE)</f>
        <v>955</v>
      </c>
      <c r="F84">
        <f>VLOOKUP($A84,'TRA8901'!$C$12:$AB$235,'TRA8901'!Z$4,FALSE)</f>
        <v>992</v>
      </c>
      <c r="G84">
        <f>VLOOKUP($A84,'TRA8901'!$C$12:$AB$235,'TRA8901'!AA$4,FALSE)</f>
        <v>995</v>
      </c>
      <c r="H84">
        <f>VLOOKUP($A84,'TRA8901'!$C$12:$AB$235,'TRA8901'!AB$4,FALSE)</f>
        <v>994</v>
      </c>
      <c r="I84">
        <f>VLOOKUP($A84,'TRA8901'!$C$12:$AC$235,'TRA8901'!AC$4,FALSE)</f>
        <v>1013</v>
      </c>
      <c r="J84">
        <f>VLOOKUP($A84,'TRA8901'!$C$12:$AD$235,'TRA8901'!AD$4,FALSE)</f>
        <v>1034</v>
      </c>
      <c r="K84">
        <f>VLOOKUP($A84,'TRA8901'!$C$12:$AE$235,'TRA8901'!AE$4,FALSE)</f>
        <v>1085</v>
      </c>
      <c r="M84">
        <f>VLOOKUP($A84,Sheet6!$A$8:$F$224,2,FALSE)</f>
        <v>228308</v>
      </c>
      <c r="N84">
        <f>VLOOKUP($A84,Sheet6!$A$8:$F$224,3,FALSE)</f>
        <v>230146</v>
      </c>
      <c r="O84">
        <f>VLOOKUP($A84,Sheet6!$A$8:$F$224,4,FALSE)</f>
        <v>232319</v>
      </c>
      <c r="P84">
        <f>VLOOKUP($A84,Sheet6!$A$8:$F$224,5,FALSE)</f>
        <v>232975</v>
      </c>
      <c r="Q84">
        <f>VLOOKUP($A84,Sheet6!$A$8:$F$224,6,FALSE)</f>
        <v>234210</v>
      </c>
      <c r="R84">
        <f>VLOOKUP($A84,Sheet6!$A$8:$G$224,7,FALSE)</f>
        <v>235493</v>
      </c>
      <c r="S84">
        <f>VLOOKUP($A84,Sheet6!$A$8:$H$224,8,FALSE)</f>
        <v>236370</v>
      </c>
      <c r="T84">
        <f>VLOOKUP($A84,Sheet6!$A$8:$I$229,9,FALSE)</f>
        <v>237354</v>
      </c>
    </row>
    <row r="85" spans="1:20" x14ac:dyDescent="0.3">
      <c r="A85" t="s">
        <v>84</v>
      </c>
      <c r="B85" t="s">
        <v>481</v>
      </c>
      <c r="C85" t="s">
        <v>484</v>
      </c>
      <c r="D85">
        <f>VLOOKUP($A85,'TRA8901'!$C$12:$AB$235,'TRA8901'!X$4,FALSE)</f>
        <v>1219</v>
      </c>
      <c r="E85">
        <f>VLOOKUP($A85,'TRA8901'!$C$12:$AB$235,'TRA8901'!Y$4,FALSE)</f>
        <v>1220</v>
      </c>
      <c r="F85">
        <f>VLOOKUP($A85,'TRA8901'!$C$12:$AB$235,'TRA8901'!Z$4,FALSE)</f>
        <v>1256</v>
      </c>
      <c r="G85">
        <f>VLOOKUP($A85,'TRA8901'!$C$12:$AB$235,'TRA8901'!AA$4,FALSE)</f>
        <v>1284</v>
      </c>
      <c r="H85">
        <f>VLOOKUP($A85,'TRA8901'!$C$12:$AB$235,'TRA8901'!AB$4,FALSE)</f>
        <v>1306</v>
      </c>
      <c r="I85">
        <f>VLOOKUP($A85,'TRA8901'!$C$12:$AC$235,'TRA8901'!AC$4,FALSE)</f>
        <v>1324</v>
      </c>
      <c r="J85">
        <f>VLOOKUP($A85,'TRA8901'!$C$12:$AD$235,'TRA8901'!AD$4,FALSE)</f>
        <v>1345</v>
      </c>
      <c r="K85">
        <f>VLOOKUP($A85,'TRA8901'!$C$12:$AE$235,'TRA8901'!AE$4,FALSE)</f>
        <v>1391</v>
      </c>
      <c r="M85">
        <f>VLOOKUP($A85,Sheet6!$A$8:$F$224,2,FALSE)</f>
        <v>318740</v>
      </c>
      <c r="N85">
        <f>VLOOKUP($A85,Sheet6!$A$8:$F$224,3,FALSE)</f>
        <v>319810</v>
      </c>
      <c r="O85">
        <f>VLOOKUP($A85,Sheet6!$A$8:$F$224,4,FALSE)</f>
        <v>321114</v>
      </c>
      <c r="P85">
        <f>VLOOKUP($A85,Sheet6!$A$8:$F$224,5,FALSE)</f>
        <v>322244</v>
      </c>
      <c r="Q85">
        <f>VLOOKUP($A85,Sheet6!$A$8:$F$224,6,FALSE)</f>
        <v>323526</v>
      </c>
      <c r="R85">
        <f>VLOOKUP($A85,Sheet6!$A$8:$G$224,7,FALSE)</f>
        <v>324650</v>
      </c>
      <c r="S85">
        <f>VLOOKUP($A85,Sheet6!$A$8:$H$224,8,FALSE)</f>
        <v>326088</v>
      </c>
      <c r="T85">
        <f>VLOOKUP($A85,Sheet6!$A$8:$I$229,9,FALSE)</f>
        <v>328662</v>
      </c>
    </row>
    <row r="86" spans="1:20" x14ac:dyDescent="0.3">
      <c r="A86" t="s">
        <v>88</v>
      </c>
      <c r="B86" t="s">
        <v>481</v>
      </c>
      <c r="C86" t="s">
        <v>484</v>
      </c>
      <c r="D86">
        <f>VLOOKUP($A86,'TRA8901'!$C$12:$AB$235,'TRA8901'!X$4,FALSE)</f>
        <v>892</v>
      </c>
      <c r="E86">
        <f>VLOOKUP($A86,'TRA8901'!$C$12:$AB$235,'TRA8901'!Y$4,FALSE)</f>
        <v>913</v>
      </c>
      <c r="F86">
        <f>VLOOKUP($A86,'TRA8901'!$C$12:$AB$235,'TRA8901'!Z$4,FALSE)</f>
        <v>946</v>
      </c>
      <c r="G86">
        <f>VLOOKUP($A86,'TRA8901'!$C$12:$AB$235,'TRA8901'!AA$4,FALSE)</f>
        <v>968</v>
      </c>
      <c r="H86">
        <f>VLOOKUP($A86,'TRA8901'!$C$12:$AB$235,'TRA8901'!AB$4,FALSE)</f>
        <v>1000</v>
      </c>
      <c r="I86">
        <f>VLOOKUP($A86,'TRA8901'!$C$12:$AC$235,'TRA8901'!AC$4,FALSE)</f>
        <v>1063</v>
      </c>
      <c r="J86">
        <f>VLOOKUP($A86,'TRA8901'!$C$12:$AD$235,'TRA8901'!AD$4,FALSE)</f>
        <v>1100</v>
      </c>
      <c r="K86">
        <f>VLOOKUP($A86,'TRA8901'!$C$12:$AE$235,'TRA8901'!AE$4,FALSE)</f>
        <v>1149</v>
      </c>
      <c r="M86">
        <f>VLOOKUP($A86,Sheet6!$A$8:$F$224,2,FALSE)</f>
        <v>145942</v>
      </c>
      <c r="N86">
        <f>VLOOKUP($A86,Sheet6!$A$8:$F$224,3,FALSE)</f>
        <v>146091</v>
      </c>
      <c r="O86">
        <f>VLOOKUP($A86,Sheet6!$A$8:$F$224,4,FALSE)</f>
        <v>146429</v>
      </c>
      <c r="P86">
        <f>VLOOKUP($A86,Sheet6!$A$8:$F$224,5,FALSE)</f>
        <v>147262</v>
      </c>
      <c r="Q86">
        <f>VLOOKUP($A86,Sheet6!$A$8:$F$224,6,FALSE)</f>
        <v>148001</v>
      </c>
      <c r="R86">
        <f>VLOOKUP($A86,Sheet6!$A$8:$G$224,7,FALSE)</f>
        <v>148560</v>
      </c>
      <c r="S86">
        <f>VLOOKUP($A86,Sheet6!$A$8:$H$224,8,FALSE)</f>
        <v>149571</v>
      </c>
      <c r="T86">
        <f>VLOOKUP($A86,Sheet6!$A$8:$I$229,9,FALSE)</f>
        <v>150862</v>
      </c>
    </row>
    <row r="87" spans="1:20" x14ac:dyDescent="0.3">
      <c r="A87" t="s">
        <v>90</v>
      </c>
      <c r="B87" t="s">
        <v>481</v>
      </c>
      <c r="C87" t="s">
        <v>484</v>
      </c>
      <c r="D87">
        <f>VLOOKUP($A87,'TRA8901'!$C$12:$AB$235,'TRA8901'!X$4,FALSE)</f>
        <v>1417</v>
      </c>
      <c r="E87">
        <f>VLOOKUP($A87,'TRA8901'!$C$12:$AB$235,'TRA8901'!Y$4,FALSE)</f>
        <v>1446</v>
      </c>
      <c r="F87">
        <f>VLOOKUP($A87,'TRA8901'!$C$12:$AB$235,'TRA8901'!Z$4,FALSE)</f>
        <v>1484</v>
      </c>
      <c r="G87">
        <f>VLOOKUP($A87,'TRA8901'!$C$12:$AB$235,'TRA8901'!AA$4,FALSE)</f>
        <v>1545</v>
      </c>
      <c r="H87">
        <f>VLOOKUP($A87,'TRA8901'!$C$12:$AB$235,'TRA8901'!AB$4,FALSE)</f>
        <v>1578</v>
      </c>
      <c r="I87">
        <f>VLOOKUP($A87,'TRA8901'!$C$12:$AC$235,'TRA8901'!AC$4,FALSE)</f>
        <v>1650</v>
      </c>
      <c r="J87">
        <f>VLOOKUP($A87,'TRA8901'!$C$12:$AD$235,'TRA8901'!AD$4,FALSE)</f>
        <v>1683</v>
      </c>
      <c r="K87">
        <f>VLOOKUP($A87,'TRA8901'!$C$12:$AE$235,'TRA8901'!AE$4,FALSE)</f>
        <v>1745</v>
      </c>
      <c r="M87">
        <f>VLOOKUP($A87,Sheet6!$A$8:$F$224,2,FALSE)</f>
        <v>470191</v>
      </c>
      <c r="N87">
        <f>VLOOKUP($A87,Sheet6!$A$8:$F$224,3,FALSE)</f>
        <v>471789</v>
      </c>
      <c r="O87">
        <f>VLOOKUP($A87,Sheet6!$A$8:$F$224,4,FALSE)</f>
        <v>474569</v>
      </c>
      <c r="P87">
        <f>VLOOKUP($A87,Sheet6!$A$8:$F$224,5,FALSE)</f>
        <v>480873</v>
      </c>
      <c r="Q87">
        <f>VLOOKUP($A87,Sheet6!$A$8:$F$224,6,FALSE)</f>
        <v>487605</v>
      </c>
      <c r="R87">
        <f>VLOOKUP($A87,Sheet6!$A$8:$G$224,7,FALSE)</f>
        <v>491549</v>
      </c>
      <c r="S87">
        <f>VLOOKUP($A87,Sheet6!$A$8:$H$224,8,FALSE)</f>
        <v>494814</v>
      </c>
      <c r="T87">
        <f>VLOOKUP($A87,Sheet6!$A$8:$I$229,9,FALSE)</f>
        <v>498042</v>
      </c>
    </row>
    <row r="88" spans="1:20" x14ac:dyDescent="0.3">
      <c r="A88" t="s">
        <v>94</v>
      </c>
      <c r="B88" t="s">
        <v>481</v>
      </c>
      <c r="C88" t="s">
        <v>484</v>
      </c>
      <c r="D88">
        <f>VLOOKUP($A88,'TRA8901'!$C$12:$AB$235,'TRA8901'!X$4,FALSE)</f>
        <v>738</v>
      </c>
      <c r="E88">
        <f>VLOOKUP($A88,'TRA8901'!$C$12:$AB$235,'TRA8901'!Y$4,FALSE)</f>
        <v>749</v>
      </c>
      <c r="F88">
        <f>VLOOKUP($A88,'TRA8901'!$C$12:$AB$235,'TRA8901'!Z$4,FALSE)</f>
        <v>765</v>
      </c>
      <c r="G88">
        <f>VLOOKUP($A88,'TRA8901'!$C$12:$AB$235,'TRA8901'!AA$4,FALSE)</f>
        <v>781</v>
      </c>
      <c r="H88">
        <f>VLOOKUP($A88,'TRA8901'!$C$12:$AB$235,'TRA8901'!AB$4,FALSE)</f>
        <v>801</v>
      </c>
      <c r="I88">
        <f>VLOOKUP($A88,'TRA8901'!$C$12:$AC$235,'TRA8901'!AC$4,FALSE)</f>
        <v>824</v>
      </c>
      <c r="J88">
        <f>VLOOKUP($A88,'TRA8901'!$C$12:$AD$235,'TRA8901'!AD$4,FALSE)</f>
        <v>831</v>
      </c>
      <c r="K88">
        <f>VLOOKUP($A88,'TRA8901'!$C$12:$AE$235,'TRA8901'!AE$4,FALSE)</f>
        <v>862</v>
      </c>
      <c r="M88">
        <f>VLOOKUP($A88,Sheet6!$A$8:$F$224,2,FALSE)</f>
        <v>273798</v>
      </c>
      <c r="N88">
        <f>VLOOKUP($A88,Sheet6!$A$8:$F$224,3,FALSE)</f>
        <v>273372</v>
      </c>
      <c r="O88">
        <f>VLOOKUP($A88,Sheet6!$A$8:$F$224,4,FALSE)</f>
        <v>273856</v>
      </c>
      <c r="P88">
        <f>VLOOKUP($A88,Sheet6!$A$8:$F$224,5,FALSE)</f>
        <v>274089</v>
      </c>
      <c r="Q88">
        <f>VLOOKUP($A88,Sheet6!$A$8:$F$224,6,FALSE)</f>
        <v>274853</v>
      </c>
      <c r="R88">
        <f>VLOOKUP($A88,Sheet6!$A$8:$G$224,7,FALSE)</f>
        <v>274589</v>
      </c>
      <c r="S88">
        <f>VLOOKUP($A88,Sheet6!$A$8:$H$224,8,FALSE)</f>
        <v>275396</v>
      </c>
      <c r="T88">
        <f>VLOOKUP($A88,Sheet6!$A$8:$I$229,9,FALSE)</f>
        <v>276410</v>
      </c>
    </row>
    <row r="89" spans="1:20" x14ac:dyDescent="0.3">
      <c r="A89" t="s">
        <v>92</v>
      </c>
      <c r="B89" t="s">
        <v>481</v>
      </c>
      <c r="C89" t="s">
        <v>484</v>
      </c>
      <c r="D89">
        <f>VLOOKUP($A89,'TRA8901'!$C$12:$AB$235,'TRA8901'!X$4,FALSE)</f>
        <v>810</v>
      </c>
      <c r="E89">
        <f>VLOOKUP($A89,'TRA8901'!$C$12:$AB$235,'TRA8901'!Y$4,FALSE)</f>
        <v>819</v>
      </c>
      <c r="F89">
        <f>VLOOKUP($A89,'TRA8901'!$C$12:$AB$235,'TRA8901'!Z$4,FALSE)</f>
        <v>860</v>
      </c>
      <c r="G89">
        <f>VLOOKUP($A89,'TRA8901'!$C$12:$AB$235,'TRA8901'!AA$4,FALSE)</f>
        <v>878</v>
      </c>
      <c r="H89">
        <f>VLOOKUP($A89,'TRA8901'!$C$12:$AB$235,'TRA8901'!AB$4,FALSE)</f>
        <v>911</v>
      </c>
      <c r="I89">
        <f>VLOOKUP($A89,'TRA8901'!$C$12:$AC$235,'TRA8901'!AC$4,FALSE)</f>
        <v>917</v>
      </c>
      <c r="J89">
        <f>VLOOKUP($A89,'TRA8901'!$C$12:$AD$235,'TRA8901'!AD$4,FALSE)</f>
        <v>921</v>
      </c>
      <c r="K89">
        <f>VLOOKUP($A89,'TRA8901'!$C$12:$AE$235,'TRA8901'!AE$4,FALSE)</f>
        <v>931</v>
      </c>
      <c r="M89">
        <f>VLOOKUP($A89,Sheet6!$A$8:$F$224,2,FALSE)</f>
        <v>176124</v>
      </c>
      <c r="N89">
        <f>VLOOKUP($A89,Sheet6!$A$8:$F$224,3,FALSE)</f>
        <v>176221</v>
      </c>
      <c r="O89">
        <f>VLOOKUP($A89,Sheet6!$A$8:$F$224,4,FALSE)</f>
        <v>177191</v>
      </c>
      <c r="P89">
        <f>VLOOKUP($A89,Sheet6!$A$8:$F$224,5,FALSE)</f>
        <v>177592</v>
      </c>
      <c r="Q89">
        <f>VLOOKUP($A89,Sheet6!$A$8:$F$224,6,FALSE)</f>
        <v>178480</v>
      </c>
      <c r="R89">
        <f>VLOOKUP($A89,Sheet6!$A$8:$G$224,7,FALSE)</f>
        <v>179331</v>
      </c>
      <c r="S89">
        <f>VLOOKUP($A89,Sheet6!$A$8:$H$224,8,FALSE)</f>
        <v>180049</v>
      </c>
      <c r="T89">
        <f>VLOOKUP($A89,Sheet6!$A$8:$I$229,9,FALSE)</f>
        <v>180585</v>
      </c>
    </row>
    <row r="90" spans="1:20" x14ac:dyDescent="0.3">
      <c r="A90" t="s">
        <v>96</v>
      </c>
      <c r="B90" t="s">
        <v>481</v>
      </c>
      <c r="C90" t="s">
        <v>484</v>
      </c>
      <c r="D90">
        <f>VLOOKUP($A90,'TRA8901'!$C$12:$AB$235,'TRA8901'!X$4,FALSE)</f>
        <v>1069</v>
      </c>
      <c r="E90">
        <f>VLOOKUP($A90,'TRA8901'!$C$12:$AB$235,'TRA8901'!Y$4,FALSE)</f>
        <v>1083</v>
      </c>
      <c r="F90">
        <f>VLOOKUP($A90,'TRA8901'!$C$12:$AB$235,'TRA8901'!Z$4,FALSE)</f>
        <v>1128</v>
      </c>
      <c r="G90">
        <f>VLOOKUP($A90,'TRA8901'!$C$12:$AB$235,'TRA8901'!AA$4,FALSE)</f>
        <v>1163</v>
      </c>
      <c r="H90">
        <f>VLOOKUP($A90,'TRA8901'!$C$12:$AB$235,'TRA8901'!AB$4,FALSE)</f>
        <v>1192</v>
      </c>
      <c r="I90">
        <f>VLOOKUP($A90,'TRA8901'!$C$12:$AC$235,'TRA8901'!AC$4,FALSE)</f>
        <v>1199</v>
      </c>
      <c r="J90">
        <f>VLOOKUP($A90,'TRA8901'!$C$12:$AD$235,'TRA8901'!AD$4,FALSE)</f>
        <v>1231</v>
      </c>
      <c r="K90">
        <f>VLOOKUP($A90,'TRA8901'!$C$12:$AE$235,'TRA8901'!AE$4,FALSE)</f>
        <v>1287</v>
      </c>
      <c r="M90">
        <f>VLOOKUP($A90,Sheet6!$A$8:$F$224,2,FALSE)</f>
        <v>320389</v>
      </c>
      <c r="N90">
        <f>VLOOKUP($A90,Sheet6!$A$8:$F$224,3,FALSE)</f>
        <v>320670</v>
      </c>
      <c r="O90">
        <f>VLOOKUP($A90,Sheet6!$A$8:$F$224,4,FALSE)</f>
        <v>321503</v>
      </c>
      <c r="P90">
        <f>VLOOKUP($A90,Sheet6!$A$8:$F$224,5,FALSE)</f>
        <v>321700</v>
      </c>
      <c r="Q90">
        <f>VLOOKUP($A90,Sheet6!$A$8:$F$224,6,FALSE)</f>
        <v>322216</v>
      </c>
      <c r="R90">
        <f>VLOOKUP($A90,Sheet6!$A$8:$G$224,7,FALSE)</f>
        <v>322796</v>
      </c>
      <c r="S90">
        <f>VLOOKUP($A90,Sheet6!$A$8:$H$224,8,FALSE)</f>
        <v>323235</v>
      </c>
      <c r="T90">
        <f>VLOOKUP($A90,Sheet6!$A$8:$I$229,9,FALSE)</f>
        <v>324011</v>
      </c>
    </row>
    <row r="91" spans="1:20" x14ac:dyDescent="0.3">
      <c r="A91" t="s">
        <v>114</v>
      </c>
      <c r="B91" t="s">
        <v>481</v>
      </c>
      <c r="C91" t="s">
        <v>484</v>
      </c>
      <c r="D91">
        <f>VLOOKUP($A91,'TRA8901'!$C$12:$AB$235,'TRA8901'!X$4,FALSE)</f>
        <v>1174</v>
      </c>
      <c r="E91">
        <f>VLOOKUP($A91,'TRA8901'!$C$12:$AB$235,'TRA8901'!Y$4,FALSE)</f>
        <v>1190</v>
      </c>
      <c r="F91">
        <f>VLOOKUP($A91,'TRA8901'!$C$12:$AB$235,'TRA8901'!Z$4,FALSE)</f>
        <v>1223</v>
      </c>
      <c r="G91">
        <f>VLOOKUP($A91,'TRA8901'!$C$12:$AB$235,'TRA8901'!AA$4,FALSE)</f>
        <v>1260</v>
      </c>
      <c r="H91">
        <f>VLOOKUP($A91,'TRA8901'!$C$12:$AB$235,'TRA8901'!AB$4,FALSE)</f>
        <v>1285</v>
      </c>
      <c r="I91">
        <f>VLOOKUP($A91,'TRA8901'!$C$12:$AC$235,'TRA8901'!AC$4,FALSE)</f>
        <v>1316</v>
      </c>
      <c r="J91">
        <f>VLOOKUP($A91,'TRA8901'!$C$12:$AD$235,'TRA8901'!AD$4,FALSE)</f>
        <v>1372</v>
      </c>
      <c r="K91">
        <f>VLOOKUP($A91,'TRA8901'!$C$12:$AE$235,'TRA8901'!AE$4,FALSE)</f>
        <v>1418</v>
      </c>
      <c r="M91">
        <f>VLOOKUP($A91,Sheet6!$A$8:$F$224,2,FALSE)</f>
        <v>233762</v>
      </c>
      <c r="N91">
        <f>VLOOKUP($A91,Sheet6!$A$8:$F$224,3,FALSE)</f>
        <v>235811</v>
      </c>
      <c r="O91">
        <f>VLOOKUP($A91,Sheet6!$A$8:$F$224,4,FALSE)</f>
        <v>237971</v>
      </c>
      <c r="P91">
        <f>VLOOKUP($A91,Sheet6!$A$8:$F$224,5,FALSE)</f>
        <v>239855</v>
      </c>
      <c r="Q91">
        <f>VLOOKUP($A91,Sheet6!$A$8:$F$224,6,FALSE)</f>
        <v>241847</v>
      </c>
      <c r="R91">
        <f>VLOOKUP($A91,Sheet6!$A$8:$G$224,7,FALSE)</f>
        <v>243341</v>
      </c>
      <c r="S91">
        <f>VLOOKUP($A91,Sheet6!$A$8:$H$224,8,FALSE)</f>
        <v>245199</v>
      </c>
      <c r="T91">
        <f>VLOOKUP($A91,Sheet6!$A$8:$I$229,9,FALSE)</f>
        <v>246866</v>
      </c>
    </row>
    <row r="92" spans="1:20" x14ac:dyDescent="0.3">
      <c r="A92" t="s">
        <v>116</v>
      </c>
      <c r="B92" t="s">
        <v>481</v>
      </c>
      <c r="C92" t="s">
        <v>484</v>
      </c>
      <c r="D92">
        <f>VLOOKUP($A92,'TRA8901'!$C$12:$AB$235,'TRA8901'!X$4,FALSE)</f>
        <v>1925</v>
      </c>
      <c r="E92">
        <f>VLOOKUP($A92,'TRA8901'!$C$12:$AB$235,'TRA8901'!Y$4,FALSE)</f>
        <v>1952</v>
      </c>
      <c r="F92">
        <f>VLOOKUP($A92,'TRA8901'!$C$12:$AB$235,'TRA8901'!Z$4,FALSE)</f>
        <v>2039</v>
      </c>
      <c r="G92">
        <f>VLOOKUP($A92,'TRA8901'!$C$12:$AB$235,'TRA8901'!AA$4,FALSE)</f>
        <v>2110</v>
      </c>
      <c r="H92">
        <f>VLOOKUP($A92,'TRA8901'!$C$12:$AB$235,'TRA8901'!AB$4,FALSE)</f>
        <v>2186</v>
      </c>
      <c r="I92">
        <f>VLOOKUP($A92,'TRA8901'!$C$12:$AC$235,'TRA8901'!AC$4,FALSE)</f>
        <v>2236</v>
      </c>
      <c r="J92">
        <f>VLOOKUP($A92,'TRA8901'!$C$12:$AD$235,'TRA8901'!AD$4,FALSE)</f>
        <v>2326</v>
      </c>
      <c r="K92">
        <f>VLOOKUP($A92,'TRA8901'!$C$12:$AE$235,'TRA8901'!AE$4,FALSE)</f>
        <v>2365</v>
      </c>
      <c r="M92">
        <f>VLOOKUP($A92,Sheet6!$A$8:$F$224,2,FALSE)</f>
        <v>302920</v>
      </c>
      <c r="N92">
        <f>VLOOKUP($A92,Sheet6!$A$8:$F$224,3,FALSE)</f>
        <v>303693</v>
      </c>
      <c r="O92">
        <f>VLOOKUP($A92,Sheet6!$A$8:$F$224,4,FALSE)</f>
        <v>304398</v>
      </c>
      <c r="P92">
        <f>VLOOKUP($A92,Sheet6!$A$8:$F$224,5,FALSE)</f>
        <v>305496</v>
      </c>
      <c r="Q92">
        <f>VLOOKUP($A92,Sheet6!$A$8:$F$224,6,FALSE)</f>
        <v>307374</v>
      </c>
      <c r="R92">
        <f>VLOOKUP($A92,Sheet6!$A$8:$G$224,7,FALSE)</f>
        <v>308940</v>
      </c>
      <c r="S92">
        <f>VLOOKUP($A92,Sheet6!$A$8:$H$224,8,FALSE)</f>
        <v>310542</v>
      </c>
      <c r="T92">
        <f>VLOOKUP($A92,Sheet6!$A$8:$I$229,9,FALSE)</f>
        <v>311890</v>
      </c>
    </row>
    <row r="93" spans="1:20" x14ac:dyDescent="0.3">
      <c r="A93" t="s">
        <v>118</v>
      </c>
      <c r="B93" t="s">
        <v>481</v>
      </c>
      <c r="C93" t="s">
        <v>484</v>
      </c>
      <c r="D93">
        <f>VLOOKUP($A93,'TRA8901'!$C$12:$AB$235,'TRA8901'!X$4,FALSE)</f>
        <v>1458</v>
      </c>
      <c r="E93">
        <f>VLOOKUP($A93,'TRA8901'!$C$12:$AB$235,'TRA8901'!Y$4,FALSE)</f>
        <v>1483</v>
      </c>
      <c r="F93">
        <f>VLOOKUP($A93,'TRA8901'!$C$12:$AB$235,'TRA8901'!Z$4,FALSE)</f>
        <v>1504</v>
      </c>
      <c r="G93">
        <f>VLOOKUP($A93,'TRA8901'!$C$12:$AB$235,'TRA8901'!AA$4,FALSE)</f>
        <v>1564</v>
      </c>
      <c r="H93">
        <f>VLOOKUP($A93,'TRA8901'!$C$12:$AB$235,'TRA8901'!AB$4,FALSE)</f>
        <v>1605</v>
      </c>
      <c r="I93">
        <f>VLOOKUP($A93,'TRA8901'!$C$12:$AC$235,'TRA8901'!AC$4,FALSE)</f>
        <v>1634</v>
      </c>
      <c r="J93">
        <f>VLOOKUP($A93,'TRA8901'!$C$12:$AD$235,'TRA8901'!AD$4,FALSE)</f>
        <v>1694</v>
      </c>
      <c r="K93">
        <f>VLOOKUP($A93,'TRA8901'!$C$12:$AE$235,'TRA8901'!AE$4,FALSE)</f>
        <v>1774</v>
      </c>
      <c r="M93">
        <f>VLOOKUP($A93,Sheet6!$A$8:$F$224,2,FALSE)</f>
        <v>258424</v>
      </c>
      <c r="N93">
        <f>VLOOKUP($A93,Sheet6!$A$8:$F$224,3,FALSE)</f>
        <v>258817</v>
      </c>
      <c r="O93">
        <f>VLOOKUP($A93,Sheet6!$A$8:$F$224,4,FALSE)</f>
        <v>260256</v>
      </c>
      <c r="P93">
        <f>VLOOKUP($A93,Sheet6!$A$8:$F$224,5,FALSE)</f>
        <v>260929</v>
      </c>
      <c r="Q93">
        <f>VLOOKUP($A93,Sheet6!$A$8:$F$224,6,FALSE)</f>
        <v>262142</v>
      </c>
      <c r="R93">
        <f>VLOOKUP($A93,Sheet6!$A$8:$G$224,7,FALSE)</f>
        <v>263375</v>
      </c>
      <c r="S93">
        <f>VLOOKUP($A93,Sheet6!$A$8:$H$224,8,FALSE)</f>
        <v>264671</v>
      </c>
      <c r="T93">
        <f>VLOOKUP($A93,Sheet6!$A$8:$I$229,9,FALSE)</f>
        <v>265411</v>
      </c>
    </row>
    <row r="94" spans="1:20" x14ac:dyDescent="0.3">
      <c r="A94" t="s">
        <v>120</v>
      </c>
      <c r="B94" t="s">
        <v>481</v>
      </c>
      <c r="C94" t="s">
        <v>484</v>
      </c>
      <c r="D94">
        <f>VLOOKUP($A94,'TRA8901'!$C$12:$AB$235,'TRA8901'!X$4,FALSE)</f>
        <v>1700</v>
      </c>
      <c r="E94">
        <f>VLOOKUP($A94,'TRA8901'!$C$12:$AB$235,'TRA8901'!Y$4,FALSE)</f>
        <v>1722</v>
      </c>
      <c r="F94">
        <f>VLOOKUP($A94,'TRA8901'!$C$12:$AB$235,'TRA8901'!Z$4,FALSE)</f>
        <v>1782</v>
      </c>
      <c r="G94">
        <f>VLOOKUP($A94,'TRA8901'!$C$12:$AB$235,'TRA8901'!AA$4,FALSE)</f>
        <v>1823</v>
      </c>
      <c r="H94">
        <f>VLOOKUP($A94,'TRA8901'!$C$12:$AB$235,'TRA8901'!AB$4,FALSE)</f>
        <v>1885</v>
      </c>
      <c r="I94">
        <f>VLOOKUP($A94,'TRA8901'!$C$12:$AC$235,'TRA8901'!AC$4,FALSE)</f>
        <v>1917</v>
      </c>
      <c r="J94">
        <f>VLOOKUP($A94,'TRA8901'!$C$12:$AD$235,'TRA8901'!AD$4,FALSE)</f>
        <v>1984</v>
      </c>
      <c r="K94">
        <f>VLOOKUP($A94,'TRA8901'!$C$12:$AE$235,'TRA8901'!AE$4,FALSE)</f>
        <v>2041</v>
      </c>
      <c r="M94">
        <f>VLOOKUP($A94,Sheet6!$A$8:$F$224,2,FALSE)</f>
        <v>557276</v>
      </c>
      <c r="N94">
        <f>VLOOKUP($A94,Sheet6!$A$8:$F$224,3,FALSE)</f>
        <v>560199</v>
      </c>
      <c r="O94">
        <f>VLOOKUP($A94,Sheet6!$A$8:$F$224,4,FALSE)</f>
        <v>563463</v>
      </c>
      <c r="P94">
        <f>VLOOKUP($A94,Sheet6!$A$8:$F$224,5,FALSE)</f>
        <v>569177</v>
      </c>
      <c r="Q94">
        <f>VLOOKUP($A94,Sheet6!$A$8:$F$224,6,FALSE)</f>
        <v>574050</v>
      </c>
      <c r="R94">
        <f>VLOOKUP($A94,Sheet6!$A$8:$G$224,7,FALSE)</f>
        <v>577789</v>
      </c>
      <c r="S94">
        <f>VLOOKUP($A94,Sheet6!$A$8:$H$224,8,FALSE)</f>
        <v>582506</v>
      </c>
      <c r="T94">
        <f>VLOOKUP($A94,Sheet6!$A$8:$I$229,9,FALSE)</f>
        <v>584853</v>
      </c>
    </row>
    <row r="95" spans="1:20" x14ac:dyDescent="0.3">
      <c r="A95" t="s">
        <v>124</v>
      </c>
      <c r="B95" t="s">
        <v>481</v>
      </c>
      <c r="C95" t="s">
        <v>484</v>
      </c>
      <c r="D95">
        <f>VLOOKUP($A95,'TRA8901'!$C$12:$AB$235,'TRA8901'!X$4,FALSE)</f>
        <v>1562</v>
      </c>
      <c r="E95">
        <f>VLOOKUP($A95,'TRA8901'!$C$12:$AB$235,'TRA8901'!Y$4,FALSE)</f>
        <v>1580</v>
      </c>
      <c r="F95">
        <f>VLOOKUP($A95,'TRA8901'!$C$12:$AB$235,'TRA8901'!Z$4,FALSE)</f>
        <v>1657</v>
      </c>
      <c r="G95">
        <f>VLOOKUP($A95,'TRA8901'!$C$12:$AB$235,'TRA8901'!AA$4,FALSE)</f>
        <v>1709</v>
      </c>
      <c r="H95">
        <f>VLOOKUP($A95,'TRA8901'!$C$12:$AB$235,'TRA8901'!AB$4,FALSE)</f>
        <v>1749</v>
      </c>
      <c r="I95">
        <f>VLOOKUP($A95,'TRA8901'!$C$12:$AC$235,'TRA8901'!AC$4,FALSE)</f>
        <v>1808</v>
      </c>
      <c r="J95">
        <f>VLOOKUP($A95,'TRA8901'!$C$12:$AD$235,'TRA8901'!AD$4,FALSE)</f>
        <v>1847</v>
      </c>
      <c r="K95">
        <f>VLOOKUP($A95,'TRA8901'!$C$12:$AE$235,'TRA8901'!AE$4,FALSE)</f>
        <v>1895</v>
      </c>
      <c r="M95">
        <f>VLOOKUP($A95,Sheet6!$A$8:$F$224,2,FALSE)</f>
        <v>524386</v>
      </c>
      <c r="N95">
        <f>VLOOKUP($A95,Sheet6!$A$8:$F$224,3,FALSE)</f>
        <v>525936</v>
      </c>
      <c r="O95">
        <f>VLOOKUP($A95,Sheet6!$A$8:$F$224,4,FALSE)</f>
        <v>527567</v>
      </c>
      <c r="P95">
        <f>VLOOKUP($A95,Sheet6!$A$8:$F$224,5,FALSE)</f>
        <v>529879</v>
      </c>
      <c r="Q95">
        <f>VLOOKUP($A95,Sheet6!$A$8:$F$224,6,FALSE)</f>
        <v>532539</v>
      </c>
      <c r="R95">
        <f>VLOOKUP($A95,Sheet6!$A$8:$G$224,7,FALSE)</f>
        <v>534800</v>
      </c>
      <c r="S95">
        <f>VLOOKUP($A95,Sheet6!$A$8:$H$224,8,FALSE)</f>
        <v>537173</v>
      </c>
      <c r="T95">
        <f>VLOOKUP($A95,Sheet6!$A$8:$I$229,9,FALSE)</f>
        <v>539776</v>
      </c>
    </row>
    <row r="96" spans="1:20" x14ac:dyDescent="0.3">
      <c r="A96" t="s">
        <v>126</v>
      </c>
      <c r="B96" t="s">
        <v>481</v>
      </c>
      <c r="C96" t="s">
        <v>484</v>
      </c>
      <c r="D96">
        <f>VLOOKUP($A96,'TRA8901'!$C$12:$AB$235,'TRA8901'!X$4,FALSE)</f>
        <v>928</v>
      </c>
      <c r="E96">
        <f>VLOOKUP($A96,'TRA8901'!$C$12:$AB$235,'TRA8901'!Y$4,FALSE)</f>
        <v>938</v>
      </c>
      <c r="F96">
        <f>VLOOKUP($A96,'TRA8901'!$C$12:$AB$235,'TRA8901'!Z$4,FALSE)</f>
        <v>991</v>
      </c>
      <c r="G96">
        <f>VLOOKUP($A96,'TRA8901'!$C$12:$AB$235,'TRA8901'!AA$4,FALSE)</f>
        <v>1006</v>
      </c>
      <c r="H96">
        <f>VLOOKUP($A96,'TRA8901'!$C$12:$AB$235,'TRA8901'!AB$4,FALSE)</f>
        <v>1035</v>
      </c>
      <c r="I96">
        <f>VLOOKUP($A96,'TRA8901'!$C$12:$AC$235,'TRA8901'!AC$4,FALSE)</f>
        <v>1042</v>
      </c>
      <c r="J96">
        <f>VLOOKUP($A96,'TRA8901'!$C$12:$AD$235,'TRA8901'!AD$4,FALSE)</f>
        <v>1060</v>
      </c>
      <c r="K96">
        <f>VLOOKUP($A96,'TRA8901'!$C$12:$AE$235,'TRA8901'!AE$4,FALSE)</f>
        <v>1095</v>
      </c>
      <c r="M96">
        <f>VLOOKUP($A96,Sheet6!$A$8:$F$224,2,FALSE)</f>
        <v>205200</v>
      </c>
      <c r="N96">
        <f>VLOOKUP($A96,Sheet6!$A$8:$F$224,3,FALSE)</f>
        <v>206136</v>
      </c>
      <c r="O96">
        <f>VLOOKUP($A96,Sheet6!$A$8:$F$224,4,FALSE)</f>
        <v>207042</v>
      </c>
      <c r="P96">
        <f>VLOOKUP($A96,Sheet6!$A$8:$F$224,5,FALSE)</f>
        <v>207832</v>
      </c>
      <c r="Q96">
        <f>VLOOKUP($A96,Sheet6!$A$8:$F$224,6,FALSE)</f>
        <v>209069</v>
      </c>
      <c r="R96">
        <f>VLOOKUP($A96,Sheet6!$A$8:$G$224,7,FALSE)</f>
        <v>209454</v>
      </c>
      <c r="S96">
        <f>VLOOKUP($A96,Sheet6!$A$8:$H$224,8,FALSE)</f>
        <v>210082</v>
      </c>
      <c r="T96">
        <f>VLOOKUP($A96,Sheet6!$A$8:$I$229,9,FALSE)</f>
        <v>211455</v>
      </c>
    </row>
    <row r="97" spans="1:20" x14ac:dyDescent="0.3">
      <c r="A97" t="s">
        <v>128</v>
      </c>
      <c r="B97" t="s">
        <v>481</v>
      </c>
      <c r="C97" t="s">
        <v>484</v>
      </c>
      <c r="D97">
        <f>VLOOKUP($A97,'TRA8901'!$C$12:$AB$235,'TRA8901'!X$4,FALSE)</f>
        <v>1635</v>
      </c>
      <c r="E97">
        <f>VLOOKUP($A97,'TRA8901'!$C$12:$AB$235,'TRA8901'!Y$4,FALSE)</f>
        <v>1653</v>
      </c>
      <c r="F97">
        <f>VLOOKUP($A97,'TRA8901'!$C$12:$AB$235,'TRA8901'!Z$4,FALSE)</f>
        <v>1771</v>
      </c>
      <c r="G97">
        <f>VLOOKUP($A97,'TRA8901'!$C$12:$AB$235,'TRA8901'!AA$4,FALSE)</f>
        <v>1792</v>
      </c>
      <c r="H97">
        <f>VLOOKUP($A97,'TRA8901'!$C$12:$AB$235,'TRA8901'!AB$4,FALSE)</f>
        <v>1863</v>
      </c>
      <c r="I97">
        <f>VLOOKUP($A97,'TRA8901'!$C$12:$AC$235,'TRA8901'!AC$4,FALSE)</f>
        <v>1883</v>
      </c>
      <c r="J97">
        <f>VLOOKUP($A97,'TRA8901'!$C$12:$AD$235,'TRA8901'!AD$4,FALSE)</f>
        <v>1900</v>
      </c>
      <c r="K97">
        <f>VLOOKUP($A97,'TRA8901'!$C$12:$AE$235,'TRA8901'!AE$4,FALSE)</f>
        <v>1959</v>
      </c>
      <c r="M97">
        <f>VLOOKUP($A97,Sheet6!$A$8:$F$224,2,FALSE)</f>
        <v>425346</v>
      </c>
      <c r="N97">
        <f>VLOOKUP($A97,Sheet6!$A$8:$F$224,3,FALSE)</f>
        <v>427831</v>
      </c>
      <c r="O97">
        <f>VLOOKUP($A97,Sheet6!$A$8:$F$224,4,FALSE)</f>
        <v>429998</v>
      </c>
      <c r="P97">
        <f>VLOOKUP($A97,Sheet6!$A$8:$F$224,5,FALSE)</f>
        <v>432855</v>
      </c>
      <c r="Q97">
        <f>VLOOKUP($A97,Sheet6!$A$8:$F$224,6,FALSE)</f>
        <v>435236</v>
      </c>
      <c r="R97">
        <f>VLOOKUP($A97,Sheet6!$A$8:$G$224,7,FALSE)</f>
        <v>437145</v>
      </c>
      <c r="S97">
        <f>VLOOKUP($A97,Sheet6!$A$8:$H$224,8,FALSE)</f>
        <v>438727</v>
      </c>
      <c r="T97">
        <f>VLOOKUP($A97,Sheet6!$A$8:$I$229,9,FALSE)</f>
        <v>439787</v>
      </c>
    </row>
    <row r="98" spans="1:20" x14ac:dyDescent="0.3">
      <c r="A98" t="s">
        <v>130</v>
      </c>
      <c r="B98" t="s">
        <v>481</v>
      </c>
      <c r="C98" t="s">
        <v>484</v>
      </c>
      <c r="D98">
        <f>VLOOKUP($A98,'TRA8901'!$C$12:$AB$235,'TRA8901'!X$4,FALSE)</f>
        <v>3895</v>
      </c>
      <c r="E98">
        <f>VLOOKUP($A98,'TRA8901'!$C$12:$AB$235,'TRA8901'!Y$4,FALSE)</f>
        <v>3937</v>
      </c>
      <c r="F98">
        <f>VLOOKUP($A98,'TRA8901'!$C$12:$AB$235,'TRA8901'!Z$4,FALSE)</f>
        <v>4124</v>
      </c>
      <c r="G98">
        <f>VLOOKUP($A98,'TRA8901'!$C$12:$AB$235,'TRA8901'!AA$4,FALSE)</f>
        <v>4296</v>
      </c>
      <c r="H98">
        <f>VLOOKUP($A98,'TRA8901'!$C$12:$AB$235,'TRA8901'!AB$4,FALSE)</f>
        <v>4516</v>
      </c>
      <c r="I98">
        <f>VLOOKUP($A98,'TRA8901'!$C$12:$AC$235,'TRA8901'!AC$4,FALSE)</f>
        <v>4613</v>
      </c>
      <c r="J98">
        <f>VLOOKUP($A98,'TRA8901'!$C$12:$AD$235,'TRA8901'!AD$4,FALSE)</f>
        <v>4673</v>
      </c>
      <c r="K98">
        <f>VLOOKUP($A98,'TRA8901'!$C$12:$AE$235,'TRA8901'!AE$4,FALSE)</f>
        <v>4851</v>
      </c>
      <c r="M98">
        <f>VLOOKUP($A98,Sheet6!$A$8:$F$224,2,FALSE)</f>
        <v>757566</v>
      </c>
      <c r="N98">
        <f>VLOOKUP($A98,Sheet6!$A$8:$F$224,3,FALSE)</f>
        <v>760894</v>
      </c>
      <c r="O98">
        <f>VLOOKUP($A98,Sheet6!$A$8:$F$224,4,FALSE)</f>
        <v>765430</v>
      </c>
      <c r="P98">
        <f>VLOOKUP($A98,Sheet6!$A$8:$F$224,5,FALSE)</f>
        <v>773213</v>
      </c>
      <c r="Q98">
        <f>VLOOKUP($A98,Sheet6!$A$8:$F$224,6,FALSE)</f>
        <v>781087</v>
      </c>
      <c r="R98">
        <f>VLOOKUP($A98,Sheet6!$A$8:$G$224,7,FALSE)</f>
        <v>784846</v>
      </c>
      <c r="S98">
        <f>VLOOKUP($A98,Sheet6!$A$8:$H$224,8,FALSE)</f>
        <v>789194</v>
      </c>
      <c r="T98">
        <f>VLOOKUP($A98,Sheet6!$A$8:$I$229,9,FALSE)</f>
        <v>793139</v>
      </c>
    </row>
    <row r="99" spans="1:20" x14ac:dyDescent="0.3">
      <c r="A99" t="s">
        <v>132</v>
      </c>
      <c r="B99" t="s">
        <v>481</v>
      </c>
      <c r="C99" t="s">
        <v>484</v>
      </c>
      <c r="D99">
        <f>VLOOKUP($A99,'TRA8901'!$C$12:$AB$235,'TRA8901'!X$4,FALSE)</f>
        <v>1722</v>
      </c>
      <c r="E99">
        <f>VLOOKUP($A99,'TRA8901'!$C$12:$AB$235,'TRA8901'!Y$4,FALSE)</f>
        <v>1754</v>
      </c>
      <c r="F99">
        <f>VLOOKUP($A99,'TRA8901'!$C$12:$AB$235,'TRA8901'!Z$4,FALSE)</f>
        <v>1836</v>
      </c>
      <c r="G99">
        <f>VLOOKUP($A99,'TRA8901'!$C$12:$AB$235,'TRA8901'!AA$4,FALSE)</f>
        <v>1898</v>
      </c>
      <c r="H99">
        <f>VLOOKUP($A99,'TRA8901'!$C$12:$AB$235,'TRA8901'!AB$4,FALSE)</f>
        <v>1978</v>
      </c>
      <c r="I99">
        <f>VLOOKUP($A99,'TRA8901'!$C$12:$AC$235,'TRA8901'!AC$4,FALSE)</f>
        <v>2006</v>
      </c>
      <c r="J99">
        <f>VLOOKUP($A99,'TRA8901'!$C$12:$AD$235,'TRA8901'!AD$4,FALSE)</f>
        <v>2040</v>
      </c>
      <c r="K99">
        <f>VLOOKUP($A99,'TRA8901'!$C$12:$AE$235,'TRA8901'!AE$4,FALSE)</f>
        <v>2117</v>
      </c>
      <c r="M99">
        <f>VLOOKUP($A99,Sheet6!$A$8:$F$224,2,FALSE)</f>
        <v>327890</v>
      </c>
      <c r="N99">
        <f>VLOOKUP($A99,Sheet6!$A$8:$F$224,3,FALSE)</f>
        <v>329847</v>
      </c>
      <c r="O99">
        <f>VLOOKUP($A99,Sheet6!$A$8:$F$224,4,FALSE)</f>
        <v>331720</v>
      </c>
      <c r="P99">
        <f>VLOOKUP($A99,Sheet6!$A$8:$F$224,5,FALSE)</f>
        <v>334017</v>
      </c>
      <c r="Q99">
        <f>VLOOKUP($A99,Sheet6!$A$8:$F$224,6,FALSE)</f>
        <v>337094</v>
      </c>
      <c r="R99">
        <f>VLOOKUP($A99,Sheet6!$A$8:$G$224,7,FALSE)</f>
        <v>340790</v>
      </c>
      <c r="S99">
        <f>VLOOKUP($A99,Sheet6!$A$8:$H$224,8,FALSE)</f>
        <v>345038</v>
      </c>
      <c r="T99">
        <f>VLOOKUP($A99,Sheet6!$A$8:$I$229,9,FALSE)</f>
        <v>348312</v>
      </c>
    </row>
    <row r="100" spans="1:20" x14ac:dyDescent="0.3">
      <c r="A100" t="s">
        <v>172</v>
      </c>
      <c r="B100" t="s">
        <v>481</v>
      </c>
      <c r="C100" t="s">
        <v>484</v>
      </c>
      <c r="D100">
        <f>VLOOKUP($A100,'TRA8901'!$C$12:$AB$235,'TRA8901'!X$4,FALSE)</f>
        <v>3770</v>
      </c>
      <c r="E100">
        <f>VLOOKUP($A100,'TRA8901'!$C$12:$AB$235,'TRA8901'!Y$4,FALSE)</f>
        <v>3740</v>
      </c>
      <c r="F100">
        <f>VLOOKUP($A100,'TRA8901'!$C$12:$AB$235,'TRA8901'!Z$4,FALSE)</f>
        <v>3900</v>
      </c>
      <c r="G100">
        <f>VLOOKUP($A100,'TRA8901'!$C$12:$AB$235,'TRA8901'!AA$4,FALSE)</f>
        <v>3947</v>
      </c>
      <c r="H100">
        <f>VLOOKUP($A100,'TRA8901'!$C$12:$AB$235,'TRA8901'!AB$4,FALSE)</f>
        <v>3956</v>
      </c>
      <c r="I100">
        <f>VLOOKUP($A100,'TRA8901'!$C$12:$AC$235,'TRA8901'!AC$4,FALSE)</f>
        <v>4031</v>
      </c>
      <c r="J100">
        <f>VLOOKUP($A100,'TRA8901'!$C$12:$AD$235,'TRA8901'!AD$4,FALSE)</f>
        <v>4116</v>
      </c>
      <c r="K100">
        <f>VLOOKUP($A100,'TRA8901'!$C$12:$AE$235,'TRA8901'!AE$4,FALSE)</f>
        <v>4208</v>
      </c>
      <c r="M100">
        <f>VLOOKUP($A100,Sheet6!$A$8:$F$224,2,FALSE)</f>
        <v>1085198</v>
      </c>
      <c r="N100">
        <f>VLOOKUP($A100,Sheet6!$A$8:$F$224,3,FALSE)</f>
        <v>1092190</v>
      </c>
      <c r="O100">
        <f>VLOOKUP($A100,Sheet6!$A$8:$F$224,4,FALSE)</f>
        <v>1101521</v>
      </c>
      <c r="P100">
        <f>VLOOKUP($A100,Sheet6!$A$8:$F$224,5,FALSE)</f>
        <v>1112950</v>
      </c>
      <c r="Q100">
        <f>VLOOKUP($A100,Sheet6!$A$8:$F$224,6,FALSE)</f>
        <v>1128077</v>
      </c>
      <c r="R100">
        <f>VLOOKUP($A100,Sheet6!$A$8:$G$224,7,FALSE)</f>
        <v>1137123</v>
      </c>
      <c r="S100">
        <f>VLOOKUP($A100,Sheet6!$A$8:$H$224,8,FALSE)</f>
        <v>1141374</v>
      </c>
      <c r="T100">
        <f>VLOOKUP($A100,Sheet6!$A$8:$I$229,9,FALSE)</f>
        <v>1141816</v>
      </c>
    </row>
    <row r="101" spans="1:20" x14ac:dyDescent="0.3">
      <c r="A101" t="s">
        <v>174</v>
      </c>
      <c r="B101" t="s">
        <v>481</v>
      </c>
      <c r="C101" t="s">
        <v>484</v>
      </c>
      <c r="D101">
        <f>VLOOKUP($A101,'TRA8901'!$C$12:$AB$235,'TRA8901'!X$4,FALSE)</f>
        <v>1163</v>
      </c>
      <c r="E101">
        <f>VLOOKUP($A101,'TRA8901'!$C$12:$AB$235,'TRA8901'!Y$4,FALSE)</f>
        <v>1157</v>
      </c>
      <c r="F101">
        <f>VLOOKUP($A101,'TRA8901'!$C$12:$AB$235,'TRA8901'!Z$4,FALSE)</f>
        <v>1230</v>
      </c>
      <c r="G101">
        <f>VLOOKUP($A101,'TRA8901'!$C$12:$AB$235,'TRA8901'!AA$4,FALSE)</f>
        <v>1258</v>
      </c>
      <c r="H101">
        <f>VLOOKUP($A101,'TRA8901'!$C$12:$AB$235,'TRA8901'!AB$4,FALSE)</f>
        <v>1296</v>
      </c>
      <c r="I101">
        <f>VLOOKUP($A101,'TRA8901'!$C$12:$AC$235,'TRA8901'!AC$4,FALSE)</f>
        <v>1320</v>
      </c>
      <c r="J101">
        <f>VLOOKUP($A101,'TRA8901'!$C$12:$AD$235,'TRA8901'!AD$4,FALSE)</f>
        <v>1322</v>
      </c>
      <c r="K101">
        <f>VLOOKUP($A101,'TRA8901'!$C$12:$AE$235,'TRA8901'!AE$4,FALSE)</f>
        <v>1354</v>
      </c>
      <c r="M101">
        <f>VLOOKUP($A101,Sheet6!$A$8:$F$224,2,FALSE)</f>
        <v>322504</v>
      </c>
      <c r="N101">
        <f>VLOOKUP($A101,Sheet6!$A$8:$F$224,3,FALSE)</f>
        <v>328423</v>
      </c>
      <c r="O101">
        <f>VLOOKUP($A101,Sheet6!$A$8:$F$224,4,FALSE)</f>
        <v>335018</v>
      </c>
      <c r="P101">
        <f>VLOOKUP($A101,Sheet6!$A$8:$F$224,5,FALSE)</f>
        <v>344288</v>
      </c>
      <c r="Q101">
        <f>VLOOKUP($A101,Sheet6!$A$8:$F$224,6,FALSE)</f>
        <v>353215</v>
      </c>
      <c r="R101">
        <f>VLOOKUP($A101,Sheet6!$A$8:$G$224,7,FALSE)</f>
        <v>360149</v>
      </c>
      <c r="S101">
        <f>VLOOKUP($A101,Sheet6!$A$8:$H$224,8,FALSE)</f>
        <v>366785</v>
      </c>
      <c r="T101">
        <f>VLOOKUP($A101,Sheet6!$A$8:$I$229,9,FALSE)</f>
        <v>371521</v>
      </c>
    </row>
    <row r="102" spans="1:20" x14ac:dyDescent="0.3">
      <c r="A102" t="s">
        <v>176</v>
      </c>
      <c r="B102" t="s">
        <v>481</v>
      </c>
      <c r="C102" t="s">
        <v>484</v>
      </c>
      <c r="D102">
        <f>VLOOKUP($A102,'TRA8901'!$C$12:$AB$235,'TRA8901'!X$4,FALSE)</f>
        <v>1065</v>
      </c>
      <c r="E102">
        <f>VLOOKUP($A102,'TRA8901'!$C$12:$AB$235,'TRA8901'!Y$4,FALSE)</f>
        <v>1077</v>
      </c>
      <c r="F102">
        <f>VLOOKUP($A102,'TRA8901'!$C$12:$AB$235,'TRA8901'!Z$4,FALSE)</f>
        <v>1123</v>
      </c>
      <c r="G102">
        <f>VLOOKUP($A102,'TRA8901'!$C$12:$AB$235,'TRA8901'!AA$4,FALSE)</f>
        <v>1145</v>
      </c>
      <c r="H102">
        <f>VLOOKUP($A102,'TRA8901'!$C$12:$AB$235,'TRA8901'!AB$4,FALSE)</f>
        <v>1147</v>
      </c>
      <c r="I102">
        <f>VLOOKUP($A102,'TRA8901'!$C$12:$AC$235,'TRA8901'!AC$4,FALSE)</f>
        <v>1160</v>
      </c>
      <c r="J102">
        <f>VLOOKUP($A102,'TRA8901'!$C$12:$AD$235,'TRA8901'!AD$4,FALSE)</f>
        <v>1165</v>
      </c>
      <c r="K102">
        <f>VLOOKUP($A102,'TRA8901'!$C$12:$AE$235,'TRA8901'!AE$4,FALSE)</f>
        <v>1180</v>
      </c>
      <c r="M102">
        <f>VLOOKUP($A102,Sheet6!$A$8:$F$224,2,FALSE)</f>
        <v>313570</v>
      </c>
      <c r="N102">
        <f>VLOOKUP($A102,Sheet6!$A$8:$F$224,3,FALSE)</f>
        <v>314357</v>
      </c>
      <c r="O102">
        <f>VLOOKUP($A102,Sheet6!$A$8:$F$224,4,FALSE)</f>
        <v>315653</v>
      </c>
      <c r="P102">
        <f>VLOOKUP($A102,Sheet6!$A$8:$F$224,5,FALSE)</f>
        <v>316331</v>
      </c>
      <c r="Q102">
        <f>VLOOKUP($A102,Sheet6!$A$8:$F$224,6,FALSE)</f>
        <v>317558</v>
      </c>
      <c r="R102">
        <f>VLOOKUP($A102,Sheet6!$A$8:$G$224,7,FALSE)</f>
        <v>319419</v>
      </c>
      <c r="S102">
        <f>VLOOKUP($A102,Sheet6!$A$8:$H$224,8,FALSE)</f>
        <v>320626</v>
      </c>
      <c r="T102">
        <f>VLOOKUP($A102,Sheet6!$A$8:$I$229,9,FALSE)</f>
        <v>321596</v>
      </c>
    </row>
    <row r="103" spans="1:20" x14ac:dyDescent="0.3">
      <c r="A103" t="s">
        <v>178</v>
      </c>
      <c r="B103" t="s">
        <v>481</v>
      </c>
      <c r="C103" t="s">
        <v>484</v>
      </c>
      <c r="D103">
        <f>VLOOKUP($A103,'TRA8901'!$C$12:$AB$235,'TRA8901'!X$4,FALSE)</f>
        <v>1271</v>
      </c>
      <c r="E103">
        <f>VLOOKUP($A103,'TRA8901'!$C$12:$AB$235,'TRA8901'!Y$4,FALSE)</f>
        <v>1273</v>
      </c>
      <c r="F103">
        <f>VLOOKUP($A103,'TRA8901'!$C$12:$AB$235,'TRA8901'!Z$4,FALSE)</f>
        <v>1340</v>
      </c>
      <c r="G103">
        <f>VLOOKUP($A103,'TRA8901'!$C$12:$AB$235,'TRA8901'!AA$4,FALSE)</f>
        <v>1346</v>
      </c>
      <c r="H103">
        <f>VLOOKUP($A103,'TRA8901'!$C$12:$AB$235,'TRA8901'!AB$4,FALSE)</f>
        <v>1368</v>
      </c>
      <c r="I103">
        <f>VLOOKUP($A103,'TRA8901'!$C$12:$AC$235,'TRA8901'!AC$4,FALSE)</f>
        <v>1425</v>
      </c>
      <c r="J103">
        <f>VLOOKUP($A103,'TRA8901'!$C$12:$AD$235,'TRA8901'!AD$4,FALSE)</f>
        <v>1453</v>
      </c>
      <c r="K103">
        <f>VLOOKUP($A103,'TRA8901'!$C$12:$AE$235,'TRA8901'!AE$4,FALSE)</f>
        <v>1474</v>
      </c>
      <c r="M103">
        <f>VLOOKUP($A103,Sheet6!$A$8:$F$224,2,FALSE)</f>
        <v>311245</v>
      </c>
      <c r="N103">
        <f>VLOOKUP($A103,Sheet6!$A$8:$F$224,3,FALSE)</f>
        <v>313980</v>
      </c>
      <c r="O103">
        <f>VLOOKUP($A103,Sheet6!$A$8:$F$224,4,FALSE)</f>
        <v>316289</v>
      </c>
      <c r="P103">
        <f>VLOOKUP($A103,Sheet6!$A$8:$F$224,5,FALSE)</f>
        <v>319101</v>
      </c>
      <c r="Q103">
        <f>VLOOKUP($A103,Sheet6!$A$8:$F$224,6,FALSE)</f>
        <v>322631</v>
      </c>
      <c r="R103">
        <f>VLOOKUP($A103,Sheet6!$A$8:$G$224,7,FALSE)</f>
        <v>325460</v>
      </c>
      <c r="S103">
        <f>VLOOKUP($A103,Sheet6!$A$8:$H$224,8,FALSE)</f>
        <v>327378</v>
      </c>
      <c r="T103">
        <f>VLOOKUP($A103,Sheet6!$A$8:$I$229,9,FALSE)</f>
        <v>328450</v>
      </c>
    </row>
    <row r="104" spans="1:20" x14ac:dyDescent="0.3">
      <c r="A104" t="s">
        <v>180</v>
      </c>
      <c r="B104" t="s">
        <v>481</v>
      </c>
      <c r="C104" t="s">
        <v>484</v>
      </c>
      <c r="D104">
        <f>VLOOKUP($A104,'TRA8901'!$C$12:$AB$235,'TRA8901'!X$4,FALSE)</f>
        <v>1437</v>
      </c>
      <c r="E104">
        <f>VLOOKUP($A104,'TRA8901'!$C$12:$AB$235,'TRA8901'!Y$4,FALSE)</f>
        <v>1431</v>
      </c>
      <c r="F104">
        <f>VLOOKUP($A104,'TRA8901'!$C$12:$AB$235,'TRA8901'!Z$4,FALSE)</f>
        <v>1495</v>
      </c>
      <c r="G104">
        <f>VLOOKUP($A104,'TRA8901'!$C$12:$AB$235,'TRA8901'!AA$4,FALSE)</f>
        <v>1550</v>
      </c>
      <c r="H104">
        <f>VLOOKUP($A104,'TRA8901'!$C$12:$AB$235,'TRA8901'!AB$4,FALSE)</f>
        <v>1590</v>
      </c>
      <c r="I104">
        <f>VLOOKUP($A104,'TRA8901'!$C$12:$AC$235,'TRA8901'!AC$4,FALSE)</f>
        <v>1601</v>
      </c>
      <c r="J104">
        <f>VLOOKUP($A104,'TRA8901'!$C$12:$AD$235,'TRA8901'!AD$4,FALSE)</f>
        <v>1632</v>
      </c>
      <c r="K104">
        <f>VLOOKUP($A104,'TRA8901'!$C$12:$AE$235,'TRA8901'!AE$4,FALSE)</f>
        <v>1634</v>
      </c>
      <c r="M104">
        <f>VLOOKUP($A104,Sheet6!$A$8:$F$224,2,FALSE)</f>
        <v>207450</v>
      </c>
      <c r="N104">
        <f>VLOOKUP($A104,Sheet6!$A$8:$F$224,3,FALSE)</f>
        <v>209140</v>
      </c>
      <c r="O104">
        <f>VLOOKUP($A104,Sheet6!$A$8:$F$224,4,FALSE)</f>
        <v>210227</v>
      </c>
      <c r="P104">
        <f>VLOOKUP($A104,Sheet6!$A$8:$F$224,5,FALSE)</f>
        <v>210834</v>
      </c>
      <c r="Q104">
        <f>VLOOKUP($A104,Sheet6!$A$8:$F$224,6,FALSE)</f>
        <v>212166</v>
      </c>
      <c r="R104">
        <f>VLOOKUP($A104,Sheet6!$A$8:$G$224,7,FALSE)</f>
        <v>213933</v>
      </c>
      <c r="S104">
        <f>VLOOKUP($A104,Sheet6!$A$8:$H$224,8,FALSE)</f>
        <v>214909</v>
      </c>
      <c r="T104">
        <f>VLOOKUP($A104,Sheet6!$A$8:$I$229,9,FALSE)</f>
        <v>216374</v>
      </c>
    </row>
    <row r="105" spans="1:20" x14ac:dyDescent="0.3">
      <c r="A105" t="s">
        <v>182</v>
      </c>
      <c r="B105" t="s">
        <v>481</v>
      </c>
      <c r="C105" t="s">
        <v>484</v>
      </c>
      <c r="D105">
        <f>VLOOKUP($A105,'TRA8901'!$C$12:$AB$235,'TRA8901'!X$4,FALSE)</f>
        <v>936</v>
      </c>
      <c r="E105">
        <f>VLOOKUP($A105,'TRA8901'!$C$12:$AB$235,'TRA8901'!Y$4,FALSE)</f>
        <v>948</v>
      </c>
      <c r="F105">
        <f>VLOOKUP($A105,'TRA8901'!$C$12:$AB$235,'TRA8901'!Z$4,FALSE)</f>
        <v>995</v>
      </c>
      <c r="G105">
        <f>VLOOKUP($A105,'TRA8901'!$C$12:$AB$235,'TRA8901'!AA$4,FALSE)</f>
        <v>982</v>
      </c>
      <c r="H105">
        <f>VLOOKUP($A105,'TRA8901'!$C$12:$AB$235,'TRA8901'!AB$4,FALSE)</f>
        <v>994</v>
      </c>
      <c r="I105">
        <f>VLOOKUP($A105,'TRA8901'!$C$12:$AC$235,'TRA8901'!AC$4,FALSE)</f>
        <v>1034</v>
      </c>
      <c r="J105">
        <f>VLOOKUP($A105,'TRA8901'!$C$12:$AD$235,'TRA8901'!AD$4,FALSE)</f>
        <v>1039</v>
      </c>
      <c r="K105">
        <f>VLOOKUP($A105,'TRA8901'!$C$12:$AE$235,'TRA8901'!AE$4,FALSE)</f>
        <v>1066</v>
      </c>
      <c r="M105">
        <f>VLOOKUP($A105,Sheet6!$A$8:$F$224,2,FALSE)</f>
        <v>270844</v>
      </c>
      <c r="N105">
        <f>VLOOKUP($A105,Sheet6!$A$8:$F$224,3,FALSE)</f>
        <v>271955</v>
      </c>
      <c r="O105">
        <f>VLOOKUP($A105,Sheet6!$A$8:$F$224,4,FALSE)</f>
        <v>273933</v>
      </c>
      <c r="P105">
        <f>VLOOKUP($A105,Sheet6!$A$8:$F$224,5,FALSE)</f>
        <v>275880</v>
      </c>
      <c r="Q105">
        <f>VLOOKUP($A105,Sheet6!$A$8:$F$224,6,FALSE)</f>
        <v>278887</v>
      </c>
      <c r="R105">
        <f>VLOOKUP($A105,Sheet6!$A$8:$G$224,7,FALSE)</f>
        <v>281293</v>
      </c>
      <c r="S105">
        <f>VLOOKUP($A105,Sheet6!$A$8:$H$224,8,FALSE)</f>
        <v>283378</v>
      </c>
      <c r="T105">
        <f>VLOOKUP($A105,Sheet6!$A$8:$I$229,9,FALSE)</f>
        <v>285478</v>
      </c>
    </row>
    <row r="106" spans="1:20" x14ac:dyDescent="0.3">
      <c r="A106" t="s">
        <v>184</v>
      </c>
      <c r="B106" t="s">
        <v>481</v>
      </c>
      <c r="C106" t="s">
        <v>484</v>
      </c>
      <c r="D106">
        <f>VLOOKUP($A106,'TRA8901'!$C$12:$AB$235,'TRA8901'!X$4,FALSE)</f>
        <v>753</v>
      </c>
      <c r="E106">
        <f>VLOOKUP($A106,'TRA8901'!$C$12:$AB$235,'TRA8901'!Y$4,FALSE)</f>
        <v>757</v>
      </c>
      <c r="F106">
        <f>VLOOKUP($A106,'TRA8901'!$C$12:$AB$235,'TRA8901'!Z$4,FALSE)</f>
        <v>784</v>
      </c>
      <c r="G106">
        <f>VLOOKUP($A106,'TRA8901'!$C$12:$AB$235,'TRA8901'!AA$4,FALSE)</f>
        <v>799</v>
      </c>
      <c r="H106">
        <f>VLOOKUP($A106,'TRA8901'!$C$12:$AB$235,'TRA8901'!AB$4,FALSE)</f>
        <v>805</v>
      </c>
      <c r="I106">
        <f>VLOOKUP($A106,'TRA8901'!$C$12:$AC$235,'TRA8901'!AC$4,FALSE)</f>
        <v>814</v>
      </c>
      <c r="J106">
        <f>VLOOKUP($A106,'TRA8901'!$C$12:$AD$235,'TRA8901'!AD$4,FALSE)</f>
        <v>838</v>
      </c>
      <c r="K106">
        <f>VLOOKUP($A106,'TRA8901'!$C$12:$AE$235,'TRA8901'!AE$4,FALSE)</f>
        <v>851</v>
      </c>
      <c r="M106">
        <f>VLOOKUP($A106,Sheet6!$A$8:$F$224,2,FALSE)</f>
        <v>251076</v>
      </c>
      <c r="N106">
        <f>VLOOKUP($A106,Sheet6!$A$8:$F$224,3,FALSE)</f>
        <v>251708</v>
      </c>
      <c r="O106">
        <f>VLOOKUP($A106,Sheet6!$A$8:$F$224,4,FALSE)</f>
        <v>253250</v>
      </c>
      <c r="P106">
        <f>VLOOKUP($A106,Sheet6!$A$8:$F$224,5,FALSE)</f>
        <v>255106</v>
      </c>
      <c r="Q106">
        <f>VLOOKUP($A106,Sheet6!$A$8:$F$224,6,FALSE)</f>
        <v>258017</v>
      </c>
      <c r="R106">
        <f>VLOOKUP($A106,Sheet6!$A$8:$G$224,7,FALSE)</f>
        <v>259926</v>
      </c>
      <c r="S106">
        <f>VLOOKUP($A106,Sheet6!$A$8:$H$224,8,FALSE)</f>
        <v>262008</v>
      </c>
      <c r="T106">
        <f>VLOOKUP($A106,Sheet6!$A$8:$I$229,9,FALSE)</f>
        <v>263357</v>
      </c>
    </row>
    <row r="107" spans="1:20" x14ac:dyDescent="0.3">
      <c r="A107" t="s">
        <v>485</v>
      </c>
      <c r="B107" t="s">
        <v>479</v>
      </c>
      <c r="C107" t="s">
        <v>486</v>
      </c>
      <c r="D107">
        <f>VLOOKUP($A107,'TRA8901'!$C$12:$AB$235,'TRA8901'!X$4,FALSE)</f>
        <v>2433</v>
      </c>
      <c r="E107">
        <f>VLOOKUP($A107,'TRA8901'!$C$12:$AB$235,'TRA8901'!Y$4,FALSE)</f>
        <v>2460</v>
      </c>
      <c r="F107">
        <f>VLOOKUP($A107,'TRA8901'!$C$12:$AB$235,'TRA8901'!Z$4,FALSE)</f>
        <v>2541</v>
      </c>
      <c r="G107">
        <f>VLOOKUP($A107,'TRA8901'!$C$12:$AB$235,'TRA8901'!AA$4,FALSE)</f>
        <v>2617</v>
      </c>
      <c r="H107">
        <f>VLOOKUP($A107,'TRA8901'!$C$12:$AB$235,'TRA8901'!AB$4,FALSE)</f>
        <v>2629</v>
      </c>
      <c r="I107">
        <f>VLOOKUP($A107,'TRA8901'!$C$12:$AC$235,'TRA8901'!AC$4,FALSE)</f>
        <v>2732</v>
      </c>
      <c r="J107">
        <f>VLOOKUP($A107,'TRA8901'!$C$12:$AD$235,'TRA8901'!AD$4,FALSE)</f>
        <v>2819</v>
      </c>
      <c r="K107">
        <f>VLOOKUP($A107,'TRA8901'!$C$12:$AE$235,'TRA8901'!AE$4,FALSE)</f>
        <v>2936</v>
      </c>
      <c r="M107">
        <f>VLOOKUP($A107,Sheet6!$A$8:$F$224,2,FALSE)</f>
        <v>514261</v>
      </c>
      <c r="N107">
        <f>VLOOKUP($A107,Sheet6!$A$8:$F$224,3,FALSE)</f>
        <v>515923</v>
      </c>
      <c r="O107">
        <f>VLOOKUP($A107,Sheet6!$A$8:$F$224,4,FALSE)</f>
        <v>517573</v>
      </c>
      <c r="P107">
        <f>VLOOKUP($A107,Sheet6!$A$8:$F$224,5,FALSE)</f>
        <v>519347</v>
      </c>
      <c r="Q107">
        <f>VLOOKUP($A107,Sheet6!$A$8:$F$224,6,FALSE)</f>
        <v>521776</v>
      </c>
      <c r="R107">
        <f>VLOOKUP($A107,Sheet6!$A$8:$G$224,7,FALSE)</f>
        <v>523662</v>
      </c>
      <c r="S107">
        <f>VLOOKUP($A107,Sheet6!$A$8:$H$224,8,FALSE)</f>
        <v>526980</v>
      </c>
      <c r="T107">
        <f>VLOOKUP($A107,Sheet6!$A$8:$I$229,9,FALSE)</f>
        <v>530094</v>
      </c>
    </row>
    <row r="108" spans="1:20" x14ac:dyDescent="0.3">
      <c r="A108" t="s">
        <v>18</v>
      </c>
      <c r="B108" t="s">
        <v>481</v>
      </c>
      <c r="C108" t="s">
        <v>486</v>
      </c>
      <c r="D108">
        <f>VLOOKUP($A108,'TRA8901'!$C$12:$AB$235,'TRA8901'!X$4,FALSE)</f>
        <v>497</v>
      </c>
      <c r="E108">
        <f>VLOOKUP($A108,'TRA8901'!$C$12:$AB$235,'TRA8901'!Y$4,FALSE)</f>
        <v>499</v>
      </c>
      <c r="F108">
        <f>VLOOKUP($A108,'TRA8901'!$C$12:$AB$235,'TRA8901'!Z$4,FALSE)</f>
        <v>516</v>
      </c>
      <c r="G108">
        <f>VLOOKUP($A108,'TRA8901'!$C$12:$AB$235,'TRA8901'!AA$4,FALSE)</f>
        <v>527</v>
      </c>
      <c r="H108">
        <f>VLOOKUP($A108,'TRA8901'!$C$12:$AB$235,'TRA8901'!AB$4,FALSE)</f>
        <v>523</v>
      </c>
      <c r="I108">
        <f>VLOOKUP($A108,'TRA8901'!$C$12:$AC$235,'TRA8901'!AC$4,FALSE)</f>
        <v>527</v>
      </c>
      <c r="J108">
        <f>VLOOKUP($A108,'TRA8901'!$C$12:$AD$235,'TRA8901'!AD$4,FALSE)</f>
        <v>546</v>
      </c>
      <c r="K108">
        <f>VLOOKUP($A108,'TRA8901'!$C$12:$AE$235,'TRA8901'!AE$4,FALSE)</f>
        <v>566</v>
      </c>
      <c r="M108">
        <f>VLOOKUP($A108,Sheet6!$A$8:$F$224,2,FALSE)</f>
        <v>105503</v>
      </c>
      <c r="N108">
        <f>VLOOKUP($A108,Sheet6!$A$8:$F$224,3,FALSE)</f>
        <v>105726</v>
      </c>
      <c r="O108">
        <f>VLOOKUP($A108,Sheet6!$A$8:$F$224,4,FALSE)</f>
        <v>105877</v>
      </c>
      <c r="P108">
        <f>VLOOKUP($A108,Sheet6!$A$8:$F$224,5,FALSE)</f>
        <v>105998</v>
      </c>
      <c r="Q108">
        <f>VLOOKUP($A108,Sheet6!$A$8:$F$224,6,FALSE)</f>
        <v>106327</v>
      </c>
      <c r="R108">
        <f>VLOOKUP($A108,Sheet6!$A$8:$G$224,7,FALSE)</f>
        <v>106347</v>
      </c>
      <c r="S108">
        <f>VLOOKUP($A108,Sheet6!$A$8:$H$224,8,FALSE)</f>
        <v>106566</v>
      </c>
      <c r="T108">
        <f>VLOOKUP($A108,Sheet6!$A$8:$I$229,9,FALSE)</f>
        <v>106803</v>
      </c>
    </row>
    <row r="109" spans="1:20" x14ac:dyDescent="0.3">
      <c r="A109" t="s">
        <v>21</v>
      </c>
      <c r="B109" t="s">
        <v>481</v>
      </c>
      <c r="C109" t="s">
        <v>486</v>
      </c>
      <c r="D109">
        <f>VLOOKUP($A109,'TRA8901'!$C$12:$AB$235,'TRA8901'!X$4,FALSE)</f>
        <v>387</v>
      </c>
      <c r="E109">
        <f>VLOOKUP($A109,'TRA8901'!$C$12:$AB$235,'TRA8901'!Y$4,FALSE)</f>
        <v>388</v>
      </c>
      <c r="F109">
        <f>VLOOKUP($A109,'TRA8901'!$C$12:$AB$235,'TRA8901'!Z$4,FALSE)</f>
        <v>394</v>
      </c>
      <c r="G109">
        <f>VLOOKUP($A109,'TRA8901'!$C$12:$AB$235,'TRA8901'!AA$4,FALSE)</f>
        <v>404</v>
      </c>
      <c r="H109">
        <f>VLOOKUP($A109,'TRA8901'!$C$12:$AB$235,'TRA8901'!AB$4,FALSE)</f>
        <v>410</v>
      </c>
      <c r="I109">
        <f>VLOOKUP($A109,'TRA8901'!$C$12:$AC$235,'TRA8901'!AC$4,FALSE)</f>
        <v>415</v>
      </c>
      <c r="J109">
        <f>VLOOKUP($A109,'TRA8901'!$C$12:$AD$235,'TRA8901'!AD$4,FALSE)</f>
        <v>432</v>
      </c>
      <c r="K109">
        <f>VLOOKUP($A109,'TRA8901'!$C$12:$AE$235,'TRA8901'!AE$4,FALSE)</f>
        <v>444</v>
      </c>
      <c r="M109">
        <f>VLOOKUP($A109,Sheet6!$A$8:$F$224,2,FALSE)</f>
        <v>92261</v>
      </c>
      <c r="N109">
        <f>VLOOKUP($A109,Sheet6!$A$8:$F$224,3,FALSE)</f>
        <v>92662</v>
      </c>
      <c r="O109">
        <f>VLOOKUP($A109,Sheet6!$A$8:$F$224,4,FALSE)</f>
        <v>92606</v>
      </c>
      <c r="P109">
        <f>VLOOKUP($A109,Sheet6!$A$8:$F$224,5,FALSE)</f>
        <v>92498</v>
      </c>
      <c r="Q109">
        <f>VLOOKUP($A109,Sheet6!$A$8:$F$224,6,FALSE)</f>
        <v>92845</v>
      </c>
      <c r="R109">
        <f>VLOOKUP($A109,Sheet6!$A$8:$G$224,7,FALSE)</f>
        <v>93019</v>
      </c>
      <c r="S109">
        <f>VLOOKUP($A109,Sheet6!$A$8:$H$224,8,FALSE)</f>
        <v>93242</v>
      </c>
      <c r="T109">
        <f>VLOOKUP($A109,Sheet6!$A$8:$I$229,9,FALSE)</f>
        <v>93663</v>
      </c>
    </row>
    <row r="110" spans="1:20" x14ac:dyDescent="0.3">
      <c r="A110" t="s">
        <v>23</v>
      </c>
      <c r="B110" t="s">
        <v>481</v>
      </c>
      <c r="C110" t="s">
        <v>486</v>
      </c>
      <c r="D110">
        <f>VLOOKUP($A110,'TRA8901'!$C$12:$AB$235,'TRA8901'!X$4,FALSE)</f>
        <v>735</v>
      </c>
      <c r="E110">
        <f>VLOOKUP($A110,'TRA8901'!$C$12:$AB$235,'TRA8901'!Y$4,FALSE)</f>
        <v>728</v>
      </c>
      <c r="F110">
        <f>VLOOKUP($A110,'TRA8901'!$C$12:$AB$235,'TRA8901'!Z$4,FALSE)</f>
        <v>756</v>
      </c>
      <c r="G110">
        <f>VLOOKUP($A110,'TRA8901'!$C$12:$AB$235,'TRA8901'!AA$4,FALSE)</f>
        <v>776</v>
      </c>
      <c r="H110">
        <f>VLOOKUP($A110,'TRA8901'!$C$12:$AB$235,'TRA8901'!AB$4,FALSE)</f>
        <v>769</v>
      </c>
      <c r="I110">
        <f>VLOOKUP($A110,'TRA8901'!$C$12:$AC$235,'TRA8901'!AC$4,FALSE)</f>
        <v>795</v>
      </c>
      <c r="J110">
        <f>VLOOKUP($A110,'TRA8901'!$C$12:$AD$235,'TRA8901'!AD$4,FALSE)</f>
        <v>827</v>
      </c>
      <c r="K110">
        <f>VLOOKUP($A110,'TRA8901'!$C$12:$AE$235,'TRA8901'!AE$4,FALSE)</f>
        <v>858</v>
      </c>
      <c r="M110">
        <f>VLOOKUP($A110,Sheet6!$A$8:$F$224,2,FALSE)</f>
        <v>138726</v>
      </c>
      <c r="N110">
        <f>VLOOKUP($A110,Sheet6!$A$8:$F$224,3,FALSE)</f>
        <v>138911</v>
      </c>
      <c r="O110">
        <f>VLOOKUP($A110,Sheet6!$A$8:$F$224,4,FALSE)</f>
        <v>138991</v>
      </c>
      <c r="P110">
        <f>VLOOKUP($A110,Sheet6!$A$8:$F$224,5,FALSE)</f>
        <v>139310</v>
      </c>
      <c r="Q110">
        <f>VLOOKUP($A110,Sheet6!$A$8:$F$224,6,FALSE)</f>
        <v>140326</v>
      </c>
      <c r="R110">
        <f>VLOOKUP($A110,Sheet6!$A$8:$G$224,7,FALSE)</f>
        <v>140639</v>
      </c>
      <c r="S110">
        <f>VLOOKUP($A110,Sheet6!$A$8:$H$224,8,FALSE)</f>
        <v>140545</v>
      </c>
      <c r="T110">
        <f>VLOOKUP($A110,Sheet6!$A$8:$I$229,9,FALSE)</f>
        <v>140980</v>
      </c>
    </row>
    <row r="111" spans="1:20" x14ac:dyDescent="0.3">
      <c r="A111" t="s">
        <v>25</v>
      </c>
      <c r="B111" t="s">
        <v>479</v>
      </c>
      <c r="C111" t="s">
        <v>486</v>
      </c>
      <c r="D111">
        <f>VLOOKUP($A111,'TRA8901'!$C$12:$AB$235,'TRA8901'!X$4,FALSE)</f>
        <v>1628</v>
      </c>
      <c r="E111">
        <f>VLOOKUP($A111,'TRA8901'!$C$12:$AB$235,'TRA8901'!Y$4,FALSE)</f>
        <v>1659</v>
      </c>
      <c r="F111">
        <f>VLOOKUP($A111,'TRA8901'!$C$12:$AB$235,'TRA8901'!Z$4,FALSE)</f>
        <v>1709</v>
      </c>
      <c r="G111">
        <f>VLOOKUP($A111,'TRA8901'!$C$12:$AB$235,'TRA8901'!AA$4,FALSE)</f>
        <v>1772</v>
      </c>
      <c r="H111">
        <f>VLOOKUP($A111,'TRA8901'!$C$12:$AB$235,'TRA8901'!AB$4,FALSE)</f>
        <v>1847</v>
      </c>
      <c r="I111">
        <f>VLOOKUP($A111,'TRA8901'!$C$12:$AC$235,'TRA8901'!AC$4,FALSE)</f>
        <v>1931</v>
      </c>
      <c r="J111">
        <f>VLOOKUP($A111,'TRA8901'!$C$12:$AD$235,'TRA8901'!AD$4,FALSE)</f>
        <v>1981</v>
      </c>
      <c r="K111">
        <f>VLOOKUP($A111,'TRA8901'!$C$12:$AE$235,'TRA8901'!AE$4,FALSE)</f>
        <v>2087</v>
      </c>
      <c r="M111">
        <f>VLOOKUP($A111,Sheet6!$A$8:$F$224,2,FALSE)</f>
        <v>316489</v>
      </c>
      <c r="N111">
        <f>VLOOKUP($A111,Sheet6!$A$8:$F$224,3,FALSE)</f>
        <v>316389</v>
      </c>
      <c r="O111">
        <f>VLOOKUP($A111,Sheet6!$A$8:$F$224,4,FALSE)</f>
        <v>316832</v>
      </c>
      <c r="P111">
        <f>VLOOKUP($A111,Sheet6!$A$8:$F$224,5,FALSE)</f>
        <v>316453</v>
      </c>
      <c r="Q111">
        <f>VLOOKUP($A111,Sheet6!$A$8:$F$224,6,FALSE)</f>
        <v>317444</v>
      </c>
      <c r="R111">
        <f>VLOOKUP($A111,Sheet6!$A$8:$G$224,7,FALSE)</f>
        <v>319030</v>
      </c>
      <c r="S111">
        <f>VLOOKUP($A111,Sheet6!$A$8:$H$224,8,FALSE)</f>
        <v>320274</v>
      </c>
      <c r="T111">
        <f>VLOOKUP($A111,Sheet6!$A$8:$I$229,9,FALSE)</f>
        <v>322434</v>
      </c>
    </row>
    <row r="112" spans="1:20" x14ac:dyDescent="0.3">
      <c r="A112" t="s">
        <v>27</v>
      </c>
      <c r="B112" t="s">
        <v>482</v>
      </c>
      <c r="C112" t="s">
        <v>486</v>
      </c>
      <c r="D112">
        <f>VLOOKUP($A112,'TRA8901'!$C$12:$AB$235,'TRA8901'!X$4,FALSE)</f>
        <v>553</v>
      </c>
      <c r="E112">
        <f>VLOOKUP($A112,'TRA8901'!$C$12:$AB$235,'TRA8901'!Y$4,FALSE)</f>
        <v>556</v>
      </c>
      <c r="F112">
        <f>VLOOKUP($A112,'TRA8901'!$C$12:$AB$235,'TRA8901'!Z$4,FALSE)</f>
        <v>576</v>
      </c>
      <c r="G112">
        <f>VLOOKUP($A112,'TRA8901'!$C$12:$AB$235,'TRA8901'!AA$4,FALSE)</f>
        <v>577</v>
      </c>
      <c r="H112">
        <f>VLOOKUP($A112,'TRA8901'!$C$12:$AB$235,'TRA8901'!AB$4,FALSE)</f>
        <v>591</v>
      </c>
      <c r="I112">
        <f>VLOOKUP($A112,'TRA8901'!$C$12:$AC$235,'TRA8901'!AC$4,FALSE)</f>
        <v>604</v>
      </c>
      <c r="J112">
        <f>VLOOKUP($A112,'TRA8901'!$C$12:$AD$235,'TRA8901'!AD$4,FALSE)</f>
        <v>635</v>
      </c>
      <c r="K112">
        <f>VLOOKUP($A112,'TRA8901'!$C$12:$AE$235,'TRA8901'!AE$4,FALSE)</f>
        <v>659</v>
      </c>
      <c r="M112">
        <f>VLOOKUP($A112,Sheet6!$A$8:$F$224,2,FALSE)</f>
        <v>134976</v>
      </c>
      <c r="N112">
        <f>VLOOKUP($A112,Sheet6!$A$8:$F$224,3,FALSE)</f>
        <v>134960</v>
      </c>
      <c r="O112">
        <f>VLOOKUP($A112,Sheet6!$A$8:$F$224,4,FALSE)</f>
        <v>135102</v>
      </c>
      <c r="P112">
        <f>VLOOKUP($A112,Sheet6!$A$8:$F$224,5,FALSE)</f>
        <v>135324</v>
      </c>
      <c r="Q112">
        <f>VLOOKUP($A112,Sheet6!$A$8:$F$224,6,FALSE)</f>
        <v>135496</v>
      </c>
      <c r="R112">
        <f>VLOOKUP($A112,Sheet6!$A$8:$G$224,7,FALSE)</f>
        <v>136005</v>
      </c>
      <c r="S112">
        <f>VLOOKUP($A112,Sheet6!$A$8:$H$224,8,FALSE)</f>
        <v>136718</v>
      </c>
      <c r="T112">
        <f>VLOOKUP($A112,Sheet6!$A$8:$I$229,9,FALSE)</f>
        <v>137150</v>
      </c>
    </row>
    <row r="113" spans="1:20" x14ac:dyDescent="0.3">
      <c r="A113" t="s">
        <v>29</v>
      </c>
      <c r="B113" t="s">
        <v>481</v>
      </c>
      <c r="C113" t="s">
        <v>486</v>
      </c>
      <c r="D113">
        <f>VLOOKUP($A113,'TRA8901'!$C$12:$AB$235,'TRA8901'!X$4,FALSE)</f>
        <v>902</v>
      </c>
      <c r="E113">
        <f>VLOOKUP($A113,'TRA8901'!$C$12:$AB$235,'TRA8901'!Y$4,FALSE)</f>
        <v>888</v>
      </c>
      <c r="F113">
        <f>VLOOKUP($A113,'TRA8901'!$C$12:$AB$235,'TRA8901'!Z$4,FALSE)</f>
        <v>931</v>
      </c>
      <c r="G113">
        <f>VLOOKUP($A113,'TRA8901'!$C$12:$AB$235,'TRA8901'!AA$4,FALSE)</f>
        <v>950</v>
      </c>
      <c r="H113">
        <f>VLOOKUP($A113,'TRA8901'!$C$12:$AB$235,'TRA8901'!AB$4,FALSE)</f>
        <v>964</v>
      </c>
      <c r="I113">
        <f>VLOOKUP($A113,'TRA8901'!$C$12:$AC$235,'TRA8901'!AC$4,FALSE)</f>
        <v>971</v>
      </c>
      <c r="J113">
        <f>VLOOKUP($A113,'TRA8901'!$C$12:$AD$235,'TRA8901'!AD$4,FALSE)</f>
        <v>983</v>
      </c>
      <c r="K113">
        <f>VLOOKUP($A113,'TRA8901'!$C$12:$AE$235,'TRA8901'!AE$4,FALSE)</f>
        <v>1058</v>
      </c>
      <c r="M113">
        <f>VLOOKUP($A113,Sheet6!$A$8:$F$224,2,FALSE)</f>
        <v>192487</v>
      </c>
      <c r="N113">
        <f>VLOOKUP($A113,Sheet6!$A$8:$F$224,3,FALSE)</f>
        <v>193433</v>
      </c>
      <c r="O113">
        <f>VLOOKUP($A113,Sheet6!$A$8:$F$224,4,FALSE)</f>
        <v>194423</v>
      </c>
      <c r="P113">
        <f>VLOOKUP($A113,Sheet6!$A$8:$F$224,5,FALSE)</f>
        <v>195128</v>
      </c>
      <c r="Q113">
        <f>VLOOKUP($A113,Sheet6!$A$8:$F$224,6,FALSE)</f>
        <v>195958</v>
      </c>
      <c r="R113">
        <f>VLOOKUP($A113,Sheet6!$A$8:$G$224,7,FALSE)</f>
        <v>196487</v>
      </c>
      <c r="S113">
        <f>VLOOKUP($A113,Sheet6!$A$8:$H$224,8,FALSE)</f>
        <v>197213</v>
      </c>
      <c r="T113">
        <f>VLOOKUP($A113,Sheet6!$A$8:$I$229,9,FALSE)</f>
        <v>197348</v>
      </c>
    </row>
    <row r="114" spans="1:20" x14ac:dyDescent="0.3">
      <c r="A114" t="s">
        <v>45</v>
      </c>
      <c r="B114" t="s">
        <v>481</v>
      </c>
      <c r="C114" t="s">
        <v>486</v>
      </c>
      <c r="D114">
        <f>VLOOKUP($A114,'TRA8901'!$C$12:$AB$235,'TRA8901'!X$4,FALSE)</f>
        <v>445</v>
      </c>
      <c r="E114">
        <f>VLOOKUP($A114,'TRA8901'!$C$12:$AB$235,'TRA8901'!Y$4,FALSE)</f>
        <v>456</v>
      </c>
      <c r="F114">
        <f>VLOOKUP($A114,'TRA8901'!$C$12:$AB$235,'TRA8901'!Z$4,FALSE)</f>
        <v>474</v>
      </c>
      <c r="G114">
        <f>VLOOKUP($A114,'TRA8901'!$C$12:$AB$235,'TRA8901'!AA$4,FALSE)</f>
        <v>482</v>
      </c>
      <c r="H114">
        <f>VLOOKUP($A114,'TRA8901'!$C$12:$AB$235,'TRA8901'!AB$4,FALSE)</f>
        <v>487</v>
      </c>
      <c r="I114">
        <f>VLOOKUP($A114,'TRA8901'!$C$12:$AC$235,'TRA8901'!AC$4,FALSE)</f>
        <v>475</v>
      </c>
      <c r="J114">
        <f>VLOOKUP($A114,'TRA8901'!$C$12:$AD$235,'TRA8901'!AD$4,FALSE)</f>
        <v>503</v>
      </c>
      <c r="K114">
        <f>VLOOKUP($A114,'TRA8901'!$C$12:$AE$235,'TRA8901'!AE$4,FALSE)</f>
        <v>521</v>
      </c>
      <c r="M114">
        <f>VLOOKUP($A114,Sheet6!$A$8:$F$224,2,FALSE)</f>
        <v>147854</v>
      </c>
      <c r="N114">
        <f>VLOOKUP($A114,Sheet6!$A$8:$F$224,3,FALSE)</f>
        <v>147763</v>
      </c>
      <c r="O114">
        <f>VLOOKUP($A114,Sheet6!$A$8:$F$224,4,FALSE)</f>
        <v>147416</v>
      </c>
      <c r="P114">
        <f>VLOOKUP($A114,Sheet6!$A$8:$F$224,5,FALSE)</f>
        <v>147856</v>
      </c>
      <c r="Q114">
        <f>VLOOKUP($A114,Sheet6!$A$8:$F$224,6,FALSE)</f>
        <v>148462</v>
      </c>
      <c r="R114">
        <f>VLOOKUP($A114,Sheet6!$A$8:$G$224,7,FALSE)</f>
        <v>148772</v>
      </c>
      <c r="S114">
        <f>VLOOKUP($A114,Sheet6!$A$8:$H$224,8,FALSE)</f>
        <v>148942</v>
      </c>
      <c r="T114">
        <f>VLOOKUP($A114,Sheet6!$A$8:$I$229,9,FALSE)</f>
        <v>149696</v>
      </c>
    </row>
    <row r="115" spans="1:20" x14ac:dyDescent="0.3">
      <c r="A115" t="s">
        <v>47</v>
      </c>
      <c r="B115" t="s">
        <v>481</v>
      </c>
      <c r="C115" t="s">
        <v>486</v>
      </c>
      <c r="D115">
        <f>VLOOKUP($A115,'TRA8901'!$C$12:$AB$235,'TRA8901'!X$4,FALSE)</f>
        <v>354</v>
      </c>
      <c r="E115">
        <f>VLOOKUP($A115,'TRA8901'!$C$12:$AB$235,'TRA8901'!Y$4,FALSE)</f>
        <v>357</v>
      </c>
      <c r="F115">
        <f>VLOOKUP($A115,'TRA8901'!$C$12:$AB$235,'TRA8901'!Z$4,FALSE)</f>
        <v>370</v>
      </c>
      <c r="G115">
        <f>VLOOKUP($A115,'TRA8901'!$C$12:$AB$235,'TRA8901'!AA$4,FALSE)</f>
        <v>379</v>
      </c>
      <c r="H115">
        <f>VLOOKUP($A115,'TRA8901'!$C$12:$AB$235,'TRA8901'!AB$4,FALSE)</f>
        <v>387</v>
      </c>
      <c r="I115">
        <f>VLOOKUP($A115,'TRA8901'!$C$12:$AC$235,'TRA8901'!AC$4,FALSE)</f>
        <v>391</v>
      </c>
      <c r="J115">
        <f>VLOOKUP($A115,'TRA8901'!$C$12:$AD$235,'TRA8901'!AD$4,FALSE)</f>
        <v>399</v>
      </c>
      <c r="K115">
        <f>VLOOKUP($A115,'TRA8901'!$C$12:$AE$235,'TRA8901'!AE$4,FALSE)</f>
        <v>417</v>
      </c>
      <c r="M115">
        <f>VLOOKUP($A115,Sheet6!$A$8:$F$224,2,FALSE)</f>
        <v>142037</v>
      </c>
      <c r="N115">
        <f>VLOOKUP($A115,Sheet6!$A$8:$F$224,3,FALSE)</f>
        <v>141603</v>
      </c>
      <c r="O115">
        <f>VLOOKUP($A115,Sheet6!$A$8:$F$224,4,FALSE)</f>
        <v>140898</v>
      </c>
      <c r="P115">
        <f>VLOOKUP($A115,Sheet6!$A$8:$F$224,5,FALSE)</f>
        <v>140162</v>
      </c>
      <c r="Q115">
        <f>VLOOKUP($A115,Sheet6!$A$8:$F$224,6,FALSE)</f>
        <v>139983</v>
      </c>
      <c r="R115">
        <f>VLOOKUP($A115,Sheet6!$A$8:$G$224,7,FALSE)</f>
        <v>139870</v>
      </c>
      <c r="S115">
        <f>VLOOKUP($A115,Sheet6!$A$8:$H$224,8,FALSE)</f>
        <v>139305</v>
      </c>
      <c r="T115">
        <f>VLOOKUP($A115,Sheet6!$A$8:$I$229,9,FALSE)</f>
        <v>139446</v>
      </c>
    </row>
    <row r="116" spans="1:20" x14ac:dyDescent="0.3">
      <c r="A116" t="s">
        <v>52</v>
      </c>
      <c r="B116" t="s">
        <v>482</v>
      </c>
      <c r="C116" t="s">
        <v>486</v>
      </c>
      <c r="D116">
        <f>VLOOKUP($A116,'TRA8901'!$C$12:$AB$235,'TRA8901'!X$4,FALSE)</f>
        <v>2771</v>
      </c>
      <c r="E116">
        <f>VLOOKUP($A116,'TRA8901'!$C$12:$AB$235,'TRA8901'!Y$4,FALSE)</f>
        <v>2791</v>
      </c>
      <c r="F116">
        <f>VLOOKUP($A116,'TRA8901'!$C$12:$AB$235,'TRA8901'!Z$4,FALSE)</f>
        <v>2916</v>
      </c>
      <c r="G116">
        <f>VLOOKUP($A116,'TRA8901'!$C$12:$AB$235,'TRA8901'!AA$4,FALSE)</f>
        <v>2934</v>
      </c>
      <c r="H116">
        <f>VLOOKUP($A116,'TRA8901'!$C$12:$AB$235,'TRA8901'!AB$4,FALSE)</f>
        <v>2958</v>
      </c>
      <c r="I116">
        <f>VLOOKUP($A116,'TRA8901'!$C$12:$AC$235,'TRA8901'!AC$4,FALSE)</f>
        <v>2983</v>
      </c>
      <c r="J116">
        <f>VLOOKUP($A116,'TRA8901'!$C$12:$AD$235,'TRA8901'!AD$4,FALSE)</f>
        <v>3033</v>
      </c>
      <c r="K116">
        <f>VLOOKUP($A116,'TRA8901'!$C$12:$AE$235,'TRA8901'!AE$4,FALSE)</f>
        <v>3147</v>
      </c>
      <c r="M116">
        <f>VLOOKUP($A116,Sheet6!$A$8:$F$224,2,FALSE)</f>
        <v>372383</v>
      </c>
      <c r="N116">
        <f>VLOOKUP($A116,Sheet6!$A$8:$F$224,3,FALSE)</f>
        <v>373006</v>
      </c>
      <c r="O116">
        <f>VLOOKUP($A116,Sheet6!$A$8:$F$224,4,FALSE)</f>
        <v>374606</v>
      </c>
      <c r="P116">
        <f>VLOOKUP($A116,Sheet6!$A$8:$F$224,5,FALSE)</f>
        <v>375722</v>
      </c>
      <c r="Q116">
        <f>VLOOKUP($A116,Sheet6!$A$8:$F$224,6,FALSE)</f>
        <v>377303</v>
      </c>
      <c r="R116">
        <f>VLOOKUP($A116,Sheet6!$A$8:$G$224,7,FALSE)</f>
        <v>378846</v>
      </c>
      <c r="S116">
        <f>VLOOKUP($A116,Sheet6!$A$8:$H$224,8,FALSE)</f>
        <v>380790</v>
      </c>
      <c r="T116">
        <f>VLOOKUP($A116,Sheet6!$A$8:$I$229,9,FALSE)</f>
        <v>384152</v>
      </c>
    </row>
    <row r="117" spans="1:20" x14ac:dyDescent="0.3">
      <c r="A117" t="s">
        <v>54</v>
      </c>
      <c r="B117" t="s">
        <v>482</v>
      </c>
      <c r="C117" t="s">
        <v>486</v>
      </c>
      <c r="D117">
        <f>VLOOKUP($A117,'TRA8901'!$C$12:$AB$235,'TRA8901'!X$4,FALSE)</f>
        <v>2366</v>
      </c>
      <c r="E117">
        <f>VLOOKUP($A117,'TRA8901'!$C$12:$AB$235,'TRA8901'!Y$4,FALSE)</f>
        <v>2400</v>
      </c>
      <c r="F117">
        <f>VLOOKUP($A117,'TRA8901'!$C$12:$AB$235,'TRA8901'!Z$4,FALSE)</f>
        <v>2500</v>
      </c>
      <c r="G117">
        <f>VLOOKUP($A117,'TRA8901'!$C$12:$AB$235,'TRA8901'!AA$4,FALSE)</f>
        <v>2537</v>
      </c>
      <c r="H117">
        <f>VLOOKUP($A117,'TRA8901'!$C$12:$AB$235,'TRA8901'!AB$4,FALSE)</f>
        <v>2576</v>
      </c>
      <c r="I117">
        <f>VLOOKUP($A117,'TRA8901'!$C$12:$AC$235,'TRA8901'!AC$4,FALSE)</f>
        <v>2566</v>
      </c>
      <c r="J117">
        <f>VLOOKUP($A117,'TRA8901'!$C$12:$AD$235,'TRA8901'!AD$4,FALSE)</f>
        <v>2645</v>
      </c>
      <c r="K117">
        <f>VLOOKUP($A117,'TRA8901'!$C$12:$AE$235,'TRA8901'!AE$4,FALSE)</f>
        <v>2714</v>
      </c>
      <c r="M117">
        <f>VLOOKUP($A117,Sheet6!$A$8:$F$224,2,FALSE)</f>
        <v>330224</v>
      </c>
      <c r="N117">
        <f>VLOOKUP($A117,Sheet6!$A$8:$F$224,3,FALSE)</f>
        <v>331069</v>
      </c>
      <c r="O117">
        <f>VLOOKUP($A117,Sheet6!$A$8:$F$224,4,FALSE)</f>
        <v>332272</v>
      </c>
      <c r="P117">
        <f>VLOOKUP($A117,Sheet6!$A$8:$F$224,5,FALSE)</f>
        <v>333949</v>
      </c>
      <c r="Q117">
        <f>VLOOKUP($A117,Sheet6!$A$8:$F$224,6,FALSE)</f>
        <v>335724</v>
      </c>
      <c r="R117">
        <f>VLOOKUP($A117,Sheet6!$A$8:$G$224,7,FALSE)</f>
        <v>337986</v>
      </c>
      <c r="S117">
        <f>VLOOKUP($A117,Sheet6!$A$8:$H$224,8,FALSE)</f>
        <v>340502</v>
      </c>
      <c r="T117">
        <f>VLOOKUP($A117,Sheet6!$A$8:$I$229,9,FALSE)</f>
        <v>343071</v>
      </c>
    </row>
    <row r="118" spans="1:20" x14ac:dyDescent="0.3">
      <c r="A118" t="s">
        <v>58</v>
      </c>
      <c r="B118" t="s">
        <v>481</v>
      </c>
      <c r="C118" t="s">
        <v>486</v>
      </c>
      <c r="D118">
        <f>VLOOKUP($A118,'TRA8901'!$C$12:$AB$235,'TRA8901'!X$4,FALSE)</f>
        <v>629</v>
      </c>
      <c r="E118">
        <f>VLOOKUP($A118,'TRA8901'!$C$12:$AB$235,'TRA8901'!Y$4,FALSE)</f>
        <v>636</v>
      </c>
      <c r="F118">
        <f>VLOOKUP($A118,'TRA8901'!$C$12:$AB$235,'TRA8901'!Z$4,FALSE)</f>
        <v>656</v>
      </c>
      <c r="G118">
        <f>VLOOKUP($A118,'TRA8901'!$C$12:$AB$235,'TRA8901'!AA$4,FALSE)</f>
        <v>669</v>
      </c>
      <c r="H118">
        <f>VLOOKUP($A118,'TRA8901'!$C$12:$AB$235,'TRA8901'!AB$4,FALSE)</f>
        <v>681</v>
      </c>
      <c r="I118">
        <f>VLOOKUP($A118,'TRA8901'!$C$12:$AC$235,'TRA8901'!AC$4,FALSE)</f>
        <v>676</v>
      </c>
      <c r="J118">
        <f>VLOOKUP($A118,'TRA8901'!$C$12:$AD$235,'TRA8901'!AD$4,FALSE)</f>
        <v>742</v>
      </c>
      <c r="K118">
        <f>VLOOKUP($A118,'TRA8901'!$C$12:$AE$235,'TRA8901'!AE$4,FALSE)</f>
        <v>763</v>
      </c>
      <c r="M118">
        <f>VLOOKUP($A118,Sheet6!$A$8:$F$224,2,FALSE)</f>
        <v>125781</v>
      </c>
      <c r="N118">
        <f>VLOOKUP($A118,Sheet6!$A$8:$F$224,3,FALSE)</f>
        <v>126074</v>
      </c>
      <c r="O118">
        <f>VLOOKUP($A118,Sheet6!$A$8:$F$224,4,FALSE)</f>
        <v>126501</v>
      </c>
      <c r="P118">
        <f>VLOOKUP($A118,Sheet6!$A$8:$F$224,5,FALSE)</f>
        <v>126719</v>
      </c>
      <c r="Q118">
        <f>VLOOKUP($A118,Sheet6!$A$8:$F$224,6,FALSE)</f>
        <v>127306</v>
      </c>
      <c r="R118">
        <f>VLOOKUP($A118,Sheet6!$A$8:$G$224,7,FALSE)</f>
        <v>127595</v>
      </c>
      <c r="S118">
        <f>VLOOKUP($A118,Sheet6!$A$8:$H$224,8,FALSE)</f>
        <v>128432</v>
      </c>
      <c r="T118">
        <f>VLOOKUP($A118,Sheet6!$A$8:$I$229,9,FALSE)</f>
        <v>129410</v>
      </c>
    </row>
    <row r="119" spans="1:20" x14ac:dyDescent="0.3">
      <c r="A119" t="s">
        <v>62</v>
      </c>
      <c r="B119" t="s">
        <v>481</v>
      </c>
      <c r="C119" t="s">
        <v>486</v>
      </c>
      <c r="D119">
        <f>VLOOKUP($A119,'TRA8901'!$C$12:$AB$235,'TRA8901'!X$4,FALSE)</f>
        <v>1584</v>
      </c>
      <c r="E119">
        <f>VLOOKUP($A119,'TRA8901'!$C$12:$AB$235,'TRA8901'!Y$4,FALSE)</f>
        <v>1589</v>
      </c>
      <c r="F119">
        <f>VLOOKUP($A119,'TRA8901'!$C$12:$AB$235,'TRA8901'!Z$4,FALSE)</f>
        <v>1638</v>
      </c>
      <c r="G119">
        <f>VLOOKUP($A119,'TRA8901'!$C$12:$AB$235,'TRA8901'!AA$4,FALSE)</f>
        <v>1687</v>
      </c>
      <c r="H119">
        <f>VLOOKUP($A119,'TRA8901'!$C$12:$AB$235,'TRA8901'!AB$4,FALSE)</f>
        <v>1787</v>
      </c>
      <c r="I119">
        <f>VLOOKUP($A119,'TRA8901'!$C$12:$AC$235,'TRA8901'!AC$4,FALSE)</f>
        <v>1801</v>
      </c>
      <c r="J119">
        <f>VLOOKUP($A119,'TRA8901'!$C$12:$AD$235,'TRA8901'!AD$4,FALSE)</f>
        <v>1825</v>
      </c>
      <c r="K119">
        <f>VLOOKUP($A119,'TRA8901'!$C$12:$AE$235,'TRA8901'!AE$4,FALSE)</f>
        <v>1873</v>
      </c>
      <c r="M119">
        <f>VLOOKUP($A119,Sheet6!$A$8:$F$224,2,FALSE)</f>
        <v>203795</v>
      </c>
      <c r="N119">
        <f>VLOOKUP($A119,Sheet6!$A$8:$F$224,3,FALSE)</f>
        <v>205165</v>
      </c>
      <c r="O119">
        <f>VLOOKUP($A119,Sheet6!$A$8:$F$224,4,FALSE)</f>
        <v>206681</v>
      </c>
      <c r="P119">
        <f>VLOOKUP($A119,Sheet6!$A$8:$F$224,5,FALSE)</f>
        <v>207781</v>
      </c>
      <c r="Q119">
        <f>VLOOKUP($A119,Sheet6!$A$8:$F$224,6,FALSE)</f>
        <v>208973</v>
      </c>
      <c r="R119">
        <f>VLOOKUP($A119,Sheet6!$A$8:$G$224,7,FALSE)</f>
        <v>209704</v>
      </c>
      <c r="S119">
        <f>VLOOKUP($A119,Sheet6!$A$8:$H$224,8,FALSE)</f>
        <v>209547</v>
      </c>
      <c r="T119">
        <f>VLOOKUP($A119,Sheet6!$A$8:$I$229,9,FALSE)</f>
        <v>210014</v>
      </c>
    </row>
    <row r="120" spans="1:20" x14ac:dyDescent="0.3">
      <c r="A120" t="s">
        <v>100</v>
      </c>
      <c r="B120" t="s">
        <v>479</v>
      </c>
      <c r="C120" t="s">
        <v>486</v>
      </c>
      <c r="D120">
        <f>VLOOKUP($A120,'TRA8901'!$C$12:$AB$235,'TRA8901'!X$4,FALSE)</f>
        <v>2012</v>
      </c>
      <c r="E120">
        <f>VLOOKUP($A120,'TRA8901'!$C$12:$AB$235,'TRA8901'!Y$4,FALSE)</f>
        <v>2053</v>
      </c>
      <c r="F120">
        <f>VLOOKUP($A120,'TRA8901'!$C$12:$AB$235,'TRA8901'!Z$4,FALSE)</f>
        <v>2138</v>
      </c>
      <c r="G120">
        <f>VLOOKUP($A120,'TRA8901'!$C$12:$AB$235,'TRA8901'!AA$4,FALSE)</f>
        <v>2190</v>
      </c>
      <c r="H120">
        <f>VLOOKUP($A120,'TRA8901'!$C$12:$AB$235,'TRA8901'!AB$4,FALSE)</f>
        <v>2265</v>
      </c>
      <c r="I120">
        <f>VLOOKUP($A120,'TRA8901'!$C$12:$AC$235,'TRA8901'!AC$4,FALSE)</f>
        <v>2303</v>
      </c>
      <c r="J120">
        <f>VLOOKUP($A120,'TRA8901'!$C$12:$AD$235,'TRA8901'!AD$4,FALSE)</f>
        <v>2368</v>
      </c>
      <c r="K120">
        <f>VLOOKUP($A120,'TRA8901'!$C$12:$AE$235,'TRA8901'!AE$4,FALSE)</f>
        <v>2435</v>
      </c>
      <c r="M120">
        <f>VLOOKUP($A120,Sheet6!$A$8:$F$224,2,FALSE)</f>
        <v>335901</v>
      </c>
      <c r="N120">
        <f>VLOOKUP($A120,Sheet6!$A$8:$F$224,3,FALSE)</f>
        <v>336072</v>
      </c>
      <c r="O120">
        <f>VLOOKUP($A120,Sheet6!$A$8:$F$224,4,FALSE)</f>
        <v>337242</v>
      </c>
      <c r="P120">
        <f>VLOOKUP($A120,Sheet6!$A$8:$F$224,5,FALSE)</f>
        <v>336756</v>
      </c>
      <c r="Q120">
        <f>VLOOKUP($A120,Sheet6!$A$8:$F$224,6,FALSE)</f>
        <v>337804</v>
      </c>
      <c r="R120">
        <f>VLOOKUP($A120,Sheet6!$A$8:$G$224,7,FALSE)</f>
        <v>338061</v>
      </c>
      <c r="S120">
        <f>VLOOKUP($A120,Sheet6!$A$8:$H$224,8,FALSE)</f>
        <v>339614</v>
      </c>
      <c r="T120">
        <f>VLOOKUP($A120,Sheet6!$A$8:$I$229,9,FALSE)</f>
        <v>341173</v>
      </c>
    </row>
    <row r="121" spans="1:20" x14ac:dyDescent="0.3">
      <c r="A121" t="s">
        <v>102</v>
      </c>
      <c r="B121" t="s">
        <v>481</v>
      </c>
      <c r="C121" t="s">
        <v>486</v>
      </c>
      <c r="D121">
        <f>VLOOKUP($A121,'TRA8901'!$C$12:$AB$235,'TRA8901'!X$4,FALSE)</f>
        <v>791</v>
      </c>
      <c r="E121">
        <f>VLOOKUP($A121,'TRA8901'!$C$12:$AB$235,'TRA8901'!Y$4,FALSE)</f>
        <v>808</v>
      </c>
      <c r="F121">
        <f>VLOOKUP($A121,'TRA8901'!$C$12:$AB$235,'TRA8901'!Z$4,FALSE)</f>
        <v>854</v>
      </c>
      <c r="G121">
        <f>VLOOKUP($A121,'TRA8901'!$C$12:$AB$235,'TRA8901'!AA$4,FALSE)</f>
        <v>872</v>
      </c>
      <c r="H121">
        <f>VLOOKUP($A121,'TRA8901'!$C$12:$AB$235,'TRA8901'!AB$4,FALSE)</f>
        <v>904</v>
      </c>
      <c r="I121">
        <f>VLOOKUP($A121,'TRA8901'!$C$12:$AC$235,'TRA8901'!AC$4,FALSE)</f>
        <v>951</v>
      </c>
      <c r="J121">
        <f>VLOOKUP($A121,'TRA8901'!$C$12:$AD$235,'TRA8901'!AD$4,FALSE)</f>
        <v>988</v>
      </c>
      <c r="K121">
        <f>VLOOKUP($A121,'TRA8901'!$C$12:$AE$235,'TRA8901'!AE$4,FALSE)</f>
        <v>1043</v>
      </c>
      <c r="M121">
        <f>VLOOKUP($A121,Sheet6!$A$8:$F$224,2,FALSE)</f>
        <v>257012</v>
      </c>
      <c r="N121">
        <f>VLOOKUP($A121,Sheet6!$A$8:$F$224,3,FALSE)</f>
        <v>257188</v>
      </c>
      <c r="O121">
        <f>VLOOKUP($A121,Sheet6!$A$8:$F$224,4,FALSE)</f>
        <v>257414</v>
      </c>
      <c r="P121">
        <f>VLOOKUP($A121,Sheet6!$A$8:$F$224,5,FALSE)</f>
        <v>258587</v>
      </c>
      <c r="Q121">
        <f>VLOOKUP($A121,Sheet6!$A$8:$F$224,6,FALSE)</f>
        <v>260035</v>
      </c>
      <c r="R121">
        <f>VLOOKUP($A121,Sheet6!$A$8:$G$224,7,FALSE)</f>
        <v>260673</v>
      </c>
      <c r="S121">
        <f>VLOOKUP($A121,Sheet6!$A$8:$H$224,8,FALSE)</f>
        <v>260645</v>
      </c>
      <c r="T121">
        <f>VLOOKUP($A121,Sheet6!$A$8:$I$229,9,FALSE)</f>
        <v>259778</v>
      </c>
    </row>
    <row r="122" spans="1:20" x14ac:dyDescent="0.3">
      <c r="A122" t="s">
        <v>104</v>
      </c>
      <c r="B122" t="s">
        <v>481</v>
      </c>
      <c r="C122" t="s">
        <v>486</v>
      </c>
      <c r="D122">
        <f>VLOOKUP($A122,'TRA8901'!$C$12:$AB$235,'TRA8901'!X$4,FALSE)</f>
        <v>627</v>
      </c>
      <c r="E122">
        <f>VLOOKUP($A122,'TRA8901'!$C$12:$AB$235,'TRA8901'!Y$4,FALSE)</f>
        <v>633</v>
      </c>
      <c r="F122">
        <f>VLOOKUP($A122,'TRA8901'!$C$12:$AB$235,'TRA8901'!Z$4,FALSE)</f>
        <v>662</v>
      </c>
      <c r="G122">
        <f>VLOOKUP($A122,'TRA8901'!$C$12:$AB$235,'TRA8901'!AA$4,FALSE)</f>
        <v>687</v>
      </c>
      <c r="H122">
        <f>VLOOKUP($A122,'TRA8901'!$C$12:$AB$235,'TRA8901'!AB$4,FALSE)</f>
        <v>712</v>
      </c>
      <c r="I122">
        <f>VLOOKUP($A122,'TRA8901'!$C$12:$AC$235,'TRA8901'!AC$4,FALSE)</f>
        <v>716</v>
      </c>
      <c r="J122">
        <f>VLOOKUP($A122,'TRA8901'!$C$12:$AD$235,'TRA8901'!AD$4,FALSE)</f>
        <v>746</v>
      </c>
      <c r="K122">
        <f>VLOOKUP($A122,'TRA8901'!$C$12:$AE$235,'TRA8901'!AE$4,FALSE)</f>
        <v>767</v>
      </c>
      <c r="M122">
        <f>VLOOKUP($A122,Sheet6!$A$8:$F$224,2,FALSE)</f>
        <v>159788</v>
      </c>
      <c r="N122">
        <f>VLOOKUP($A122,Sheet6!$A$8:$F$224,3,FALSE)</f>
        <v>159963</v>
      </c>
      <c r="O122">
        <f>VLOOKUP($A122,Sheet6!$A$8:$F$224,4,FALSE)</f>
        <v>160019</v>
      </c>
      <c r="P122">
        <f>VLOOKUP($A122,Sheet6!$A$8:$F$224,5,FALSE)</f>
        <v>159971</v>
      </c>
      <c r="Q122">
        <f>VLOOKUP($A122,Sheet6!$A$8:$F$224,6,FALSE)</f>
        <v>159828</v>
      </c>
      <c r="R122">
        <f>VLOOKUP($A122,Sheet6!$A$8:$G$224,7,FALSE)</f>
        <v>159826</v>
      </c>
      <c r="S122">
        <f>VLOOKUP($A122,Sheet6!$A$8:$H$224,8,FALSE)</f>
        <v>159821</v>
      </c>
      <c r="T122">
        <f>VLOOKUP($A122,Sheet6!$A$8:$I$229,9,FALSE)</f>
        <v>159563</v>
      </c>
    </row>
    <row r="123" spans="1:20" x14ac:dyDescent="0.3">
      <c r="A123" t="s">
        <v>106</v>
      </c>
      <c r="B123" t="s">
        <v>482</v>
      </c>
      <c r="C123" t="s">
        <v>486</v>
      </c>
      <c r="D123">
        <f>VLOOKUP($A123,'TRA8901'!$C$12:$AB$235,'TRA8901'!X$4,FALSE)</f>
        <v>1025</v>
      </c>
      <c r="E123">
        <f>VLOOKUP($A123,'TRA8901'!$C$12:$AB$235,'TRA8901'!Y$4,FALSE)</f>
        <v>1043</v>
      </c>
      <c r="F123">
        <f>VLOOKUP($A123,'TRA8901'!$C$12:$AB$235,'TRA8901'!Z$4,FALSE)</f>
        <v>1084</v>
      </c>
      <c r="G123">
        <f>VLOOKUP($A123,'TRA8901'!$C$12:$AB$235,'TRA8901'!AA$4,FALSE)</f>
        <v>1109</v>
      </c>
      <c r="H123">
        <f>VLOOKUP($A123,'TRA8901'!$C$12:$AB$235,'TRA8901'!AB$4,FALSE)</f>
        <v>1145</v>
      </c>
      <c r="I123">
        <f>VLOOKUP($A123,'TRA8901'!$C$12:$AC$235,'TRA8901'!AC$4,FALSE)</f>
        <v>1157</v>
      </c>
      <c r="J123">
        <f>VLOOKUP($A123,'TRA8901'!$C$12:$AD$235,'TRA8901'!AD$4,FALSE)</f>
        <v>1210</v>
      </c>
      <c r="K123">
        <f>VLOOKUP($A123,'TRA8901'!$C$12:$AE$235,'TRA8901'!AE$4,FALSE)</f>
        <v>1218</v>
      </c>
      <c r="M123">
        <f>VLOOKUP($A123,Sheet6!$A$8:$F$224,2,FALSE)</f>
        <v>168351</v>
      </c>
      <c r="N123">
        <f>VLOOKUP($A123,Sheet6!$A$8:$F$224,3,FALSE)</f>
        <v>168716</v>
      </c>
      <c r="O123">
        <f>VLOOKUP($A123,Sheet6!$A$8:$F$224,4,FALSE)</f>
        <v>169213</v>
      </c>
      <c r="P123">
        <f>VLOOKUP($A123,Sheet6!$A$8:$F$224,5,FALSE)</f>
        <v>169843</v>
      </c>
      <c r="Q123">
        <f>VLOOKUP($A123,Sheet6!$A$8:$F$224,6,FALSE)</f>
        <v>170807</v>
      </c>
      <c r="R123">
        <f>VLOOKUP($A123,Sheet6!$A$8:$G$224,7,FALSE)</f>
        <v>171294</v>
      </c>
      <c r="S123">
        <f>VLOOKUP($A123,Sheet6!$A$8:$H$224,8,FALSE)</f>
        <v>172005</v>
      </c>
      <c r="T123">
        <f>VLOOKUP($A123,Sheet6!$A$8:$I$229,9,FALSE)</f>
        <v>172292</v>
      </c>
    </row>
    <row r="124" spans="1:20" x14ac:dyDescent="0.3">
      <c r="A124" t="s">
        <v>110</v>
      </c>
      <c r="B124" t="s">
        <v>481</v>
      </c>
      <c r="C124" t="s">
        <v>486</v>
      </c>
      <c r="D124">
        <f>VLOOKUP($A124,'TRA8901'!$C$12:$AB$235,'TRA8901'!X$4,FALSE)</f>
        <v>789</v>
      </c>
      <c r="E124">
        <f>VLOOKUP($A124,'TRA8901'!$C$12:$AB$235,'TRA8901'!Y$4,FALSE)</f>
        <v>799</v>
      </c>
      <c r="F124">
        <f>VLOOKUP($A124,'TRA8901'!$C$12:$AB$235,'TRA8901'!Z$4,FALSE)</f>
        <v>831</v>
      </c>
      <c r="G124">
        <f>VLOOKUP($A124,'TRA8901'!$C$12:$AB$235,'TRA8901'!AA$4,FALSE)</f>
        <v>852</v>
      </c>
      <c r="H124">
        <f>VLOOKUP($A124,'TRA8901'!$C$12:$AB$235,'TRA8901'!AB$4,FALSE)</f>
        <v>887</v>
      </c>
      <c r="I124">
        <f>VLOOKUP($A124,'TRA8901'!$C$12:$AC$235,'TRA8901'!AC$4,FALSE)</f>
        <v>931</v>
      </c>
      <c r="J124">
        <f>VLOOKUP($A124,'TRA8901'!$C$12:$AD$235,'TRA8901'!AD$4,FALSE)</f>
        <v>957</v>
      </c>
      <c r="K124">
        <f>VLOOKUP($A124,'TRA8901'!$C$12:$AE$235,'TRA8901'!AE$4,FALSE)</f>
        <v>983</v>
      </c>
      <c r="M124">
        <f>VLOOKUP($A124,Sheet6!$A$8:$F$224,2,FALSE)</f>
        <v>199567</v>
      </c>
      <c r="N124">
        <f>VLOOKUP($A124,Sheet6!$A$8:$F$224,3,FALSE)</f>
        <v>202113</v>
      </c>
      <c r="O124">
        <f>VLOOKUP($A124,Sheet6!$A$8:$F$224,4,FALSE)</f>
        <v>203654</v>
      </c>
      <c r="P124">
        <f>VLOOKUP($A124,Sheet6!$A$8:$F$224,5,FALSE)</f>
        <v>205784</v>
      </c>
      <c r="Q124">
        <f>VLOOKUP($A124,Sheet6!$A$8:$F$224,6,FALSE)</f>
        <v>206920</v>
      </c>
      <c r="R124">
        <f>VLOOKUP($A124,Sheet6!$A$8:$G$224,7,FALSE)</f>
        <v>208163</v>
      </c>
      <c r="S124">
        <f>VLOOKUP($A124,Sheet6!$A$8:$H$224,8,FALSE)</f>
        <v>209893</v>
      </c>
      <c r="T124">
        <f>VLOOKUP($A124,Sheet6!$A$8:$I$229,9,FALSE)</f>
        <v>210618</v>
      </c>
    </row>
    <row r="125" spans="1:20" x14ac:dyDescent="0.3">
      <c r="A125" t="s">
        <v>136</v>
      </c>
      <c r="B125" t="s">
        <v>481</v>
      </c>
      <c r="C125" t="s">
        <v>486</v>
      </c>
      <c r="D125">
        <f>VLOOKUP($A125,'TRA8901'!$C$12:$AB$235,'TRA8901'!X$4,FALSE)</f>
        <v>1057</v>
      </c>
      <c r="E125">
        <f>VLOOKUP($A125,'TRA8901'!$C$12:$AB$235,'TRA8901'!Y$4,FALSE)</f>
        <v>1041</v>
      </c>
      <c r="F125">
        <f>VLOOKUP($A125,'TRA8901'!$C$12:$AB$235,'TRA8901'!Z$4,FALSE)</f>
        <v>1074</v>
      </c>
      <c r="G125">
        <f>VLOOKUP($A125,'TRA8901'!$C$12:$AB$235,'TRA8901'!AA$4,FALSE)</f>
        <v>1086</v>
      </c>
      <c r="H125">
        <f>VLOOKUP($A125,'TRA8901'!$C$12:$AB$235,'TRA8901'!AB$4,FALSE)</f>
        <v>1085</v>
      </c>
      <c r="I125">
        <f>VLOOKUP($A125,'TRA8901'!$C$12:$AC$235,'TRA8901'!AC$4,FALSE)</f>
        <v>1112</v>
      </c>
      <c r="J125">
        <f>VLOOKUP($A125,'TRA8901'!$C$12:$AD$235,'TRA8901'!AD$4,FALSE)</f>
        <v>1107</v>
      </c>
      <c r="K125">
        <f>VLOOKUP($A125,'TRA8901'!$C$12:$AE$235,'TRA8901'!AE$4,FALSE)</f>
        <v>1137</v>
      </c>
      <c r="M125">
        <f>VLOOKUP($A125,Sheet6!$A$8:$F$224,2,FALSE)</f>
        <v>250582</v>
      </c>
      <c r="N125">
        <f>VLOOKUP($A125,Sheet6!$A$8:$F$224,3,FALSE)</f>
        <v>251312</v>
      </c>
      <c r="O125">
        <f>VLOOKUP($A125,Sheet6!$A$8:$F$224,4,FALSE)</f>
        <v>252313</v>
      </c>
      <c r="P125">
        <f>VLOOKUP($A125,Sheet6!$A$8:$F$224,5,FALSE)</f>
        <v>253875</v>
      </c>
      <c r="Q125">
        <f>VLOOKUP($A125,Sheet6!$A$8:$F$224,6,FALSE)</f>
        <v>256203</v>
      </c>
      <c r="R125">
        <f>VLOOKUP($A125,Sheet6!$A$8:$G$224,7,FALSE)</f>
        <v>257034</v>
      </c>
      <c r="S125">
        <f>VLOOKUP($A125,Sheet6!$A$8:$H$224,8,FALSE)</f>
        <v>257174</v>
      </c>
      <c r="T125">
        <f>VLOOKUP($A125,Sheet6!$A$8:$I$229,9,FALSE)</f>
        <v>257302</v>
      </c>
    </row>
    <row r="126" spans="1:20" x14ac:dyDescent="0.3">
      <c r="A126" t="s">
        <v>140</v>
      </c>
      <c r="B126" t="s">
        <v>481</v>
      </c>
      <c r="C126" t="s">
        <v>486</v>
      </c>
      <c r="D126">
        <f>VLOOKUP($A126,'TRA8901'!$C$12:$AB$235,'TRA8901'!X$4,FALSE)</f>
        <v>878</v>
      </c>
      <c r="E126">
        <f>VLOOKUP($A126,'TRA8901'!$C$12:$AB$235,'TRA8901'!Y$4,FALSE)</f>
        <v>872</v>
      </c>
      <c r="F126">
        <f>VLOOKUP($A126,'TRA8901'!$C$12:$AB$235,'TRA8901'!Z$4,FALSE)</f>
        <v>899</v>
      </c>
      <c r="G126">
        <f>VLOOKUP($A126,'TRA8901'!$C$12:$AB$235,'TRA8901'!AA$4,FALSE)</f>
        <v>901</v>
      </c>
      <c r="H126">
        <f>VLOOKUP($A126,'TRA8901'!$C$12:$AB$235,'TRA8901'!AB$4,FALSE)</f>
        <v>912</v>
      </c>
      <c r="I126">
        <f>VLOOKUP($A126,'TRA8901'!$C$12:$AC$235,'TRA8901'!AC$4,FALSE)</f>
        <v>925</v>
      </c>
      <c r="J126">
        <f>VLOOKUP($A126,'TRA8901'!$C$12:$AD$235,'TRA8901'!AD$4,FALSE)</f>
        <v>920</v>
      </c>
      <c r="K126">
        <f>VLOOKUP($A126,'TRA8901'!$C$12:$AE$235,'TRA8901'!AE$4,FALSE)</f>
        <v>949</v>
      </c>
      <c r="M126">
        <f>VLOOKUP($A126,Sheet6!$A$8:$F$224,2,FALSE)</f>
        <v>332067</v>
      </c>
      <c r="N126">
        <f>VLOOKUP($A126,Sheet6!$A$8:$F$224,3,FALSE)</f>
        <v>334631</v>
      </c>
      <c r="O126">
        <f>VLOOKUP($A126,Sheet6!$A$8:$F$224,4,FALSE)</f>
        <v>338491</v>
      </c>
      <c r="P126">
        <f>VLOOKUP($A126,Sheet6!$A$8:$F$224,5,FALSE)</f>
        <v>344036</v>
      </c>
      <c r="Q126">
        <f>VLOOKUP($A126,Sheet6!$A$8:$F$224,6,FALSE)</f>
        <v>349513</v>
      </c>
      <c r="R126">
        <f>VLOOKUP($A126,Sheet6!$A$8:$G$224,7,FALSE)</f>
        <v>353540</v>
      </c>
      <c r="S126">
        <f>VLOOKUP($A126,Sheet6!$A$8:$H$224,8,FALSE)</f>
        <v>355218</v>
      </c>
      <c r="T126">
        <f>VLOOKUP($A126,Sheet6!$A$8:$I$229,9,FALSE)</f>
        <v>354224</v>
      </c>
    </row>
    <row r="127" spans="1:20" x14ac:dyDescent="0.3">
      <c r="A127" t="s">
        <v>148</v>
      </c>
      <c r="B127" t="s">
        <v>481</v>
      </c>
      <c r="C127" t="s">
        <v>486</v>
      </c>
      <c r="D127">
        <f>VLOOKUP($A127,'TRA8901'!$C$12:$AB$235,'TRA8901'!X$4,FALSE)</f>
        <v>946</v>
      </c>
      <c r="E127">
        <f>VLOOKUP($A127,'TRA8901'!$C$12:$AB$235,'TRA8901'!Y$4,FALSE)</f>
        <v>936</v>
      </c>
      <c r="F127">
        <f>VLOOKUP($A127,'TRA8901'!$C$12:$AB$235,'TRA8901'!Z$4,FALSE)</f>
        <v>951</v>
      </c>
      <c r="G127">
        <f>VLOOKUP($A127,'TRA8901'!$C$12:$AB$235,'TRA8901'!AA$4,FALSE)</f>
        <v>957</v>
      </c>
      <c r="H127">
        <f>VLOOKUP($A127,'TRA8901'!$C$12:$AB$235,'TRA8901'!AB$4,FALSE)</f>
        <v>964</v>
      </c>
      <c r="I127">
        <f>VLOOKUP($A127,'TRA8901'!$C$12:$AC$235,'TRA8901'!AC$4,FALSE)</f>
        <v>988</v>
      </c>
      <c r="J127">
        <f>VLOOKUP($A127,'TRA8901'!$C$12:$AD$235,'TRA8901'!AD$4,FALSE)</f>
        <v>1012</v>
      </c>
      <c r="K127">
        <f>VLOOKUP($A127,'TRA8901'!$C$12:$AE$235,'TRA8901'!AE$4,FALSE)</f>
        <v>1050</v>
      </c>
      <c r="M127">
        <f>VLOOKUP($A127,Sheet6!$A$8:$F$224,2,FALSE)</f>
        <v>308463</v>
      </c>
      <c r="N127">
        <f>VLOOKUP($A127,Sheet6!$A$8:$F$224,3,FALSE)</f>
        <v>310657</v>
      </c>
      <c r="O127">
        <f>VLOOKUP($A127,Sheet6!$A$8:$F$224,4,FALSE)</f>
        <v>314385</v>
      </c>
      <c r="P127">
        <f>VLOOKUP($A127,Sheet6!$A$8:$F$224,5,FALSE)</f>
        <v>318936</v>
      </c>
      <c r="Q127">
        <f>VLOOKUP($A127,Sheet6!$A$8:$F$224,6,FALSE)</f>
        <v>324779</v>
      </c>
      <c r="R127">
        <f>VLOOKUP($A127,Sheet6!$A$8:$G$224,7,FALSE)</f>
        <v>329209</v>
      </c>
      <c r="S127">
        <f>VLOOKUP($A127,Sheet6!$A$8:$H$224,8,FALSE)</f>
        <v>331069</v>
      </c>
      <c r="T127">
        <f>VLOOKUP($A127,Sheet6!$A$8:$I$229,9,FALSE)</f>
        <v>332900</v>
      </c>
    </row>
    <row r="128" spans="1:20" x14ac:dyDescent="0.3">
      <c r="A128" t="s">
        <v>152</v>
      </c>
      <c r="B128" t="s">
        <v>479</v>
      </c>
      <c r="C128" t="s">
        <v>486</v>
      </c>
      <c r="D128">
        <f>VLOOKUP($A128,'TRA8901'!$C$12:$AB$235,'TRA8901'!X$4,FALSE)</f>
        <v>372</v>
      </c>
      <c r="E128">
        <f>VLOOKUP($A128,'TRA8901'!$C$12:$AB$235,'TRA8901'!Y$4,FALSE)</f>
        <v>376</v>
      </c>
      <c r="F128">
        <f>VLOOKUP($A128,'TRA8901'!$C$12:$AB$235,'TRA8901'!Z$4,FALSE)</f>
        <v>388</v>
      </c>
      <c r="G128">
        <f>VLOOKUP($A128,'TRA8901'!$C$12:$AB$235,'TRA8901'!AA$4,FALSE)</f>
        <v>422</v>
      </c>
      <c r="H128">
        <f>VLOOKUP($A128,'TRA8901'!$C$12:$AB$235,'TRA8901'!AB$4,FALSE)</f>
        <v>443</v>
      </c>
      <c r="I128">
        <f>VLOOKUP($A128,'TRA8901'!$C$12:$AC$235,'TRA8901'!AC$4,FALSE)</f>
        <v>443</v>
      </c>
      <c r="J128">
        <f>VLOOKUP($A128,'TRA8901'!$C$12:$AD$235,'TRA8901'!AD$4,FALSE)</f>
        <v>452</v>
      </c>
      <c r="K128">
        <f>VLOOKUP($A128,'TRA8901'!$C$12:$AE$235,'TRA8901'!AE$4,FALSE)</f>
        <v>456</v>
      </c>
      <c r="M128">
        <f>VLOOKUP($A128,Sheet6!$A$8:$F$224,2,FALSE)</f>
        <v>37096</v>
      </c>
      <c r="N128">
        <f>VLOOKUP($A128,Sheet6!$A$8:$F$224,3,FALSE)</f>
        <v>37791</v>
      </c>
      <c r="O128">
        <f>VLOOKUP($A128,Sheet6!$A$8:$F$224,4,FALSE)</f>
        <v>38263</v>
      </c>
      <c r="P128">
        <f>VLOOKUP($A128,Sheet6!$A$8:$F$224,5,FALSE)</f>
        <v>38352</v>
      </c>
      <c r="Q128">
        <f>VLOOKUP($A128,Sheet6!$A$8:$F$224,6,FALSE)</f>
        <v>38949</v>
      </c>
      <c r="R128">
        <f>VLOOKUP($A128,Sheet6!$A$8:$G$224,7,FALSE)</f>
        <v>39474</v>
      </c>
      <c r="S128">
        <f>VLOOKUP($A128,Sheet6!$A$8:$H$224,8,FALSE)</f>
        <v>39697</v>
      </c>
      <c r="T128">
        <f>VLOOKUP($A128,Sheet6!$A$8:$I$229,9,FALSE)</f>
        <v>39927</v>
      </c>
    </row>
    <row r="129" spans="1:20" x14ac:dyDescent="0.3">
      <c r="A129" t="s">
        <v>156</v>
      </c>
      <c r="B129" t="s">
        <v>479</v>
      </c>
      <c r="C129" t="s">
        <v>486</v>
      </c>
      <c r="D129">
        <f>VLOOKUP($A129,'TRA8901'!$C$12:$AB$235,'TRA8901'!X$4,FALSE)</f>
        <v>1107</v>
      </c>
      <c r="E129">
        <f>VLOOKUP($A129,'TRA8901'!$C$12:$AB$235,'TRA8901'!Y$4,FALSE)</f>
        <v>1115</v>
      </c>
      <c r="F129">
        <f>VLOOKUP($A129,'TRA8901'!$C$12:$AB$235,'TRA8901'!Z$4,FALSE)</f>
        <v>1166</v>
      </c>
      <c r="G129">
        <f>VLOOKUP($A129,'TRA8901'!$C$12:$AB$235,'TRA8901'!AA$4,FALSE)</f>
        <v>1188</v>
      </c>
      <c r="H129">
        <f>VLOOKUP($A129,'TRA8901'!$C$12:$AB$235,'TRA8901'!AB$4,FALSE)</f>
        <v>1223</v>
      </c>
      <c r="I129">
        <f>VLOOKUP($A129,'TRA8901'!$C$12:$AC$235,'TRA8901'!AC$4,FALSE)</f>
        <v>1249</v>
      </c>
      <c r="J129">
        <f>VLOOKUP($A129,'TRA8901'!$C$12:$AD$235,'TRA8901'!AD$4,FALSE)</f>
        <v>1251</v>
      </c>
      <c r="K129">
        <f>VLOOKUP($A129,'TRA8901'!$C$12:$AE$235,'TRA8901'!AE$4,FALSE)</f>
        <v>1243</v>
      </c>
      <c r="M129">
        <f>VLOOKUP($A129,Sheet6!$A$8:$F$224,2,FALSE)</f>
        <v>185197</v>
      </c>
      <c r="N129">
        <f>VLOOKUP($A129,Sheet6!$A$8:$F$224,3,FALSE)</f>
        <v>186389</v>
      </c>
      <c r="O129">
        <f>VLOOKUP($A129,Sheet6!$A$8:$F$224,4,FALSE)</f>
        <v>187737</v>
      </c>
      <c r="P129">
        <f>VLOOKUP($A129,Sheet6!$A$8:$F$224,5,FALSE)</f>
        <v>188522</v>
      </c>
      <c r="Q129">
        <f>VLOOKUP($A129,Sheet6!$A$8:$F$224,6,FALSE)</f>
        <v>189532</v>
      </c>
      <c r="R129">
        <f>VLOOKUP($A129,Sheet6!$A$8:$G$224,7,FALSE)</f>
        <v>191041</v>
      </c>
      <c r="S129">
        <f>VLOOKUP($A129,Sheet6!$A$8:$H$224,8,FALSE)</f>
        <v>192107</v>
      </c>
      <c r="T129">
        <f>VLOOKUP($A129,Sheet6!$A$8:$I$229,9,FALSE)</f>
        <v>192801</v>
      </c>
    </row>
    <row r="130" spans="1:20" x14ac:dyDescent="0.3">
      <c r="A130" t="s">
        <v>158</v>
      </c>
      <c r="B130" t="s">
        <v>479</v>
      </c>
      <c r="C130" t="s">
        <v>486</v>
      </c>
      <c r="D130">
        <f>VLOOKUP($A130,'TRA8901'!$C$12:$AB$235,'TRA8901'!X$4,FALSE)</f>
        <v>1838</v>
      </c>
      <c r="E130">
        <f>VLOOKUP($A130,'TRA8901'!$C$12:$AB$235,'TRA8901'!Y$4,FALSE)</f>
        <v>1871</v>
      </c>
      <c r="F130">
        <f>VLOOKUP($A130,'TRA8901'!$C$12:$AB$235,'TRA8901'!Z$4,FALSE)</f>
        <v>1926</v>
      </c>
      <c r="G130">
        <f>VLOOKUP($A130,'TRA8901'!$C$12:$AB$235,'TRA8901'!AA$4,FALSE)</f>
        <v>1969</v>
      </c>
      <c r="H130">
        <f>VLOOKUP($A130,'TRA8901'!$C$12:$AB$235,'TRA8901'!AB$4,FALSE)</f>
        <v>2059</v>
      </c>
      <c r="I130">
        <f>VLOOKUP($A130,'TRA8901'!$C$12:$AC$235,'TRA8901'!AC$4,FALSE)</f>
        <v>2103</v>
      </c>
      <c r="J130">
        <f>VLOOKUP($A130,'TRA8901'!$C$12:$AD$235,'TRA8901'!AD$4,FALSE)</f>
        <v>2146</v>
      </c>
      <c r="K130">
        <f>VLOOKUP($A130,'TRA8901'!$C$12:$AE$235,'TRA8901'!AE$4,FALSE)</f>
        <v>2164</v>
      </c>
      <c r="M130">
        <f>VLOOKUP($A130,Sheet6!$A$8:$F$224,2,FALSE)</f>
        <v>308416</v>
      </c>
      <c r="N130">
        <f>VLOOKUP($A130,Sheet6!$A$8:$F$224,3,FALSE)</f>
        <v>309085</v>
      </c>
      <c r="O130">
        <f>VLOOKUP($A130,Sheet6!$A$8:$F$224,4,FALSE)</f>
        <v>310774</v>
      </c>
      <c r="P130">
        <f>VLOOKUP($A130,Sheet6!$A$8:$F$224,5,FALSE)</f>
        <v>312227</v>
      </c>
      <c r="Q130">
        <f>VLOOKUP($A130,Sheet6!$A$8:$F$224,6,FALSE)</f>
        <v>314392</v>
      </c>
      <c r="R130">
        <f>VLOOKUP($A130,Sheet6!$A$8:$G$224,7,FALSE)</f>
        <v>317459</v>
      </c>
      <c r="S130">
        <f>VLOOKUP($A130,Sheet6!$A$8:$H$224,8,FALSE)</f>
        <v>320274</v>
      </c>
      <c r="T130">
        <f>VLOOKUP($A130,Sheet6!$A$8:$I$229,9,FALSE)</f>
        <v>323136</v>
      </c>
    </row>
    <row r="131" spans="1:20" x14ac:dyDescent="0.3">
      <c r="A131" t="s">
        <v>162</v>
      </c>
      <c r="B131" t="s">
        <v>481</v>
      </c>
      <c r="C131" t="s">
        <v>486</v>
      </c>
      <c r="D131">
        <f>VLOOKUP($A131,'TRA8901'!$C$12:$AB$235,'TRA8901'!X$4,FALSE)</f>
        <v>878</v>
      </c>
      <c r="E131">
        <f>VLOOKUP($A131,'TRA8901'!$C$12:$AB$235,'TRA8901'!Y$4,FALSE)</f>
        <v>886</v>
      </c>
      <c r="F131">
        <f>VLOOKUP($A131,'TRA8901'!$C$12:$AB$235,'TRA8901'!Z$4,FALSE)</f>
        <v>911</v>
      </c>
      <c r="G131">
        <f>VLOOKUP($A131,'TRA8901'!$C$12:$AB$235,'TRA8901'!AA$4,FALSE)</f>
        <v>929</v>
      </c>
      <c r="H131">
        <f>VLOOKUP($A131,'TRA8901'!$C$12:$AB$235,'TRA8901'!AB$4,FALSE)</f>
        <v>929</v>
      </c>
      <c r="I131">
        <f>VLOOKUP($A131,'TRA8901'!$C$12:$AC$235,'TRA8901'!AC$4,FALSE)</f>
        <v>928</v>
      </c>
      <c r="J131">
        <f>VLOOKUP($A131,'TRA8901'!$C$12:$AD$235,'TRA8901'!AD$4,FALSE)</f>
        <v>935</v>
      </c>
      <c r="K131">
        <f>VLOOKUP($A131,'TRA8901'!$C$12:$AE$235,'TRA8901'!AE$4,FALSE)</f>
        <v>950</v>
      </c>
      <c r="M131">
        <f>VLOOKUP($A131,Sheet6!$A$8:$F$224,2,FALSE)</f>
        <v>249792</v>
      </c>
      <c r="N131">
        <f>VLOOKUP($A131,Sheet6!$A$8:$F$224,3,FALSE)</f>
        <v>250194</v>
      </c>
      <c r="O131">
        <f>VLOOKUP($A131,Sheet6!$A$8:$F$224,4,FALSE)</f>
        <v>250956</v>
      </c>
      <c r="P131">
        <f>VLOOKUP($A131,Sheet6!$A$8:$F$224,5,FALSE)</f>
        <v>251746</v>
      </c>
      <c r="Q131">
        <f>VLOOKUP($A131,Sheet6!$A$8:$F$224,6,FALSE)</f>
        <v>253659</v>
      </c>
      <c r="R131">
        <f>VLOOKUP($A131,Sheet6!$A$8:$G$224,7,FALSE)</f>
        <v>255378</v>
      </c>
      <c r="S131">
        <f>VLOOKUP($A131,Sheet6!$A$8:$H$224,8,FALSE)</f>
        <v>255833</v>
      </c>
      <c r="T131">
        <f>VLOOKUP($A131,Sheet6!$A$8:$I$229,9,FALSE)</f>
        <v>256375</v>
      </c>
    </row>
    <row r="132" spans="1:20" x14ac:dyDescent="0.3">
      <c r="A132" t="s">
        <v>164</v>
      </c>
      <c r="B132" t="s">
        <v>481</v>
      </c>
      <c r="C132" t="s">
        <v>486</v>
      </c>
      <c r="D132">
        <f>VLOOKUP($A132,'TRA8901'!$C$12:$AB$235,'TRA8901'!X$4,FALSE)</f>
        <v>833</v>
      </c>
      <c r="E132">
        <f>VLOOKUP($A132,'TRA8901'!$C$12:$AB$235,'TRA8901'!Y$4,FALSE)</f>
        <v>842</v>
      </c>
      <c r="F132">
        <f>VLOOKUP($A132,'TRA8901'!$C$12:$AB$235,'TRA8901'!Z$4,FALSE)</f>
        <v>867</v>
      </c>
      <c r="G132">
        <f>VLOOKUP($A132,'TRA8901'!$C$12:$AB$235,'TRA8901'!AA$4,FALSE)</f>
        <v>887</v>
      </c>
      <c r="H132">
        <f>VLOOKUP($A132,'TRA8901'!$C$12:$AB$235,'TRA8901'!AB$4,FALSE)</f>
        <v>912</v>
      </c>
      <c r="I132">
        <f>VLOOKUP($A132,'TRA8901'!$C$12:$AC$235,'TRA8901'!AC$4,FALSE)</f>
        <v>967</v>
      </c>
      <c r="J132">
        <f>VLOOKUP($A132,'TRA8901'!$C$12:$AD$235,'TRA8901'!AD$4,FALSE)</f>
        <v>1011</v>
      </c>
      <c r="K132">
        <f>VLOOKUP($A132,'TRA8901'!$C$12:$AE$235,'TRA8901'!AE$4,FALSE)</f>
        <v>1020</v>
      </c>
      <c r="M132">
        <f>VLOOKUP($A132,Sheet6!$A$8:$F$224,2,FALSE)</f>
        <v>167811</v>
      </c>
      <c r="N132">
        <f>VLOOKUP($A132,Sheet6!$A$8:$F$224,3,FALSE)</f>
        <v>168642</v>
      </c>
      <c r="O132">
        <f>VLOOKUP($A132,Sheet6!$A$8:$F$224,4,FALSE)</f>
        <v>169768</v>
      </c>
      <c r="P132">
        <f>VLOOKUP($A132,Sheet6!$A$8:$F$224,5,FALSE)</f>
        <v>171677</v>
      </c>
      <c r="Q132">
        <f>VLOOKUP($A132,Sheet6!$A$8:$F$224,6,FALSE)</f>
        <v>173727</v>
      </c>
      <c r="R132">
        <f>VLOOKUP($A132,Sheet6!$A$8:$G$224,7,FALSE)</f>
        <v>175768</v>
      </c>
      <c r="S132">
        <f>VLOOKUP($A132,Sheet6!$A$8:$H$224,8,FALSE)</f>
        <v>177799</v>
      </c>
      <c r="T132">
        <f>VLOOKUP($A132,Sheet6!$A$8:$I$229,9,FALSE)</f>
        <v>179854</v>
      </c>
    </row>
    <row r="133" spans="1:20" x14ac:dyDescent="0.3">
      <c r="A133" t="s">
        <v>190</v>
      </c>
      <c r="B133" t="s">
        <v>482</v>
      </c>
      <c r="C133" t="s">
        <v>486</v>
      </c>
      <c r="D133">
        <f>VLOOKUP($A133,'TRA8901'!$C$12:$AB$235,'TRA8901'!X$4,FALSE)</f>
        <v>745</v>
      </c>
      <c r="E133">
        <f>VLOOKUP($A133,'TRA8901'!$C$12:$AB$235,'TRA8901'!Y$4,FALSE)</f>
        <v>760</v>
      </c>
      <c r="F133">
        <f>VLOOKUP($A133,'TRA8901'!$C$12:$AB$235,'TRA8901'!Z$4,FALSE)</f>
        <v>801</v>
      </c>
      <c r="G133">
        <f>VLOOKUP($A133,'TRA8901'!$C$12:$AB$235,'TRA8901'!AA$4,FALSE)</f>
        <v>828</v>
      </c>
      <c r="H133">
        <f>VLOOKUP($A133,'TRA8901'!$C$12:$AB$235,'TRA8901'!AB$4,FALSE)</f>
        <v>855</v>
      </c>
      <c r="I133">
        <f>VLOOKUP($A133,'TRA8901'!$C$12:$AC$235,'TRA8901'!AC$4,FALSE)</f>
        <v>909</v>
      </c>
      <c r="J133">
        <f>VLOOKUP($A133,'TRA8901'!$C$12:$AD$235,'TRA8901'!AD$4,FALSE)</f>
        <v>899</v>
      </c>
      <c r="K133">
        <f>VLOOKUP($A133,'TRA8901'!$C$12:$AE$235,'TRA8901'!AE$4,FALSE)</f>
        <v>917</v>
      </c>
      <c r="M133">
        <f>VLOOKUP($A133,Sheet6!$A$8:$F$224,2,FALSE)</f>
        <v>159369</v>
      </c>
      <c r="N133">
        <f>VLOOKUP($A133,Sheet6!$A$8:$F$224,3,FALSE)</f>
        <v>161553</v>
      </c>
      <c r="O133">
        <f>VLOOKUP($A133,Sheet6!$A$8:$F$224,4,FALSE)</f>
        <v>163999</v>
      </c>
      <c r="P133">
        <f>VLOOKUP($A133,Sheet6!$A$8:$F$224,5,FALSE)</f>
        <v>166376</v>
      </c>
      <c r="Q133">
        <f>VLOOKUP($A133,Sheet6!$A$8:$F$224,6,FALSE)</f>
        <v>168814</v>
      </c>
      <c r="R133">
        <f>VLOOKUP($A133,Sheet6!$A$8:$G$224,7,FALSE)</f>
        <v>169912</v>
      </c>
      <c r="S133">
        <f>VLOOKUP($A133,Sheet6!$A$8:$H$224,8,FALSE)</f>
        <v>171623</v>
      </c>
      <c r="T133">
        <f>VLOOKUP($A133,Sheet6!$A$8:$I$229,9,FALSE)</f>
        <v>173292</v>
      </c>
    </row>
    <row r="134" spans="1:20" x14ac:dyDescent="0.3">
      <c r="A134" t="s">
        <v>192</v>
      </c>
      <c r="B134" t="s">
        <v>479</v>
      </c>
      <c r="C134" t="s">
        <v>486</v>
      </c>
      <c r="D134">
        <f>VLOOKUP($A134,'TRA8901'!$C$12:$AB$235,'TRA8901'!X$4,FALSE)</f>
        <v>1822</v>
      </c>
      <c r="E134">
        <f>VLOOKUP($A134,'TRA8901'!$C$12:$AB$235,'TRA8901'!Y$4,FALSE)</f>
        <v>1907</v>
      </c>
      <c r="F134">
        <f>VLOOKUP($A134,'TRA8901'!$C$12:$AB$235,'TRA8901'!Z$4,FALSE)</f>
        <v>1953</v>
      </c>
      <c r="G134">
        <f>VLOOKUP($A134,'TRA8901'!$C$12:$AB$235,'TRA8901'!AA$4,FALSE)</f>
        <v>2027</v>
      </c>
      <c r="H134">
        <f>VLOOKUP($A134,'TRA8901'!$C$12:$AB$235,'TRA8901'!AB$4,FALSE)</f>
        <v>2068</v>
      </c>
      <c r="I134">
        <f>VLOOKUP($A134,'TRA8901'!$C$12:$AC$235,'TRA8901'!AC$4,FALSE)</f>
        <v>2125</v>
      </c>
      <c r="J134">
        <f>VLOOKUP($A134,'TRA8901'!$C$12:$AD$235,'TRA8901'!AD$4,FALSE)</f>
        <v>2221</v>
      </c>
      <c r="K134">
        <f>VLOOKUP($A134,'TRA8901'!$C$12:$AE$235,'TRA8901'!AE$4,FALSE)</f>
        <v>2271</v>
      </c>
      <c r="M134">
        <f>VLOOKUP($A134,Sheet6!$A$8:$F$224,2,FALSE)</f>
        <v>259591</v>
      </c>
      <c r="N134">
        <f>VLOOKUP($A134,Sheet6!$A$8:$F$224,3,FALSE)</f>
        <v>263793</v>
      </c>
      <c r="O134">
        <f>VLOOKUP($A134,Sheet6!$A$8:$F$224,4,FALSE)</f>
        <v>267846</v>
      </c>
      <c r="P134">
        <f>VLOOKUP($A134,Sheet6!$A$8:$F$224,5,FALSE)</f>
        <v>272421</v>
      </c>
      <c r="Q134">
        <f>VLOOKUP($A134,Sheet6!$A$8:$F$224,6,FALSE)</f>
        <v>276731</v>
      </c>
      <c r="R134">
        <f>VLOOKUP($A134,Sheet6!$A$8:$G$224,7,FALSE)</f>
        <v>280030</v>
      </c>
      <c r="S134">
        <f>VLOOKUP($A134,Sheet6!$A$8:$H$224,8,FALSE)</f>
        <v>283606</v>
      </c>
      <c r="T134">
        <f>VLOOKUP($A134,Sheet6!$A$8:$I$229,9,FALSE)</f>
        <v>288648</v>
      </c>
    </row>
    <row r="135" spans="1:20" x14ac:dyDescent="0.3">
      <c r="A135" t="s">
        <v>200</v>
      </c>
      <c r="B135" t="s">
        <v>481</v>
      </c>
      <c r="C135" t="s">
        <v>486</v>
      </c>
      <c r="D135">
        <f>VLOOKUP($A135,'TRA8901'!$C$12:$AB$235,'TRA8901'!X$4,FALSE)</f>
        <v>504</v>
      </c>
      <c r="E135">
        <f>VLOOKUP($A135,'TRA8901'!$C$12:$AB$235,'TRA8901'!Y$4,FALSE)</f>
        <v>515</v>
      </c>
      <c r="F135">
        <f>VLOOKUP($A135,'TRA8901'!$C$12:$AB$235,'TRA8901'!Z$4,FALSE)</f>
        <v>533</v>
      </c>
      <c r="G135">
        <f>VLOOKUP($A135,'TRA8901'!$C$12:$AB$235,'TRA8901'!AA$4,FALSE)</f>
        <v>549</v>
      </c>
      <c r="H135">
        <f>VLOOKUP($A135,'TRA8901'!$C$12:$AB$235,'TRA8901'!AB$4,FALSE)</f>
        <v>562</v>
      </c>
      <c r="I135">
        <f>VLOOKUP($A135,'TRA8901'!$C$12:$AC$235,'TRA8901'!AC$4,FALSE)</f>
        <v>583</v>
      </c>
      <c r="J135">
        <f>VLOOKUP($A135,'TRA8901'!$C$12:$AD$235,'TRA8901'!AD$4,FALSE)</f>
        <v>590</v>
      </c>
      <c r="K135">
        <f>VLOOKUP($A135,'TRA8901'!$C$12:$AE$235,'TRA8901'!AE$4,FALSE)</f>
        <v>586</v>
      </c>
      <c r="M135">
        <f>VLOOKUP($A135,Sheet6!$A$8:$F$224,2,FALSE)</f>
        <v>205498</v>
      </c>
      <c r="N135">
        <f>VLOOKUP($A135,Sheet6!$A$8:$F$224,3,FALSE)</f>
        <v>207404</v>
      </c>
      <c r="O135">
        <f>VLOOKUP($A135,Sheet6!$A$8:$F$224,4,FALSE)</f>
        <v>210173</v>
      </c>
      <c r="P135">
        <f>VLOOKUP($A135,Sheet6!$A$8:$F$224,5,FALSE)</f>
        <v>213581</v>
      </c>
      <c r="Q135">
        <f>VLOOKUP($A135,Sheet6!$A$8:$F$224,6,FALSE)</f>
        <v>215914</v>
      </c>
      <c r="R135">
        <f>VLOOKUP($A135,Sheet6!$A$8:$G$224,7,FALSE)</f>
        <v>214658</v>
      </c>
      <c r="S135">
        <f>VLOOKUP($A135,Sheet6!$A$8:$H$224,8,FALSE)</f>
        <v>214109</v>
      </c>
      <c r="T135">
        <f>VLOOKUP($A135,Sheet6!$A$8:$I$229,9,FALSE)</f>
        <v>213052</v>
      </c>
    </row>
    <row r="136" spans="1:20" x14ac:dyDescent="0.3">
      <c r="A136" t="s">
        <v>204</v>
      </c>
      <c r="B136" t="s">
        <v>481</v>
      </c>
      <c r="C136" t="s">
        <v>486</v>
      </c>
      <c r="D136">
        <f>VLOOKUP($A136,'TRA8901'!$C$12:$AB$235,'TRA8901'!X$4,FALSE)</f>
        <v>1070</v>
      </c>
      <c r="E136">
        <f>VLOOKUP($A136,'TRA8901'!$C$12:$AB$235,'TRA8901'!Y$4,FALSE)</f>
        <v>1099</v>
      </c>
      <c r="F136">
        <f>VLOOKUP($A136,'TRA8901'!$C$12:$AB$235,'TRA8901'!Z$4,FALSE)</f>
        <v>1143</v>
      </c>
      <c r="G136">
        <f>VLOOKUP($A136,'TRA8901'!$C$12:$AB$235,'TRA8901'!AA$4,FALSE)</f>
        <v>1180</v>
      </c>
      <c r="H136">
        <f>VLOOKUP($A136,'TRA8901'!$C$12:$AB$235,'TRA8901'!AB$4,FALSE)</f>
        <v>1222</v>
      </c>
      <c r="I136">
        <f>VLOOKUP($A136,'TRA8901'!$C$12:$AC$235,'TRA8901'!AC$4,FALSE)</f>
        <v>1293</v>
      </c>
      <c r="J136">
        <f>VLOOKUP($A136,'TRA8901'!$C$12:$AD$235,'TRA8901'!AD$4,FALSE)</f>
        <v>1297</v>
      </c>
      <c r="K136">
        <f>VLOOKUP($A136,'TRA8901'!$C$12:$AE$235,'TRA8901'!AE$4,FALSE)</f>
        <v>1321</v>
      </c>
      <c r="M136">
        <f>VLOOKUP($A136,Sheet6!$A$8:$F$224,2,FALSE)</f>
        <v>186596</v>
      </c>
      <c r="N136">
        <f>VLOOKUP($A136,Sheet6!$A$8:$F$224,3,FALSE)</f>
        <v>188371</v>
      </c>
      <c r="O136">
        <f>VLOOKUP($A136,Sheet6!$A$8:$F$224,4,FALSE)</f>
        <v>190493</v>
      </c>
      <c r="P136">
        <f>VLOOKUP($A136,Sheet6!$A$8:$F$224,5,FALSE)</f>
        <v>193657</v>
      </c>
      <c r="Q136">
        <f>VLOOKUP($A136,Sheet6!$A$8:$F$224,6,FALSE)</f>
        <v>196735</v>
      </c>
      <c r="R136">
        <f>VLOOKUP($A136,Sheet6!$A$8:$G$224,7,FALSE)</f>
        <v>198914</v>
      </c>
      <c r="S136">
        <f>VLOOKUP($A136,Sheet6!$A$8:$H$224,8,FALSE)</f>
        <v>201041</v>
      </c>
      <c r="T136">
        <f>VLOOKUP($A136,Sheet6!$A$8:$I$229,9,FALSE)</f>
        <v>202259</v>
      </c>
    </row>
    <row r="137" spans="1:20" x14ac:dyDescent="0.3">
      <c r="A137" t="s">
        <v>206</v>
      </c>
      <c r="B137" t="s">
        <v>481</v>
      </c>
      <c r="C137" t="s">
        <v>486</v>
      </c>
      <c r="D137">
        <f>VLOOKUP($A137,'TRA8901'!$C$12:$AB$235,'TRA8901'!X$4,FALSE)</f>
        <v>418</v>
      </c>
      <c r="E137">
        <f>VLOOKUP($A137,'TRA8901'!$C$12:$AB$235,'TRA8901'!Y$4,FALSE)</f>
        <v>424</v>
      </c>
      <c r="F137">
        <f>VLOOKUP($A137,'TRA8901'!$C$12:$AB$235,'TRA8901'!Z$4,FALSE)</f>
        <v>436</v>
      </c>
      <c r="G137">
        <f>VLOOKUP($A137,'TRA8901'!$C$12:$AB$235,'TRA8901'!AA$4,FALSE)</f>
        <v>438</v>
      </c>
      <c r="H137">
        <f>VLOOKUP($A137,'TRA8901'!$C$12:$AB$235,'TRA8901'!AB$4,FALSE)</f>
        <v>450</v>
      </c>
      <c r="I137">
        <f>VLOOKUP($A137,'TRA8901'!$C$12:$AC$235,'TRA8901'!AC$4,FALSE)</f>
        <v>472</v>
      </c>
      <c r="J137">
        <f>VLOOKUP($A137,'TRA8901'!$C$12:$AD$235,'TRA8901'!AD$4,FALSE)</f>
        <v>451</v>
      </c>
      <c r="K137">
        <f>VLOOKUP($A137,'TRA8901'!$C$12:$AE$235,'TRA8901'!AE$4,FALSE)</f>
        <v>447</v>
      </c>
      <c r="M137">
        <f>VLOOKUP($A137,Sheet6!$A$8:$F$224,2,FALSE)</f>
        <v>175091</v>
      </c>
      <c r="N137">
        <f>VLOOKUP($A137,Sheet6!$A$8:$F$224,3,FALSE)</f>
        <v>176236</v>
      </c>
      <c r="O137">
        <f>VLOOKUP($A137,Sheet6!$A$8:$F$224,4,FALSE)</f>
        <v>178367</v>
      </c>
      <c r="P137">
        <f>VLOOKUP($A137,Sheet6!$A$8:$F$224,5,FALSE)</f>
        <v>179234</v>
      </c>
      <c r="Q137">
        <f>VLOOKUP($A137,Sheet6!$A$8:$F$224,6,FALSE)</f>
        <v>180606</v>
      </c>
      <c r="R137">
        <f>VLOOKUP($A137,Sheet6!$A$8:$G$224,7,FALSE)</f>
        <v>181808</v>
      </c>
      <c r="S137">
        <f>VLOOKUP($A137,Sheet6!$A$8:$H$224,8,FALSE)</f>
        <v>182463</v>
      </c>
      <c r="T137">
        <f>VLOOKUP($A137,Sheet6!$A$8:$I$229,9,FALSE)</f>
        <v>183125</v>
      </c>
    </row>
    <row r="138" spans="1:20" x14ac:dyDescent="0.3">
      <c r="A138" t="s">
        <v>210</v>
      </c>
      <c r="B138" t="s">
        <v>481</v>
      </c>
      <c r="C138" t="s">
        <v>486</v>
      </c>
      <c r="D138">
        <f>VLOOKUP($A138,'TRA8901'!$C$12:$AB$235,'TRA8901'!X$4,FALSE)</f>
        <v>1008</v>
      </c>
      <c r="E138">
        <f>VLOOKUP($A138,'TRA8901'!$C$12:$AB$235,'TRA8901'!Y$4,FALSE)</f>
        <v>1013</v>
      </c>
      <c r="F138">
        <f>VLOOKUP($A138,'TRA8901'!$C$12:$AB$235,'TRA8901'!Z$4,FALSE)</f>
        <v>1044</v>
      </c>
      <c r="G138">
        <f>VLOOKUP($A138,'TRA8901'!$C$12:$AB$235,'TRA8901'!AA$4,FALSE)</f>
        <v>1065</v>
      </c>
      <c r="H138">
        <f>VLOOKUP($A138,'TRA8901'!$C$12:$AB$235,'TRA8901'!AB$4,FALSE)</f>
        <v>1098</v>
      </c>
      <c r="I138">
        <f>VLOOKUP($A138,'TRA8901'!$C$12:$AC$235,'TRA8901'!AC$4,FALSE)</f>
        <v>1167</v>
      </c>
      <c r="J138">
        <f>VLOOKUP($A138,'TRA8901'!$C$12:$AD$235,'TRA8901'!AD$4,FALSE)</f>
        <v>1167</v>
      </c>
      <c r="K138">
        <f>VLOOKUP($A138,'TRA8901'!$C$12:$AE$235,'TRA8901'!AE$4,FALSE)</f>
        <v>1168</v>
      </c>
      <c r="M138">
        <f>VLOOKUP($A138,Sheet6!$A$8:$F$224,2,FALSE)</f>
        <v>159837</v>
      </c>
      <c r="N138">
        <f>VLOOKUP($A138,Sheet6!$A$8:$F$224,3,FALSE)</f>
        <v>161305</v>
      </c>
      <c r="O138">
        <f>VLOOKUP($A138,Sheet6!$A$8:$F$224,4,FALSE)</f>
        <v>163822</v>
      </c>
      <c r="P138">
        <f>VLOOKUP($A138,Sheet6!$A$8:$F$224,5,FALSE)</f>
        <v>166040</v>
      </c>
      <c r="Q138">
        <f>VLOOKUP($A138,Sheet6!$A$8:$F$224,6,FALSE)</f>
        <v>168428</v>
      </c>
      <c r="R138">
        <f>VLOOKUP($A138,Sheet6!$A$8:$G$224,7,FALSE)</f>
        <v>170394</v>
      </c>
      <c r="S138">
        <f>VLOOKUP($A138,Sheet6!$A$8:$H$224,8,FALSE)</f>
        <v>172525</v>
      </c>
      <c r="T138">
        <f>VLOOKUP($A138,Sheet6!$A$8:$I$229,9,FALSE)</f>
        <v>174341</v>
      </c>
    </row>
    <row r="139" spans="1:20" x14ac:dyDescent="0.3">
      <c r="A139" t="s">
        <v>282</v>
      </c>
      <c r="B139" t="s">
        <v>481</v>
      </c>
      <c r="C139" t="s">
        <v>486</v>
      </c>
      <c r="D139">
        <f>VLOOKUP($A139,'TRA8901'!$C$12:$AB$235,'TRA8901'!X$4,FALSE)</f>
        <v>438</v>
      </c>
      <c r="E139">
        <f>VLOOKUP($A139,'TRA8901'!$C$12:$AB$235,'TRA8901'!Y$4,FALSE)</f>
        <v>434</v>
      </c>
      <c r="F139">
        <f>VLOOKUP($A139,'TRA8901'!$C$12:$AB$235,'TRA8901'!Z$4,FALSE)</f>
        <v>448</v>
      </c>
      <c r="G139">
        <f>VLOOKUP($A139,'TRA8901'!$C$12:$AB$235,'TRA8901'!AA$4,FALSE)</f>
        <v>458</v>
      </c>
      <c r="H139">
        <f>VLOOKUP($A139,'TRA8901'!$C$12:$AB$235,'TRA8901'!AB$4,FALSE)</f>
        <v>465</v>
      </c>
      <c r="I139">
        <f>VLOOKUP($A139,'TRA8901'!$C$12:$AC$235,'TRA8901'!AC$4,FALSE)</f>
        <v>471</v>
      </c>
      <c r="J139">
        <f>VLOOKUP($A139,'TRA8901'!$C$12:$AD$235,'TRA8901'!AD$4,FALSE)</f>
        <v>486</v>
      </c>
      <c r="K139">
        <f>VLOOKUP($A139,'TRA8901'!$C$12:$AE$235,'TRA8901'!AE$4,FALSE)</f>
        <v>498</v>
      </c>
      <c r="M139">
        <f>VLOOKUP($A139,Sheet6!$A$8:$F$224,2,FALSE)</f>
        <v>115089</v>
      </c>
      <c r="N139">
        <f>VLOOKUP($A139,Sheet6!$A$8:$F$224,3,FALSE)</f>
        <v>116543</v>
      </c>
      <c r="O139">
        <f>VLOOKUP($A139,Sheet6!$A$8:$F$224,4,FALSE)</f>
        <v>117997</v>
      </c>
      <c r="P139">
        <f>VLOOKUP($A139,Sheet6!$A$8:$F$224,5,FALSE)</f>
        <v>119205</v>
      </c>
      <c r="Q139">
        <f>VLOOKUP($A139,Sheet6!$A$8:$F$224,6,FALSE)</f>
        <v>119730</v>
      </c>
      <c r="R139">
        <f>VLOOKUP($A139,Sheet6!$A$8:$G$224,7,FALSE)</f>
        <v>120377</v>
      </c>
      <c r="S139">
        <f>VLOOKUP($A139,Sheet6!$A$8:$H$224,8,FALSE)</f>
        <v>121676</v>
      </c>
      <c r="T139">
        <f>VLOOKUP($A139,Sheet6!$A$8:$I$229,9,FALSE)</f>
        <v>122549</v>
      </c>
    </row>
    <row r="140" spans="1:20" x14ac:dyDescent="0.3">
      <c r="A140" t="s">
        <v>284</v>
      </c>
      <c r="B140" t="s">
        <v>481</v>
      </c>
      <c r="C140" t="s">
        <v>486</v>
      </c>
      <c r="D140">
        <f>VLOOKUP($A140,'TRA8901'!$C$12:$AB$235,'TRA8901'!X$4,FALSE)</f>
        <v>854</v>
      </c>
      <c r="E140">
        <f>VLOOKUP($A140,'TRA8901'!$C$12:$AB$235,'TRA8901'!Y$4,FALSE)</f>
        <v>853</v>
      </c>
      <c r="F140">
        <f>VLOOKUP($A140,'TRA8901'!$C$12:$AB$235,'TRA8901'!Z$4,FALSE)</f>
        <v>876</v>
      </c>
      <c r="G140">
        <f>VLOOKUP($A140,'TRA8901'!$C$12:$AB$235,'TRA8901'!AA$4,FALSE)</f>
        <v>886</v>
      </c>
      <c r="H140">
        <f>VLOOKUP($A140,'TRA8901'!$C$12:$AB$235,'TRA8901'!AB$4,FALSE)</f>
        <v>900</v>
      </c>
      <c r="I140">
        <f>VLOOKUP($A140,'TRA8901'!$C$12:$AC$235,'TRA8901'!AC$4,FALSE)</f>
        <v>917</v>
      </c>
      <c r="J140">
        <f>VLOOKUP($A140,'TRA8901'!$C$12:$AD$235,'TRA8901'!AD$4,FALSE)</f>
        <v>899</v>
      </c>
      <c r="K140">
        <f>VLOOKUP($A140,'TRA8901'!$C$12:$AE$235,'TRA8901'!AE$4,FALSE)</f>
        <v>907</v>
      </c>
      <c r="M140">
        <f>VLOOKUP($A140,Sheet6!$A$8:$F$224,2,FALSE)</f>
        <v>275724</v>
      </c>
      <c r="N140">
        <f>VLOOKUP($A140,Sheet6!$A$8:$F$224,3,FALSE)</f>
        <v>277991</v>
      </c>
      <c r="O140">
        <f>VLOOKUP($A140,Sheet6!$A$8:$F$224,4,FALSE)</f>
        <v>280650</v>
      </c>
      <c r="P140">
        <f>VLOOKUP($A140,Sheet6!$A$8:$F$224,5,FALSE)</f>
        <v>284073</v>
      </c>
      <c r="Q140">
        <f>VLOOKUP($A140,Sheet6!$A$8:$F$224,6,FALSE)</f>
        <v>287173</v>
      </c>
      <c r="R140">
        <f>VLOOKUP($A140,Sheet6!$A$8:$G$224,7,FALSE)</f>
        <v>288155</v>
      </c>
      <c r="S140">
        <f>VLOOKUP($A140,Sheet6!$A$8:$H$224,8,FALSE)</f>
        <v>290395</v>
      </c>
      <c r="T140">
        <f>VLOOKUP($A140,Sheet6!$A$8:$I$229,9,FALSE)</f>
        <v>290885</v>
      </c>
    </row>
    <row r="141" spans="1:20" x14ac:dyDescent="0.3">
      <c r="A141" t="s">
        <v>292</v>
      </c>
      <c r="B141" t="s">
        <v>479</v>
      </c>
      <c r="C141" t="s">
        <v>486</v>
      </c>
      <c r="D141">
        <f>VLOOKUP($A141,'TRA8901'!$C$12:$AB$235,'TRA8901'!X$4,FALSE)</f>
        <v>389</v>
      </c>
      <c r="E141">
        <f>VLOOKUP($A141,'TRA8901'!$C$12:$AB$235,'TRA8901'!Y$4,FALSE)</f>
        <v>391</v>
      </c>
      <c r="F141">
        <f>VLOOKUP($A141,'TRA8901'!$C$12:$AB$235,'TRA8901'!Z$4,FALSE)</f>
        <v>402</v>
      </c>
      <c r="G141">
        <f>VLOOKUP($A141,'TRA8901'!$C$12:$AB$235,'TRA8901'!AA$4,FALSE)</f>
        <v>410</v>
      </c>
      <c r="H141">
        <f>VLOOKUP($A141,'TRA8901'!$C$12:$AB$235,'TRA8901'!AB$4,FALSE)</f>
        <v>420</v>
      </c>
      <c r="I141">
        <f>VLOOKUP($A141,'TRA8901'!$C$12:$AC$235,'TRA8901'!AC$4,FALSE)</f>
        <v>426</v>
      </c>
      <c r="J141">
        <f>VLOOKUP($A141,'TRA8901'!$C$12:$AD$235,'TRA8901'!AD$4,FALSE)</f>
        <v>429</v>
      </c>
      <c r="K141">
        <f>VLOOKUP($A141,'TRA8901'!$C$12:$AE$235,'TRA8901'!AE$4,FALSE)</f>
        <v>435</v>
      </c>
      <c r="M141">
        <f>VLOOKUP($A141,Sheet6!$A$8:$F$224,2,FALSE)</f>
        <v>138826</v>
      </c>
      <c r="N141">
        <f>VLOOKUP($A141,Sheet6!$A$8:$F$224,3,FALSE)</f>
        <v>138555</v>
      </c>
      <c r="O141">
        <f>VLOOKUP($A141,Sheet6!$A$8:$F$224,4,FALSE)</f>
        <v>139332</v>
      </c>
      <c r="P141">
        <f>VLOOKUP($A141,Sheet6!$A$8:$F$224,5,FALSE)</f>
        <v>139763</v>
      </c>
      <c r="Q141">
        <f>VLOOKUP($A141,Sheet6!$A$8:$F$224,6,FALSE)</f>
        <v>140264</v>
      </c>
      <c r="R141">
        <f>VLOOKUP($A141,Sheet6!$A$8:$G$224,7,FALSE)</f>
        <v>140984</v>
      </c>
      <c r="S141">
        <f>VLOOKUP($A141,Sheet6!$A$8:$H$224,8,FALSE)</f>
        <v>141538</v>
      </c>
      <c r="T141">
        <f>VLOOKUP($A141,Sheet6!$A$8:$I$229,9,FALSE)</f>
        <v>141771</v>
      </c>
    </row>
    <row r="142" spans="1:20" x14ac:dyDescent="0.3">
      <c r="A142" t="s">
        <v>296</v>
      </c>
      <c r="B142" t="s">
        <v>481</v>
      </c>
      <c r="C142" t="s">
        <v>486</v>
      </c>
      <c r="D142">
        <f>VLOOKUP($A142,'TRA8901'!$C$12:$AB$235,'TRA8901'!X$4,FALSE)</f>
        <v>851</v>
      </c>
      <c r="E142">
        <f>VLOOKUP($A142,'TRA8901'!$C$12:$AB$235,'TRA8901'!Y$4,FALSE)</f>
        <v>875</v>
      </c>
      <c r="F142">
        <f>VLOOKUP($A142,'TRA8901'!$C$12:$AB$235,'TRA8901'!Z$4,FALSE)</f>
        <v>902</v>
      </c>
      <c r="G142">
        <f>VLOOKUP($A142,'TRA8901'!$C$12:$AB$235,'TRA8901'!AA$4,FALSE)</f>
        <v>916</v>
      </c>
      <c r="H142">
        <f>VLOOKUP($A142,'TRA8901'!$C$12:$AB$235,'TRA8901'!AB$4,FALSE)</f>
        <v>933</v>
      </c>
      <c r="I142">
        <f>VLOOKUP($A142,'TRA8901'!$C$12:$AC$235,'TRA8901'!AC$4,FALSE)</f>
        <v>943</v>
      </c>
      <c r="J142">
        <f>VLOOKUP($A142,'TRA8901'!$C$12:$AD$235,'TRA8901'!AD$4,FALSE)</f>
        <v>938</v>
      </c>
      <c r="K142">
        <f>VLOOKUP($A142,'TRA8901'!$C$12:$AE$235,'TRA8901'!AE$4,FALSE)</f>
        <v>951</v>
      </c>
      <c r="M142">
        <f>VLOOKUP($A142,Sheet6!$A$8:$F$224,2,FALSE)</f>
        <v>268130</v>
      </c>
      <c r="N142">
        <f>VLOOKUP($A142,Sheet6!$A$8:$F$224,3,FALSE)</f>
        <v>270689</v>
      </c>
      <c r="O142">
        <f>VLOOKUP($A142,Sheet6!$A$8:$F$224,4,FALSE)</f>
        <v>273212</v>
      </c>
      <c r="P142">
        <f>VLOOKUP($A142,Sheet6!$A$8:$F$224,5,FALSE)</f>
        <v>275176</v>
      </c>
      <c r="Q142">
        <f>VLOOKUP($A142,Sheet6!$A$8:$F$224,6,FALSE)</f>
        <v>276957</v>
      </c>
      <c r="R142">
        <f>VLOOKUP($A142,Sheet6!$A$8:$G$224,7,FALSE)</f>
        <v>277616</v>
      </c>
      <c r="S142">
        <f>VLOOKUP($A142,Sheet6!$A$8:$H$224,8,FALSE)</f>
        <v>277855</v>
      </c>
      <c r="T142">
        <f>VLOOKUP($A142,Sheet6!$A$8:$I$229,9,FALSE)</f>
        <v>278556</v>
      </c>
    </row>
    <row r="143" spans="1:20" x14ac:dyDescent="0.3">
      <c r="A143" t="s">
        <v>298</v>
      </c>
      <c r="B143" t="s">
        <v>481</v>
      </c>
      <c r="C143" t="s">
        <v>486</v>
      </c>
      <c r="D143">
        <f>VLOOKUP($A143,'TRA8901'!$C$12:$AB$235,'TRA8901'!X$4,FALSE)</f>
        <v>1510</v>
      </c>
      <c r="E143">
        <f>VLOOKUP($A143,'TRA8901'!$C$12:$AB$235,'TRA8901'!Y$4,FALSE)</f>
        <v>1548</v>
      </c>
      <c r="F143">
        <f>VLOOKUP($A143,'TRA8901'!$C$12:$AB$235,'TRA8901'!Z$4,FALSE)</f>
        <v>1588</v>
      </c>
      <c r="G143">
        <f>VLOOKUP($A143,'TRA8901'!$C$12:$AB$235,'TRA8901'!AA$4,FALSE)</f>
        <v>1618</v>
      </c>
      <c r="H143">
        <f>VLOOKUP($A143,'TRA8901'!$C$12:$AB$235,'TRA8901'!AB$4,FALSE)</f>
        <v>1671</v>
      </c>
      <c r="I143">
        <f>VLOOKUP($A143,'TRA8901'!$C$12:$AC$235,'TRA8901'!AC$4,FALSE)</f>
        <v>1698</v>
      </c>
      <c r="J143">
        <f>VLOOKUP($A143,'TRA8901'!$C$12:$AD$235,'TRA8901'!AD$4,FALSE)</f>
        <v>1695</v>
      </c>
      <c r="K143">
        <f>VLOOKUP($A143,'TRA8901'!$C$12:$AE$235,'TRA8901'!AE$4,FALSE)</f>
        <v>1732</v>
      </c>
      <c r="M143">
        <f>VLOOKUP($A143,Sheet6!$A$8:$F$224,2,FALSE)</f>
        <v>252773</v>
      </c>
      <c r="N143">
        <f>VLOOKUP($A143,Sheet6!$A$8:$F$224,3,FALSE)</f>
        <v>256376</v>
      </c>
      <c r="O143">
        <f>VLOOKUP($A143,Sheet6!$A$8:$F$224,4,FALSE)</f>
        <v>260225</v>
      </c>
      <c r="P143">
        <f>VLOOKUP($A143,Sheet6!$A$8:$F$224,5,FALSE)</f>
        <v>263181</v>
      </c>
      <c r="Q143">
        <f>VLOOKUP($A143,Sheet6!$A$8:$F$224,6,FALSE)</f>
        <v>266240</v>
      </c>
      <c r="R143">
        <f>VLOOKUP($A143,Sheet6!$A$8:$G$224,7,FALSE)</f>
        <v>267521</v>
      </c>
      <c r="S143">
        <f>VLOOKUP($A143,Sheet6!$A$8:$H$224,8,FALSE)</f>
        <v>268607</v>
      </c>
      <c r="T143">
        <f>VLOOKUP($A143,Sheet6!$A$8:$I$229,9,FALSE)</f>
        <v>269457</v>
      </c>
    </row>
    <row r="144" spans="1:20" x14ac:dyDescent="0.3">
      <c r="A144" t="s">
        <v>302</v>
      </c>
      <c r="B144" t="s">
        <v>481</v>
      </c>
      <c r="C144" t="s">
        <v>486</v>
      </c>
      <c r="D144">
        <f>VLOOKUP($A144,'TRA8901'!$C$12:$AB$235,'TRA8901'!X$4,FALSE)</f>
        <v>783</v>
      </c>
      <c r="E144">
        <f>VLOOKUP($A144,'TRA8901'!$C$12:$AB$235,'TRA8901'!Y$4,FALSE)</f>
        <v>778</v>
      </c>
      <c r="F144">
        <f>VLOOKUP($A144,'TRA8901'!$C$12:$AB$235,'TRA8901'!Z$4,FALSE)</f>
        <v>786</v>
      </c>
      <c r="G144">
        <f>VLOOKUP($A144,'TRA8901'!$C$12:$AB$235,'TRA8901'!AA$4,FALSE)</f>
        <v>805</v>
      </c>
      <c r="H144">
        <f>VLOOKUP($A144,'TRA8901'!$C$12:$AB$235,'TRA8901'!AB$4,FALSE)</f>
        <v>822</v>
      </c>
      <c r="I144">
        <f>VLOOKUP($A144,'TRA8901'!$C$12:$AC$235,'TRA8901'!AC$4,FALSE)</f>
        <v>830</v>
      </c>
      <c r="J144">
        <f>VLOOKUP($A144,'TRA8901'!$C$12:$AD$235,'TRA8901'!AD$4,FALSE)</f>
        <v>815</v>
      </c>
      <c r="K144">
        <f>VLOOKUP($A144,'TRA8901'!$C$12:$AE$235,'TRA8901'!AE$4,FALSE)</f>
        <v>827</v>
      </c>
      <c r="M144">
        <f>VLOOKUP($A144,Sheet6!$A$8:$F$224,2,FALSE)</f>
        <v>206517</v>
      </c>
      <c r="N144">
        <f>VLOOKUP($A144,Sheet6!$A$8:$F$224,3,FALSE)</f>
        <v>206670</v>
      </c>
      <c r="O144">
        <f>VLOOKUP($A144,Sheet6!$A$8:$F$224,4,FALSE)</f>
        <v>208037</v>
      </c>
      <c r="P144">
        <f>VLOOKUP($A144,Sheet6!$A$8:$F$224,5,FALSE)</f>
        <v>210538</v>
      </c>
      <c r="Q144">
        <f>VLOOKUP($A144,Sheet6!$A$8:$F$224,6,FALSE)</f>
        <v>213335</v>
      </c>
      <c r="R144">
        <f>VLOOKUP($A144,Sheet6!$A$8:$G$224,7,FALSE)</f>
        <v>214718</v>
      </c>
      <c r="S144">
        <f>VLOOKUP($A144,Sheet6!$A$8:$H$224,8,FALSE)</f>
        <v>215133</v>
      </c>
      <c r="T144">
        <f>VLOOKUP($A144,Sheet6!$A$8:$I$229,9,FALSE)</f>
        <v>214905</v>
      </c>
    </row>
    <row r="145" spans="1:20" x14ac:dyDescent="0.3">
      <c r="A145" t="s">
        <v>304</v>
      </c>
      <c r="B145" t="s">
        <v>481</v>
      </c>
      <c r="C145" t="s">
        <v>486</v>
      </c>
      <c r="D145">
        <f>VLOOKUP($A145,'TRA8901'!$C$12:$AB$235,'TRA8901'!X$4,FALSE)</f>
        <v>331</v>
      </c>
      <c r="E145">
        <f>VLOOKUP($A145,'TRA8901'!$C$12:$AB$235,'TRA8901'!Y$4,FALSE)</f>
        <v>332</v>
      </c>
      <c r="F145">
        <f>VLOOKUP($A145,'TRA8901'!$C$12:$AB$235,'TRA8901'!Z$4,FALSE)</f>
        <v>336</v>
      </c>
      <c r="G145">
        <f>VLOOKUP($A145,'TRA8901'!$C$12:$AB$235,'TRA8901'!AA$4,FALSE)</f>
        <v>345</v>
      </c>
      <c r="H145">
        <f>VLOOKUP($A145,'TRA8901'!$C$12:$AB$235,'TRA8901'!AB$4,FALSE)</f>
        <v>351</v>
      </c>
      <c r="I145">
        <f>VLOOKUP($A145,'TRA8901'!$C$12:$AC$235,'TRA8901'!AC$4,FALSE)</f>
        <v>351</v>
      </c>
      <c r="J145">
        <f>VLOOKUP($A145,'TRA8901'!$C$12:$AD$235,'TRA8901'!AD$4,FALSE)</f>
        <v>351</v>
      </c>
      <c r="K145">
        <f>VLOOKUP($A145,'TRA8901'!$C$12:$AE$235,'TRA8901'!AE$4,FALSE)</f>
        <v>353</v>
      </c>
      <c r="M145">
        <f>VLOOKUP($A145,Sheet6!$A$8:$F$224,2,FALSE)</f>
        <v>156795</v>
      </c>
      <c r="N145">
        <f>VLOOKUP($A145,Sheet6!$A$8:$F$224,3,FALSE)</f>
        <v>158621</v>
      </c>
      <c r="O145">
        <f>VLOOKUP($A145,Sheet6!$A$8:$F$224,4,FALSE)</f>
        <v>160268</v>
      </c>
      <c r="P145">
        <f>VLOOKUP($A145,Sheet6!$A$8:$F$224,5,FALSE)</f>
        <v>161701</v>
      </c>
      <c r="Q145">
        <f>VLOOKUP($A145,Sheet6!$A$8:$F$224,6,FALSE)</f>
        <v>162701</v>
      </c>
      <c r="R145">
        <f>VLOOKUP($A145,Sheet6!$A$8:$G$224,7,FALSE)</f>
        <v>163075</v>
      </c>
      <c r="S145">
        <f>VLOOKUP($A145,Sheet6!$A$8:$H$224,8,FALSE)</f>
        <v>163203</v>
      </c>
      <c r="T145">
        <f>VLOOKUP($A145,Sheet6!$A$8:$I$229,9,FALSE)</f>
        <v>161780</v>
      </c>
    </row>
    <row r="146" spans="1:20" x14ac:dyDescent="0.3">
      <c r="A146" t="s">
        <v>306</v>
      </c>
      <c r="B146" t="s">
        <v>481</v>
      </c>
      <c r="C146" t="s">
        <v>486</v>
      </c>
      <c r="D146">
        <f>VLOOKUP($A146,'TRA8901'!$C$12:$AB$235,'TRA8901'!X$4,FALSE)</f>
        <v>548</v>
      </c>
      <c r="E146">
        <f>VLOOKUP($A146,'TRA8901'!$C$12:$AB$235,'TRA8901'!Y$4,FALSE)</f>
        <v>543</v>
      </c>
      <c r="F146">
        <f>VLOOKUP($A146,'TRA8901'!$C$12:$AB$235,'TRA8901'!Z$4,FALSE)</f>
        <v>546</v>
      </c>
      <c r="G146">
        <f>VLOOKUP($A146,'TRA8901'!$C$12:$AB$235,'TRA8901'!AA$4,FALSE)</f>
        <v>557</v>
      </c>
      <c r="H146">
        <f>VLOOKUP($A146,'TRA8901'!$C$12:$AB$235,'TRA8901'!AB$4,FALSE)</f>
        <v>553</v>
      </c>
      <c r="I146">
        <f>VLOOKUP($A146,'TRA8901'!$C$12:$AC$235,'TRA8901'!AC$4,FALSE)</f>
        <v>549</v>
      </c>
      <c r="J146">
        <f>VLOOKUP($A146,'TRA8901'!$C$12:$AD$235,'TRA8901'!AD$4,FALSE)</f>
        <v>553</v>
      </c>
      <c r="K146">
        <f>VLOOKUP($A146,'TRA8901'!$C$12:$AE$235,'TRA8901'!AE$4,FALSE)</f>
        <v>538</v>
      </c>
      <c r="M146">
        <f>VLOOKUP($A146,Sheet6!$A$8:$F$224,2,FALSE)</f>
        <v>141820</v>
      </c>
      <c r="N146">
        <f>VLOOKUP($A146,Sheet6!$A$8:$F$224,3,FALSE)</f>
        <v>142672</v>
      </c>
      <c r="O146">
        <f>VLOOKUP($A146,Sheet6!$A$8:$F$224,4,FALSE)</f>
        <v>144340</v>
      </c>
      <c r="P146">
        <f>VLOOKUP($A146,Sheet6!$A$8:$F$224,5,FALSE)</f>
        <v>146038</v>
      </c>
      <c r="Q146">
        <f>VLOOKUP($A146,Sheet6!$A$8:$F$224,6,FALSE)</f>
        <v>147736</v>
      </c>
      <c r="R146">
        <f>VLOOKUP($A146,Sheet6!$A$8:$G$224,7,FALSE)</f>
        <v>148768</v>
      </c>
      <c r="S146">
        <f>VLOOKUP($A146,Sheet6!$A$8:$H$224,8,FALSE)</f>
        <v>149112</v>
      </c>
      <c r="T146">
        <f>VLOOKUP($A146,Sheet6!$A$8:$I$229,9,FALSE)</f>
        <v>149539</v>
      </c>
    </row>
    <row r="147" spans="1:20" x14ac:dyDescent="0.3">
      <c r="A147" t="s">
        <v>308</v>
      </c>
      <c r="B147" t="s">
        <v>481</v>
      </c>
      <c r="C147" t="s">
        <v>486</v>
      </c>
      <c r="D147">
        <f>VLOOKUP($A147,'TRA8901'!$C$12:$AB$235,'TRA8901'!X$4,FALSE)</f>
        <v>682</v>
      </c>
      <c r="E147">
        <f>VLOOKUP($A147,'TRA8901'!$C$12:$AB$235,'TRA8901'!Y$4,FALSE)</f>
        <v>680</v>
      </c>
      <c r="F147">
        <f>VLOOKUP($A147,'TRA8901'!$C$12:$AB$235,'TRA8901'!Z$4,FALSE)</f>
        <v>699</v>
      </c>
      <c r="G147">
        <f>VLOOKUP($A147,'TRA8901'!$C$12:$AB$235,'TRA8901'!AA$4,FALSE)</f>
        <v>708</v>
      </c>
      <c r="H147">
        <f>VLOOKUP($A147,'TRA8901'!$C$12:$AB$235,'TRA8901'!AB$4,FALSE)</f>
        <v>716</v>
      </c>
      <c r="I147">
        <f>VLOOKUP($A147,'TRA8901'!$C$12:$AC$235,'TRA8901'!AC$4,FALSE)</f>
        <v>726</v>
      </c>
      <c r="J147">
        <f>VLOOKUP($A147,'TRA8901'!$C$12:$AD$235,'TRA8901'!AD$4,FALSE)</f>
        <v>739</v>
      </c>
      <c r="K147">
        <f>VLOOKUP($A147,'TRA8901'!$C$12:$AE$235,'TRA8901'!AE$4,FALSE)</f>
        <v>730</v>
      </c>
      <c r="M147">
        <f>VLOOKUP($A147,Sheet6!$A$8:$F$224,2,FALSE)</f>
        <v>238519</v>
      </c>
      <c r="N147">
        <f>VLOOKUP($A147,Sheet6!$A$8:$F$224,3,FALSE)</f>
        <v>239858</v>
      </c>
      <c r="O147">
        <f>VLOOKUP($A147,Sheet6!$A$8:$F$224,4,FALSE)</f>
        <v>242106</v>
      </c>
      <c r="P147">
        <f>VLOOKUP($A147,Sheet6!$A$8:$F$224,5,FALSE)</f>
        <v>246054</v>
      </c>
      <c r="Q147">
        <f>VLOOKUP($A147,Sheet6!$A$8:$F$224,6,FALSE)</f>
        <v>250377</v>
      </c>
      <c r="R147">
        <f>VLOOKUP($A147,Sheet6!$A$8:$G$224,7,FALSE)</f>
        <v>252359</v>
      </c>
      <c r="S147">
        <f>VLOOKUP($A147,Sheet6!$A$8:$H$224,8,FALSE)</f>
        <v>252796</v>
      </c>
      <c r="T147">
        <f>VLOOKUP($A147,Sheet6!$A$8:$I$229,9,FALSE)</f>
        <v>252520</v>
      </c>
    </row>
    <row r="148" spans="1:20" x14ac:dyDescent="0.3">
      <c r="A148" t="s">
        <v>312</v>
      </c>
      <c r="B148" t="s">
        <v>482</v>
      </c>
      <c r="C148" t="s">
        <v>486</v>
      </c>
      <c r="D148">
        <f>VLOOKUP($A148,'TRA8901'!$C$12:$AB$235,'TRA8901'!X$4,FALSE)</f>
        <v>1760</v>
      </c>
      <c r="E148">
        <f>VLOOKUP($A148,'TRA8901'!$C$12:$AB$235,'TRA8901'!Y$4,FALSE)</f>
        <v>1775</v>
      </c>
      <c r="F148">
        <f>VLOOKUP($A148,'TRA8901'!$C$12:$AB$235,'TRA8901'!Z$4,FALSE)</f>
        <v>1831</v>
      </c>
      <c r="G148">
        <f>VLOOKUP($A148,'TRA8901'!$C$12:$AB$235,'TRA8901'!AA$4,FALSE)</f>
        <v>1929</v>
      </c>
      <c r="H148">
        <f>VLOOKUP($A148,'TRA8901'!$C$12:$AB$235,'TRA8901'!AB$4,FALSE)</f>
        <v>1956</v>
      </c>
      <c r="I148">
        <f>VLOOKUP($A148,'TRA8901'!$C$12:$AC$235,'TRA8901'!AC$4,FALSE)</f>
        <v>2005</v>
      </c>
      <c r="J148">
        <f>VLOOKUP($A148,'TRA8901'!$C$12:$AD$235,'TRA8901'!AD$4,FALSE)</f>
        <v>1972</v>
      </c>
      <c r="K148">
        <f>VLOOKUP($A148,'TRA8901'!$C$12:$AE$235,'TRA8901'!AE$4,FALSE)</f>
        <v>1997</v>
      </c>
      <c r="M148">
        <f>VLOOKUP($A148,Sheet6!$A$8:$F$224,2,FALSE)</f>
        <v>154704</v>
      </c>
      <c r="N148">
        <f>VLOOKUP($A148,Sheet6!$A$8:$F$224,3,FALSE)</f>
        <v>156031</v>
      </c>
      <c r="O148">
        <f>VLOOKUP($A148,Sheet6!$A$8:$F$224,4,FALSE)</f>
        <v>156633</v>
      </c>
      <c r="P148">
        <f>VLOOKUP($A148,Sheet6!$A$8:$F$224,5,FALSE)</f>
        <v>157460</v>
      </c>
      <c r="Q148">
        <f>VLOOKUP($A148,Sheet6!$A$8:$F$224,6,FALSE)</f>
        <v>158576</v>
      </c>
      <c r="R148">
        <f>VLOOKUP($A148,Sheet6!$A$8:$G$224,7,FALSE)</f>
        <v>158473</v>
      </c>
      <c r="S148">
        <f>VLOOKUP($A148,Sheet6!$A$8:$H$224,8,FALSE)</f>
        <v>158527</v>
      </c>
      <c r="T148">
        <f>VLOOKUP($A148,Sheet6!$A$8:$I$229,9,FALSE)</f>
        <v>158450</v>
      </c>
    </row>
    <row r="149" spans="1:20" x14ac:dyDescent="0.3">
      <c r="A149" t="s">
        <v>316</v>
      </c>
      <c r="B149" t="s">
        <v>481</v>
      </c>
      <c r="C149" t="s">
        <v>486</v>
      </c>
      <c r="D149">
        <f>VLOOKUP($A149,'TRA8901'!$C$12:$AB$235,'TRA8901'!X$4,FALSE)</f>
        <v>1135</v>
      </c>
      <c r="E149">
        <f>VLOOKUP($A149,'TRA8901'!$C$12:$AB$235,'TRA8901'!Y$4,FALSE)</f>
        <v>1123</v>
      </c>
      <c r="F149">
        <f>VLOOKUP($A149,'TRA8901'!$C$12:$AB$235,'TRA8901'!Z$4,FALSE)</f>
        <v>1155</v>
      </c>
      <c r="G149">
        <f>VLOOKUP($A149,'TRA8901'!$C$12:$AB$235,'TRA8901'!AA$4,FALSE)</f>
        <v>1179</v>
      </c>
      <c r="H149">
        <f>VLOOKUP($A149,'TRA8901'!$C$12:$AB$235,'TRA8901'!AB$4,FALSE)</f>
        <v>1199</v>
      </c>
      <c r="I149">
        <f>VLOOKUP($A149,'TRA8901'!$C$12:$AC$235,'TRA8901'!AC$4,FALSE)</f>
        <v>1176</v>
      </c>
      <c r="J149">
        <f>VLOOKUP($A149,'TRA8901'!$C$12:$AD$235,'TRA8901'!AD$4,FALSE)</f>
        <v>1182</v>
      </c>
      <c r="K149">
        <f>VLOOKUP($A149,'TRA8901'!$C$12:$AE$235,'TRA8901'!AE$4,FALSE)</f>
        <v>1189</v>
      </c>
      <c r="M149">
        <f>VLOOKUP($A149,Sheet6!$A$8:$F$224,2,FALSE)</f>
        <v>145742</v>
      </c>
      <c r="N149">
        <f>VLOOKUP($A149,Sheet6!$A$8:$F$224,3,FALSE)</f>
        <v>146278</v>
      </c>
      <c r="O149">
        <f>VLOOKUP($A149,Sheet6!$A$8:$F$224,4,FALSE)</f>
        <v>147476</v>
      </c>
      <c r="P149">
        <f>VLOOKUP($A149,Sheet6!$A$8:$F$224,5,FALSE)</f>
        <v>148277</v>
      </c>
      <c r="Q149">
        <f>VLOOKUP($A149,Sheet6!$A$8:$F$224,6,FALSE)</f>
        <v>149689</v>
      </c>
      <c r="R149">
        <f>VLOOKUP($A149,Sheet6!$A$8:$G$224,7,FALSE)</f>
        <v>150140</v>
      </c>
      <c r="S149">
        <f>VLOOKUP($A149,Sheet6!$A$8:$H$224,8,FALSE)</f>
        <v>150906</v>
      </c>
      <c r="T149">
        <f>VLOOKUP($A149,Sheet6!$A$8:$I$229,9,FALSE)</f>
        <v>151422</v>
      </c>
    </row>
    <row r="150" spans="1:20" x14ac:dyDescent="0.3">
      <c r="A150" t="s">
        <v>318</v>
      </c>
      <c r="B150" t="s">
        <v>481</v>
      </c>
      <c r="C150" t="s">
        <v>486</v>
      </c>
      <c r="D150">
        <f>VLOOKUP($A150,'TRA8901'!$C$12:$AB$235,'TRA8901'!X$4,FALSE)</f>
        <v>1052</v>
      </c>
      <c r="E150">
        <f>VLOOKUP($A150,'TRA8901'!$C$12:$AB$235,'TRA8901'!Y$4,FALSE)</f>
        <v>1022</v>
      </c>
      <c r="F150">
        <f>VLOOKUP($A150,'TRA8901'!$C$12:$AB$235,'TRA8901'!Z$4,FALSE)</f>
        <v>1033</v>
      </c>
      <c r="G150">
        <f>VLOOKUP($A150,'TRA8901'!$C$12:$AB$235,'TRA8901'!AA$4,FALSE)</f>
        <v>1078</v>
      </c>
      <c r="H150">
        <f>VLOOKUP($A150,'TRA8901'!$C$12:$AB$235,'TRA8901'!AB$4,FALSE)</f>
        <v>1096</v>
      </c>
      <c r="I150">
        <f>VLOOKUP($A150,'TRA8901'!$C$12:$AC$235,'TRA8901'!AC$4,FALSE)</f>
        <v>1073</v>
      </c>
      <c r="J150">
        <f>VLOOKUP($A150,'TRA8901'!$C$12:$AD$235,'TRA8901'!AD$4,FALSE)</f>
        <v>1058</v>
      </c>
      <c r="K150">
        <f>VLOOKUP($A150,'TRA8901'!$C$12:$AE$235,'TRA8901'!AE$4,FALSE)</f>
        <v>1060</v>
      </c>
      <c r="M150">
        <f>VLOOKUP($A150,Sheet6!$A$8:$F$224,2,FALSE)</f>
        <v>156658</v>
      </c>
      <c r="N150">
        <f>VLOOKUP($A150,Sheet6!$A$8:$F$224,3,FALSE)</f>
        <v>158065</v>
      </c>
      <c r="O150">
        <f>VLOOKUP($A150,Sheet6!$A$8:$F$224,4,FALSE)</f>
        <v>159414</v>
      </c>
      <c r="P150">
        <f>VLOOKUP($A150,Sheet6!$A$8:$F$224,5,FALSE)</f>
        <v>161200</v>
      </c>
      <c r="Q150">
        <f>VLOOKUP($A150,Sheet6!$A$8:$F$224,6,FALSE)</f>
        <v>163087</v>
      </c>
      <c r="R150">
        <f>VLOOKUP($A150,Sheet6!$A$8:$G$224,7,FALSE)</f>
        <v>164980</v>
      </c>
      <c r="S150">
        <f>VLOOKUP($A150,Sheet6!$A$8:$H$224,8,FALSE)</f>
        <v>167979</v>
      </c>
      <c r="T150">
        <f>VLOOKUP($A150,Sheet6!$A$8:$I$229,9,FALSE)</f>
        <v>171119</v>
      </c>
    </row>
    <row r="151" spans="1:20" x14ac:dyDescent="0.3">
      <c r="A151" t="s">
        <v>322</v>
      </c>
      <c r="B151" t="s">
        <v>482</v>
      </c>
      <c r="C151" t="s">
        <v>486</v>
      </c>
      <c r="D151">
        <f>VLOOKUP($A151,'TRA8901'!$C$12:$AB$235,'TRA8901'!X$4,FALSE)</f>
        <v>714</v>
      </c>
      <c r="E151">
        <f>VLOOKUP($A151,'TRA8901'!$C$12:$AB$235,'TRA8901'!Y$4,FALSE)</f>
        <v>720</v>
      </c>
      <c r="F151">
        <f>VLOOKUP($A151,'TRA8901'!$C$12:$AB$235,'TRA8901'!Z$4,FALSE)</f>
        <v>747</v>
      </c>
      <c r="G151">
        <f>VLOOKUP($A151,'TRA8901'!$C$12:$AB$235,'TRA8901'!AA$4,FALSE)</f>
        <v>762</v>
      </c>
      <c r="H151">
        <f>VLOOKUP($A151,'TRA8901'!$C$12:$AB$235,'TRA8901'!AB$4,FALSE)</f>
        <v>772</v>
      </c>
      <c r="I151">
        <f>VLOOKUP($A151,'TRA8901'!$C$12:$AC$235,'TRA8901'!AC$4,FALSE)</f>
        <v>772</v>
      </c>
      <c r="J151">
        <f>VLOOKUP($A151,'TRA8901'!$C$12:$AD$235,'TRA8901'!AD$4,FALSE)</f>
        <v>769</v>
      </c>
      <c r="K151">
        <f>VLOOKUP($A151,'TRA8901'!$C$12:$AE$235,'TRA8901'!AE$4,FALSE)</f>
        <v>781</v>
      </c>
      <c r="M151">
        <f>VLOOKUP($A151,Sheet6!$A$8:$F$224,2,FALSE)</f>
        <v>177196</v>
      </c>
      <c r="N151">
        <f>VLOOKUP($A151,Sheet6!$A$8:$F$224,3,FALSE)</f>
        <v>179460</v>
      </c>
      <c r="O151">
        <f>VLOOKUP($A151,Sheet6!$A$8:$F$224,4,FALSE)</f>
        <v>181241</v>
      </c>
      <c r="P151">
        <f>VLOOKUP($A151,Sheet6!$A$8:$F$224,5,FALSE)</f>
        <v>184287</v>
      </c>
      <c r="Q151">
        <f>VLOOKUP($A151,Sheet6!$A$8:$F$224,6,FALSE)</f>
        <v>186946</v>
      </c>
      <c r="R151">
        <f>VLOOKUP($A151,Sheet6!$A$8:$G$224,7,FALSE)</f>
        <v>188678</v>
      </c>
      <c r="S151">
        <f>VLOOKUP($A151,Sheet6!$A$8:$H$224,8,FALSE)</f>
        <v>192106</v>
      </c>
      <c r="T151">
        <f>VLOOKUP($A151,Sheet6!$A$8:$I$229,9,FALSE)</f>
        <v>193282</v>
      </c>
    </row>
    <row r="152" spans="1:20" x14ac:dyDescent="0.3">
      <c r="A152" t="s">
        <v>324</v>
      </c>
      <c r="B152" t="s">
        <v>481</v>
      </c>
      <c r="C152" t="s">
        <v>486</v>
      </c>
      <c r="D152">
        <f>VLOOKUP($A152,'TRA8901'!$C$12:$AB$235,'TRA8901'!X$4,FALSE)</f>
        <v>511</v>
      </c>
      <c r="E152">
        <f>VLOOKUP($A152,'TRA8901'!$C$12:$AB$235,'TRA8901'!Y$4,FALSE)</f>
        <v>512</v>
      </c>
      <c r="F152">
        <f>VLOOKUP($A152,'TRA8901'!$C$12:$AB$235,'TRA8901'!Z$4,FALSE)</f>
        <v>523</v>
      </c>
      <c r="G152">
        <f>VLOOKUP($A152,'TRA8901'!$C$12:$AB$235,'TRA8901'!AA$4,FALSE)</f>
        <v>524</v>
      </c>
      <c r="H152">
        <f>VLOOKUP($A152,'TRA8901'!$C$12:$AB$235,'TRA8901'!AB$4,FALSE)</f>
        <v>529</v>
      </c>
      <c r="I152">
        <f>VLOOKUP($A152,'TRA8901'!$C$12:$AC$235,'TRA8901'!AC$4,FALSE)</f>
        <v>535</v>
      </c>
      <c r="J152">
        <f>VLOOKUP($A152,'TRA8901'!$C$12:$AD$235,'TRA8901'!AD$4,FALSE)</f>
        <v>532</v>
      </c>
      <c r="K152" t="str">
        <f>VLOOKUP($A152,'TRA8901'!$C$12:$AE$235,'TRA8901'!AE$4,FALSE)</f>
        <v>..</v>
      </c>
      <c r="M152">
        <f>VLOOKUP($A152,Sheet6!$A$8:$F$224,2,FALSE)</f>
        <v>186290</v>
      </c>
      <c r="N152">
        <f>VLOOKUP($A152,Sheet6!$A$8:$F$224,3,FALSE)</f>
        <v>187914</v>
      </c>
      <c r="O152">
        <f>VLOOKUP($A152,Sheet6!$A$8:$F$224,4,FALSE)</f>
        <v>189636</v>
      </c>
      <c r="P152">
        <f>VLOOKUP($A152,Sheet6!$A$8:$F$224,5,FALSE)</f>
        <v>191673</v>
      </c>
      <c r="Q152">
        <f>VLOOKUP($A152,Sheet6!$A$8:$F$224,6,FALSE)</f>
        <v>193653</v>
      </c>
      <c r="R152">
        <f>VLOOKUP($A152,Sheet6!$A$8:$G$224,7,FALSE)</f>
        <v>194752</v>
      </c>
      <c r="S152">
        <f>VLOOKUP($A152,Sheet6!$A$8:$H$224,8,FALSE)</f>
        <v>194355</v>
      </c>
    </row>
    <row r="153" spans="1:20" x14ac:dyDescent="0.3">
      <c r="A153" t="s">
        <v>326</v>
      </c>
      <c r="B153" t="s">
        <v>481</v>
      </c>
      <c r="C153" t="s">
        <v>486</v>
      </c>
      <c r="D153">
        <f>VLOOKUP($A153,'TRA8901'!$C$12:$AB$235,'TRA8901'!X$4,FALSE)</f>
        <v>1419</v>
      </c>
      <c r="E153">
        <f>VLOOKUP($A153,'TRA8901'!$C$12:$AB$235,'TRA8901'!Y$4,FALSE)</f>
        <v>1422</v>
      </c>
      <c r="F153">
        <f>VLOOKUP($A153,'TRA8901'!$C$12:$AB$235,'TRA8901'!Z$4,FALSE)</f>
        <v>1468</v>
      </c>
      <c r="G153">
        <f>VLOOKUP($A153,'TRA8901'!$C$12:$AB$235,'TRA8901'!AA$4,FALSE)</f>
        <v>1481</v>
      </c>
      <c r="H153">
        <f>VLOOKUP($A153,'TRA8901'!$C$12:$AB$235,'TRA8901'!AB$4,FALSE)</f>
        <v>1487</v>
      </c>
      <c r="I153">
        <f>VLOOKUP($A153,'TRA8901'!$C$12:$AC$235,'TRA8901'!AC$4,FALSE)</f>
        <v>1509</v>
      </c>
      <c r="J153">
        <f>VLOOKUP($A153,'TRA8901'!$C$12:$AD$235,'TRA8901'!AD$4,FALSE)</f>
        <v>1505</v>
      </c>
      <c r="K153">
        <f>VLOOKUP($A153,'TRA8901'!$C$12:$AE$235,'TRA8901'!AE$4,FALSE)</f>
        <v>1515</v>
      </c>
      <c r="M153">
        <f>VLOOKUP($A153,Sheet6!$A$8:$F$224,2,FALSE)</f>
        <v>433043</v>
      </c>
      <c r="N153">
        <f>VLOOKUP($A153,Sheet6!$A$8:$F$224,3,FALSE)</f>
        <v>438386</v>
      </c>
      <c r="O153">
        <f>VLOOKUP($A153,Sheet6!$A$8:$F$224,4,FALSE)</f>
        <v>443791</v>
      </c>
      <c r="P153">
        <f>VLOOKUP($A153,Sheet6!$A$8:$F$224,5,FALSE)</f>
        <v>450640</v>
      </c>
      <c r="Q153">
        <f>VLOOKUP($A153,Sheet6!$A$8:$F$224,6,FALSE)</f>
        <v>455966</v>
      </c>
      <c r="R153">
        <f>VLOOKUP($A153,Sheet6!$A$8:$G$224,7,FALSE)</f>
        <v>459252</v>
      </c>
      <c r="S153">
        <f>VLOOKUP($A153,Sheet6!$A$8:$H$224,8,FALSE)</f>
        <v>463405</v>
      </c>
      <c r="T153">
        <f>VLOOKUP($A153,Sheet6!$A$8:$I$229,9,FALSE)</f>
        <v>463377</v>
      </c>
    </row>
    <row r="154" spans="1:20" x14ac:dyDescent="0.3">
      <c r="A154" t="s">
        <v>328</v>
      </c>
      <c r="B154" t="s">
        <v>479</v>
      </c>
      <c r="C154" t="s">
        <v>486</v>
      </c>
      <c r="D154">
        <f>VLOOKUP($A154,'TRA8901'!$C$12:$AB$235,'TRA8901'!X$4,FALSE)</f>
        <v>2925</v>
      </c>
      <c r="E154">
        <f>VLOOKUP($A154,'TRA8901'!$C$12:$AB$235,'TRA8901'!Y$4,FALSE)</f>
        <v>2954</v>
      </c>
      <c r="F154">
        <f>VLOOKUP($A154,'TRA8901'!$C$12:$AB$235,'TRA8901'!Z$4,FALSE)</f>
        <v>3023</v>
      </c>
      <c r="G154">
        <f>VLOOKUP($A154,'TRA8901'!$C$12:$AB$235,'TRA8901'!AA$4,FALSE)</f>
        <v>3097</v>
      </c>
      <c r="H154">
        <f>VLOOKUP($A154,'TRA8901'!$C$12:$AB$235,'TRA8901'!AB$4,FALSE)</f>
        <v>3250</v>
      </c>
      <c r="I154">
        <f>VLOOKUP($A154,'TRA8901'!$C$12:$AC$235,'TRA8901'!AC$4,FALSE)</f>
        <v>3456</v>
      </c>
      <c r="J154">
        <f>VLOOKUP($A154,'TRA8901'!$C$12:$AD$235,'TRA8901'!AD$4,FALSE)</f>
        <v>3463</v>
      </c>
      <c r="K154">
        <f>VLOOKUP($A154,'TRA8901'!$C$12:$AE$235,'TRA8901'!AE$4,FALSE)</f>
        <v>3563</v>
      </c>
      <c r="M154">
        <f>VLOOKUP($A154,Sheet6!$A$8:$F$224,2,FALSE)</f>
        <v>538249</v>
      </c>
      <c r="N154">
        <f>VLOOKUP($A154,Sheet6!$A$8:$F$224,3,FALSE)</f>
        <v>541734</v>
      </c>
      <c r="O154">
        <f>VLOOKUP($A154,Sheet6!$A$8:$F$224,4,FALSE)</f>
        <v>545961</v>
      </c>
      <c r="P154">
        <f>VLOOKUP($A154,Sheet6!$A$8:$F$224,5,FALSE)</f>
        <v>550283</v>
      </c>
      <c r="Q154">
        <f>VLOOKUP($A154,Sheet6!$A$8:$F$224,6,FALSE)</f>
        <v>555057</v>
      </c>
      <c r="R154">
        <f>VLOOKUP($A154,Sheet6!$A$8:$G$224,7,FALSE)</f>
        <v>561349</v>
      </c>
      <c r="S154">
        <f>VLOOKUP($A154,Sheet6!$A$8:$H$224,8,FALSE)</f>
        <v>565968</v>
      </c>
      <c r="T154">
        <f>VLOOKUP($A154,Sheet6!$A$8:$I$229,9,FALSE)</f>
        <v>569578</v>
      </c>
    </row>
    <row r="155" spans="1:20" x14ac:dyDescent="0.3">
      <c r="A155" t="s">
        <v>336</v>
      </c>
      <c r="D155">
        <f>VLOOKUP($A155,'TRA8901'!$C$12:$AB$235,'TRA8901'!X$4,FALSE)</f>
        <v>1</v>
      </c>
      <c r="E155">
        <f>VLOOKUP($A155,'TRA8901'!$C$12:$AB$235,'TRA8901'!Y$4,FALSE)</f>
        <v>1</v>
      </c>
      <c r="F155">
        <f>VLOOKUP($A155,'TRA8901'!$C$12:$AB$235,'TRA8901'!Z$4,FALSE)</f>
        <v>2</v>
      </c>
      <c r="G155">
        <f>VLOOKUP($A155,'TRA8901'!$C$12:$AB$235,'TRA8901'!AA$4,FALSE)</f>
        <v>2</v>
      </c>
      <c r="H155">
        <f>VLOOKUP($A155,'TRA8901'!$C$12:$AB$235,'TRA8901'!AB$4,FALSE)</f>
        <v>2</v>
      </c>
      <c r="I155">
        <f>VLOOKUP($A155,'TRA8901'!$C$12:$AC$235,'TRA8901'!AC$4,FALSE)</f>
        <v>2</v>
      </c>
      <c r="J155">
        <f>VLOOKUP($A155,'TRA8901'!$C$12:$AD$235,'TRA8901'!AD$4,FALSE)</f>
        <v>2</v>
      </c>
      <c r="K155">
        <f>VLOOKUP($A155,'TRA8901'!$C$12:$AE$235,'TRA8901'!AE$4,FALSE)</f>
        <v>1</v>
      </c>
      <c r="M155">
        <f>VLOOKUP($A155,Sheet6!$A$8:$F$224,2,FALSE)</f>
        <v>2279</v>
      </c>
      <c r="N155">
        <f>VLOOKUP($A155,Sheet6!$A$8:$F$224,3,FALSE)</f>
        <v>2265</v>
      </c>
      <c r="O155">
        <f>VLOOKUP($A155,Sheet6!$A$8:$F$224,4,FALSE)</f>
        <v>2292</v>
      </c>
      <c r="P155">
        <f>VLOOKUP($A155,Sheet6!$A$8:$F$224,5,FALSE)</f>
        <v>2335</v>
      </c>
      <c r="Q155">
        <f>VLOOKUP($A155,Sheet6!$A$8:$F$224,6,FALSE)</f>
        <v>2331</v>
      </c>
      <c r="R155">
        <f>VLOOKUP($A155,Sheet6!$A$8:$G$224,7,FALSE)</f>
        <v>2259</v>
      </c>
      <c r="S155">
        <f>VLOOKUP($A155,Sheet6!$A$8:$H$224,8,FALSE)</f>
        <v>2242</v>
      </c>
      <c r="T155">
        <f>VLOOKUP($A155,Sheet6!$A$8:$I$229,9,FALSE)</f>
        <v>2224</v>
      </c>
    </row>
    <row r="156" spans="1:20" x14ac:dyDescent="0.3">
      <c r="A156" t="s">
        <v>338</v>
      </c>
      <c r="B156" t="s">
        <v>482</v>
      </c>
      <c r="C156" t="s">
        <v>486</v>
      </c>
      <c r="D156">
        <f>VLOOKUP($A156,'TRA8901'!$C$12:$AB$235,'TRA8901'!X$4,FALSE)</f>
        <v>1429</v>
      </c>
      <c r="E156">
        <f>VLOOKUP($A156,'TRA8901'!$C$12:$AB$235,'TRA8901'!Y$4,FALSE)</f>
        <v>1445</v>
      </c>
      <c r="F156">
        <f>VLOOKUP($A156,'TRA8901'!$C$12:$AB$235,'TRA8901'!Z$4,FALSE)</f>
        <v>1482</v>
      </c>
      <c r="G156">
        <f>VLOOKUP($A156,'TRA8901'!$C$12:$AB$235,'TRA8901'!AA$4,FALSE)</f>
        <v>1496</v>
      </c>
      <c r="H156">
        <f>VLOOKUP($A156,'TRA8901'!$C$12:$AB$235,'TRA8901'!AB$4,FALSE)</f>
        <v>1587</v>
      </c>
      <c r="I156">
        <f>VLOOKUP($A156,'TRA8901'!$C$12:$AC$235,'TRA8901'!AC$4,FALSE)</f>
        <v>1604</v>
      </c>
      <c r="J156">
        <f>VLOOKUP($A156,'TRA8901'!$C$12:$AD$235,'TRA8901'!AD$4,FALSE)</f>
        <v>1667</v>
      </c>
      <c r="K156">
        <f>VLOOKUP($A156,'TRA8901'!$C$12:$AE$235,'TRA8901'!AE$4,FALSE)</f>
        <v>1702</v>
      </c>
      <c r="M156">
        <f>VLOOKUP($A156,Sheet6!$A$8:$F$224,2,FALSE)</f>
        <v>204454</v>
      </c>
      <c r="N156">
        <f>VLOOKUP($A156,Sheet6!$A$8:$F$224,3,FALSE)</f>
        <v>206182</v>
      </c>
      <c r="O156">
        <f>VLOOKUP($A156,Sheet6!$A$8:$F$224,4,FALSE)</f>
        <v>208185</v>
      </c>
      <c r="P156">
        <f>VLOOKUP($A156,Sheet6!$A$8:$F$224,5,FALSE)</f>
        <v>209941</v>
      </c>
      <c r="Q156">
        <f>VLOOKUP($A156,Sheet6!$A$8:$F$224,6,FALSE)</f>
        <v>211747</v>
      </c>
      <c r="R156">
        <f>VLOOKUP($A156,Sheet6!$A$8:$G$224,7,FALSE)</f>
        <v>212834</v>
      </c>
      <c r="S156">
        <f>VLOOKUP($A156,Sheet6!$A$8:$H$224,8,FALSE)</f>
        <v>213919</v>
      </c>
      <c r="T156">
        <f>VLOOKUP($A156,Sheet6!$A$8:$I$229,9,FALSE)</f>
        <v>215052</v>
      </c>
    </row>
    <row r="157" spans="1:20" x14ac:dyDescent="0.3">
      <c r="A157" t="s">
        <v>340</v>
      </c>
      <c r="B157" t="s">
        <v>481</v>
      </c>
      <c r="C157" t="s">
        <v>486</v>
      </c>
      <c r="D157">
        <f>VLOOKUP($A157,'TRA8901'!$C$12:$AB$235,'TRA8901'!X$4,FALSE)</f>
        <v>886</v>
      </c>
      <c r="E157">
        <f>VLOOKUP($A157,'TRA8901'!$C$12:$AB$235,'TRA8901'!Y$4,FALSE)</f>
        <v>878</v>
      </c>
      <c r="F157">
        <f>VLOOKUP($A157,'TRA8901'!$C$12:$AB$235,'TRA8901'!Z$4,FALSE)</f>
        <v>902</v>
      </c>
      <c r="G157">
        <f>VLOOKUP($A157,'TRA8901'!$C$12:$AB$235,'TRA8901'!AA$4,FALSE)</f>
        <v>909</v>
      </c>
      <c r="H157">
        <f>VLOOKUP($A157,'TRA8901'!$C$12:$AB$235,'TRA8901'!AB$4,FALSE)</f>
        <v>916</v>
      </c>
      <c r="I157">
        <f>VLOOKUP($A157,'TRA8901'!$C$12:$AC$235,'TRA8901'!AC$4,FALSE)</f>
        <v>923</v>
      </c>
      <c r="J157">
        <f>VLOOKUP($A157,'TRA8901'!$C$12:$AD$235,'TRA8901'!AD$4,FALSE)</f>
        <v>929</v>
      </c>
      <c r="K157">
        <f>VLOOKUP($A157,'TRA8901'!$C$12:$AE$235,'TRA8901'!AE$4,FALSE)</f>
        <v>964</v>
      </c>
      <c r="M157">
        <f>VLOOKUP($A157,Sheet6!$A$8:$F$224,2,FALSE)</f>
        <v>257744</v>
      </c>
      <c r="N157">
        <f>VLOOKUP($A157,Sheet6!$A$8:$F$224,3,FALSE)</f>
        <v>258592</v>
      </c>
      <c r="O157">
        <f>VLOOKUP($A157,Sheet6!$A$8:$F$224,4,FALSE)</f>
        <v>260512</v>
      </c>
      <c r="P157">
        <f>VLOOKUP($A157,Sheet6!$A$8:$F$224,5,FALSE)</f>
        <v>261386</v>
      </c>
      <c r="Q157">
        <f>VLOOKUP($A157,Sheet6!$A$8:$F$224,6,FALSE)</f>
        <v>262355</v>
      </c>
      <c r="R157">
        <f>VLOOKUP($A157,Sheet6!$A$8:$G$224,7,FALSE)</f>
        <v>263070</v>
      </c>
      <c r="S157">
        <f>VLOOKUP($A157,Sheet6!$A$8:$H$224,8,FALSE)</f>
        <v>263100</v>
      </c>
      <c r="T157">
        <f>VLOOKUP($A157,Sheet6!$A$8:$I$229,9,FALSE)</f>
        <v>262100</v>
      </c>
    </row>
    <row r="158" spans="1:20" x14ac:dyDescent="0.3">
      <c r="A158" t="s">
        <v>342</v>
      </c>
      <c r="B158" t="s">
        <v>481</v>
      </c>
      <c r="C158" t="s">
        <v>486</v>
      </c>
      <c r="D158">
        <f>VLOOKUP($A158,'TRA8901'!$C$12:$AB$235,'TRA8901'!X$4,FALSE)</f>
        <v>527</v>
      </c>
      <c r="E158">
        <f>VLOOKUP($A158,'TRA8901'!$C$12:$AB$235,'TRA8901'!Y$4,FALSE)</f>
        <v>522</v>
      </c>
      <c r="F158">
        <f>VLOOKUP($A158,'TRA8901'!$C$12:$AB$235,'TRA8901'!Z$4,FALSE)</f>
        <v>538</v>
      </c>
      <c r="G158">
        <f>VLOOKUP($A158,'TRA8901'!$C$12:$AB$235,'TRA8901'!AA$4,FALSE)</f>
        <v>544</v>
      </c>
      <c r="H158">
        <f>VLOOKUP($A158,'TRA8901'!$C$12:$AB$235,'TRA8901'!AB$4,FALSE)</f>
        <v>546</v>
      </c>
      <c r="I158">
        <f>VLOOKUP($A158,'TRA8901'!$C$12:$AC$235,'TRA8901'!AC$4,FALSE)</f>
        <v>553</v>
      </c>
      <c r="J158">
        <f>VLOOKUP($A158,'TRA8901'!$C$12:$AD$235,'TRA8901'!AD$4,FALSE)</f>
        <v>556</v>
      </c>
      <c r="K158" t="str">
        <f>VLOOKUP($A158,'TRA8901'!$C$12:$AE$235,'TRA8901'!AE$4,FALSE)</f>
        <v>..</v>
      </c>
      <c r="M158">
        <f>VLOOKUP($A158,Sheet6!$A$8:$F$224,2,FALSE)</f>
        <v>148499</v>
      </c>
      <c r="N158">
        <f>VLOOKUP($A158,Sheet6!$A$8:$F$224,3,FALSE)</f>
        <v>148794</v>
      </c>
      <c r="O158">
        <f>VLOOKUP($A158,Sheet6!$A$8:$F$224,4,FALSE)</f>
        <v>149709</v>
      </c>
      <c r="P158">
        <f>VLOOKUP($A158,Sheet6!$A$8:$F$224,5,FALSE)</f>
        <v>150005</v>
      </c>
      <c r="Q158">
        <f>VLOOKUP($A158,Sheet6!$A$8:$F$224,6,FALSE)</f>
        <v>150711</v>
      </c>
      <c r="R158">
        <f>VLOOKUP($A158,Sheet6!$A$8:$G$224,7,FALSE)</f>
        <v>151270</v>
      </c>
      <c r="S158">
        <f>VLOOKUP($A158,Sheet6!$A$8:$H$224,8,FALSE)</f>
        <v>151397</v>
      </c>
    </row>
    <row r="159" spans="1:20" x14ac:dyDescent="0.3">
      <c r="A159" t="s">
        <v>346</v>
      </c>
      <c r="B159" t="s">
        <v>481</v>
      </c>
      <c r="C159" t="s">
        <v>486</v>
      </c>
      <c r="D159">
        <f>VLOOKUP($A159,'TRA8901'!$C$12:$AB$235,'TRA8901'!X$4,FALSE)</f>
        <v>2303</v>
      </c>
      <c r="E159">
        <f>VLOOKUP($A159,'TRA8901'!$C$12:$AB$235,'TRA8901'!Y$4,FALSE)</f>
        <v>2348</v>
      </c>
      <c r="F159">
        <f>VLOOKUP($A159,'TRA8901'!$C$12:$AB$235,'TRA8901'!Z$4,FALSE)</f>
        <v>2450</v>
      </c>
      <c r="G159">
        <f>VLOOKUP($A159,'TRA8901'!$C$12:$AB$235,'TRA8901'!AA$4,FALSE)</f>
        <v>2530</v>
      </c>
      <c r="H159">
        <f>VLOOKUP($A159,'TRA8901'!$C$12:$AB$235,'TRA8901'!AB$4,FALSE)</f>
        <v>2575</v>
      </c>
      <c r="I159">
        <f>VLOOKUP($A159,'TRA8901'!$C$12:$AC$235,'TRA8901'!AC$4,FALSE)</f>
        <v>2605</v>
      </c>
      <c r="J159">
        <f>VLOOKUP($A159,'TRA8901'!$C$12:$AD$235,'TRA8901'!AD$4,FALSE)</f>
        <v>2629</v>
      </c>
      <c r="K159">
        <f>VLOOKUP($A159,'TRA8901'!$C$12:$AE$235,'TRA8901'!AE$4,FALSE)</f>
        <v>2704</v>
      </c>
      <c r="M159">
        <f>VLOOKUP($A159,Sheet6!$A$8:$F$224,2,FALSE)</f>
        <v>266193</v>
      </c>
      <c r="N159">
        <f>VLOOKUP($A159,Sheet6!$A$8:$F$224,3,FALSE)</f>
        <v>268951</v>
      </c>
      <c r="O159">
        <f>VLOOKUP($A159,Sheet6!$A$8:$F$224,4,FALSE)</f>
        <v>270994</v>
      </c>
      <c r="P159">
        <f>VLOOKUP($A159,Sheet6!$A$8:$F$224,5,FALSE)</f>
        <v>273952</v>
      </c>
      <c r="Q159">
        <f>VLOOKUP($A159,Sheet6!$A$8:$F$224,6,FALSE)</f>
        <v>276677</v>
      </c>
      <c r="R159">
        <f>VLOOKUP($A159,Sheet6!$A$8:$G$224,7,FALSE)</f>
        <v>279027</v>
      </c>
      <c r="S159">
        <f>VLOOKUP($A159,Sheet6!$A$8:$H$224,8,FALSE)</f>
        <v>282644</v>
      </c>
      <c r="T159">
        <f>VLOOKUP($A159,Sheet6!$A$8:$I$229,9,FALSE)</f>
        <v>285093</v>
      </c>
    </row>
    <row r="160" spans="1:20" x14ac:dyDescent="0.3">
      <c r="A160" t="s">
        <v>348</v>
      </c>
      <c r="B160" t="s">
        <v>481</v>
      </c>
      <c r="C160" t="s">
        <v>486</v>
      </c>
      <c r="D160">
        <f>VLOOKUP($A160,'TRA8901'!$C$12:$AB$235,'TRA8901'!X$4,FALSE)</f>
        <v>1182</v>
      </c>
      <c r="E160">
        <f>VLOOKUP($A160,'TRA8901'!$C$12:$AB$235,'TRA8901'!Y$4,FALSE)</f>
        <v>1190</v>
      </c>
      <c r="F160">
        <f>VLOOKUP($A160,'TRA8901'!$C$12:$AB$235,'TRA8901'!Z$4,FALSE)</f>
        <v>1277</v>
      </c>
      <c r="G160">
        <f>VLOOKUP($A160,'TRA8901'!$C$12:$AB$235,'TRA8901'!AA$4,FALSE)</f>
        <v>1301</v>
      </c>
      <c r="H160">
        <f>VLOOKUP($A160,'TRA8901'!$C$12:$AB$235,'TRA8901'!AB$4,FALSE)</f>
        <v>1302</v>
      </c>
      <c r="I160">
        <f>VLOOKUP($A160,'TRA8901'!$C$12:$AC$235,'TRA8901'!AC$4,FALSE)</f>
        <v>1328</v>
      </c>
      <c r="J160">
        <f>VLOOKUP($A160,'TRA8901'!$C$12:$AD$235,'TRA8901'!AD$4,FALSE)</f>
        <v>1335</v>
      </c>
      <c r="K160">
        <f>VLOOKUP($A160,'TRA8901'!$C$12:$AE$235,'TRA8901'!AE$4,FALSE)</f>
        <v>1358</v>
      </c>
      <c r="M160">
        <f>VLOOKUP($A160,Sheet6!$A$8:$F$224,2,FALSE)</f>
        <v>211918</v>
      </c>
      <c r="N160">
        <f>VLOOKUP($A160,Sheet6!$A$8:$F$224,3,FALSE)</f>
        <v>214028</v>
      </c>
      <c r="O160">
        <f>VLOOKUP($A160,Sheet6!$A$8:$F$224,4,FALSE)</f>
        <v>215991</v>
      </c>
      <c r="P160">
        <f>VLOOKUP($A160,Sheet6!$A$8:$F$224,5,FALSE)</f>
        <v>217584</v>
      </c>
      <c r="Q160">
        <f>VLOOKUP($A160,Sheet6!$A$8:$F$224,6,FALSE)</f>
        <v>218580</v>
      </c>
      <c r="R160">
        <f>VLOOKUP($A160,Sheet6!$A$8:$G$224,7,FALSE)</f>
        <v>220363</v>
      </c>
      <c r="S160">
        <f>VLOOKUP($A160,Sheet6!$A$8:$H$224,8,FALSE)</f>
        <v>221996</v>
      </c>
      <c r="T160">
        <f>VLOOKUP($A160,Sheet6!$A$8:$I$229,9,FALSE)</f>
        <v>222193</v>
      </c>
    </row>
    <row r="161" spans="1:29" x14ac:dyDescent="0.3">
      <c r="A161" t="s">
        <v>350</v>
      </c>
      <c r="B161" t="s">
        <v>481</v>
      </c>
      <c r="C161" t="s">
        <v>486</v>
      </c>
      <c r="D161">
        <f>VLOOKUP($A161,'TRA8901'!$C$12:$AB$235,'TRA8901'!X$4,FALSE)</f>
        <v>424</v>
      </c>
      <c r="E161">
        <f>VLOOKUP($A161,'TRA8901'!$C$12:$AB$235,'TRA8901'!Y$4,FALSE)</f>
        <v>422</v>
      </c>
      <c r="F161">
        <f>VLOOKUP($A161,'TRA8901'!$C$12:$AB$235,'TRA8901'!Z$4,FALSE)</f>
        <v>433</v>
      </c>
      <c r="G161">
        <f>VLOOKUP($A161,'TRA8901'!$C$12:$AB$235,'TRA8901'!AA$4,FALSE)</f>
        <v>436</v>
      </c>
      <c r="H161">
        <f>VLOOKUP($A161,'TRA8901'!$C$12:$AB$235,'TRA8901'!AB$4,FALSE)</f>
        <v>439</v>
      </c>
      <c r="I161">
        <f>VLOOKUP($A161,'TRA8901'!$C$12:$AC$235,'TRA8901'!AC$4,FALSE)</f>
        <v>441</v>
      </c>
      <c r="J161">
        <f>VLOOKUP($A161,'TRA8901'!$C$12:$AD$235,'TRA8901'!AD$4,FALSE)</f>
        <v>448</v>
      </c>
      <c r="K161">
        <f>VLOOKUP($A161,'TRA8901'!$C$12:$AE$235,'TRA8901'!AE$4,FALSE)</f>
        <v>447</v>
      </c>
      <c r="M161">
        <f>VLOOKUP($A161,Sheet6!$A$8:$F$224,2,FALSE)</f>
        <v>131480</v>
      </c>
      <c r="N161">
        <f>VLOOKUP($A161,Sheet6!$A$8:$F$224,3,FALSE)</f>
        <v>132201</v>
      </c>
      <c r="O161">
        <f>VLOOKUP($A161,Sheet6!$A$8:$F$224,4,FALSE)</f>
        <v>133264</v>
      </c>
      <c r="P161">
        <f>VLOOKUP($A161,Sheet6!$A$8:$F$224,5,FALSE)</f>
        <v>133791</v>
      </c>
      <c r="Q161">
        <f>VLOOKUP($A161,Sheet6!$A$8:$F$224,6,FALSE)</f>
        <v>134406</v>
      </c>
      <c r="R161">
        <f>VLOOKUP($A161,Sheet6!$A$8:$G$224,7,FALSE)</f>
        <v>135247</v>
      </c>
      <c r="S161">
        <f>VLOOKUP($A161,Sheet6!$A$8:$H$224,8,FALSE)</f>
        <v>135780</v>
      </c>
      <c r="T161">
        <f>VLOOKUP($A161,Sheet6!$A$8:$I$229,9,FALSE)</f>
        <v>136264</v>
      </c>
    </row>
    <row r="162" spans="1:29" x14ac:dyDescent="0.3">
      <c r="A162" t="s">
        <v>352</v>
      </c>
      <c r="B162" t="s">
        <v>479</v>
      </c>
      <c r="C162" t="s">
        <v>486</v>
      </c>
      <c r="D162">
        <f>VLOOKUP($A162,'TRA8901'!$C$12:$AB$235,'TRA8901'!X$4,FALSE)</f>
        <v>26882</v>
      </c>
      <c r="E162">
        <f>VLOOKUP($A162,'TRA8901'!$C$12:$AB$235,'TRA8901'!Y$4,FALSE)</f>
        <v>27079</v>
      </c>
      <c r="F162">
        <f>VLOOKUP($A162,'TRA8901'!$C$12:$AB$235,'TRA8901'!Z$4,FALSE)</f>
        <v>27709</v>
      </c>
      <c r="G162">
        <f>VLOOKUP($A162,'TRA8901'!$C$12:$AB$235,'TRA8901'!AA$4,FALSE)</f>
        <v>28094</v>
      </c>
      <c r="H162">
        <f>VLOOKUP($A162,'TRA8901'!$C$12:$AB$235,'TRA8901'!AB$4,FALSE)</f>
        <v>28836</v>
      </c>
      <c r="I162">
        <f>VLOOKUP($A162,'TRA8901'!$C$12:$AC$235,'TRA8901'!AC$4,FALSE)</f>
        <v>29667</v>
      </c>
      <c r="J162">
        <f>VLOOKUP($A162,'TRA8901'!$C$12:$AD$235,'TRA8901'!AD$4,FALSE)</f>
        <v>29740</v>
      </c>
      <c r="K162">
        <f>VLOOKUP($A162,'TRA8901'!$C$12:$AE$235,'TRA8901'!AE$4,FALSE)</f>
        <v>30042</v>
      </c>
      <c r="M162">
        <f>VLOOKUP($A162,Sheet6!$A$8:$F$224,2,FALSE)</f>
        <v>476914</v>
      </c>
      <c r="N162">
        <f>VLOOKUP($A162,Sheet6!$A$8:$F$224,3,FALSE)</f>
        <v>479911</v>
      </c>
      <c r="O162">
        <f>VLOOKUP($A162,Sheet6!$A$8:$F$224,4,FALSE)</f>
        <v>484560</v>
      </c>
      <c r="P162">
        <f>VLOOKUP($A162,Sheet6!$A$8:$F$224,5,FALSE)</f>
        <v>488487</v>
      </c>
      <c r="Q162">
        <f>VLOOKUP($A162,Sheet6!$A$8:$F$224,6,FALSE)</f>
        <v>492240</v>
      </c>
      <c r="R162">
        <f>VLOOKUP($A162,Sheet6!$A$8:$G$224,7,FALSE)</f>
        <v>496043</v>
      </c>
      <c r="S162">
        <f>VLOOKUP($A162,Sheet6!$A$8:$H$224,8,FALSE)</f>
        <v>498064</v>
      </c>
      <c r="T162">
        <f>VLOOKUP($A162,Sheet6!$A$8:$I$229,9,FALSE)</f>
        <v>500024</v>
      </c>
    </row>
    <row r="163" spans="1:29" x14ac:dyDescent="0.3">
      <c r="A163" t="s">
        <v>791</v>
      </c>
      <c r="B163" t="s">
        <v>481</v>
      </c>
      <c r="C163" t="s">
        <v>486</v>
      </c>
      <c r="K163">
        <f>VLOOKUP($A163,'TRA8901'!$C$12:$AE$235,'TRA8901'!AE$4,FALSE)</f>
        <v>1371</v>
      </c>
      <c r="T163">
        <f>VLOOKUP($A163,Sheet6!$A$8:$I$229,9,FALSE)</f>
        <v>395331</v>
      </c>
    </row>
    <row r="164" spans="1:29" x14ac:dyDescent="0.3">
      <c r="A164" t="s">
        <v>792</v>
      </c>
      <c r="B164" t="s">
        <v>479</v>
      </c>
      <c r="C164" t="s">
        <v>486</v>
      </c>
      <c r="K164">
        <f>VLOOKUP($A164,'TRA8901'!$C$12:$AE$235,'TRA8901'!AE$4,FALSE)</f>
        <v>2603</v>
      </c>
      <c r="T164">
        <f>VLOOKUP($A164,Sheet6!$A$8:$I$229,9,FALSE)</f>
        <v>378508</v>
      </c>
    </row>
    <row r="169" spans="1:29" x14ac:dyDescent="0.3">
      <c r="A169" t="s">
        <v>487</v>
      </c>
      <c r="B169" t="s">
        <v>479</v>
      </c>
      <c r="D169">
        <f>SUMIF($B$11:$B$164,$B169,D$11:D$164)</f>
        <v>81881</v>
      </c>
      <c r="E169">
        <f>SUMIF($B$11:$B$164,$B169,E$11:E$164)</f>
        <v>83015</v>
      </c>
      <c r="F169">
        <f>SUMIF($B$11:$B$164,$B169,F$11:F$164)</f>
        <v>85339</v>
      </c>
      <c r="G169">
        <f>SUMIF($B$11:$B$164,$B169,G$11:G$164)</f>
        <v>87314</v>
      </c>
      <c r="H169">
        <f>SUMIF($B$11:$B$164,$B169,H$11:H$164)</f>
        <v>90259</v>
      </c>
      <c r="I169">
        <f>SUMIF($B$11:$B$164,$B169,I$11:I$164)</f>
        <v>93243</v>
      </c>
      <c r="J169">
        <f>SUMIF($B$11:$B$164,$B169,J$11:J$164)</f>
        <v>94224</v>
      </c>
      <c r="K169">
        <f>SUMIF($B$11:$B$164,$B169,K$11:K$164)</f>
        <v>95584</v>
      </c>
      <c r="M169">
        <f>SUMIF($B$11:$B$164,$B169,M$11:M$164)</f>
        <v>9519667</v>
      </c>
      <c r="N169">
        <f>SUMIF($B$11:$B$164,$B169,N$11:N$164)</f>
        <v>9565769</v>
      </c>
      <c r="O169">
        <f>SUMIF($B$11:$B$164,$B169,O$11:O$164)</f>
        <v>9630965</v>
      </c>
      <c r="P169">
        <f>SUMIF($B$11:$B$164,$B169,P$11:P$164)</f>
        <v>9691874</v>
      </c>
      <c r="Q169">
        <f>SUMIF($B$11:$B$164,$B169,Q$11:Q$164)</f>
        <v>9756506</v>
      </c>
      <c r="R169">
        <f>SUMIF($B$11:$B$164,$B169,R$11:R$164)</f>
        <v>9821394</v>
      </c>
      <c r="S169">
        <f>SUMIF($B$11:$B$164,$B169,S$11:S$164)</f>
        <v>9879791</v>
      </c>
      <c r="T169">
        <f>SUMIF($B$11:$B$164,$B169,T$11:T$164)</f>
        <v>9886298</v>
      </c>
      <c r="V169">
        <f>D169/M169</f>
        <v>8.6012462410712479E-3</v>
      </c>
      <c r="W169">
        <f>E169/N169</f>
        <v>8.6783404449762482E-3</v>
      </c>
      <c r="X169">
        <f>F169/O169</f>
        <v>8.8608981550654577E-3</v>
      </c>
      <c r="Y169">
        <f>G169/P169</f>
        <v>9.0089904181585526E-3</v>
      </c>
      <c r="Z169">
        <f>H169/Q169</f>
        <v>9.2511602001782191E-3</v>
      </c>
      <c r="AA169">
        <f>I169/R169</f>
        <v>9.4938661456815607E-3</v>
      </c>
      <c r="AB169">
        <f>J169/S169</f>
        <v>9.5370438504215321E-3</v>
      </c>
      <c r="AC169">
        <f>K169/T169</f>
        <v>9.6683308554931287E-3</v>
      </c>
    </row>
    <row r="170" spans="1:29" x14ac:dyDescent="0.3">
      <c r="B170" t="s">
        <v>482</v>
      </c>
      <c r="D170">
        <f>SUMIF($B$11:$B$164,$B170,D$11:D$164)</f>
        <v>82539</v>
      </c>
      <c r="E170">
        <f>SUMIF($B$11:$B$164,$B170,E$11:E$164)</f>
        <v>83212</v>
      </c>
      <c r="F170">
        <f>SUMIF($B$11:$B$164,$B170,F$11:F$164)</f>
        <v>85995</v>
      </c>
      <c r="G170">
        <f>SUMIF($B$11:$B$164,$B170,G$11:G$164)</f>
        <v>88148</v>
      </c>
      <c r="H170">
        <f>SUMIF($B$11:$B$164,$B170,H$11:H$164)</f>
        <v>90433</v>
      </c>
      <c r="I170">
        <f>SUMIF($B$11:$B$164,$B170,I$11:I$164)</f>
        <v>91885</v>
      </c>
      <c r="J170">
        <f>SUMIF($B$11:$B$164,$B170,J$11:J$164)</f>
        <v>92426</v>
      </c>
      <c r="K170">
        <f>SUMIF($B$11:$B$164,$B170,K$11:K$164)</f>
        <v>93932</v>
      </c>
      <c r="M170">
        <f>SUMIF($B$11:$B$164,$B170,M$11:M$164)</f>
        <v>12454639</v>
      </c>
      <c r="N170">
        <f>SUMIF($B$11:$B$164,$B170,N$11:N$164)</f>
        <v>12536864</v>
      </c>
      <c r="O170">
        <f>SUMIF($B$11:$B$164,$B170,O$11:O$164)</f>
        <v>12636947</v>
      </c>
      <c r="P170">
        <f>SUMIF($B$11:$B$164,$B170,P$11:P$164)</f>
        <v>12729227</v>
      </c>
      <c r="Q170">
        <f>SUMIF($B$11:$B$164,$B170,Q$11:Q$164)</f>
        <v>12834618</v>
      </c>
      <c r="R170">
        <f>SUMIF($B$11:$B$164,$B170,R$11:R$164)</f>
        <v>12928880</v>
      </c>
      <c r="S170">
        <f>SUMIF($B$11:$B$164,$B170,S$11:S$164)</f>
        <v>13020544</v>
      </c>
      <c r="T170">
        <f>SUMIF($B$11:$B$164,$B170,T$11:T$164)</f>
        <v>13111929</v>
      </c>
      <c r="V170">
        <f t="shared" ref="V170:V171" si="0">D170/M170</f>
        <v>6.6271692017729296E-3</v>
      </c>
      <c r="W170">
        <f>E170/N170</f>
        <v>6.6373855535164132E-3</v>
      </c>
      <c r="X170">
        <f>F170/O170</f>
        <v>6.8050455541199947E-3</v>
      </c>
      <c r="Y170">
        <f>G170/P170</f>
        <v>6.9248509748470978E-3</v>
      </c>
      <c r="Z170">
        <f>H170/Q170</f>
        <v>7.0460219384791975E-3</v>
      </c>
      <c r="AA170">
        <f>I170/R170</f>
        <v>7.1069574472034701E-3</v>
      </c>
      <c r="AB170">
        <f>J170/S170</f>
        <v>7.0984745337829202E-3</v>
      </c>
      <c r="AC170">
        <f>K170/T170</f>
        <v>7.1638581935579426E-3</v>
      </c>
    </row>
    <row r="171" spans="1:29" x14ac:dyDescent="0.3">
      <c r="B171" t="s">
        <v>481</v>
      </c>
      <c r="D171">
        <f>SUMIF($B$11:$B$164,$B171,D$11:D$164)</f>
        <v>124200</v>
      </c>
      <c r="E171">
        <f>SUMIF($B$11:$B$164,$B171,E$11:E$164)</f>
        <v>124951</v>
      </c>
      <c r="F171">
        <f>SUMIF($B$11:$B$164,$B171,F$11:F$164)</f>
        <v>129266</v>
      </c>
      <c r="G171">
        <f>SUMIF($B$11:$B$164,$B171,G$11:G$164)</f>
        <v>131987</v>
      </c>
      <c r="H171">
        <f>SUMIF($B$11:$B$164,$B171,H$11:H$164)</f>
        <v>134628</v>
      </c>
      <c r="I171">
        <f>SUMIF($B$11:$B$164,$B171,I$11:I$164)</f>
        <v>137036</v>
      </c>
      <c r="J171">
        <f>SUMIF($B$11:$B$164,$B171,J$11:J$164)</f>
        <v>139378</v>
      </c>
      <c r="K171">
        <f>SUMIF($B$11:$B$164,$B171,K$11:K$164)</f>
        <v>143118</v>
      </c>
      <c r="M171">
        <f>SUMIF($B$11:$B$164,$B171,M$11:M$164)</f>
        <v>31517144</v>
      </c>
      <c r="N171">
        <f>SUMIF($B$11:$B$164,$B171,N$11:N$164)</f>
        <v>31760919</v>
      </c>
      <c r="O171">
        <f>SUMIF($B$11:$B$164,$B171,O$11:O$164)</f>
        <v>32046414</v>
      </c>
      <c r="P171">
        <f>SUMIF($B$11:$B$164,$B171,P$11:P$164)</f>
        <v>32362891</v>
      </c>
      <c r="Q171">
        <f>SUMIF($B$11:$B$164,$B171,Q$11:Q$164)</f>
        <v>32674612</v>
      </c>
      <c r="R171">
        <f>SUMIF($B$11:$B$164,$B171,R$11:R$164)</f>
        <v>32866897</v>
      </c>
      <c r="S171">
        <f>SUMIF($B$11:$B$164,$B171,S$11:S$164)</f>
        <v>33074601</v>
      </c>
      <c r="T171">
        <f>SUMIF($B$11:$B$164,$B171,T$11:T$164)</f>
        <v>33286510</v>
      </c>
      <c r="V171">
        <f t="shared" si="0"/>
        <v>3.9407123944986897E-3</v>
      </c>
      <c r="W171">
        <f>E171/N171</f>
        <v>3.9341116042643474E-3</v>
      </c>
      <c r="X171">
        <f>F171/O171</f>
        <v>4.0337118530641217E-3</v>
      </c>
      <c r="Y171">
        <f>G171/P171</f>
        <v>4.078343927926587E-3</v>
      </c>
      <c r="Z171">
        <f>H171/Q171</f>
        <v>4.1202631572182097E-3</v>
      </c>
      <c r="AA171">
        <f>I171/R171</f>
        <v>4.1694231128664196E-3</v>
      </c>
      <c r="AB171">
        <f>J171/S171</f>
        <v>4.214049324434783E-3</v>
      </c>
      <c r="AC171">
        <f>K171/T171</f>
        <v>4.2995796194914993E-3</v>
      </c>
    </row>
    <row r="175" spans="1:29" x14ac:dyDescent="0.3">
      <c r="D175">
        <v>4</v>
      </c>
      <c r="E175">
        <v>5</v>
      </c>
      <c r="F175">
        <v>6</v>
      </c>
      <c r="G175">
        <v>7</v>
      </c>
      <c r="H175">
        <v>8</v>
      </c>
      <c r="I175">
        <v>9</v>
      </c>
      <c r="J175">
        <v>10</v>
      </c>
      <c r="K175">
        <v>11</v>
      </c>
      <c r="V175">
        <v>4</v>
      </c>
      <c r="W175">
        <v>5</v>
      </c>
      <c r="X175">
        <v>6</v>
      </c>
      <c r="Y175">
        <v>7</v>
      </c>
      <c r="Z175">
        <v>8</v>
      </c>
      <c r="AA175">
        <v>9</v>
      </c>
      <c r="AB175">
        <v>10</v>
      </c>
      <c r="AC175">
        <v>11</v>
      </c>
    </row>
    <row r="176" spans="1:29" x14ac:dyDescent="0.3">
      <c r="V176">
        <v>13</v>
      </c>
      <c r="W176">
        <v>14</v>
      </c>
      <c r="X176">
        <v>15</v>
      </c>
      <c r="Y176">
        <v>16</v>
      </c>
      <c r="Z176">
        <v>17</v>
      </c>
      <c r="AA176">
        <v>18</v>
      </c>
      <c r="AB176">
        <v>19</v>
      </c>
      <c r="AC176">
        <v>20</v>
      </c>
    </row>
    <row r="177" spans="1:29" x14ac:dyDescent="0.3">
      <c r="C177" s="90"/>
      <c r="D177" s="127" t="s">
        <v>4</v>
      </c>
      <c r="E177" s="128"/>
      <c r="F177" s="128"/>
      <c r="G177" s="128"/>
      <c r="H177" s="128"/>
      <c r="I177" s="128"/>
      <c r="J177" s="128"/>
      <c r="K177" s="121"/>
      <c r="V177" s="127" t="s">
        <v>488</v>
      </c>
      <c r="W177" s="128"/>
      <c r="X177" s="128"/>
      <c r="Y177" s="128"/>
      <c r="Z177" s="128"/>
      <c r="AA177" s="128"/>
      <c r="AB177" s="128"/>
    </row>
    <row r="178" spans="1:29" x14ac:dyDescent="0.3">
      <c r="C178" s="91" t="s">
        <v>489</v>
      </c>
      <c r="D178" s="92">
        <v>2012</v>
      </c>
      <c r="E178" s="92">
        <v>2013</v>
      </c>
      <c r="F178" s="92">
        <v>2014</v>
      </c>
      <c r="G178" s="92">
        <v>2015</v>
      </c>
      <c r="H178" s="92">
        <v>2016</v>
      </c>
      <c r="I178" s="92">
        <v>2017</v>
      </c>
      <c r="J178" s="92">
        <v>2018</v>
      </c>
      <c r="K178" s="92">
        <v>2019</v>
      </c>
      <c r="U178" t="s">
        <v>490</v>
      </c>
      <c r="V178">
        <v>2012</v>
      </c>
      <c r="W178">
        <v>2013</v>
      </c>
      <c r="X178">
        <v>2014</v>
      </c>
      <c r="Y178">
        <v>2015</v>
      </c>
      <c r="Z178">
        <v>2016</v>
      </c>
      <c r="AA178">
        <v>2017</v>
      </c>
      <c r="AB178">
        <v>2018</v>
      </c>
      <c r="AC178">
        <v>2019</v>
      </c>
    </row>
    <row r="179" spans="1:29" x14ac:dyDescent="0.3">
      <c r="C179" s="93" t="s">
        <v>491</v>
      </c>
      <c r="D179" s="93">
        <f>D169</f>
        <v>81881</v>
      </c>
      <c r="E179" s="93">
        <f t="shared" ref="E179:H179" si="1">E169</f>
        <v>83015</v>
      </c>
      <c r="F179" s="93">
        <f t="shared" si="1"/>
        <v>85339</v>
      </c>
      <c r="G179" s="93">
        <f t="shared" si="1"/>
        <v>87314</v>
      </c>
      <c r="H179" s="93">
        <f t="shared" si="1"/>
        <v>90259</v>
      </c>
      <c r="I179" s="93">
        <f t="shared" ref="I179:J179" si="2">I169</f>
        <v>93243</v>
      </c>
      <c r="J179" s="93">
        <f t="shared" si="2"/>
        <v>94224</v>
      </c>
      <c r="K179" s="93">
        <f t="shared" ref="K179" si="3">K169</f>
        <v>95584</v>
      </c>
      <c r="U179" t="s">
        <v>492</v>
      </c>
      <c r="V179">
        <f t="shared" ref="V179:AC179" si="4">1000000*V169</f>
        <v>8601.2462410712487</v>
      </c>
      <c r="W179">
        <f t="shared" si="4"/>
        <v>8678.3404449762475</v>
      </c>
      <c r="X179">
        <f t="shared" si="4"/>
        <v>8860.8981550654571</v>
      </c>
      <c r="Y179">
        <f t="shared" si="4"/>
        <v>9008.9904181585534</v>
      </c>
      <c r="Z179">
        <f t="shared" si="4"/>
        <v>9251.1602001782194</v>
      </c>
      <c r="AA179">
        <f t="shared" si="4"/>
        <v>9493.8661456815607</v>
      </c>
      <c r="AB179">
        <f t="shared" si="4"/>
        <v>9537.0438504215326</v>
      </c>
      <c r="AC179">
        <f t="shared" si="4"/>
        <v>9668.3308554931282</v>
      </c>
    </row>
    <row r="180" spans="1:29" x14ac:dyDescent="0.3">
      <c r="C180" s="93" t="s">
        <v>493</v>
      </c>
      <c r="D180" s="93">
        <f>D171</f>
        <v>124200</v>
      </c>
      <c r="E180" s="93">
        <f t="shared" ref="E180:H180" si="5">E171</f>
        <v>124951</v>
      </c>
      <c r="F180" s="93">
        <f t="shared" si="5"/>
        <v>129266</v>
      </c>
      <c r="G180" s="93">
        <f t="shared" si="5"/>
        <v>131987</v>
      </c>
      <c r="H180" s="93">
        <f t="shared" si="5"/>
        <v>134628</v>
      </c>
      <c r="I180" s="93">
        <f t="shared" ref="I180:J180" si="6">I171</f>
        <v>137036</v>
      </c>
      <c r="J180" s="93">
        <f t="shared" si="6"/>
        <v>139378</v>
      </c>
      <c r="K180" s="93">
        <f t="shared" ref="K180" si="7">K171</f>
        <v>143118</v>
      </c>
      <c r="U180" t="s">
        <v>494</v>
      </c>
      <c r="V180">
        <f t="shared" ref="V180:AC180" si="8">1000000*V171</f>
        <v>3940.7123944986897</v>
      </c>
      <c r="W180">
        <f t="shared" si="8"/>
        <v>3934.1116042643475</v>
      </c>
      <c r="X180">
        <f t="shared" si="8"/>
        <v>4033.7118530641214</v>
      </c>
      <c r="Y180">
        <f t="shared" si="8"/>
        <v>4078.3439279265872</v>
      </c>
      <c r="Z180">
        <f t="shared" si="8"/>
        <v>4120.2631572182099</v>
      </c>
      <c r="AA180">
        <f t="shared" si="8"/>
        <v>4169.4231128664196</v>
      </c>
      <c r="AB180">
        <f t="shared" si="8"/>
        <v>4214.0493244347826</v>
      </c>
      <c r="AC180">
        <f t="shared" si="8"/>
        <v>4299.5796194914992</v>
      </c>
    </row>
    <row r="181" spans="1:29" x14ac:dyDescent="0.3">
      <c r="A181" t="str">
        <f>IF('front sheet'!B7="Shire District",'front sheet'!D5,'front sheet'!B5)</f>
        <v>Cumbria</v>
      </c>
      <c r="B181" t="str">
        <f>VLOOKUP(A181,A11:C164,3,FALSE)</f>
        <v>SC</v>
      </c>
      <c r="C181" s="93" t="str">
        <f>IF(VLOOKUP(A181,A11:C164,3,FALSE)="SD", "Shire District total",IF(VLOOKUP(A181,A11:C164,3,FALSE)="UA", "Unitary Authority total",IF(VLOOKUP(A181,A11:C164,3,FALSE)="SC", "Shire County total","")))</f>
        <v>Shire County total</v>
      </c>
      <c r="D181" s="93">
        <f>SUMIF($C$11:$C$164,$B181,D$11:D$164)</f>
        <v>138554</v>
      </c>
      <c r="E181" s="93">
        <f>SUMIF($C$11:$C$164,$B181,E$11:E$164)</f>
        <v>140001</v>
      </c>
      <c r="F181" s="93">
        <f>SUMIF($C$11:$C$164,$B181,F$11:F$164)</f>
        <v>144451</v>
      </c>
      <c r="G181" s="93">
        <f>SUMIF($C$11:$C$164,$B181,G$11:G$164)</f>
        <v>148278</v>
      </c>
      <c r="H181" s="93">
        <f>SUMIF($C$11:$C$164,$B181,H$11:H$164)</f>
        <v>152389</v>
      </c>
      <c r="I181" s="93">
        <f>SUMIF($C$11:$C$164,$B181,I$11:I$164)</f>
        <v>155611</v>
      </c>
      <c r="J181" s="93">
        <f>SUMIF($C$11:$C$164,$B181,J$11:J$164)</f>
        <v>156633</v>
      </c>
      <c r="K181" s="93">
        <f>SUMIF($C$11:$C$164,$B181,K$11:K$164)</f>
        <v>156180</v>
      </c>
      <c r="M181" s="93">
        <f>SUMIF($C$11:$C$164,$B181,M$11:M$164)</f>
        <v>21426376</v>
      </c>
      <c r="N181" s="93">
        <f>SUMIF($C$11:$C$164,$B181,N$11:N$164)</f>
        <v>21562302</v>
      </c>
      <c r="O181" s="93">
        <f>SUMIF($C$11:$C$164,$B181,O$11:O$164)</f>
        <v>21731948</v>
      </c>
      <c r="Q181" t="str">
        <f>A181</f>
        <v>Cumbria</v>
      </c>
      <c r="R181" t="str">
        <f>VLOOKUP(A181,A11:C164,3,FALSE)</f>
        <v>SC</v>
      </c>
      <c r="U181" t="str">
        <f>IF(VLOOKUP(A181,A11:C164,3,FALSE)="SD", "Shire District average",IF(VLOOKUP(A181,A11:C164,3,FALSE)="UA", "Unitary Authority average",IF(VLOOKUP(A181,A11:C164,3,FALSE)="SC", "Shire County average","")))</f>
        <v>Shire County average</v>
      </c>
      <c r="V181">
        <f>1000000*D181/SUMIF($C$11:$C$164,$B181,M$11:M$164)</f>
        <v>6466.5158494371608</v>
      </c>
      <c r="W181">
        <f>1000000*E181/SUMIF($C$11:$C$164,$B181,N$11:N$164)</f>
        <v>6492.8596213892188</v>
      </c>
      <c r="X181">
        <f>1000000*F181/SUMIF($C$11:$C$164,$B181,O$11:O$164)</f>
        <v>6646.9420964931442</v>
      </c>
      <c r="Y181">
        <f>1000000*G181/SUMIF($C$11:$C$164,$B181,P$11:P$164)</f>
        <v>6773.5607565257615</v>
      </c>
      <c r="Z181">
        <f>1000000*H181/SUMIF($C$11:$C$164,$B181,Q$11:Q$164)</f>
        <v>6907.5665524539272</v>
      </c>
      <c r="AA181">
        <f>1000000*I181/SUMIF($C$11:$C$164,$B181,R$11:R$164)</f>
        <v>7006.4822489182143</v>
      </c>
      <c r="AB181">
        <f>1000000*J181/SUMIF($C$11:$C$164,$B181,S$11:S$164)</f>
        <v>7008.4303139432968</v>
      </c>
      <c r="AC181">
        <f>1000000*K181/SUMIF($C$11:$C$164,$B181,T$11:T$164)</f>
        <v>7078.8434861269079</v>
      </c>
    </row>
    <row r="182" spans="1:29" x14ac:dyDescent="0.3">
      <c r="C182" s="93" t="str">
        <f>$A181</f>
        <v>Cumbria</v>
      </c>
      <c r="D182" s="93">
        <f>VLOOKUP($C182,$A$11:$H$164,D$175,FALSE)</f>
        <v>3384</v>
      </c>
      <c r="E182" s="93">
        <f>VLOOKUP($C182,$A$11:$H$164,E$175,FALSE)</f>
        <v>3428</v>
      </c>
      <c r="F182" s="93">
        <f>VLOOKUP($C182,$A$11:$H$164,F$175,FALSE)</f>
        <v>3528</v>
      </c>
      <c r="G182" s="93">
        <f>VLOOKUP($C182,$A$11:$H$164,G$175,FALSE)</f>
        <v>3605</v>
      </c>
      <c r="H182" s="93">
        <f>VLOOKUP($C182,$A$11:$H$164,H$175,FALSE)</f>
        <v>3737</v>
      </c>
      <c r="I182" s="93">
        <f>VLOOKUP($C182,$A$11:$I$164,I$175,FALSE)</f>
        <v>3824</v>
      </c>
      <c r="J182" s="93">
        <f>VLOOKUP($C182,$A$11:$J$164,J$175,FALSE)</f>
        <v>3962</v>
      </c>
      <c r="K182" s="93">
        <f>VLOOKUP($C182,$A$11:$K$164,K$175,FALSE)</f>
        <v>4040</v>
      </c>
      <c r="U182" t="str">
        <f>Q181</f>
        <v>Cumbria</v>
      </c>
      <c r="V182">
        <f>1000000*VLOOKUP($U182,$A$11:$H$164,V175,FALSE)/VLOOKUP($U182,$A$11:$Q$164,V176,FALSE)</f>
        <v>6778.7782574293124</v>
      </c>
      <c r="W182">
        <f>1000000*VLOOKUP($U182,$A$11:$H$164,W175,FALSE)/VLOOKUP($U182,$A$11:$Q$164,W176,FALSE)</f>
        <v>6876.6436843403899</v>
      </c>
      <c r="X182">
        <f>1000000*VLOOKUP($U182,$A$11:$H$164,X175,FALSE)/VLOOKUP($U182,$A$11:$Q$164,X176,FALSE)</f>
        <v>7078.9925678604104</v>
      </c>
      <c r="Y182">
        <f>1000000*VLOOKUP($U182,$A$11:$H$164,Y175,FALSE)/VLOOKUP($U182,$A$11:$Q$164,Y176,FALSE)</f>
        <v>7230.5202163740696</v>
      </c>
      <c r="Z182">
        <f>1000000*VLOOKUP($U182,$A$11:$H$164,Z175,FALSE)/VLOOKUP($U182,$A$11:$Q$164,Z176,FALSE)</f>
        <v>7492.085895351378</v>
      </c>
      <c r="AA182">
        <f>1000000*VLOOKUP($U182,$A$11:$I$164,AA175,FALSE)/VLOOKUP($U182,$A$11:$R$164,AA176,FALSE)</f>
        <v>7672.9370453975416</v>
      </c>
      <c r="AB182">
        <f>1000000*VLOOKUP($U182,$A$11:$J$164,AB175,FALSE)/VLOOKUP($U182,$A$11:$S$164,AB176,FALSE)</f>
        <v>7941.6622568592547</v>
      </c>
      <c r="AC182">
        <f>1000000*VLOOKUP($U182,$A$11:$K$164,AC175,FALSE)/VLOOKUP($U182,$A$11:$T$164,AC176,FALSE)</f>
        <v>8079.8060846539684</v>
      </c>
    </row>
    <row r="203" spans="1:22" ht="15.6" x14ac:dyDescent="0.3">
      <c r="A203" s="32" t="s">
        <v>468</v>
      </c>
    </row>
    <row r="204" spans="1:22" ht="15" thickBot="1" x14ac:dyDescent="0.35">
      <c r="A204" s="94" t="s">
        <v>4</v>
      </c>
    </row>
    <row r="208" spans="1:22" x14ac:dyDescent="0.3">
      <c r="M208" t="s">
        <v>477</v>
      </c>
      <c r="V208" t="s">
        <v>478</v>
      </c>
    </row>
    <row r="210" spans="1:29" x14ac:dyDescent="0.3">
      <c r="D210">
        <v>2012</v>
      </c>
      <c r="E210">
        <v>2013</v>
      </c>
      <c r="F210">
        <v>2014</v>
      </c>
      <c r="G210">
        <v>2015</v>
      </c>
      <c r="H210">
        <v>2016</v>
      </c>
      <c r="I210">
        <v>2017</v>
      </c>
      <c r="J210">
        <v>2018</v>
      </c>
      <c r="K210">
        <v>2019</v>
      </c>
      <c r="M210">
        <v>2012</v>
      </c>
      <c r="N210">
        <v>2013</v>
      </c>
      <c r="O210">
        <v>2014</v>
      </c>
      <c r="P210">
        <v>2015</v>
      </c>
      <c r="Q210">
        <v>2016</v>
      </c>
      <c r="R210">
        <v>2017</v>
      </c>
      <c r="S210">
        <v>2018</v>
      </c>
      <c r="T210">
        <v>2019</v>
      </c>
      <c r="V210">
        <v>2012</v>
      </c>
      <c r="W210">
        <v>2013</v>
      </c>
      <c r="X210">
        <v>2014</v>
      </c>
      <c r="Y210">
        <v>2015</v>
      </c>
      <c r="Z210">
        <v>2016</v>
      </c>
      <c r="AA210">
        <v>2017</v>
      </c>
      <c r="AB210">
        <v>2018</v>
      </c>
      <c r="AC210">
        <v>2019</v>
      </c>
    </row>
    <row r="212" spans="1:29" x14ac:dyDescent="0.3">
      <c r="A212" t="s">
        <v>56</v>
      </c>
      <c r="B212" t="s">
        <v>479</v>
      </c>
      <c r="C212" t="s">
        <v>480</v>
      </c>
      <c r="D212">
        <f>VLOOKUP($A212,'TRA8902'!$C$12:$AB$235,'TRA8902'!X$4,FALSE)</f>
        <v>2564</v>
      </c>
      <c r="E212">
        <f>VLOOKUP($A212,'TRA8902'!$C$12:$AB$235,'TRA8902'!Y$4,FALSE)</f>
        <v>2589</v>
      </c>
      <c r="F212">
        <f>VLOOKUP($A212,'TRA8902'!$C$12:$AB$235,'TRA8902'!Z$4,FALSE)</f>
        <v>2646</v>
      </c>
      <c r="G212">
        <f>VLOOKUP($A212,'TRA8902'!$C$12:$AB$235,'TRA8902'!AA$4,FALSE)</f>
        <v>2670</v>
      </c>
      <c r="H212">
        <f>VLOOKUP($A212,'TRA8902'!$C$12:$AB$235,'TRA8902'!AB$4,FALSE)</f>
        <v>2770</v>
      </c>
      <c r="I212">
        <f>VLOOKUP($A212,'TRA8902'!$C$12:$AC$235,'TRA8902'!AC$4,FALSE)</f>
        <v>2827</v>
      </c>
      <c r="J212">
        <f>VLOOKUP($A212,'TRA8902'!$C$12:$AD$235,'TRA8902'!AD$4,FALSE)</f>
        <v>2980</v>
      </c>
      <c r="K212">
        <f>VLOOKUP($A212,'TRA8902'!$C$12:$AE$235,'TRA8902'!AE$4,FALSE)</f>
        <v>3034</v>
      </c>
      <c r="M212">
        <f>VLOOKUP($A212,Sheet6!$A$8:$F$224,2,FALSE)</f>
        <v>499205</v>
      </c>
      <c r="N212">
        <f>VLOOKUP($A212,Sheet6!$A$8:$F$224,3,FALSE)</f>
        <v>498499</v>
      </c>
      <c r="O212">
        <f>VLOOKUP($A212,Sheet6!$A$8:$F$224,4,FALSE)</f>
        <v>498376</v>
      </c>
      <c r="P212">
        <f>VLOOKUP($A212,Sheet6!$A$8:$F$224,5,FALSE)</f>
        <v>498581</v>
      </c>
      <c r="Q212">
        <f>VLOOKUP($A212,Sheet6!$A$8:$F$224,6,FALSE)</f>
        <v>498793</v>
      </c>
      <c r="R212">
        <f>VLOOKUP($A212,Sheet6!$A$8:$G$224,7,FALSE)</f>
        <v>498375</v>
      </c>
      <c r="S212">
        <f>VLOOKUP($A212,Sheet6!$A$8:$H$224,8,FALSE)</f>
        <v>498888</v>
      </c>
      <c r="T212">
        <f>VLOOKUP($A212,Sheet6!$A$8:$I$229,9,FALSE)</f>
        <v>500012</v>
      </c>
    </row>
    <row r="213" spans="1:29" x14ac:dyDescent="0.3">
      <c r="A213" t="s">
        <v>60</v>
      </c>
      <c r="B213" t="s">
        <v>481</v>
      </c>
      <c r="C213" t="s">
        <v>480</v>
      </c>
      <c r="D213">
        <f>VLOOKUP($A213,'TRA8902'!$C$12:$AB$235,'TRA8902'!X$4,FALSE)</f>
        <v>5498</v>
      </c>
      <c r="E213">
        <f>VLOOKUP($A213,'TRA8902'!$C$12:$AB$235,'TRA8902'!Y$4,FALSE)</f>
        <v>5580</v>
      </c>
      <c r="F213">
        <f>VLOOKUP($A213,'TRA8902'!$C$12:$AB$235,'TRA8902'!Z$4,FALSE)</f>
        <v>5718</v>
      </c>
      <c r="G213">
        <f>VLOOKUP($A213,'TRA8902'!$C$12:$AB$235,'TRA8902'!AA$4,FALSE)</f>
        <v>5864</v>
      </c>
      <c r="H213">
        <f>VLOOKUP($A213,'TRA8902'!$C$12:$AB$235,'TRA8902'!AB$4,FALSE)</f>
        <v>5918</v>
      </c>
      <c r="I213">
        <f>VLOOKUP($A213,'TRA8902'!$C$12:$AC$235,'TRA8902'!AC$4,FALSE)</f>
        <v>5996</v>
      </c>
      <c r="J213">
        <f>VLOOKUP($A213,'TRA8902'!$C$12:$AD$235,'TRA8902'!AD$4,FALSE)</f>
        <v>6107</v>
      </c>
      <c r="K213">
        <f>VLOOKUP($A213,'TRA8902'!$C$12:$AE$235,'TRA8902'!AE$4,FALSE)</f>
        <v>6355</v>
      </c>
      <c r="M213">
        <f>VLOOKUP($A213,Sheet6!$A$8:$F$224,2,FALSE)</f>
        <v>1175370</v>
      </c>
      <c r="N213">
        <f>VLOOKUP($A213,Sheet6!$A$8:$F$224,3,FALSE)</f>
        <v>1178594</v>
      </c>
      <c r="O213">
        <f>VLOOKUP($A213,Sheet6!$A$8:$F$224,4,FALSE)</f>
        <v>1182605</v>
      </c>
      <c r="P213">
        <f>VLOOKUP($A213,Sheet6!$A$8:$F$224,5,FALSE)</f>
        <v>1188875</v>
      </c>
      <c r="Q213">
        <f>VLOOKUP($A213,Sheet6!$A$8:$F$224,6,FALSE)</f>
        <v>1195418</v>
      </c>
      <c r="R213">
        <f>VLOOKUP($A213,Sheet6!$A$8:$G$224,7,FALSE)</f>
        <v>1201855</v>
      </c>
      <c r="S213">
        <f>VLOOKUP($A213,Sheet6!$A$8:$H$224,8,FALSE)</f>
        <v>1210053</v>
      </c>
      <c r="T213">
        <f>VLOOKUP($A213,Sheet6!$A$8:$I$229,9,FALSE)</f>
        <v>1219799</v>
      </c>
    </row>
    <row r="214" spans="1:29" x14ac:dyDescent="0.3">
      <c r="A214" t="s">
        <v>108</v>
      </c>
      <c r="B214" t="s">
        <v>479</v>
      </c>
      <c r="C214" t="s">
        <v>480</v>
      </c>
      <c r="D214">
        <f>VLOOKUP($A214,'TRA8902'!$C$12:$AB$235,'TRA8902'!X$4,FALSE)</f>
        <v>3662</v>
      </c>
      <c r="E214">
        <f>VLOOKUP($A214,'TRA8902'!$C$12:$AB$235,'TRA8902'!Y$4,FALSE)</f>
        <v>3737</v>
      </c>
      <c r="F214">
        <f>VLOOKUP($A214,'TRA8902'!$C$12:$AB$235,'TRA8902'!Z$4,FALSE)</f>
        <v>3840</v>
      </c>
      <c r="G214">
        <f>VLOOKUP($A214,'TRA8902'!$C$12:$AB$235,'TRA8902'!AA$4,FALSE)</f>
        <v>3897</v>
      </c>
      <c r="H214">
        <f>VLOOKUP($A214,'TRA8902'!$C$12:$AB$235,'TRA8902'!AB$4,FALSE)</f>
        <v>4076</v>
      </c>
      <c r="I214">
        <f>VLOOKUP($A214,'TRA8902'!$C$12:$AC$235,'TRA8902'!AC$4,FALSE)</f>
        <v>4122</v>
      </c>
      <c r="J214">
        <f>VLOOKUP($A214,'TRA8902'!$C$12:$AD$235,'TRA8902'!AD$4,FALSE)</f>
        <v>4287</v>
      </c>
      <c r="K214">
        <f>VLOOKUP($A214,'TRA8902'!$C$12:$AE$235,'TRA8902'!AE$4,FALSE)</f>
        <v>4312</v>
      </c>
      <c r="M214">
        <f>VLOOKUP($A214,Sheet6!$A$8:$F$224,2,FALSE)</f>
        <v>603508</v>
      </c>
      <c r="N214">
        <f>VLOOKUP($A214,Sheet6!$A$8:$F$224,3,FALSE)</f>
        <v>604724</v>
      </c>
      <c r="O214">
        <f>VLOOKUP($A214,Sheet6!$A$8:$F$224,4,FALSE)</f>
        <v>604730</v>
      </c>
      <c r="P214">
        <f>VLOOKUP($A214,Sheet6!$A$8:$F$224,5,FALSE)</f>
        <v>606017</v>
      </c>
      <c r="Q214">
        <f>VLOOKUP($A214,Sheet6!$A$8:$F$224,6,FALSE)</f>
        <v>609538</v>
      </c>
      <c r="R214">
        <f>VLOOKUP($A214,Sheet6!$A$8:$G$224,7,FALSE)</f>
        <v>611633</v>
      </c>
      <c r="S214">
        <f>VLOOKUP($A214,Sheet6!$A$8:$H$224,8,FALSE)</f>
        <v>614505</v>
      </c>
      <c r="T214">
        <f>VLOOKUP($A214,Sheet6!$A$8:$I$229,9,FALSE)</f>
        <v>618054</v>
      </c>
    </row>
    <row r="215" spans="1:29" x14ac:dyDescent="0.3">
      <c r="A215" t="s">
        <v>138</v>
      </c>
      <c r="B215" t="s">
        <v>482</v>
      </c>
      <c r="C215" t="s">
        <v>480</v>
      </c>
      <c r="D215">
        <f>VLOOKUP($A215,'TRA8902'!$C$12:$AB$235,'TRA8902'!X$4,FALSE)</f>
        <v>3812</v>
      </c>
      <c r="E215">
        <f>VLOOKUP($A215,'TRA8902'!$C$12:$AB$235,'TRA8902'!Y$4,FALSE)</f>
        <v>3773</v>
      </c>
      <c r="F215">
        <f>VLOOKUP($A215,'TRA8902'!$C$12:$AB$235,'TRA8902'!Z$4,FALSE)</f>
        <v>3835</v>
      </c>
      <c r="G215">
        <f>VLOOKUP($A215,'TRA8902'!$C$12:$AB$235,'TRA8902'!AA$4,FALSE)</f>
        <v>3907</v>
      </c>
      <c r="H215">
        <f>VLOOKUP($A215,'TRA8902'!$C$12:$AB$235,'TRA8902'!AB$4,FALSE)</f>
        <v>4050</v>
      </c>
      <c r="I215">
        <f>VLOOKUP($A215,'TRA8902'!$C$12:$AC$235,'TRA8902'!AC$4,FALSE)</f>
        <v>4126</v>
      </c>
      <c r="J215">
        <f>VLOOKUP($A215,'TRA8902'!$C$12:$AD$235,'TRA8902'!AD$4,FALSE)</f>
        <v>4164</v>
      </c>
      <c r="K215">
        <f>VLOOKUP($A215,'TRA8902'!$C$12:$AE$235,'TRA8902'!AE$4,FALSE)</f>
        <v>4266</v>
      </c>
      <c r="M215">
        <f>VLOOKUP($A215,Sheet6!$A$8:$F$224,2,FALSE)</f>
        <v>773726</v>
      </c>
      <c r="N215">
        <f>VLOOKUP($A215,Sheet6!$A$8:$F$224,3,FALSE)</f>
        <v>776639</v>
      </c>
      <c r="O215">
        <f>VLOOKUP($A215,Sheet6!$A$8:$F$224,4,FALSE)</f>
        <v>780382</v>
      </c>
      <c r="P215">
        <f>VLOOKUP($A215,Sheet6!$A$8:$F$224,5,FALSE)</f>
        <v>783082</v>
      </c>
      <c r="Q215">
        <f>VLOOKUP($A215,Sheet6!$A$8:$F$224,6,FALSE)</f>
        <v>786734</v>
      </c>
      <c r="R215">
        <f>VLOOKUP($A215,Sheet6!$A$8:$G$224,7,FALSE)</f>
        <v>791966</v>
      </c>
      <c r="S215">
        <f>VLOOKUP($A215,Sheet6!$A$8:$H$224,8,FALSE)</f>
        <v>796142</v>
      </c>
      <c r="T215">
        <f>VLOOKUP($A215,Sheet6!$A$8:$I$229,9,FALSE)</f>
        <v>802694</v>
      </c>
    </row>
    <row r="216" spans="1:29" x14ac:dyDescent="0.3">
      <c r="A216" t="s">
        <v>142</v>
      </c>
      <c r="B216" t="s">
        <v>482</v>
      </c>
      <c r="C216" t="s">
        <v>480</v>
      </c>
      <c r="D216">
        <f>VLOOKUP($A216,'TRA8902'!$C$12:$AB$235,'TRA8902'!X$4,FALSE)</f>
        <v>3491</v>
      </c>
      <c r="E216">
        <f>VLOOKUP($A216,'TRA8902'!$C$12:$AB$235,'TRA8902'!Y$4,FALSE)</f>
        <v>3561</v>
      </c>
      <c r="F216">
        <f>VLOOKUP($A216,'TRA8902'!$C$12:$AB$235,'TRA8902'!Z$4,FALSE)</f>
        <v>3658</v>
      </c>
      <c r="G216">
        <f>VLOOKUP($A216,'TRA8902'!$C$12:$AB$235,'TRA8902'!AA$4,FALSE)</f>
        <v>3674</v>
      </c>
      <c r="H216">
        <f>VLOOKUP($A216,'TRA8902'!$C$12:$AB$235,'TRA8902'!AB$4,FALSE)</f>
        <v>3781</v>
      </c>
      <c r="I216">
        <f>VLOOKUP($A216,'TRA8902'!$C$12:$AC$235,'TRA8902'!AC$4,FALSE)</f>
        <v>3832</v>
      </c>
      <c r="J216">
        <f>VLOOKUP($A216,'TRA8902'!$C$12:$AD$235,'TRA8902'!AD$4,FALSE)</f>
        <v>3860</v>
      </c>
      <c r="K216">
        <f>VLOOKUP($A216,'TRA8902'!$C$12:$AE$235,'TRA8902'!AE$4,FALSE)</f>
        <v>3964</v>
      </c>
      <c r="M216">
        <f>VLOOKUP($A216,Sheet6!$A$8:$F$224,2,FALSE)</f>
        <v>656182</v>
      </c>
      <c r="N216">
        <f>VLOOKUP($A216,Sheet6!$A$8:$F$224,3,FALSE)</f>
        <v>660917</v>
      </c>
      <c r="O216">
        <f>VLOOKUP($A216,Sheet6!$A$8:$F$224,4,FALSE)</f>
        <v>666682</v>
      </c>
      <c r="P216">
        <f>VLOOKUP($A216,Sheet6!$A$8:$F$224,5,FALSE)</f>
        <v>673410</v>
      </c>
      <c r="Q216">
        <f>VLOOKUP($A216,Sheet6!$A$8:$F$224,6,FALSE)</f>
        <v>680466</v>
      </c>
      <c r="R216">
        <f>VLOOKUP($A216,Sheet6!$A$8:$G$224,7,FALSE)</f>
        <v>690212</v>
      </c>
      <c r="S216">
        <f>VLOOKUP($A216,Sheet6!$A$8:$H$224,8,FALSE)</f>
        <v>698268</v>
      </c>
      <c r="T216">
        <f>VLOOKUP($A216,Sheet6!$A$8:$I$229,9,FALSE)</f>
        <v>706155</v>
      </c>
    </row>
    <row r="217" spans="1:29" x14ac:dyDescent="0.3">
      <c r="A217" t="s">
        <v>144</v>
      </c>
      <c r="B217" t="s">
        <v>479</v>
      </c>
      <c r="C217" t="s">
        <v>480</v>
      </c>
      <c r="D217">
        <f>VLOOKUP($A217,'TRA8902'!$C$12:$AB$235,'TRA8902'!X$4,FALSE)</f>
        <v>2807</v>
      </c>
      <c r="E217">
        <f>VLOOKUP($A217,'TRA8902'!$C$12:$AB$235,'TRA8902'!Y$4,FALSE)</f>
        <v>2840</v>
      </c>
      <c r="F217">
        <f>VLOOKUP($A217,'TRA8902'!$C$12:$AB$235,'TRA8902'!Z$4,FALSE)</f>
        <v>2916</v>
      </c>
      <c r="G217">
        <f>VLOOKUP($A217,'TRA8902'!$C$12:$AB$235,'TRA8902'!AA$4,FALSE)</f>
        <v>2986</v>
      </c>
      <c r="H217">
        <f>VLOOKUP($A217,'TRA8902'!$C$12:$AB$235,'TRA8902'!AB$4,FALSE)</f>
        <v>3100</v>
      </c>
      <c r="I217">
        <f>VLOOKUP($A217,'TRA8902'!$C$12:$AC$235,'TRA8902'!AC$4,FALSE)</f>
        <v>3205</v>
      </c>
      <c r="J217">
        <f>VLOOKUP($A217,'TRA8902'!$C$12:$AD$235,'TRA8902'!AD$4,FALSE)</f>
        <v>3307</v>
      </c>
      <c r="K217">
        <f>VLOOKUP($A217,'TRA8902'!$C$12:$AE$235,'TRA8902'!AE$4,FALSE)</f>
        <v>3366</v>
      </c>
      <c r="M217">
        <f>VLOOKUP($A217,Sheet6!$A$8:$F$224,2,FALSE)</f>
        <v>719184</v>
      </c>
      <c r="N217">
        <f>VLOOKUP($A217,Sheet6!$A$8:$F$224,3,FALSE)</f>
        <v>724523</v>
      </c>
      <c r="O217">
        <f>VLOOKUP($A217,Sheet6!$A$8:$F$224,4,FALSE)</f>
        <v>731886</v>
      </c>
      <c r="P217">
        <f>VLOOKUP($A217,Sheet6!$A$8:$F$224,5,FALSE)</f>
        <v>737350</v>
      </c>
      <c r="Q217">
        <f>VLOOKUP($A217,Sheet6!$A$8:$F$224,6,FALSE)</f>
        <v>744811</v>
      </c>
      <c r="R217">
        <f>VLOOKUP($A217,Sheet6!$A$8:$G$224,7,FALSE)</f>
        <v>751171</v>
      </c>
      <c r="S217">
        <f>VLOOKUP($A217,Sheet6!$A$8:$H$224,8,FALSE)</f>
        <v>755833</v>
      </c>
      <c r="T217">
        <f>VLOOKUP($A217,Sheet6!$A$8:$I$229,9,FALSE)</f>
        <v>761224</v>
      </c>
    </row>
    <row r="218" spans="1:29" x14ac:dyDescent="0.3">
      <c r="A218" t="s">
        <v>146</v>
      </c>
      <c r="B218" t="s">
        <v>482</v>
      </c>
      <c r="C218" t="s">
        <v>480</v>
      </c>
      <c r="D218">
        <f>VLOOKUP($A218,'TRA8902'!$C$12:$AB$235,'TRA8902'!X$4,FALSE)</f>
        <v>3982</v>
      </c>
      <c r="E218">
        <f>VLOOKUP($A218,'TRA8902'!$C$12:$AB$235,'TRA8902'!Y$4,FALSE)</f>
        <v>4006</v>
      </c>
      <c r="F218">
        <f>VLOOKUP($A218,'TRA8902'!$C$12:$AB$235,'TRA8902'!Z$4,FALSE)</f>
        <v>4096</v>
      </c>
      <c r="G218">
        <f>VLOOKUP($A218,'TRA8902'!$C$12:$AB$235,'TRA8902'!AA$4,FALSE)</f>
        <v>4180</v>
      </c>
      <c r="H218">
        <f>VLOOKUP($A218,'TRA8902'!$C$12:$AB$235,'TRA8902'!AB$4,FALSE)</f>
        <v>4249</v>
      </c>
      <c r="I218">
        <f>VLOOKUP($A218,'TRA8902'!$C$12:$AC$235,'TRA8902'!AC$4,FALSE)</f>
        <v>4330</v>
      </c>
      <c r="J218">
        <f>VLOOKUP($A218,'TRA8902'!$C$12:$AD$235,'TRA8902'!AD$4,FALSE)</f>
        <v>4418</v>
      </c>
      <c r="K218">
        <f>VLOOKUP($A218,'TRA8902'!$C$12:$AE$235,'TRA8902'!AE$4,FALSE)</f>
        <v>4552</v>
      </c>
      <c r="M218">
        <f>VLOOKUP($A218,Sheet6!$A$8:$F$224,2,FALSE)</f>
        <v>700331</v>
      </c>
      <c r="N218">
        <f>VLOOKUP($A218,Sheet6!$A$8:$F$224,3,FALSE)</f>
        <v>705655</v>
      </c>
      <c r="O218">
        <f>VLOOKUP($A218,Sheet6!$A$8:$F$224,4,FALSE)</f>
        <v>713351</v>
      </c>
      <c r="P218">
        <f>VLOOKUP($A218,Sheet6!$A$8:$F$224,5,FALSE)</f>
        <v>722167</v>
      </c>
      <c r="Q218">
        <f>VLOOKUP($A218,Sheet6!$A$8:$F$224,6,FALSE)</f>
        <v>732452</v>
      </c>
      <c r="R218">
        <f>VLOOKUP($A218,Sheet6!$A$8:$G$224,7,FALSE)</f>
        <v>741209</v>
      </c>
      <c r="S218">
        <f>VLOOKUP($A218,Sheet6!$A$8:$H$224,8,FALSE)</f>
        <v>747622</v>
      </c>
      <c r="T218">
        <f>VLOOKUP($A218,Sheet6!$A$8:$I$229,9,FALSE)</f>
        <v>753278</v>
      </c>
    </row>
    <row r="219" spans="1:29" x14ac:dyDescent="0.3">
      <c r="A219" t="s">
        <v>150</v>
      </c>
      <c r="B219" t="s">
        <v>482</v>
      </c>
      <c r="C219" t="s">
        <v>480</v>
      </c>
      <c r="D219">
        <f>VLOOKUP($A219,'TRA8902'!$C$12:$AB$235,'TRA8902'!X$4,FALSE)</f>
        <v>3416</v>
      </c>
      <c r="E219">
        <f>VLOOKUP($A219,'TRA8902'!$C$12:$AB$235,'TRA8902'!Y$4,FALSE)</f>
        <v>3433</v>
      </c>
      <c r="F219">
        <f>VLOOKUP($A219,'TRA8902'!$C$12:$AB$235,'TRA8902'!Z$4,FALSE)</f>
        <v>3540</v>
      </c>
      <c r="G219">
        <f>VLOOKUP($A219,'TRA8902'!$C$12:$AB$235,'TRA8902'!AA$4,FALSE)</f>
        <v>3633</v>
      </c>
      <c r="H219">
        <f>VLOOKUP($A219,'TRA8902'!$C$12:$AB$235,'TRA8902'!AB$4,FALSE)</f>
        <v>3690</v>
      </c>
      <c r="I219">
        <f>VLOOKUP($A219,'TRA8902'!$C$12:$AC$235,'TRA8902'!AC$4,FALSE)</f>
        <v>3743</v>
      </c>
      <c r="J219">
        <f>VLOOKUP($A219,'TRA8902'!$C$12:$AD$235,'TRA8902'!AD$4,FALSE)</f>
        <v>3750</v>
      </c>
      <c r="K219">
        <f>VLOOKUP($A219,'TRA8902'!$C$12:$AE$235,'TRA8902'!AE$4,FALSE)</f>
        <v>3833</v>
      </c>
      <c r="M219">
        <f>VLOOKUP($A219,Sheet6!$A$8:$F$224,2,FALSE)</f>
        <v>790167</v>
      </c>
      <c r="N219">
        <f>VLOOKUP($A219,Sheet6!$A$8:$F$224,3,FALSE)</f>
        <v>796423</v>
      </c>
      <c r="O219">
        <f>VLOOKUP($A219,Sheet6!$A$8:$F$224,4,FALSE)</f>
        <v>801616</v>
      </c>
      <c r="P219">
        <f>VLOOKUP($A219,Sheet6!$A$8:$F$224,5,FALSE)</f>
        <v>806217</v>
      </c>
      <c r="Q219">
        <f>VLOOKUP($A219,Sheet6!$A$8:$F$224,6,FALSE)</f>
        <v>811483</v>
      </c>
      <c r="R219">
        <f>VLOOKUP($A219,Sheet6!$A$8:$G$224,7,FALSE)</f>
        <v>817851</v>
      </c>
      <c r="S219">
        <f>VLOOKUP($A219,Sheet6!$A$8:$H$224,8,FALSE)</f>
        <v>823126</v>
      </c>
      <c r="T219">
        <f>VLOOKUP($A219,Sheet6!$A$8:$I$229,9,FALSE)</f>
        <v>828224</v>
      </c>
    </row>
    <row r="220" spans="1:29" x14ac:dyDescent="0.3">
      <c r="A220" t="s">
        <v>160</v>
      </c>
      <c r="B220" t="s">
        <v>482</v>
      </c>
      <c r="C220" t="s">
        <v>480</v>
      </c>
      <c r="D220">
        <f>VLOOKUP($A220,'TRA8902'!$C$12:$AB$235,'TRA8902'!X$4,FALSE)</f>
        <v>4470</v>
      </c>
      <c r="E220">
        <f>VLOOKUP($A220,'TRA8902'!$C$12:$AB$235,'TRA8902'!Y$4,FALSE)</f>
        <v>4430</v>
      </c>
      <c r="F220">
        <f>VLOOKUP($A220,'TRA8902'!$C$12:$AB$235,'TRA8902'!Z$4,FALSE)</f>
        <v>4569</v>
      </c>
      <c r="G220">
        <f>VLOOKUP($A220,'TRA8902'!$C$12:$AB$235,'TRA8902'!AA$4,FALSE)</f>
        <v>4639</v>
      </c>
      <c r="H220">
        <f>VLOOKUP($A220,'TRA8902'!$C$12:$AB$235,'TRA8902'!AB$4,FALSE)</f>
        <v>4785</v>
      </c>
      <c r="I220">
        <f>VLOOKUP($A220,'TRA8902'!$C$12:$AC$235,'TRA8902'!AC$4,FALSE)</f>
        <v>4743</v>
      </c>
      <c r="J220">
        <f>VLOOKUP($A220,'TRA8902'!$C$12:$AD$235,'TRA8902'!AD$4,FALSE)</f>
        <v>4713</v>
      </c>
      <c r="K220">
        <f>VLOOKUP($A220,'TRA8902'!$C$12:$AE$235,'TRA8902'!AE$4,FALSE)</f>
        <v>4816</v>
      </c>
      <c r="M220">
        <f>VLOOKUP($A220,Sheet6!$A$8:$F$224,2,FALSE)</f>
        <v>852039</v>
      </c>
      <c r="N220">
        <f>VLOOKUP($A220,Sheet6!$A$8:$F$224,3,FALSE)</f>
        <v>856837</v>
      </c>
      <c r="O220">
        <f>VLOOKUP($A220,Sheet6!$A$8:$F$224,4,FALSE)</f>
        <v>859870</v>
      </c>
      <c r="P220">
        <f>VLOOKUP($A220,Sheet6!$A$8:$F$224,5,FALSE)</f>
        <v>862166</v>
      </c>
      <c r="Q220">
        <f>VLOOKUP($A220,Sheet6!$A$8:$F$224,6,FALSE)</f>
        <v>866430</v>
      </c>
      <c r="R220">
        <f>VLOOKUP($A220,Sheet6!$A$8:$G$224,7,FALSE)</f>
        <v>870825</v>
      </c>
      <c r="S220">
        <f>VLOOKUP($A220,Sheet6!$A$8:$H$224,8,FALSE)</f>
        <v>875219</v>
      </c>
      <c r="T220">
        <f>VLOOKUP($A220,Sheet6!$A$8:$I$229,9,FALSE)</f>
        <v>879560</v>
      </c>
    </row>
    <row r="221" spans="1:29" x14ac:dyDescent="0.3">
      <c r="A221" t="s">
        <v>166</v>
      </c>
      <c r="B221" t="s">
        <v>482</v>
      </c>
      <c r="C221" t="s">
        <v>480</v>
      </c>
      <c r="D221">
        <f>VLOOKUP($A221,'TRA8902'!$C$12:$AB$235,'TRA8902'!X$4,FALSE)</f>
        <v>4408</v>
      </c>
      <c r="E221">
        <f>VLOOKUP($A221,'TRA8902'!$C$12:$AB$235,'TRA8902'!Y$4,FALSE)</f>
        <v>4413</v>
      </c>
      <c r="F221">
        <f>VLOOKUP($A221,'TRA8902'!$C$12:$AB$235,'TRA8902'!Z$4,FALSE)</f>
        <v>4482</v>
      </c>
      <c r="G221">
        <f>VLOOKUP($A221,'TRA8902'!$C$12:$AB$235,'TRA8902'!AA$4,FALSE)</f>
        <v>4622</v>
      </c>
      <c r="H221">
        <f>VLOOKUP($A221,'TRA8902'!$C$12:$AB$235,'TRA8902'!AB$4,FALSE)</f>
        <v>4722</v>
      </c>
      <c r="I221">
        <f>VLOOKUP($A221,'TRA8902'!$C$12:$AC$235,'TRA8902'!AC$4,FALSE)</f>
        <v>4785</v>
      </c>
      <c r="J221">
        <f>VLOOKUP($A221,'TRA8902'!$C$12:$AD$235,'TRA8902'!AD$4,FALSE)</f>
        <v>4829</v>
      </c>
      <c r="K221">
        <f>VLOOKUP($A221,'TRA8902'!$C$12:$AE$235,'TRA8902'!AE$4,FALSE)</f>
        <v>4844</v>
      </c>
      <c r="M221">
        <f>VLOOKUP($A221,Sheet6!$A$8:$F$224,2,FALSE)</f>
        <v>548320</v>
      </c>
      <c r="N221">
        <f>VLOOKUP($A221,Sheet6!$A$8:$F$224,3,FALSE)</f>
        <v>549517</v>
      </c>
      <c r="O221">
        <f>VLOOKUP($A221,Sheet6!$A$8:$F$224,4,FALSE)</f>
        <v>552450</v>
      </c>
      <c r="P221">
        <f>VLOOKUP($A221,Sheet6!$A$8:$F$224,5,FALSE)</f>
        <v>555154</v>
      </c>
      <c r="Q221">
        <f>VLOOKUP($A221,Sheet6!$A$8:$F$224,6,FALSE)</f>
        <v>558991</v>
      </c>
      <c r="R221">
        <f>VLOOKUP($A221,Sheet6!$A$8:$G$224,7,FALSE)</f>
        <v>564562</v>
      </c>
      <c r="S221">
        <f>VLOOKUP($A221,Sheet6!$A$8:$H$224,8,FALSE)</f>
        <v>571010</v>
      </c>
      <c r="T221">
        <f>VLOOKUP($A221,Sheet6!$A$8:$I$229,9,FALSE)</f>
        <v>577933</v>
      </c>
    </row>
    <row r="222" spans="1:29" x14ac:dyDescent="0.3">
      <c r="A222" t="s">
        <v>168</v>
      </c>
      <c r="B222" t="s">
        <v>482</v>
      </c>
      <c r="C222" t="s">
        <v>480</v>
      </c>
      <c r="D222">
        <f>VLOOKUP($A222,'TRA8902'!$C$12:$AB$235,'TRA8902'!X$4,FALSE)</f>
        <v>3160</v>
      </c>
      <c r="E222">
        <f>VLOOKUP($A222,'TRA8902'!$C$12:$AB$235,'TRA8902'!Y$4,FALSE)</f>
        <v>3211</v>
      </c>
      <c r="F222">
        <f>VLOOKUP($A222,'TRA8902'!$C$12:$AB$235,'TRA8902'!Z$4,FALSE)</f>
        <v>3304</v>
      </c>
      <c r="G222">
        <f>VLOOKUP($A222,'TRA8902'!$C$12:$AB$235,'TRA8902'!AA$4,FALSE)</f>
        <v>3360</v>
      </c>
      <c r="H222">
        <f>VLOOKUP($A222,'TRA8902'!$C$12:$AB$235,'TRA8902'!AB$4,FALSE)</f>
        <v>3440</v>
      </c>
      <c r="I222">
        <f>VLOOKUP($A222,'TRA8902'!$C$12:$AC$235,'TRA8902'!AC$4,FALSE)</f>
        <v>3489</v>
      </c>
      <c r="J222">
        <f>VLOOKUP($A222,'TRA8902'!$C$12:$AD$235,'TRA8902'!AD$4,FALSE)</f>
        <v>3490</v>
      </c>
      <c r="K222">
        <f>VLOOKUP($A222,'TRA8902'!$C$12:$AE$235,'TRA8902'!AE$4,FALSE)</f>
        <v>3557</v>
      </c>
      <c r="M222">
        <f>VLOOKUP($A222,Sheet6!$A$8:$F$224,2,FALSE)</f>
        <v>569301</v>
      </c>
      <c r="N222">
        <f>VLOOKUP($A222,Sheet6!$A$8:$F$224,3,FALSE)</f>
        <v>572613</v>
      </c>
      <c r="O222">
        <f>VLOOKUP($A222,Sheet6!$A$8:$F$224,4,FALSE)</f>
        <v>575993</v>
      </c>
      <c r="P222">
        <f>VLOOKUP($A222,Sheet6!$A$8:$F$224,5,FALSE)</f>
        <v>579050</v>
      </c>
      <c r="Q222">
        <f>VLOOKUP($A222,Sheet6!$A$8:$F$224,6,FALSE)</f>
        <v>583491</v>
      </c>
      <c r="R222">
        <f>VLOOKUP($A222,Sheet6!$A$8:$G$224,7,FALSE)</f>
        <v>588370</v>
      </c>
      <c r="S222">
        <f>VLOOKUP($A222,Sheet6!$A$8:$H$224,8,FALSE)</f>
        <v>592057</v>
      </c>
      <c r="T222">
        <f>VLOOKUP($A222,Sheet6!$A$8:$I$229,9,FALSE)</f>
        <v>595786</v>
      </c>
    </row>
    <row r="223" spans="1:29" x14ac:dyDescent="0.3">
      <c r="A223" t="s">
        <v>194</v>
      </c>
      <c r="B223" t="s">
        <v>479</v>
      </c>
      <c r="C223" t="s">
        <v>480</v>
      </c>
      <c r="D223">
        <f>VLOOKUP($A223,'TRA8902'!$C$12:$AB$235,'TRA8902'!X$4,FALSE)</f>
        <v>3400</v>
      </c>
      <c r="E223">
        <f>VLOOKUP($A223,'TRA8902'!$C$12:$AB$235,'TRA8902'!Y$4,FALSE)</f>
        <v>3458</v>
      </c>
      <c r="F223">
        <f>VLOOKUP($A223,'TRA8902'!$C$12:$AB$235,'TRA8902'!Z$4,FALSE)</f>
        <v>3555</v>
      </c>
      <c r="G223">
        <f>VLOOKUP($A223,'TRA8902'!$C$12:$AB$235,'TRA8902'!AA$4,FALSE)</f>
        <v>3649</v>
      </c>
      <c r="H223">
        <f>VLOOKUP($A223,'TRA8902'!$C$12:$AB$235,'TRA8902'!AB$4,FALSE)</f>
        <v>3748</v>
      </c>
      <c r="I223">
        <f>VLOOKUP($A223,'TRA8902'!$C$12:$AC$235,'TRA8902'!AC$4,FALSE)</f>
        <v>3862</v>
      </c>
      <c r="J223">
        <f>VLOOKUP($A223,'TRA8902'!$C$12:$AD$235,'TRA8902'!AD$4,FALSE)</f>
        <v>3834</v>
      </c>
      <c r="K223">
        <f>VLOOKUP($A223,'TRA8902'!$C$12:$AE$235,'TRA8902'!AE$4,FALSE)</f>
        <v>3863</v>
      </c>
      <c r="M223">
        <f>VLOOKUP($A223,Sheet6!$A$8:$F$224,2,FALSE)</f>
        <v>625908</v>
      </c>
      <c r="N223">
        <f>VLOOKUP($A223,Sheet6!$A$8:$F$224,3,FALSE)</f>
        <v>628918</v>
      </c>
      <c r="O223">
        <f>VLOOKUP($A223,Sheet6!$A$8:$F$224,4,FALSE)</f>
        <v>635186</v>
      </c>
      <c r="P223">
        <f>VLOOKUP($A223,Sheet6!$A$8:$F$224,5,FALSE)</f>
        <v>641524</v>
      </c>
      <c r="Q223">
        <f>VLOOKUP($A223,Sheet6!$A$8:$F$224,6,FALSE)</f>
        <v>644575</v>
      </c>
      <c r="R223">
        <f>VLOOKUP($A223,Sheet6!$A$8:$G$224,7,FALSE)</f>
        <v>648237</v>
      </c>
      <c r="S223">
        <f>VLOOKUP($A223,Sheet6!$A$8:$H$224,8,FALSE)</f>
        <v>651482</v>
      </c>
      <c r="T223">
        <f>VLOOKUP($A223,Sheet6!$A$8:$I$229,9,FALSE)</f>
        <v>653537</v>
      </c>
    </row>
    <row r="224" spans="1:29" x14ac:dyDescent="0.3">
      <c r="A224" t="s">
        <v>196</v>
      </c>
      <c r="B224" t="s">
        <v>482</v>
      </c>
      <c r="C224" t="s">
        <v>480</v>
      </c>
      <c r="D224">
        <f>VLOOKUP($A224,'TRA8902'!$C$12:$AB$235,'TRA8902'!X$4,FALSE)</f>
        <v>6776</v>
      </c>
      <c r="E224">
        <f>VLOOKUP($A224,'TRA8902'!$C$12:$AB$235,'TRA8902'!Y$4,FALSE)</f>
        <v>6800</v>
      </c>
      <c r="F224">
        <f>VLOOKUP($A224,'TRA8902'!$C$12:$AB$235,'TRA8902'!Z$4,FALSE)</f>
        <v>7037</v>
      </c>
      <c r="G224">
        <f>VLOOKUP($A224,'TRA8902'!$C$12:$AB$235,'TRA8902'!AA$4,FALSE)</f>
        <v>7167</v>
      </c>
      <c r="H224">
        <f>VLOOKUP($A224,'TRA8902'!$C$12:$AB$235,'TRA8902'!AB$4,FALSE)</f>
        <v>7349</v>
      </c>
      <c r="I224">
        <f>VLOOKUP($A224,'TRA8902'!$C$12:$AC$235,'TRA8902'!AC$4,FALSE)</f>
        <v>7710</v>
      </c>
      <c r="J224">
        <f>VLOOKUP($A224,'TRA8902'!$C$12:$AD$235,'TRA8902'!AD$4,FALSE)</f>
        <v>7633</v>
      </c>
      <c r="K224">
        <f>VLOOKUP($A224,'TRA8902'!$C$12:$AE$235,'TRA8902'!AE$4,FALSE)</f>
        <v>7682</v>
      </c>
      <c r="M224">
        <f>VLOOKUP($A224,Sheet6!$A$8:$F$224,2,FALSE)</f>
        <v>1407084</v>
      </c>
      <c r="N224">
        <f>VLOOKUP($A224,Sheet6!$A$8:$F$224,3,FALSE)</f>
        <v>1417596</v>
      </c>
      <c r="O224">
        <f>VLOOKUP($A224,Sheet6!$A$8:$F$224,4,FALSE)</f>
        <v>1433282</v>
      </c>
      <c r="P224">
        <f>VLOOKUP($A224,Sheet6!$A$8:$F$224,5,FALSE)</f>
        <v>1445323</v>
      </c>
      <c r="Q224">
        <f>VLOOKUP($A224,Sheet6!$A$8:$F$224,6,FALSE)</f>
        <v>1457910</v>
      </c>
      <c r="R224">
        <f>VLOOKUP($A224,Sheet6!$A$8:$G$224,7,FALSE)</f>
        <v>1468177</v>
      </c>
      <c r="S224">
        <f>VLOOKUP($A224,Sheet6!$A$8:$H$224,8,FALSE)</f>
        <v>1477764</v>
      </c>
      <c r="T224">
        <f>VLOOKUP($A224,Sheet6!$A$8:$I$229,9,FALSE)</f>
        <v>1489189</v>
      </c>
    </row>
    <row r="225" spans="1:20" x14ac:dyDescent="0.3">
      <c r="A225" t="s">
        <v>198</v>
      </c>
      <c r="B225" t="s">
        <v>481</v>
      </c>
      <c r="C225" t="s">
        <v>480</v>
      </c>
      <c r="D225">
        <f>VLOOKUP($A225,'TRA8902'!$C$12:$AB$235,'TRA8902'!X$4,FALSE)</f>
        <v>5825</v>
      </c>
      <c r="E225">
        <f>VLOOKUP($A225,'TRA8902'!$C$12:$AB$235,'TRA8902'!Y$4,FALSE)</f>
        <v>5861</v>
      </c>
      <c r="F225">
        <f>VLOOKUP($A225,'TRA8902'!$C$12:$AB$235,'TRA8902'!Z$4,FALSE)</f>
        <v>6032</v>
      </c>
      <c r="G225">
        <f>VLOOKUP($A225,'TRA8902'!$C$12:$AB$235,'TRA8902'!AA$4,FALSE)</f>
        <v>6143</v>
      </c>
      <c r="H225">
        <f>VLOOKUP($A225,'TRA8902'!$C$12:$AB$235,'TRA8902'!AB$4,FALSE)</f>
        <v>6248</v>
      </c>
      <c r="I225">
        <f>VLOOKUP($A225,'TRA8902'!$C$12:$AC$235,'TRA8902'!AC$4,FALSE)</f>
        <v>6368</v>
      </c>
      <c r="J225">
        <f>VLOOKUP($A225,'TRA8902'!$C$12:$AD$235,'TRA8902'!AD$4,FALSE)</f>
        <v>6358</v>
      </c>
      <c r="K225">
        <f>VLOOKUP($A225,'TRA8902'!$C$12:$AE$235,'TRA8902'!AE$4,FALSE)</f>
        <v>6335</v>
      </c>
      <c r="M225">
        <f>VLOOKUP($A225,Sheet6!$A$8:$F$224,2,FALSE)</f>
        <v>1129291</v>
      </c>
      <c r="N225">
        <f>VLOOKUP($A225,Sheet6!$A$8:$F$224,3,FALSE)</f>
        <v>1140618</v>
      </c>
      <c r="O225">
        <f>VLOOKUP($A225,Sheet6!$A$8:$F$224,4,FALSE)</f>
        <v>1154195</v>
      </c>
      <c r="P225">
        <f>VLOOKUP($A225,Sheet6!$A$8:$F$224,5,FALSE)</f>
        <v>1165332</v>
      </c>
      <c r="Q225">
        <f>VLOOKUP($A225,Sheet6!$A$8:$F$224,6,FALSE)</f>
        <v>1176386</v>
      </c>
      <c r="R225">
        <f>VLOOKUP($A225,Sheet6!$A$8:$G$224,7,FALSE)</f>
        <v>1180934</v>
      </c>
      <c r="S225">
        <f>VLOOKUP($A225,Sheet6!$A$8:$H$224,8,FALSE)</f>
        <v>1184365</v>
      </c>
      <c r="T225">
        <f>VLOOKUP($A225,Sheet6!$A$8:$I$229,9,FALSE)</f>
        <v>1189519</v>
      </c>
    </row>
    <row r="226" spans="1:20" x14ac:dyDescent="0.3">
      <c r="A226" t="s">
        <v>202</v>
      </c>
      <c r="B226" t="s">
        <v>479</v>
      </c>
      <c r="C226" t="s">
        <v>480</v>
      </c>
      <c r="D226">
        <f>VLOOKUP($A226,'TRA8902'!$C$12:$AB$235,'TRA8902'!X$4,FALSE)</f>
        <v>3909</v>
      </c>
      <c r="E226">
        <f>VLOOKUP($A226,'TRA8902'!$C$12:$AB$235,'TRA8902'!Y$4,FALSE)</f>
        <v>3915</v>
      </c>
      <c r="F226">
        <f>VLOOKUP($A226,'TRA8902'!$C$12:$AB$235,'TRA8902'!Z$4,FALSE)</f>
        <v>4004</v>
      </c>
      <c r="G226">
        <f>VLOOKUP($A226,'TRA8902'!$C$12:$AB$235,'TRA8902'!AA$4,FALSE)</f>
        <v>4056</v>
      </c>
      <c r="H226">
        <f>VLOOKUP($A226,'TRA8902'!$C$12:$AB$235,'TRA8902'!AB$4,FALSE)</f>
        <v>4201</v>
      </c>
      <c r="I226">
        <f>VLOOKUP($A226,'TRA8902'!$C$12:$AC$235,'TRA8902'!AC$4,FALSE)</f>
        <v>4379</v>
      </c>
      <c r="J226">
        <f>VLOOKUP($A226,'TRA8902'!$C$12:$AD$235,'TRA8902'!AD$4,FALSE)</f>
        <v>4463</v>
      </c>
      <c r="K226">
        <f>VLOOKUP($A226,'TRA8902'!$C$12:$AE$235,'TRA8902'!AE$4,FALSE)</f>
        <v>4515</v>
      </c>
      <c r="M226">
        <f>VLOOKUP($A226,Sheet6!$A$8:$F$224,2,FALSE)</f>
        <v>864847</v>
      </c>
      <c r="N226">
        <f>VLOOKUP($A226,Sheet6!$A$8:$F$224,3,FALSE)</f>
        <v>870296</v>
      </c>
      <c r="O226">
        <f>VLOOKUP($A226,Sheet6!$A$8:$F$224,4,FALSE)</f>
        <v>877388</v>
      </c>
      <c r="P226">
        <f>VLOOKUP($A226,Sheet6!$A$8:$F$224,5,FALSE)</f>
        <v>884748</v>
      </c>
      <c r="Q226">
        <f>VLOOKUP($A226,Sheet6!$A$8:$F$224,6,FALSE)</f>
        <v>891731</v>
      </c>
      <c r="R226">
        <f>VLOOKUP($A226,Sheet6!$A$8:$G$224,7,FALSE)</f>
        <v>898390</v>
      </c>
      <c r="S226">
        <f>VLOOKUP($A226,Sheet6!$A$8:$H$224,8,FALSE)</f>
        <v>903680</v>
      </c>
      <c r="T226">
        <f>VLOOKUP($A226,Sheet6!$A$8:$I$229,9,FALSE)</f>
        <v>907760</v>
      </c>
    </row>
    <row r="227" spans="1:20" x14ac:dyDescent="0.3">
      <c r="A227" t="s">
        <v>208</v>
      </c>
      <c r="B227" t="s">
        <v>479</v>
      </c>
      <c r="C227" t="s">
        <v>480</v>
      </c>
      <c r="D227">
        <f>VLOOKUP($A227,'TRA8902'!$C$12:$AB$235,'TRA8902'!X$4,FALSE)</f>
        <v>2780</v>
      </c>
      <c r="E227">
        <f>VLOOKUP($A227,'TRA8902'!$C$12:$AB$235,'TRA8902'!Y$4,FALSE)</f>
        <v>2811</v>
      </c>
      <c r="F227">
        <f>VLOOKUP($A227,'TRA8902'!$C$12:$AB$235,'TRA8902'!Z$4,FALSE)</f>
        <v>2897</v>
      </c>
      <c r="G227">
        <f>VLOOKUP($A227,'TRA8902'!$C$12:$AB$235,'TRA8902'!AA$4,FALSE)</f>
        <v>2979</v>
      </c>
      <c r="H227">
        <f>VLOOKUP($A227,'TRA8902'!$C$12:$AB$235,'TRA8902'!AB$4,FALSE)</f>
        <v>3112</v>
      </c>
      <c r="I227">
        <f>VLOOKUP($A227,'TRA8902'!$C$12:$AC$235,'TRA8902'!AC$4,FALSE)</f>
        <v>3247</v>
      </c>
      <c r="J227">
        <f>VLOOKUP($A227,'TRA8902'!$C$12:$AD$235,'TRA8902'!AD$4,FALSE)</f>
        <v>3247</v>
      </c>
      <c r="K227">
        <f>VLOOKUP($A227,'TRA8902'!$C$12:$AE$235,'TRA8902'!AE$4,FALSE)</f>
        <v>3291</v>
      </c>
      <c r="M227">
        <f>VLOOKUP($A227,Sheet6!$A$8:$F$224,2,FALSE)</f>
        <v>732802</v>
      </c>
      <c r="N227">
        <f>VLOOKUP($A227,Sheet6!$A$8:$F$224,3,FALSE)</f>
        <v>735844</v>
      </c>
      <c r="O227">
        <f>VLOOKUP($A227,Sheet6!$A$8:$F$224,4,FALSE)</f>
        <v>742499</v>
      </c>
      <c r="P227">
        <f>VLOOKUP($A227,Sheet6!$A$8:$F$224,5,FALSE)</f>
        <v>747734</v>
      </c>
      <c r="Q227">
        <f>VLOOKUP($A227,Sheet6!$A$8:$F$224,6,FALSE)</f>
        <v>751175</v>
      </c>
      <c r="R227">
        <f>VLOOKUP($A227,Sheet6!$A$8:$G$224,7,FALSE)</f>
        <v>756978</v>
      </c>
      <c r="S227">
        <f>VLOOKUP($A227,Sheet6!$A$8:$H$224,8,FALSE)</f>
        <v>758556</v>
      </c>
      <c r="T227">
        <f>VLOOKUP($A227,Sheet6!$A$8:$I$229,9,FALSE)</f>
        <v>761350</v>
      </c>
    </row>
    <row r="228" spans="1:20" x14ac:dyDescent="0.3">
      <c r="A228" t="s">
        <v>286</v>
      </c>
      <c r="B228" t="s">
        <v>482</v>
      </c>
      <c r="C228" t="s">
        <v>480</v>
      </c>
      <c r="D228">
        <f>VLOOKUP($A228,'TRA8902'!$C$12:$AB$235,'TRA8902'!X$4,FALSE)</f>
        <v>3129</v>
      </c>
      <c r="E228">
        <f>VLOOKUP($A228,'TRA8902'!$C$12:$AB$235,'TRA8902'!Y$4,FALSE)</f>
        <v>3162</v>
      </c>
      <c r="F228">
        <f>VLOOKUP($A228,'TRA8902'!$C$12:$AB$235,'TRA8902'!Z$4,FALSE)</f>
        <v>3255</v>
      </c>
      <c r="G228">
        <f>VLOOKUP($A228,'TRA8902'!$C$12:$AB$235,'TRA8902'!AA$4,FALSE)</f>
        <v>3308</v>
      </c>
      <c r="H228">
        <f>VLOOKUP($A228,'TRA8902'!$C$12:$AB$235,'TRA8902'!AB$4,FALSE)</f>
        <v>3427</v>
      </c>
      <c r="I228">
        <f>VLOOKUP($A228,'TRA8902'!$C$12:$AC$235,'TRA8902'!AC$4,FALSE)</f>
        <v>3461</v>
      </c>
      <c r="J228">
        <f>VLOOKUP($A228,'TRA8902'!$C$12:$AD$235,'TRA8902'!AD$4,FALSE)</f>
        <v>3409</v>
      </c>
      <c r="K228">
        <f>VLOOKUP($A228,'TRA8902'!$C$12:$AE$235,'TRA8902'!AE$4,FALSE)</f>
        <v>3408</v>
      </c>
      <c r="M228">
        <f>VLOOKUP($A228,Sheet6!$A$8:$F$224,2,FALSE)</f>
        <v>510983</v>
      </c>
      <c r="N228">
        <f>VLOOKUP($A228,Sheet6!$A$8:$F$224,3,FALSE)</f>
        <v>515533</v>
      </c>
      <c r="O228">
        <f>VLOOKUP($A228,Sheet6!$A$8:$F$224,4,FALSE)</f>
        <v>520900</v>
      </c>
      <c r="P228">
        <f>VLOOKUP($A228,Sheet6!$A$8:$F$224,5,FALSE)</f>
        <v>527114</v>
      </c>
      <c r="Q228">
        <f>VLOOKUP($A228,Sheet6!$A$8:$F$224,6,FALSE)</f>
        <v>533056</v>
      </c>
      <c r="R228">
        <f>VLOOKUP($A228,Sheet6!$A$8:$G$224,7,FALSE)</f>
        <v>535918</v>
      </c>
      <c r="S228">
        <f>VLOOKUP($A228,Sheet6!$A$8:$H$224,8,FALSE)</f>
        <v>540059</v>
      </c>
      <c r="T228">
        <f>VLOOKUP($A228,Sheet6!$A$8:$I$229,9,FALSE)</f>
        <v>543973</v>
      </c>
    </row>
    <row r="229" spans="1:20" x14ac:dyDescent="0.3">
      <c r="A229" t="s">
        <v>288</v>
      </c>
      <c r="B229" t="s">
        <v>482</v>
      </c>
      <c r="C229" t="s">
        <v>480</v>
      </c>
      <c r="D229">
        <f>VLOOKUP($A229,'TRA8902'!$C$12:$AB$235,'TRA8902'!X$4,FALSE)</f>
        <v>2089</v>
      </c>
      <c r="E229">
        <f>VLOOKUP($A229,'TRA8902'!$C$12:$AB$235,'TRA8902'!Y$4,FALSE)</f>
        <v>2086</v>
      </c>
      <c r="F229">
        <f>VLOOKUP($A229,'TRA8902'!$C$12:$AB$235,'TRA8902'!Z$4,FALSE)</f>
        <v>2155</v>
      </c>
      <c r="G229">
        <f>VLOOKUP($A229,'TRA8902'!$C$12:$AB$235,'TRA8902'!AA$4,FALSE)</f>
        <v>2199</v>
      </c>
      <c r="H229">
        <f>VLOOKUP($A229,'TRA8902'!$C$12:$AB$235,'TRA8902'!AB$4,FALSE)</f>
        <v>2256</v>
      </c>
      <c r="I229">
        <f>VLOOKUP($A229,'TRA8902'!$C$12:$AC$235,'TRA8902'!AC$4,FALSE)</f>
        <v>2277</v>
      </c>
      <c r="J229">
        <f>VLOOKUP($A229,'TRA8902'!$C$12:$AD$235,'TRA8902'!AD$4,FALSE)</f>
        <v>2266</v>
      </c>
      <c r="K229">
        <f>VLOOKUP($A229,'TRA8902'!$C$12:$AE$235,'TRA8902'!AE$4,FALSE)</f>
        <v>2311</v>
      </c>
      <c r="M229">
        <f>VLOOKUP($A229,Sheet6!$A$8:$F$224,2,FALSE)</f>
        <v>531088</v>
      </c>
      <c r="N229">
        <f>VLOOKUP($A229,Sheet6!$A$8:$F$224,3,FALSE)</f>
        <v>534904</v>
      </c>
      <c r="O229">
        <f>VLOOKUP($A229,Sheet6!$A$8:$F$224,4,FALSE)</f>
        <v>540503</v>
      </c>
      <c r="P229">
        <f>VLOOKUP($A229,Sheet6!$A$8:$F$224,5,FALSE)</f>
        <v>545021</v>
      </c>
      <c r="Q229">
        <f>VLOOKUP($A229,Sheet6!$A$8:$F$224,6,FALSE)</f>
        <v>549557</v>
      </c>
      <c r="R229">
        <f>VLOOKUP($A229,Sheet6!$A$8:$G$224,7,FALSE)</f>
        <v>552259</v>
      </c>
      <c r="S229">
        <f>VLOOKUP($A229,Sheet6!$A$8:$H$224,8,FALSE)</f>
        <v>554590</v>
      </c>
      <c r="T229">
        <f>VLOOKUP($A229,Sheet6!$A$8:$I$229,9,FALSE)</f>
        <v>557229</v>
      </c>
    </row>
    <row r="230" spans="1:20" x14ac:dyDescent="0.3">
      <c r="A230" t="s">
        <v>290</v>
      </c>
      <c r="B230" t="s">
        <v>482</v>
      </c>
      <c r="C230" t="s">
        <v>480</v>
      </c>
      <c r="D230">
        <f>VLOOKUP($A230,'TRA8902'!$C$12:$AB$235,'TRA8902'!X$4,FALSE)</f>
        <v>7428</v>
      </c>
      <c r="E230">
        <f>VLOOKUP($A230,'TRA8902'!$C$12:$AB$235,'TRA8902'!Y$4,FALSE)</f>
        <v>7413</v>
      </c>
      <c r="F230">
        <f>VLOOKUP($A230,'TRA8902'!$C$12:$AB$235,'TRA8902'!Z$4,FALSE)</f>
        <v>7640</v>
      </c>
      <c r="G230">
        <f>VLOOKUP($A230,'TRA8902'!$C$12:$AB$235,'TRA8902'!AA$4,FALSE)</f>
        <v>7855</v>
      </c>
      <c r="H230">
        <f>VLOOKUP($A230,'TRA8902'!$C$12:$AB$235,'TRA8902'!AB$4,FALSE)</f>
        <v>8024</v>
      </c>
      <c r="I230">
        <f>VLOOKUP($A230,'TRA8902'!$C$12:$AC$235,'TRA8902'!AC$4,FALSE)</f>
        <v>8157</v>
      </c>
      <c r="J230">
        <f>VLOOKUP($A230,'TRA8902'!$C$12:$AD$235,'TRA8902'!AD$4,FALSE)</f>
        <v>8098</v>
      </c>
      <c r="K230">
        <f>VLOOKUP($A230,'TRA8902'!$C$12:$AE$235,'TRA8902'!AE$4,FALSE)</f>
        <v>8217</v>
      </c>
      <c r="M230">
        <f>VLOOKUP($A230,Sheet6!$A$8:$F$224,2,FALSE)</f>
        <v>1331394</v>
      </c>
      <c r="N230">
        <f>VLOOKUP($A230,Sheet6!$A$8:$F$224,3,FALSE)</f>
        <v>1340180</v>
      </c>
      <c r="O230">
        <f>VLOOKUP($A230,Sheet6!$A$8:$F$224,4,FALSE)</f>
        <v>1349627</v>
      </c>
      <c r="P230">
        <f>VLOOKUP($A230,Sheet6!$A$8:$F$224,5,FALSE)</f>
        <v>1356994</v>
      </c>
      <c r="Q230">
        <f>VLOOKUP($A230,Sheet6!$A$8:$F$224,6,FALSE)</f>
        <v>1365103</v>
      </c>
      <c r="R230">
        <f>VLOOKUP($A230,Sheet6!$A$8:$G$224,7,FALSE)</f>
        <v>1370728</v>
      </c>
      <c r="S230">
        <f>VLOOKUP($A230,Sheet6!$A$8:$H$224,8,FALSE)</f>
        <v>1376316</v>
      </c>
      <c r="T230">
        <f>VLOOKUP($A230,Sheet6!$A$8:$I$229,9,FALSE)</f>
        <v>1382542</v>
      </c>
    </row>
    <row r="231" spans="1:20" x14ac:dyDescent="0.3">
      <c r="A231" t="s">
        <v>294</v>
      </c>
      <c r="B231" t="s">
        <v>482</v>
      </c>
      <c r="C231" t="s">
        <v>480</v>
      </c>
      <c r="D231">
        <f>VLOOKUP($A231,'TRA8902'!$C$12:$AB$235,'TRA8902'!X$4,FALSE)</f>
        <v>7003</v>
      </c>
      <c r="E231">
        <f>VLOOKUP($A231,'TRA8902'!$C$12:$AB$235,'TRA8902'!Y$4,FALSE)</f>
        <v>6931</v>
      </c>
      <c r="F231">
        <f>VLOOKUP($A231,'TRA8902'!$C$12:$AB$235,'TRA8902'!Z$4,FALSE)</f>
        <v>7051</v>
      </c>
      <c r="G231">
        <f>VLOOKUP($A231,'TRA8902'!$C$12:$AB$235,'TRA8902'!AA$4,FALSE)</f>
        <v>7223</v>
      </c>
      <c r="H231">
        <f>VLOOKUP($A231,'TRA8902'!$C$12:$AB$235,'TRA8902'!AB$4,FALSE)</f>
        <v>7353</v>
      </c>
      <c r="I231">
        <f>VLOOKUP($A231,'TRA8902'!$C$12:$AC$235,'TRA8902'!AC$4,FALSE)</f>
        <v>7423</v>
      </c>
      <c r="J231">
        <f>VLOOKUP($A231,'TRA8902'!$C$12:$AD$235,'TRA8902'!AD$4,FALSE)</f>
        <v>7461</v>
      </c>
      <c r="K231">
        <f>VLOOKUP($A231,'TRA8902'!$C$12:$AE$235,'TRA8902'!AE$4,FALSE)</f>
        <v>7507</v>
      </c>
      <c r="M231">
        <f>VLOOKUP($A231,Sheet6!$A$8:$F$224,2,FALSE)</f>
        <v>1480151</v>
      </c>
      <c r="N231">
        <f>VLOOKUP($A231,Sheet6!$A$8:$F$224,3,FALSE)</f>
        <v>1493114</v>
      </c>
      <c r="O231">
        <f>VLOOKUP($A231,Sheet6!$A$8:$F$224,4,FALSE)</f>
        <v>1509301</v>
      </c>
      <c r="P231">
        <f>VLOOKUP($A231,Sheet6!$A$8:$F$224,5,FALSE)</f>
        <v>1523100</v>
      </c>
      <c r="Q231">
        <f>VLOOKUP($A231,Sheet6!$A$8:$F$224,6,FALSE)</f>
        <v>1540438</v>
      </c>
      <c r="R231">
        <f>VLOOKUP($A231,Sheet6!$A$8:$G$224,7,FALSE)</f>
        <v>1554636</v>
      </c>
      <c r="S231">
        <f>VLOOKUP($A231,Sheet6!$A$8:$H$224,8,FALSE)</f>
        <v>1568623</v>
      </c>
      <c r="T231">
        <f>VLOOKUP($A231,Sheet6!$A$8:$I$229,9,FALSE)</f>
        <v>1581555</v>
      </c>
    </row>
    <row r="232" spans="1:20" x14ac:dyDescent="0.3">
      <c r="A232" t="s">
        <v>300</v>
      </c>
      <c r="B232" t="s">
        <v>479</v>
      </c>
      <c r="C232" t="s">
        <v>480</v>
      </c>
      <c r="D232">
        <f>VLOOKUP($A232,'TRA8902'!$C$12:$AB$235,'TRA8902'!X$4,FALSE)</f>
        <v>3581</v>
      </c>
      <c r="E232">
        <f>VLOOKUP($A232,'TRA8902'!$C$12:$AB$235,'TRA8902'!Y$4,FALSE)</f>
        <v>3606</v>
      </c>
      <c r="F232">
        <f>VLOOKUP($A232,'TRA8902'!$C$12:$AB$235,'TRA8902'!Z$4,FALSE)</f>
        <v>3713</v>
      </c>
      <c r="G232">
        <f>VLOOKUP($A232,'TRA8902'!$C$12:$AB$235,'TRA8902'!AA$4,FALSE)</f>
        <v>3810</v>
      </c>
      <c r="H232">
        <f>VLOOKUP($A232,'TRA8902'!$C$12:$AB$235,'TRA8902'!AB$4,FALSE)</f>
        <v>3899</v>
      </c>
      <c r="I232">
        <f>VLOOKUP($A232,'TRA8902'!$C$12:$AC$235,'TRA8902'!AC$4,FALSE)</f>
        <v>3931</v>
      </c>
      <c r="J232">
        <f>VLOOKUP($A232,'TRA8902'!$C$12:$AD$235,'TRA8902'!AD$4,FALSE)</f>
        <v>3921</v>
      </c>
      <c r="K232">
        <f>VLOOKUP($A232,'TRA8902'!$C$12:$AE$235,'TRA8902'!AE$4,FALSE)</f>
        <v>4006</v>
      </c>
      <c r="M232">
        <f>VLOOKUP($A232,Sheet6!$A$8:$F$224,2,FALSE)</f>
        <v>660009</v>
      </c>
      <c r="N232">
        <f>VLOOKUP($A232,Sheet6!$A$8:$F$224,3,FALSE)</f>
        <v>663998</v>
      </c>
      <c r="O232">
        <f>VLOOKUP($A232,Sheet6!$A$8:$F$224,4,FALSE)</f>
        <v>669377</v>
      </c>
      <c r="P232">
        <f>VLOOKUP($A232,Sheet6!$A$8:$F$224,5,FALSE)</f>
        <v>673590</v>
      </c>
      <c r="Q232">
        <f>VLOOKUP($A232,Sheet6!$A$8:$F$224,6,FALSE)</f>
        <v>678484</v>
      </c>
      <c r="R232">
        <f>VLOOKUP($A232,Sheet6!$A$8:$G$224,7,FALSE)</f>
        <v>682444</v>
      </c>
      <c r="S232">
        <f>VLOOKUP($A232,Sheet6!$A$8:$H$224,8,FALSE)</f>
        <v>687524</v>
      </c>
      <c r="T232">
        <f>VLOOKUP($A232,Sheet6!$A$8:$I$229,9,FALSE)</f>
        <v>691667</v>
      </c>
    </row>
    <row r="233" spans="1:20" x14ac:dyDescent="0.3">
      <c r="A233" t="s">
        <v>310</v>
      </c>
      <c r="B233" t="s">
        <v>481</v>
      </c>
      <c r="C233" t="s">
        <v>480</v>
      </c>
      <c r="D233">
        <f>VLOOKUP($A233,'TRA8902'!$C$12:$AB$235,'TRA8902'!X$4,FALSE)</f>
        <v>6902</v>
      </c>
      <c r="E233">
        <f>VLOOKUP($A233,'TRA8902'!$C$12:$AB$235,'TRA8902'!Y$4,FALSE)</f>
        <v>6915</v>
      </c>
      <c r="F233">
        <f>VLOOKUP($A233,'TRA8902'!$C$12:$AB$235,'TRA8902'!Z$4,FALSE)</f>
        <v>7074</v>
      </c>
      <c r="G233">
        <f>VLOOKUP($A233,'TRA8902'!$C$12:$AB$235,'TRA8902'!AA$4,FALSE)</f>
        <v>7243</v>
      </c>
      <c r="H233">
        <f>VLOOKUP($A233,'TRA8902'!$C$12:$AB$235,'TRA8902'!AB$4,FALSE)</f>
        <v>7218</v>
      </c>
      <c r="I233">
        <f>VLOOKUP($A233,'TRA8902'!$C$12:$AC$235,'TRA8902'!AC$4,FALSE)</f>
        <v>7260</v>
      </c>
      <c r="J233">
        <f>VLOOKUP($A233,'TRA8902'!$C$12:$AD$235,'TRA8902'!AD$4,FALSE)</f>
        <v>7250</v>
      </c>
      <c r="K233">
        <f>VLOOKUP($A233,'TRA8902'!$C$12:$AE$235,'TRA8902'!AE$4,FALSE)</f>
        <v>7231</v>
      </c>
      <c r="M233">
        <f>VLOOKUP($A233,Sheet6!$A$8:$F$224,2,FALSE)</f>
        <v>1144046</v>
      </c>
      <c r="N233">
        <f>VLOOKUP($A233,Sheet6!$A$8:$F$224,3,FALSE)</f>
        <v>1154136</v>
      </c>
      <c r="O233">
        <f>VLOOKUP($A233,Sheet6!$A$8:$F$224,4,FALSE)</f>
        <v>1164095</v>
      </c>
      <c r="P233">
        <f>VLOOKUP($A233,Sheet6!$A$8:$F$224,5,FALSE)</f>
        <v>1172382</v>
      </c>
      <c r="Q233">
        <f>VLOOKUP($A233,Sheet6!$A$8:$F$224,6,FALSE)</f>
        <v>1180956</v>
      </c>
      <c r="R233">
        <f>VLOOKUP($A233,Sheet6!$A$8:$G$224,7,FALSE)</f>
        <v>1185321</v>
      </c>
      <c r="S233">
        <f>VLOOKUP($A233,Sheet6!$A$8:$H$224,8,FALSE)</f>
        <v>1189934</v>
      </c>
      <c r="T233">
        <f>VLOOKUP($A233,Sheet6!$A$8:$I$229,9,FALSE)</f>
        <v>1196236</v>
      </c>
    </row>
    <row r="234" spans="1:20" x14ac:dyDescent="0.3">
      <c r="A234" t="s">
        <v>314</v>
      </c>
      <c r="B234" t="s">
        <v>481</v>
      </c>
      <c r="C234" t="s">
        <v>480</v>
      </c>
      <c r="D234">
        <f>VLOOKUP($A234,'TRA8902'!$C$12:$AB$235,'TRA8902'!X$4,FALSE)</f>
        <v>3588</v>
      </c>
      <c r="E234">
        <f>VLOOKUP($A234,'TRA8902'!$C$12:$AB$235,'TRA8902'!Y$4,FALSE)</f>
        <v>3557</v>
      </c>
      <c r="F234">
        <f>VLOOKUP($A234,'TRA8902'!$C$12:$AB$235,'TRA8902'!Z$4,FALSE)</f>
        <v>3644</v>
      </c>
      <c r="G234">
        <f>VLOOKUP($A234,'TRA8902'!$C$12:$AB$235,'TRA8902'!AA$4,FALSE)</f>
        <v>3732</v>
      </c>
      <c r="H234">
        <f>VLOOKUP($A234,'TRA8902'!$C$12:$AB$235,'TRA8902'!AB$4,FALSE)</f>
        <v>3852</v>
      </c>
      <c r="I234">
        <f>VLOOKUP($A234,'TRA8902'!$C$12:$AC$235,'TRA8902'!AC$4,FALSE)</f>
        <v>3886</v>
      </c>
      <c r="J234">
        <f>VLOOKUP($A234,'TRA8902'!$C$12:$AD$235,'TRA8902'!AD$4,FALSE)</f>
        <v>3860</v>
      </c>
      <c r="K234">
        <f>VLOOKUP($A234,'TRA8902'!$C$12:$AE$235,'TRA8902'!AE$4,FALSE)</f>
        <v>3904</v>
      </c>
      <c r="M234">
        <f>VLOOKUP($A234,Sheet6!$A$8:$F$224,2,FALSE)</f>
        <v>815960</v>
      </c>
      <c r="N234">
        <f>VLOOKUP($A234,Sheet6!$A$8:$F$224,3,FALSE)</f>
        <v>822940</v>
      </c>
      <c r="O234">
        <f>VLOOKUP($A234,Sheet6!$A$8:$F$224,4,FALSE)</f>
        <v>830512</v>
      </c>
      <c r="P234">
        <f>VLOOKUP($A234,Sheet6!$A$8:$F$224,5,FALSE)</f>
        <v>838525</v>
      </c>
      <c r="Q234">
        <f>VLOOKUP($A234,Sheet6!$A$8:$F$224,6,FALSE)</f>
        <v>846888</v>
      </c>
      <c r="R234">
        <f>VLOOKUP($A234,Sheet6!$A$8:$G$224,7,FALSE)</f>
        <v>852353</v>
      </c>
      <c r="S234">
        <f>VLOOKUP($A234,Sheet6!$A$8:$H$224,8,FALSE)</f>
        <v>858852</v>
      </c>
      <c r="T234">
        <f>VLOOKUP($A234,Sheet6!$A$8:$I$229,9,FALSE)</f>
        <v>863980</v>
      </c>
    </row>
    <row r="235" spans="1:20" x14ac:dyDescent="0.3">
      <c r="A235" t="s">
        <v>330</v>
      </c>
      <c r="B235" t="s">
        <v>479</v>
      </c>
      <c r="C235" t="s">
        <v>480</v>
      </c>
      <c r="D235">
        <f>VLOOKUP($A235,'TRA8902'!$C$12:$AB$235,'TRA8902'!X$4,FALSE)</f>
        <v>3845</v>
      </c>
      <c r="E235">
        <f>VLOOKUP($A235,'TRA8902'!$C$12:$AB$235,'TRA8902'!Y$4,FALSE)</f>
        <v>3913</v>
      </c>
      <c r="F235">
        <f>VLOOKUP($A235,'TRA8902'!$C$12:$AB$235,'TRA8902'!Z$4,FALSE)</f>
        <v>4015</v>
      </c>
      <c r="G235">
        <f>VLOOKUP($A235,'TRA8902'!$C$12:$AB$235,'TRA8902'!AA$4,FALSE)</f>
        <v>4056</v>
      </c>
      <c r="H235">
        <f>VLOOKUP($A235,'TRA8902'!$C$12:$AB$235,'TRA8902'!AB$4,FALSE)</f>
        <v>4251</v>
      </c>
      <c r="I235">
        <f>VLOOKUP($A235,'TRA8902'!$C$12:$AC$235,'TRA8902'!AC$4,FALSE)</f>
        <v>4478</v>
      </c>
      <c r="J235">
        <f>VLOOKUP($A235,'TRA8902'!$C$12:$AD$235,'TRA8902'!AD$4,FALSE)</f>
        <v>4503</v>
      </c>
      <c r="K235">
        <f>VLOOKUP($A235,'TRA8902'!$C$12:$AE$235,'TRA8902'!AE$4,FALSE)</f>
        <v>4649</v>
      </c>
      <c r="M235">
        <f>VLOOKUP($A235,Sheet6!$A$8:$F$224,2,FALSE)</f>
        <v>753102</v>
      </c>
      <c r="N235">
        <f>VLOOKUP($A235,Sheet6!$A$8:$F$224,3,FALSE)</f>
        <v>757930</v>
      </c>
      <c r="O235">
        <f>VLOOKUP($A235,Sheet6!$A$8:$F$224,4,FALSE)</f>
        <v>764702</v>
      </c>
      <c r="P235">
        <f>VLOOKUP($A235,Sheet6!$A$8:$F$224,5,FALSE)</f>
        <v>772406</v>
      </c>
      <c r="Q235">
        <f>VLOOKUP($A235,Sheet6!$A$8:$F$224,6,FALSE)</f>
        <v>778831</v>
      </c>
      <c r="R235">
        <f>VLOOKUP($A235,Sheet6!$A$8:$G$224,7,FALSE)</f>
        <v>787171</v>
      </c>
      <c r="S235">
        <f>VLOOKUP($A235,Sheet6!$A$8:$H$224,8,FALSE)</f>
        <v>795286</v>
      </c>
      <c r="T235">
        <f>VLOOKUP($A235,Sheet6!$A$8:$I$229,9,FALSE)</f>
        <v>802375</v>
      </c>
    </row>
    <row r="236" spans="1:20" x14ac:dyDescent="0.3">
      <c r="A236" t="s">
        <v>332</v>
      </c>
      <c r="B236" t="s">
        <v>479</v>
      </c>
      <c r="C236" t="s">
        <v>480</v>
      </c>
      <c r="D236">
        <f>VLOOKUP($A236,'TRA8902'!$C$12:$AB$235,'TRA8902'!X$4,FALSE)</f>
        <v>1876</v>
      </c>
      <c r="E236">
        <f>VLOOKUP($A236,'TRA8902'!$C$12:$AB$235,'TRA8902'!Y$4,FALSE)</f>
        <v>1917</v>
      </c>
      <c r="F236">
        <f>VLOOKUP($A236,'TRA8902'!$C$12:$AB$235,'TRA8902'!Z$4,FALSE)</f>
        <v>1975</v>
      </c>
      <c r="G236">
        <f>VLOOKUP($A236,'TRA8902'!$C$12:$AB$235,'TRA8902'!AA$4,FALSE)</f>
        <v>2014</v>
      </c>
      <c r="H236">
        <f>VLOOKUP($A236,'TRA8902'!$C$12:$AB$235,'TRA8902'!AB$4,FALSE)</f>
        <v>2081</v>
      </c>
      <c r="I236">
        <f>VLOOKUP($A236,'TRA8902'!$C$12:$AC$235,'TRA8902'!AC$4,FALSE)</f>
        <v>2157</v>
      </c>
      <c r="J236">
        <f>VLOOKUP($A236,'TRA8902'!$C$12:$AD$235,'TRA8902'!AD$4,FALSE)</f>
        <v>2167</v>
      </c>
      <c r="K236" t="str">
        <f>VLOOKUP($A236,'TRA8902'!$C$12:$AE$235,'TRA8902'!AE$4,FALSE)</f>
        <v>..</v>
      </c>
      <c r="M236">
        <f>VLOOKUP($A236,Sheet6!$A$8:$F$224,2,FALSE)</f>
        <v>414965</v>
      </c>
      <c r="N236">
        <f>VLOOKUP($A236,Sheet6!$A$8:$F$224,3,FALSE)</f>
        <v>417025</v>
      </c>
      <c r="O236">
        <f>VLOOKUP($A236,Sheet6!$A$8:$F$224,4,FALSE)</f>
        <v>418498</v>
      </c>
      <c r="P236">
        <f>VLOOKUP($A236,Sheet6!$A$8:$F$224,5,FALSE)</f>
        <v>420847</v>
      </c>
      <c r="Q236">
        <f>VLOOKUP($A236,Sheet6!$A$8:$F$224,6,FALSE)</f>
        <v>422933</v>
      </c>
      <c r="R236">
        <f>VLOOKUP($A236,Sheet6!$A$8:$G$224,7,FALSE)</f>
        <v>424667</v>
      </c>
      <c r="S236">
        <f>VLOOKUP($A236,Sheet6!$A$8:$H$224,8,FALSE)</f>
        <v>426516</v>
      </c>
    </row>
    <row r="237" spans="1:20" x14ac:dyDescent="0.3">
      <c r="A237" t="s">
        <v>334</v>
      </c>
      <c r="B237" t="s">
        <v>482</v>
      </c>
      <c r="C237" t="s">
        <v>480</v>
      </c>
      <c r="D237">
        <f>VLOOKUP($A237,'TRA8902'!$C$12:$AB$235,'TRA8902'!X$4,FALSE)</f>
        <v>3087</v>
      </c>
      <c r="E237">
        <f>VLOOKUP($A237,'TRA8902'!$C$12:$AB$235,'TRA8902'!Y$4,FALSE)</f>
        <v>3124</v>
      </c>
      <c r="F237">
        <f>VLOOKUP($A237,'TRA8902'!$C$12:$AB$235,'TRA8902'!Z$4,FALSE)</f>
        <v>3263</v>
      </c>
      <c r="G237">
        <f>VLOOKUP($A237,'TRA8902'!$C$12:$AB$235,'TRA8902'!AA$4,FALSE)</f>
        <v>3326</v>
      </c>
      <c r="H237">
        <f>VLOOKUP($A237,'TRA8902'!$C$12:$AB$235,'TRA8902'!AB$4,FALSE)</f>
        <v>3363</v>
      </c>
      <c r="I237">
        <f>VLOOKUP($A237,'TRA8902'!$C$12:$AC$235,'TRA8902'!AC$4,FALSE)</f>
        <v>3397</v>
      </c>
      <c r="J237">
        <f>VLOOKUP($A237,'TRA8902'!$C$12:$AD$235,'TRA8902'!AD$4,FALSE)</f>
        <v>3411</v>
      </c>
      <c r="K237">
        <f>VLOOKUP($A237,'TRA8902'!$C$12:$AE$235,'TRA8902'!AE$4,FALSE)</f>
        <v>3539</v>
      </c>
      <c r="M237">
        <f>VLOOKUP($A237,Sheet6!$A$8:$F$224,2,FALSE)</f>
        <v>602216</v>
      </c>
      <c r="N237">
        <f>VLOOKUP($A237,Sheet6!$A$8:$F$224,3,FALSE)</f>
        <v>605959</v>
      </c>
      <c r="O237">
        <f>VLOOKUP($A237,Sheet6!$A$8:$F$224,4,FALSE)</f>
        <v>611739</v>
      </c>
      <c r="P237">
        <f>VLOOKUP($A237,Sheet6!$A$8:$F$224,5,FALSE)</f>
        <v>617527</v>
      </c>
      <c r="Q237">
        <f>VLOOKUP($A237,Sheet6!$A$8:$F$224,6,FALSE)</f>
        <v>623094</v>
      </c>
      <c r="R237">
        <f>VLOOKUP($A237,Sheet6!$A$8:$G$224,7,FALSE)</f>
        <v>628139</v>
      </c>
      <c r="S237">
        <f>VLOOKUP($A237,Sheet6!$A$8:$H$224,8,FALSE)</f>
        <v>633558</v>
      </c>
      <c r="T237">
        <f>VLOOKUP($A237,Sheet6!$A$8:$I$229,9,FALSE)</f>
        <v>637070</v>
      </c>
    </row>
    <row r="238" spans="1:20" x14ac:dyDescent="0.3">
      <c r="A238" t="s">
        <v>344</v>
      </c>
      <c r="B238" t="s">
        <v>479</v>
      </c>
      <c r="C238" t="s">
        <v>480</v>
      </c>
      <c r="D238">
        <f>VLOOKUP($A238,'TRA8902'!$C$12:$AB$235,'TRA8902'!X$4,FALSE)</f>
        <v>3106</v>
      </c>
      <c r="E238">
        <f>VLOOKUP($A238,'TRA8902'!$C$12:$AB$235,'TRA8902'!Y$4,FALSE)</f>
        <v>3139</v>
      </c>
      <c r="F238">
        <f>VLOOKUP($A238,'TRA8902'!$C$12:$AB$235,'TRA8902'!Z$4,FALSE)</f>
        <v>3172</v>
      </c>
      <c r="G238">
        <f>VLOOKUP($A238,'TRA8902'!$C$12:$AB$235,'TRA8902'!AA$4,FALSE)</f>
        <v>3245</v>
      </c>
      <c r="H238">
        <f>VLOOKUP($A238,'TRA8902'!$C$12:$AB$235,'TRA8902'!AB$4,FALSE)</f>
        <v>3376</v>
      </c>
      <c r="I238">
        <f>VLOOKUP($A238,'TRA8902'!$C$12:$AC$235,'TRA8902'!AC$4,FALSE)</f>
        <v>3571</v>
      </c>
      <c r="J238">
        <f>VLOOKUP($A238,'TRA8902'!$C$12:$AD$235,'TRA8902'!AD$4,FALSE)</f>
        <v>3598</v>
      </c>
      <c r="K238">
        <f>VLOOKUP($A238,'TRA8902'!$C$12:$AE$235,'TRA8902'!AE$4,FALSE)</f>
        <v>3685</v>
      </c>
      <c r="M238">
        <f>VLOOKUP($A238,Sheet6!$A$8:$F$224,2,FALSE)</f>
        <v>535197</v>
      </c>
      <c r="N238">
        <f>VLOOKUP($A238,Sheet6!$A$8:$F$224,3,FALSE)</f>
        <v>538370</v>
      </c>
      <c r="O238">
        <f>VLOOKUP($A238,Sheet6!$A$8:$F$224,4,FALSE)</f>
        <v>542203</v>
      </c>
      <c r="P238">
        <f>VLOOKUP($A238,Sheet6!$A$8:$F$224,5,FALSE)</f>
        <v>546466</v>
      </c>
      <c r="Q238">
        <f>VLOOKUP($A238,Sheet6!$A$8:$F$224,6,FALSE)</f>
        <v>551446</v>
      </c>
      <c r="R238">
        <f>VLOOKUP($A238,Sheet6!$A$8:$G$224,7,FALSE)</f>
        <v>555195</v>
      </c>
      <c r="S238">
        <f>VLOOKUP($A238,Sheet6!$A$8:$H$224,8,FALSE)</f>
        <v>559399</v>
      </c>
      <c r="T238">
        <f>VLOOKUP($A238,Sheet6!$A$8:$I$229,9,FALSE)</f>
        <v>562225</v>
      </c>
    </row>
    <row r="239" spans="1:20" x14ac:dyDescent="0.3">
      <c r="A239" t="s">
        <v>224</v>
      </c>
      <c r="B239" t="s">
        <v>481</v>
      </c>
      <c r="C239" t="s">
        <v>483</v>
      </c>
      <c r="D239">
        <f>VLOOKUP($A239,'TRA8902'!$C$12:$AB$235,'TRA8902'!X$4,FALSE)</f>
        <v>212</v>
      </c>
      <c r="E239">
        <f>VLOOKUP($A239,'TRA8902'!$C$12:$AB$235,'TRA8902'!Y$4,FALSE)</f>
        <v>213</v>
      </c>
      <c r="F239">
        <f>VLOOKUP($A239,'TRA8902'!$C$12:$AB$235,'TRA8902'!Z$4,FALSE)</f>
        <v>217</v>
      </c>
      <c r="G239">
        <f>VLOOKUP($A239,'TRA8902'!$C$12:$AB$235,'TRA8902'!AA$4,FALSE)</f>
        <v>218</v>
      </c>
      <c r="H239">
        <f>VLOOKUP($A239,'TRA8902'!$C$12:$AB$235,'TRA8902'!AB$4,FALSE)</f>
        <v>213</v>
      </c>
      <c r="I239">
        <f>VLOOKUP($A239,'TRA8902'!$C$12:$AC$235,'TRA8902'!AC$4,FALSE)</f>
        <v>217</v>
      </c>
      <c r="J239">
        <f>VLOOKUP($A239,'TRA8902'!$C$12:$AD$235,'TRA8902'!AD$4,FALSE)</f>
        <v>218</v>
      </c>
      <c r="K239">
        <f>VLOOKUP($A239,'TRA8902'!$C$12:$AE$235,'TRA8902'!AE$4,FALSE)</f>
        <v>218</v>
      </c>
      <c r="M239">
        <f>VLOOKUP($A239,Sheet6!$A$8:$F$224,2,FALSE)</f>
        <v>224809</v>
      </c>
      <c r="N239">
        <f>VLOOKUP($A239,Sheet6!$A$8:$F$224,3,FALSE)</f>
        <v>230486</v>
      </c>
      <c r="O239">
        <f>VLOOKUP($A239,Sheet6!$A$8:$F$224,4,FALSE)</f>
        <v>236022</v>
      </c>
      <c r="P239">
        <f>VLOOKUP($A239,Sheet6!$A$8:$F$224,5,FALSE)</f>
        <v>243837</v>
      </c>
      <c r="Q239">
        <f>VLOOKUP($A239,Sheet6!$A$8:$F$224,6,FALSE)</f>
        <v>249162</v>
      </c>
      <c r="R239">
        <f>VLOOKUP($A239,Sheet6!$A$8:$G$224,7,FALSE)</f>
        <v>253361</v>
      </c>
      <c r="S239">
        <f>VLOOKUP($A239,Sheet6!$A$8:$H$224,8,FALSE)</f>
        <v>262226</v>
      </c>
      <c r="T239">
        <f>VLOOKUP($A239,Sheet6!$A$8:$I$229,9,FALSE)</f>
        <v>270029</v>
      </c>
    </row>
    <row r="240" spans="1:20" x14ac:dyDescent="0.3">
      <c r="A240" t="s">
        <v>226</v>
      </c>
      <c r="B240" t="s">
        <v>481</v>
      </c>
      <c r="C240" t="s">
        <v>483</v>
      </c>
      <c r="D240">
        <f>VLOOKUP($A240,'TRA8902'!$C$12:$AB$235,'TRA8902'!X$4,FALSE)</f>
        <v>72</v>
      </c>
      <c r="E240">
        <f>VLOOKUP($A240,'TRA8902'!$C$12:$AB$235,'TRA8902'!Y$4,FALSE)</f>
        <v>71</v>
      </c>
      <c r="F240">
        <f>VLOOKUP($A240,'TRA8902'!$C$12:$AB$235,'TRA8902'!Z$4,FALSE)</f>
        <v>74</v>
      </c>
      <c r="G240">
        <f>VLOOKUP($A240,'TRA8902'!$C$12:$AB$235,'TRA8902'!AA$4,FALSE)</f>
        <v>75</v>
      </c>
      <c r="H240">
        <f>VLOOKUP($A240,'TRA8902'!$C$12:$AB$235,'TRA8902'!AB$4,FALSE)</f>
        <v>72</v>
      </c>
      <c r="I240">
        <f>VLOOKUP($A240,'TRA8902'!$C$12:$AC$235,'TRA8902'!AC$4,FALSE)</f>
        <v>71</v>
      </c>
      <c r="J240">
        <f>VLOOKUP($A240,'TRA8902'!$C$12:$AD$235,'TRA8902'!AD$4,FALSE)</f>
        <v>71</v>
      </c>
      <c r="K240">
        <f>VLOOKUP($A240,'TRA8902'!$C$12:$AE$235,'TRA8902'!AE$4,FALSE)</f>
        <v>71</v>
      </c>
      <c r="M240">
        <f>VLOOKUP($A240,Sheet6!$A$8:$F$224,2,FALSE)</f>
        <v>6612</v>
      </c>
      <c r="N240">
        <f>VLOOKUP($A240,Sheet6!$A$8:$F$224,3,FALSE)</f>
        <v>6031</v>
      </c>
      <c r="O240">
        <f>VLOOKUP($A240,Sheet6!$A$8:$F$224,4,FALSE)</f>
        <v>6139</v>
      </c>
      <c r="P240">
        <f>VLOOKUP($A240,Sheet6!$A$8:$F$224,5,FALSE)</f>
        <v>6687</v>
      </c>
      <c r="Q240">
        <f>VLOOKUP($A240,Sheet6!$A$8:$F$224,6,FALSE)</f>
        <v>7246</v>
      </c>
      <c r="R240">
        <f>VLOOKUP($A240,Sheet6!$A$8:$G$224,7,FALSE)</f>
        <v>7654</v>
      </c>
      <c r="S240">
        <f>VLOOKUP($A240,Sheet6!$A$8:$H$224,8,FALSE)</f>
        <v>8706</v>
      </c>
      <c r="T240">
        <f>VLOOKUP($A240,Sheet6!$A$8:$I$229,9,FALSE)</f>
        <v>9721</v>
      </c>
    </row>
    <row r="241" spans="1:20" x14ac:dyDescent="0.3">
      <c r="A241" t="s">
        <v>236</v>
      </c>
      <c r="B241" t="s">
        <v>481</v>
      </c>
      <c r="C241" t="s">
        <v>483</v>
      </c>
      <c r="D241">
        <f>VLOOKUP($A241,'TRA8902'!$C$12:$AB$235,'TRA8902'!X$4,FALSE)</f>
        <v>229</v>
      </c>
      <c r="E241">
        <f>VLOOKUP($A241,'TRA8902'!$C$12:$AB$235,'TRA8902'!Y$4,FALSE)</f>
        <v>225</v>
      </c>
      <c r="F241">
        <f>VLOOKUP($A241,'TRA8902'!$C$12:$AB$235,'TRA8902'!Z$4,FALSE)</f>
        <v>231</v>
      </c>
      <c r="G241">
        <f>VLOOKUP($A241,'TRA8902'!$C$12:$AB$235,'TRA8902'!AA$4,FALSE)</f>
        <v>236</v>
      </c>
      <c r="H241">
        <f>VLOOKUP($A241,'TRA8902'!$C$12:$AB$235,'TRA8902'!AB$4,FALSE)</f>
        <v>236</v>
      </c>
      <c r="I241">
        <f>VLOOKUP($A241,'TRA8902'!$C$12:$AC$235,'TRA8902'!AC$4,FALSE)</f>
        <v>240</v>
      </c>
      <c r="J241">
        <f>VLOOKUP($A241,'TRA8902'!$C$12:$AD$235,'TRA8902'!AD$4,FALSE)</f>
        <v>242</v>
      </c>
      <c r="K241">
        <f>VLOOKUP($A241,'TRA8902'!$C$12:$AE$235,'TRA8902'!AE$4,FALSE)</f>
        <v>251</v>
      </c>
      <c r="M241">
        <f>VLOOKUP($A241,Sheet6!$A$8:$F$224,2,FALSE)</f>
        <v>252212</v>
      </c>
      <c r="N241">
        <f>VLOOKUP($A241,Sheet6!$A$8:$F$224,3,FALSE)</f>
        <v>257436</v>
      </c>
      <c r="O241">
        <f>VLOOKUP($A241,Sheet6!$A$8:$F$224,4,FALSE)</f>
        <v>263112</v>
      </c>
      <c r="P241">
        <f>VLOOKUP($A241,Sheet6!$A$8:$F$224,5,FALSE)</f>
        <v>268626</v>
      </c>
      <c r="Q241">
        <f>VLOOKUP($A241,Sheet6!$A$8:$F$224,6,FALSE)</f>
        <v>273239</v>
      </c>
      <c r="R241">
        <f>VLOOKUP($A241,Sheet6!$A$8:$G$224,7,FALSE)</f>
        <v>275929</v>
      </c>
      <c r="S241">
        <f>VLOOKUP($A241,Sheet6!$A$8:$H$224,8,FALSE)</f>
        <v>279665</v>
      </c>
      <c r="T241">
        <f>VLOOKUP($A241,Sheet6!$A$8:$I$229,9,FALSE)</f>
        <v>281120</v>
      </c>
    </row>
    <row r="242" spans="1:20" x14ac:dyDescent="0.3">
      <c r="A242" t="s">
        <v>238</v>
      </c>
      <c r="B242" t="s">
        <v>481</v>
      </c>
      <c r="C242" t="s">
        <v>483</v>
      </c>
      <c r="D242">
        <f>VLOOKUP($A242,'TRA8902'!$C$12:$AB$235,'TRA8902'!X$4,FALSE)</f>
        <v>242</v>
      </c>
      <c r="E242">
        <f>VLOOKUP($A242,'TRA8902'!$C$12:$AB$235,'TRA8902'!Y$4,FALSE)</f>
        <v>249</v>
      </c>
      <c r="F242">
        <f>VLOOKUP($A242,'TRA8902'!$C$12:$AB$235,'TRA8902'!Z$4,FALSE)</f>
        <v>248</v>
      </c>
      <c r="G242">
        <f>VLOOKUP($A242,'TRA8902'!$C$12:$AB$235,'TRA8902'!AA$4,FALSE)</f>
        <v>251</v>
      </c>
      <c r="H242">
        <f>VLOOKUP($A242,'TRA8902'!$C$12:$AB$235,'TRA8902'!AB$4,FALSE)</f>
        <v>254</v>
      </c>
      <c r="I242">
        <f>VLOOKUP($A242,'TRA8902'!$C$12:$AC$235,'TRA8902'!AC$4,FALSE)</f>
        <v>256</v>
      </c>
      <c r="J242">
        <f>VLOOKUP($A242,'TRA8902'!$C$12:$AD$235,'TRA8902'!AD$4,FALSE)</f>
        <v>266</v>
      </c>
      <c r="K242">
        <f>VLOOKUP($A242,'TRA8902'!$C$12:$AE$235,'TRA8902'!AE$4,FALSE)</f>
        <v>270</v>
      </c>
      <c r="M242">
        <f>VLOOKUP($A242,Sheet6!$A$8:$F$224,2,FALSE)</f>
        <v>182117</v>
      </c>
      <c r="N242">
        <f>VLOOKUP($A242,Sheet6!$A$8:$F$224,3,FALSE)</f>
        <v>181421</v>
      </c>
      <c r="O242">
        <f>VLOOKUP($A242,Sheet6!$A$8:$F$224,4,FALSE)</f>
        <v>181679</v>
      </c>
      <c r="P242">
        <f>VLOOKUP($A242,Sheet6!$A$8:$F$224,5,FALSE)</f>
        <v>182183</v>
      </c>
      <c r="Q242">
        <f>VLOOKUP($A242,Sheet6!$A$8:$F$224,6,FALSE)</f>
        <v>181783</v>
      </c>
      <c r="R242">
        <f>VLOOKUP($A242,Sheet6!$A$8:$G$224,7,FALSE)</f>
        <v>182998</v>
      </c>
      <c r="S242">
        <f>VLOOKUP($A242,Sheet6!$A$8:$H$224,8,FALSE)</f>
        <v>185426</v>
      </c>
      <c r="T242">
        <f>VLOOKUP($A242,Sheet6!$A$8:$I$229,9,FALSE)</f>
        <v>185143</v>
      </c>
    </row>
    <row r="243" spans="1:20" x14ac:dyDescent="0.3">
      <c r="A243" t="s">
        <v>240</v>
      </c>
      <c r="B243" t="s">
        <v>481</v>
      </c>
      <c r="C243" t="s">
        <v>483</v>
      </c>
      <c r="D243">
        <f>VLOOKUP($A243,'TRA8902'!$C$12:$AB$235,'TRA8902'!X$4,FALSE)</f>
        <v>271</v>
      </c>
      <c r="E243">
        <f>VLOOKUP($A243,'TRA8902'!$C$12:$AB$235,'TRA8902'!Y$4,FALSE)</f>
        <v>273</v>
      </c>
      <c r="F243">
        <f>VLOOKUP($A243,'TRA8902'!$C$12:$AB$235,'TRA8902'!Z$4,FALSE)</f>
        <v>282</v>
      </c>
      <c r="G243">
        <f>VLOOKUP($A243,'TRA8902'!$C$12:$AB$235,'TRA8902'!AA$4,FALSE)</f>
        <v>286</v>
      </c>
      <c r="H243">
        <f>VLOOKUP($A243,'TRA8902'!$C$12:$AB$235,'TRA8902'!AB$4,FALSE)</f>
        <v>285</v>
      </c>
      <c r="I243">
        <f>VLOOKUP($A243,'TRA8902'!$C$12:$AC$235,'TRA8902'!AC$4,FALSE)</f>
        <v>291</v>
      </c>
      <c r="J243">
        <f>VLOOKUP($A243,'TRA8902'!$C$12:$AD$235,'TRA8902'!AD$4,FALSE)</f>
        <v>303</v>
      </c>
      <c r="K243">
        <f>VLOOKUP($A243,'TRA8902'!$C$12:$AE$235,'TRA8902'!AE$4,FALSE)</f>
        <v>316</v>
      </c>
      <c r="M243">
        <f>VLOOKUP($A243,Sheet6!$A$8:$F$224,2,FALSE)</f>
        <v>257898</v>
      </c>
      <c r="N243">
        <f>VLOOKUP($A243,Sheet6!$A$8:$F$224,3,FALSE)</f>
        <v>261033</v>
      </c>
      <c r="O243">
        <f>VLOOKUP($A243,Sheet6!$A$8:$F$224,4,FALSE)</f>
        <v>264398</v>
      </c>
      <c r="P243">
        <f>VLOOKUP($A243,Sheet6!$A$8:$F$224,5,FALSE)</f>
        <v>268251</v>
      </c>
      <c r="Q243">
        <f>VLOOKUP($A243,Sheet6!$A$8:$F$224,6,FALSE)</f>
        <v>272078</v>
      </c>
      <c r="R243">
        <f>VLOOKUP($A243,Sheet6!$A$8:$G$224,7,FALSE)</f>
        <v>271224</v>
      </c>
      <c r="S243">
        <f>VLOOKUP($A243,Sheet6!$A$8:$H$224,8,FALSE)</f>
        <v>270624</v>
      </c>
      <c r="T243">
        <f>VLOOKUP($A243,Sheet6!$A$8:$I$229,9,FALSE)</f>
        <v>268647</v>
      </c>
    </row>
    <row r="244" spans="1:20" x14ac:dyDescent="0.3">
      <c r="A244" t="s">
        <v>250</v>
      </c>
      <c r="B244" t="s">
        <v>481</v>
      </c>
      <c r="C244" t="s">
        <v>483</v>
      </c>
      <c r="D244">
        <f>VLOOKUP($A244,'TRA8902'!$C$12:$AB$235,'TRA8902'!X$4,FALSE)</f>
        <v>186</v>
      </c>
      <c r="E244">
        <f>VLOOKUP($A244,'TRA8902'!$C$12:$AB$235,'TRA8902'!Y$4,FALSE)</f>
        <v>184</v>
      </c>
      <c r="F244">
        <f>VLOOKUP($A244,'TRA8902'!$C$12:$AB$235,'TRA8902'!Z$4,FALSE)</f>
        <v>189</v>
      </c>
      <c r="G244">
        <f>VLOOKUP($A244,'TRA8902'!$C$12:$AB$235,'TRA8902'!AA$4,FALSE)</f>
        <v>189</v>
      </c>
      <c r="H244">
        <f>VLOOKUP($A244,'TRA8902'!$C$12:$AB$235,'TRA8902'!AB$4,FALSE)</f>
        <v>188</v>
      </c>
      <c r="I244">
        <f>VLOOKUP($A244,'TRA8902'!$C$12:$AC$235,'TRA8902'!AC$4,FALSE)</f>
        <v>192</v>
      </c>
      <c r="J244">
        <f>VLOOKUP($A244,'TRA8902'!$C$12:$AD$235,'TRA8902'!AD$4,FALSE)</f>
        <v>195</v>
      </c>
      <c r="K244">
        <f>VLOOKUP($A244,'TRA8902'!$C$12:$AE$235,'TRA8902'!AE$4,FALSE)</f>
        <v>198</v>
      </c>
      <c r="M244">
        <f>VLOOKUP($A244,Sheet6!$A$8:$F$224,2,FALSE)</f>
        <v>211273</v>
      </c>
      <c r="N244">
        <f>VLOOKUP($A244,Sheet6!$A$8:$F$224,3,FALSE)</f>
        <v>215855</v>
      </c>
      <c r="O244">
        <f>VLOOKUP($A244,Sheet6!$A$8:$F$224,4,FALSE)</f>
        <v>221405</v>
      </c>
      <c r="P244">
        <f>VLOOKUP($A244,Sheet6!$A$8:$F$224,5,FALSE)</f>
        <v>227507</v>
      </c>
      <c r="Q244">
        <f>VLOOKUP($A244,Sheet6!$A$8:$F$224,6,FALSE)</f>
        <v>232055</v>
      </c>
      <c r="R244">
        <f>VLOOKUP($A244,Sheet6!$A$8:$G$224,7,FALSE)</f>
        <v>235000</v>
      </c>
      <c r="S244">
        <f>VLOOKUP($A244,Sheet6!$A$8:$H$224,8,FALSE)</f>
        <v>239142</v>
      </c>
      <c r="T244">
        <f>VLOOKUP($A244,Sheet6!$A$8:$I$229,9,FALSE)</f>
        <v>242467</v>
      </c>
    </row>
    <row r="245" spans="1:20" x14ac:dyDescent="0.3">
      <c r="A245" t="s">
        <v>252</v>
      </c>
      <c r="B245" t="s">
        <v>481</v>
      </c>
      <c r="C245" t="s">
        <v>483</v>
      </c>
      <c r="D245">
        <f>VLOOKUP($A245,'TRA8902'!$C$12:$AB$235,'TRA8902'!X$4,FALSE)</f>
        <v>234</v>
      </c>
      <c r="E245">
        <f>VLOOKUP($A245,'TRA8902'!$C$12:$AB$235,'TRA8902'!Y$4,FALSE)</f>
        <v>232</v>
      </c>
      <c r="F245">
        <f>VLOOKUP($A245,'TRA8902'!$C$12:$AB$235,'TRA8902'!Z$4,FALSE)</f>
        <v>241</v>
      </c>
      <c r="G245">
        <f>VLOOKUP($A245,'TRA8902'!$C$12:$AB$235,'TRA8902'!AA$4,FALSE)</f>
        <v>239</v>
      </c>
      <c r="H245">
        <f>VLOOKUP($A245,'TRA8902'!$C$12:$AB$235,'TRA8902'!AB$4,FALSE)</f>
        <v>238</v>
      </c>
      <c r="I245">
        <f>VLOOKUP($A245,'TRA8902'!$C$12:$AC$235,'TRA8902'!AC$4,FALSE)</f>
        <v>242</v>
      </c>
      <c r="J245">
        <f>VLOOKUP($A245,'TRA8902'!$C$12:$AD$235,'TRA8902'!AD$4,FALSE)</f>
        <v>256</v>
      </c>
      <c r="K245">
        <f>VLOOKUP($A245,'TRA8902'!$C$12:$AE$235,'TRA8902'!AE$4,FALSE)</f>
        <v>263</v>
      </c>
      <c r="M245">
        <f>VLOOKUP($A245,Sheet6!$A$8:$F$224,2,FALSE)</f>
        <v>156912</v>
      </c>
      <c r="N245">
        <f>VLOOKUP($A245,Sheet6!$A$8:$F$224,3,FALSE)</f>
        <v>157141</v>
      </c>
      <c r="O245">
        <f>VLOOKUP($A245,Sheet6!$A$8:$F$224,4,FALSE)</f>
        <v>157830</v>
      </c>
      <c r="P245">
        <f>VLOOKUP($A245,Sheet6!$A$8:$F$224,5,FALSE)</f>
        <v>158589</v>
      </c>
      <c r="Q245">
        <f>VLOOKUP($A245,Sheet6!$A$8:$F$224,6,FALSE)</f>
        <v>156773</v>
      </c>
      <c r="R245">
        <f>VLOOKUP($A245,Sheet6!$A$8:$G$224,7,FALSE)</f>
        <v>155741</v>
      </c>
      <c r="S245">
        <f>VLOOKUP($A245,Sheet6!$A$8:$H$224,8,FALSE)</f>
        <v>156197</v>
      </c>
      <c r="T245">
        <f>VLOOKUP($A245,Sheet6!$A$8:$I$229,9,FALSE)</f>
        <v>156129</v>
      </c>
    </row>
    <row r="246" spans="1:20" x14ac:dyDescent="0.3">
      <c r="A246" t="s">
        <v>256</v>
      </c>
      <c r="B246" t="s">
        <v>481</v>
      </c>
      <c r="C246" t="s">
        <v>483</v>
      </c>
      <c r="D246">
        <f>VLOOKUP($A246,'TRA8902'!$C$12:$AB$235,'TRA8902'!X$4,FALSE)</f>
        <v>351</v>
      </c>
      <c r="E246">
        <f>VLOOKUP($A246,'TRA8902'!$C$12:$AB$235,'TRA8902'!Y$4,FALSE)</f>
        <v>345</v>
      </c>
      <c r="F246">
        <f>VLOOKUP($A246,'TRA8902'!$C$12:$AB$235,'TRA8902'!Z$4,FALSE)</f>
        <v>354</v>
      </c>
      <c r="G246">
        <f>VLOOKUP($A246,'TRA8902'!$C$12:$AB$235,'TRA8902'!AA$4,FALSE)</f>
        <v>357</v>
      </c>
      <c r="H246">
        <f>VLOOKUP($A246,'TRA8902'!$C$12:$AB$235,'TRA8902'!AB$4,FALSE)</f>
        <v>361</v>
      </c>
      <c r="I246">
        <f>VLOOKUP($A246,'TRA8902'!$C$12:$AC$235,'TRA8902'!AC$4,FALSE)</f>
        <v>377</v>
      </c>
      <c r="J246">
        <f>VLOOKUP($A246,'TRA8902'!$C$12:$AD$235,'TRA8902'!AD$4,FALSE)</f>
        <v>384</v>
      </c>
      <c r="K246">
        <f>VLOOKUP($A246,'TRA8902'!$C$12:$AE$235,'TRA8902'!AE$4,FALSE)</f>
        <v>398</v>
      </c>
      <c r="M246">
        <f>VLOOKUP($A246,Sheet6!$A$8:$F$224,2,FALSE)</f>
        <v>309366</v>
      </c>
      <c r="N246">
        <f>VLOOKUP($A246,Sheet6!$A$8:$F$224,3,FALSE)</f>
        <v>312700</v>
      </c>
      <c r="O246">
        <f>VLOOKUP($A246,Sheet6!$A$8:$F$224,4,FALSE)</f>
        <v>316637</v>
      </c>
      <c r="P246">
        <f>VLOOKUP($A246,Sheet6!$A$8:$F$224,5,FALSE)</f>
        <v>320736</v>
      </c>
      <c r="Q246">
        <f>VLOOKUP($A246,Sheet6!$A$8:$F$224,6,FALSE)</f>
        <v>323063</v>
      </c>
      <c r="R246">
        <f>VLOOKUP($A246,Sheet6!$A$8:$G$224,7,FALSE)</f>
        <v>324048</v>
      </c>
      <c r="S246">
        <f>VLOOKUP($A246,Sheet6!$A$8:$H$224,8,FALSE)</f>
        <v>325917</v>
      </c>
      <c r="T246">
        <f>VLOOKUP($A246,Sheet6!$A$8:$I$229,9,FALSE)</f>
        <v>326034</v>
      </c>
    </row>
    <row r="247" spans="1:20" x14ac:dyDescent="0.3">
      <c r="A247" t="s">
        <v>258</v>
      </c>
      <c r="B247" t="s">
        <v>481</v>
      </c>
      <c r="C247" t="s">
        <v>483</v>
      </c>
      <c r="D247">
        <f>VLOOKUP($A247,'TRA8902'!$C$12:$AB$235,'TRA8902'!X$4,FALSE)</f>
        <v>391</v>
      </c>
      <c r="E247">
        <f>VLOOKUP($A247,'TRA8902'!$C$12:$AB$235,'TRA8902'!Y$4,FALSE)</f>
        <v>388</v>
      </c>
      <c r="F247">
        <f>VLOOKUP($A247,'TRA8902'!$C$12:$AB$235,'TRA8902'!Z$4,FALSE)</f>
        <v>401</v>
      </c>
      <c r="G247">
        <f>VLOOKUP($A247,'TRA8902'!$C$12:$AB$235,'TRA8902'!AA$4,FALSE)</f>
        <v>411</v>
      </c>
      <c r="H247">
        <f>VLOOKUP($A247,'TRA8902'!$C$12:$AB$235,'TRA8902'!AB$4,FALSE)</f>
        <v>418</v>
      </c>
      <c r="I247">
        <f>VLOOKUP($A247,'TRA8902'!$C$12:$AC$235,'TRA8902'!AC$4,FALSE)</f>
        <v>434</v>
      </c>
      <c r="J247">
        <f>VLOOKUP($A247,'TRA8902'!$C$12:$AD$235,'TRA8902'!AD$4,FALSE)</f>
        <v>443</v>
      </c>
      <c r="K247">
        <f>VLOOKUP($A247,'TRA8902'!$C$12:$AE$235,'TRA8902'!AE$4,FALSE)</f>
        <v>467</v>
      </c>
      <c r="M247">
        <f>VLOOKUP($A247,Sheet6!$A$8:$F$224,2,FALSE)</f>
        <v>280705</v>
      </c>
      <c r="N247">
        <f>VLOOKUP($A247,Sheet6!$A$8:$F$224,3,FALSE)</f>
        <v>284956</v>
      </c>
      <c r="O247">
        <f>VLOOKUP($A247,Sheet6!$A$8:$F$224,4,FALSE)</f>
        <v>290284</v>
      </c>
      <c r="P247">
        <f>VLOOKUP($A247,Sheet6!$A$8:$F$224,5,FALSE)</f>
        <v>294999</v>
      </c>
      <c r="Q247">
        <f>VLOOKUP($A247,Sheet6!$A$8:$F$224,6,FALSE)</f>
        <v>298903</v>
      </c>
      <c r="R247">
        <f>VLOOKUP($A247,Sheet6!$A$8:$G$224,7,FALSE)</f>
        <v>301307</v>
      </c>
      <c r="S247">
        <f>VLOOKUP($A247,Sheet6!$A$8:$H$224,8,FALSE)</f>
        <v>303536</v>
      </c>
      <c r="T247">
        <f>VLOOKUP($A247,Sheet6!$A$8:$I$229,9,FALSE)</f>
        <v>305842</v>
      </c>
    </row>
    <row r="248" spans="1:20" x14ac:dyDescent="0.3">
      <c r="A248" t="s">
        <v>262</v>
      </c>
      <c r="B248" t="s">
        <v>481</v>
      </c>
      <c r="C248" t="s">
        <v>483</v>
      </c>
      <c r="D248">
        <f>VLOOKUP($A248,'TRA8902'!$C$12:$AB$235,'TRA8902'!X$4,FALSE)</f>
        <v>447</v>
      </c>
      <c r="E248">
        <f>VLOOKUP($A248,'TRA8902'!$C$12:$AB$235,'TRA8902'!Y$4,FALSE)</f>
        <v>423</v>
      </c>
      <c r="F248">
        <f>VLOOKUP($A248,'TRA8902'!$C$12:$AB$235,'TRA8902'!Z$4,FALSE)</f>
        <v>454</v>
      </c>
      <c r="G248">
        <f>VLOOKUP($A248,'TRA8902'!$C$12:$AB$235,'TRA8902'!AA$4,FALSE)</f>
        <v>466</v>
      </c>
      <c r="H248">
        <f>VLOOKUP($A248,'TRA8902'!$C$12:$AB$235,'TRA8902'!AB$4,FALSE)</f>
        <v>469</v>
      </c>
      <c r="I248">
        <f>VLOOKUP($A248,'TRA8902'!$C$12:$AC$235,'TRA8902'!AC$4,FALSE)</f>
        <v>497</v>
      </c>
      <c r="J248">
        <f>VLOOKUP($A248,'TRA8902'!$C$12:$AD$235,'TRA8902'!AD$4,FALSE)</f>
        <v>511</v>
      </c>
      <c r="K248">
        <f>VLOOKUP($A248,'TRA8902'!$C$12:$AE$235,'TRA8902'!AE$4,FALSE)</f>
        <v>512</v>
      </c>
      <c r="M248">
        <f>VLOOKUP($A248,Sheet6!$A$8:$F$224,2,FALSE)</f>
        <v>316295</v>
      </c>
      <c r="N248">
        <f>VLOOKUP($A248,Sheet6!$A$8:$F$224,3,FALSE)</f>
        <v>321465</v>
      </c>
      <c r="O248">
        <f>VLOOKUP($A248,Sheet6!$A$8:$F$224,4,FALSE)</f>
        <v>328066</v>
      </c>
      <c r="P248">
        <f>VLOOKUP($A248,Sheet6!$A$8:$F$224,5,FALSE)</f>
        <v>336254</v>
      </c>
      <c r="Q248">
        <f>VLOOKUP($A248,Sheet6!$A$8:$F$224,6,FALSE)</f>
        <v>344533</v>
      </c>
      <c r="R248">
        <f>VLOOKUP($A248,Sheet6!$A$8:$G$224,7,FALSE)</f>
        <v>347996</v>
      </c>
      <c r="S248">
        <f>VLOOKUP($A248,Sheet6!$A$8:$H$224,8,FALSE)</f>
        <v>352005</v>
      </c>
      <c r="T248">
        <f>VLOOKUP($A248,Sheet6!$A$8:$I$229,9,FALSE)</f>
        <v>353134</v>
      </c>
    </row>
    <row r="249" spans="1:20" x14ac:dyDescent="0.3">
      <c r="A249" t="s">
        <v>268</v>
      </c>
      <c r="B249" t="s">
        <v>481</v>
      </c>
      <c r="C249" t="s">
        <v>483</v>
      </c>
      <c r="D249">
        <f>VLOOKUP($A249,'TRA8902'!$C$12:$AB$235,'TRA8902'!X$4,FALSE)</f>
        <v>344</v>
      </c>
      <c r="E249">
        <f>VLOOKUP($A249,'TRA8902'!$C$12:$AB$235,'TRA8902'!Y$4,FALSE)</f>
        <v>339</v>
      </c>
      <c r="F249">
        <f>VLOOKUP($A249,'TRA8902'!$C$12:$AB$235,'TRA8902'!Z$4,FALSE)</f>
        <v>349</v>
      </c>
      <c r="G249">
        <f>VLOOKUP($A249,'TRA8902'!$C$12:$AB$235,'TRA8902'!AA$4,FALSE)</f>
        <v>353</v>
      </c>
      <c r="H249">
        <f>VLOOKUP($A249,'TRA8902'!$C$12:$AB$235,'TRA8902'!AB$4,FALSE)</f>
        <v>350</v>
      </c>
      <c r="I249">
        <f>VLOOKUP($A249,'TRA8902'!$C$12:$AC$235,'TRA8902'!AC$4,FALSE)</f>
        <v>362</v>
      </c>
      <c r="J249">
        <f>VLOOKUP($A249,'TRA8902'!$C$12:$AD$235,'TRA8902'!AD$4,FALSE)</f>
        <v>371</v>
      </c>
      <c r="K249">
        <f>VLOOKUP($A249,'TRA8902'!$C$12:$AE$235,'TRA8902'!AE$4,FALSE)</f>
        <v>385</v>
      </c>
      <c r="M249">
        <f>VLOOKUP($A249,Sheet6!$A$8:$F$224,2,FALSE)</f>
        <v>293440</v>
      </c>
      <c r="N249">
        <f>VLOOKUP($A249,Sheet6!$A$8:$F$224,3,FALSE)</f>
        <v>298663</v>
      </c>
      <c r="O249">
        <f>VLOOKUP($A249,Sheet6!$A$8:$F$224,4,FALSE)</f>
        <v>302818</v>
      </c>
      <c r="P249">
        <f>VLOOKUP($A249,Sheet6!$A$8:$F$224,5,FALSE)</f>
        <v>308434</v>
      </c>
      <c r="Q249">
        <f>VLOOKUP($A249,Sheet6!$A$8:$F$224,6,FALSE)</f>
        <v>311655</v>
      </c>
      <c r="R249">
        <f>VLOOKUP($A249,Sheet6!$A$8:$G$224,7,FALSE)</f>
        <v>314232</v>
      </c>
      <c r="S249">
        <f>VLOOKUP($A249,Sheet6!$A$8:$H$224,8,FALSE)</f>
        <v>317256</v>
      </c>
      <c r="T249">
        <f>VLOOKUP($A249,Sheet6!$A$8:$I$229,9,FALSE)</f>
        <v>318830</v>
      </c>
    </row>
    <row r="250" spans="1:20" x14ac:dyDescent="0.3">
      <c r="A250" t="s">
        <v>272</v>
      </c>
      <c r="B250" t="s">
        <v>481</v>
      </c>
      <c r="C250" t="s">
        <v>483</v>
      </c>
      <c r="D250">
        <f>VLOOKUP($A250,'TRA8902'!$C$12:$AB$235,'TRA8902'!X$4,FALSE)</f>
        <v>422</v>
      </c>
      <c r="E250">
        <f>VLOOKUP($A250,'TRA8902'!$C$12:$AB$235,'TRA8902'!Y$4,FALSE)</f>
        <v>425</v>
      </c>
      <c r="F250">
        <f>VLOOKUP($A250,'TRA8902'!$C$12:$AB$235,'TRA8902'!Z$4,FALSE)</f>
        <v>419</v>
      </c>
      <c r="G250">
        <f>VLOOKUP($A250,'TRA8902'!$C$12:$AB$235,'TRA8902'!AA$4,FALSE)</f>
        <v>416</v>
      </c>
      <c r="H250">
        <f>VLOOKUP($A250,'TRA8902'!$C$12:$AB$235,'TRA8902'!AB$4,FALSE)</f>
        <v>423</v>
      </c>
      <c r="I250">
        <f>VLOOKUP($A250,'TRA8902'!$C$12:$AC$235,'TRA8902'!AC$4,FALSE)</f>
        <v>442</v>
      </c>
      <c r="J250">
        <f>VLOOKUP($A250,'TRA8902'!$C$12:$AD$235,'TRA8902'!AD$4,FALSE)</f>
        <v>456</v>
      </c>
      <c r="K250">
        <f>VLOOKUP($A250,'TRA8902'!$C$12:$AE$235,'TRA8902'!AE$4,FALSE)</f>
        <v>465</v>
      </c>
      <c r="M250">
        <f>VLOOKUP($A250,Sheet6!$A$8:$F$224,2,FALSE)</f>
        <v>263624</v>
      </c>
      <c r="N250">
        <f>VLOOKUP($A250,Sheet6!$A$8:$F$224,3,FALSE)</f>
        <v>273616</v>
      </c>
      <c r="O250">
        <f>VLOOKUP($A250,Sheet6!$A$8:$F$224,4,FALSE)</f>
        <v>284596</v>
      </c>
      <c r="P250">
        <f>VLOOKUP($A250,Sheet6!$A$8:$F$224,5,FALSE)</f>
        <v>293828</v>
      </c>
      <c r="Q250">
        <f>VLOOKUP($A250,Sheet6!$A$8:$F$224,6,FALSE)</f>
        <v>300943</v>
      </c>
      <c r="R250">
        <f>VLOOKUP($A250,Sheet6!$A$8:$G$224,7,FALSE)</f>
        <v>307964</v>
      </c>
      <c r="S250">
        <f>VLOOKUP($A250,Sheet6!$A$8:$H$224,8,FALSE)</f>
        <v>317705</v>
      </c>
      <c r="T250">
        <f>VLOOKUP($A250,Sheet6!$A$8:$I$229,9,FALSE)</f>
        <v>324745</v>
      </c>
    </row>
    <row r="251" spans="1:20" x14ac:dyDescent="0.3">
      <c r="A251" t="s">
        <v>276</v>
      </c>
      <c r="B251" t="s">
        <v>481</v>
      </c>
      <c r="C251" t="s">
        <v>483</v>
      </c>
      <c r="D251">
        <f>VLOOKUP($A251,'TRA8902'!$C$12:$AB$235,'TRA8902'!X$4,FALSE)</f>
        <v>396</v>
      </c>
      <c r="E251">
        <f>VLOOKUP($A251,'TRA8902'!$C$12:$AB$235,'TRA8902'!Y$4,FALSE)</f>
        <v>387</v>
      </c>
      <c r="F251">
        <f>VLOOKUP($A251,'TRA8902'!$C$12:$AB$235,'TRA8902'!Z$4,FALSE)</f>
        <v>383</v>
      </c>
      <c r="G251">
        <f>VLOOKUP($A251,'TRA8902'!$C$12:$AB$235,'TRA8902'!AA$4,FALSE)</f>
        <v>391</v>
      </c>
      <c r="H251">
        <f>VLOOKUP($A251,'TRA8902'!$C$12:$AB$235,'TRA8902'!AB$4,FALSE)</f>
        <v>384</v>
      </c>
      <c r="I251">
        <f>VLOOKUP($A251,'TRA8902'!$C$12:$AC$235,'TRA8902'!AC$4,FALSE)</f>
        <v>408</v>
      </c>
      <c r="J251">
        <f>VLOOKUP($A251,'TRA8902'!$C$12:$AD$235,'TRA8902'!AD$4,FALSE)</f>
        <v>418</v>
      </c>
      <c r="K251">
        <f>VLOOKUP($A251,'TRA8902'!$C$12:$AE$235,'TRA8902'!AE$4,FALSE)</f>
        <v>439</v>
      </c>
      <c r="M251">
        <f>VLOOKUP($A251,Sheet6!$A$8:$F$224,2,FALSE)</f>
        <v>309497</v>
      </c>
      <c r="N251">
        <f>VLOOKUP($A251,Sheet6!$A$8:$F$224,3,FALSE)</f>
        <v>313091</v>
      </c>
      <c r="O251">
        <f>VLOOKUP($A251,Sheet6!$A$8:$F$224,4,FALSE)</f>
        <v>316536</v>
      </c>
      <c r="P251">
        <f>VLOOKUP($A251,Sheet6!$A$8:$F$224,5,FALSE)</f>
        <v>319477</v>
      </c>
      <c r="Q251">
        <f>VLOOKUP($A251,Sheet6!$A$8:$F$224,6,FALSE)</f>
        <v>321497</v>
      </c>
      <c r="R251">
        <f>VLOOKUP($A251,Sheet6!$A$8:$G$224,7,FALSE)</f>
        <v>323257</v>
      </c>
      <c r="S251">
        <f>VLOOKUP($A251,Sheet6!$A$8:$H$224,8,FALSE)</f>
        <v>326474</v>
      </c>
      <c r="T251">
        <f>VLOOKUP($A251,Sheet6!$A$8:$I$229,9,FALSE)</f>
        <v>329677</v>
      </c>
    </row>
    <row r="252" spans="1:20" x14ac:dyDescent="0.3">
      <c r="A252" t="s">
        <v>278</v>
      </c>
      <c r="B252" t="s">
        <v>481</v>
      </c>
      <c r="C252" t="s">
        <v>483</v>
      </c>
      <c r="D252">
        <f>VLOOKUP($A252,'TRA8902'!$C$12:$AB$235,'TRA8902'!X$4,FALSE)</f>
        <v>389</v>
      </c>
      <c r="E252">
        <f>VLOOKUP($A252,'TRA8902'!$C$12:$AB$235,'TRA8902'!Y$4,FALSE)</f>
        <v>372</v>
      </c>
      <c r="F252">
        <f>VLOOKUP($A252,'TRA8902'!$C$12:$AB$235,'TRA8902'!Z$4,FALSE)</f>
        <v>388</v>
      </c>
      <c r="G252">
        <f>VLOOKUP($A252,'TRA8902'!$C$12:$AB$235,'TRA8902'!AA$4,FALSE)</f>
        <v>400</v>
      </c>
      <c r="H252">
        <f>VLOOKUP($A252,'TRA8902'!$C$12:$AB$235,'TRA8902'!AB$4,FALSE)</f>
        <v>393</v>
      </c>
      <c r="I252">
        <f>VLOOKUP($A252,'TRA8902'!$C$12:$AC$235,'TRA8902'!AC$4,FALSE)</f>
        <v>393</v>
      </c>
      <c r="J252">
        <f>VLOOKUP($A252,'TRA8902'!$C$12:$AD$235,'TRA8902'!AD$4,FALSE)</f>
        <v>397</v>
      </c>
      <c r="K252">
        <f>VLOOKUP($A252,'TRA8902'!$C$12:$AE$235,'TRA8902'!AE$4,FALSE)</f>
        <v>390</v>
      </c>
      <c r="M252">
        <f>VLOOKUP($A252,Sheet6!$A$8:$F$224,2,FALSE)</f>
        <v>223737</v>
      </c>
      <c r="N252">
        <f>VLOOKUP($A252,Sheet6!$A$8:$F$224,3,FALSE)</f>
        <v>225306</v>
      </c>
      <c r="O252">
        <f>VLOOKUP($A252,Sheet6!$A$8:$F$224,4,FALSE)</f>
        <v>229899</v>
      </c>
      <c r="P252">
        <f>VLOOKUP($A252,Sheet6!$A$8:$F$224,5,FALSE)</f>
        <v>238047</v>
      </c>
      <c r="Q252">
        <f>VLOOKUP($A252,Sheet6!$A$8:$F$224,6,FALSE)</f>
        <v>241974</v>
      </c>
      <c r="R252">
        <f>VLOOKUP($A252,Sheet6!$A$8:$G$224,7,FALSE)</f>
        <v>244796</v>
      </c>
      <c r="S252">
        <f>VLOOKUP($A252,Sheet6!$A$8:$H$224,8,FALSE)</f>
        <v>255324</v>
      </c>
      <c r="T252">
        <f>VLOOKUP($A252,Sheet6!$A$8:$I$229,9,FALSE)</f>
        <v>261317</v>
      </c>
    </row>
    <row r="253" spans="1:20" x14ac:dyDescent="0.3">
      <c r="A253" t="s">
        <v>214</v>
      </c>
      <c r="B253" t="s">
        <v>481</v>
      </c>
      <c r="C253" t="s">
        <v>483</v>
      </c>
      <c r="D253">
        <f>VLOOKUP($A253,'TRA8902'!$C$12:$AB$235,'TRA8902'!X$4,FALSE)</f>
        <v>325</v>
      </c>
      <c r="E253">
        <f>VLOOKUP($A253,'TRA8902'!$C$12:$AB$235,'TRA8902'!Y$4,FALSE)</f>
        <v>340</v>
      </c>
      <c r="F253">
        <f>VLOOKUP($A253,'TRA8902'!$C$12:$AB$235,'TRA8902'!Z$4,FALSE)</f>
        <v>357</v>
      </c>
      <c r="G253">
        <f>VLOOKUP($A253,'TRA8902'!$C$12:$AB$235,'TRA8902'!AA$4,FALSE)</f>
        <v>362</v>
      </c>
      <c r="H253">
        <f>VLOOKUP($A253,'TRA8902'!$C$12:$AB$235,'TRA8902'!AB$4,FALSE)</f>
        <v>367</v>
      </c>
      <c r="I253">
        <f>VLOOKUP($A253,'TRA8902'!$C$12:$AC$235,'TRA8902'!AC$4,FALSE)</f>
        <v>370</v>
      </c>
      <c r="J253">
        <f>VLOOKUP($A253,'TRA8902'!$C$12:$AD$235,'TRA8902'!AD$4,FALSE)</f>
        <v>381</v>
      </c>
      <c r="K253">
        <f>VLOOKUP($A253,'TRA8902'!$C$12:$AE$235,'TRA8902'!AE$4,FALSE)</f>
        <v>388</v>
      </c>
      <c r="M253">
        <f>VLOOKUP($A253,Sheet6!$A$8:$F$224,2,FALSE)</f>
        <v>190663</v>
      </c>
      <c r="N253">
        <f>VLOOKUP($A253,Sheet6!$A$8:$F$224,3,FALSE)</f>
        <v>194576</v>
      </c>
      <c r="O253">
        <f>VLOOKUP($A253,Sheet6!$A$8:$F$224,4,FALSE)</f>
        <v>198650</v>
      </c>
      <c r="P253">
        <f>VLOOKUP($A253,Sheet6!$A$8:$F$224,5,FALSE)</f>
        <v>203101</v>
      </c>
      <c r="Q253">
        <f>VLOOKUP($A253,Sheet6!$A$8:$F$224,6,FALSE)</f>
        <v>208182</v>
      </c>
      <c r="R253">
        <f>VLOOKUP($A253,Sheet6!$A$8:$G$224,7,FALSE)</f>
        <v>210711</v>
      </c>
      <c r="S253">
        <f>VLOOKUP($A253,Sheet6!$A$8:$H$224,8,FALSE)</f>
        <v>211998</v>
      </c>
      <c r="T253">
        <f>VLOOKUP($A253,Sheet6!$A$8:$I$229,9,FALSE)</f>
        <v>212906</v>
      </c>
    </row>
    <row r="254" spans="1:20" x14ac:dyDescent="0.3">
      <c r="A254" t="s">
        <v>216</v>
      </c>
      <c r="B254" t="s">
        <v>481</v>
      </c>
      <c r="C254" t="s">
        <v>483</v>
      </c>
      <c r="D254">
        <f>VLOOKUP($A254,'TRA8902'!$C$12:$AB$235,'TRA8902'!X$4,FALSE)</f>
        <v>924</v>
      </c>
      <c r="E254">
        <f>VLOOKUP($A254,'TRA8902'!$C$12:$AB$235,'TRA8902'!Y$4,FALSE)</f>
        <v>931</v>
      </c>
      <c r="F254">
        <f>VLOOKUP($A254,'TRA8902'!$C$12:$AB$235,'TRA8902'!Z$4,FALSE)</f>
        <v>945</v>
      </c>
      <c r="G254">
        <f>VLOOKUP($A254,'TRA8902'!$C$12:$AB$235,'TRA8902'!AA$4,FALSE)</f>
        <v>946</v>
      </c>
      <c r="H254">
        <f>VLOOKUP($A254,'TRA8902'!$C$12:$AB$235,'TRA8902'!AB$4,FALSE)</f>
        <v>928</v>
      </c>
      <c r="I254">
        <f>VLOOKUP($A254,'TRA8902'!$C$12:$AC$235,'TRA8902'!AC$4,FALSE)</f>
        <v>966</v>
      </c>
      <c r="J254">
        <f>VLOOKUP($A254,'TRA8902'!$C$12:$AD$235,'TRA8902'!AD$4,FALSE)</f>
        <v>986</v>
      </c>
      <c r="K254">
        <f>VLOOKUP($A254,'TRA8902'!$C$12:$AE$235,'TRA8902'!AE$4,FALSE)</f>
        <v>1016</v>
      </c>
      <c r="M254">
        <f>VLOOKUP($A254,Sheet6!$A$8:$F$224,2,FALSE)</f>
        <v>363777</v>
      </c>
      <c r="N254">
        <f>VLOOKUP($A254,Sheet6!$A$8:$F$224,3,FALSE)</f>
        <v>368301</v>
      </c>
      <c r="O254">
        <f>VLOOKUP($A254,Sheet6!$A$8:$F$224,4,FALSE)</f>
        <v>373745</v>
      </c>
      <c r="P254">
        <f>VLOOKUP($A254,Sheet6!$A$8:$F$224,5,FALSE)</f>
        <v>378778</v>
      </c>
      <c r="Q254">
        <f>VLOOKUP($A254,Sheet6!$A$8:$F$224,6,FALSE)</f>
        <v>384774</v>
      </c>
      <c r="R254">
        <f>VLOOKUP($A254,Sheet6!$A$8:$G$224,7,FALSE)</f>
        <v>387803</v>
      </c>
      <c r="S254">
        <f>VLOOKUP($A254,Sheet6!$A$8:$H$224,8,FALSE)</f>
        <v>392140</v>
      </c>
      <c r="T254">
        <f>VLOOKUP($A254,Sheet6!$A$8:$I$229,9,FALSE)</f>
        <v>395869</v>
      </c>
    </row>
    <row r="255" spans="1:20" x14ac:dyDescent="0.3">
      <c r="A255" t="s">
        <v>218</v>
      </c>
      <c r="B255" t="s">
        <v>481</v>
      </c>
      <c r="C255" t="s">
        <v>483</v>
      </c>
      <c r="D255">
        <f>VLOOKUP($A255,'TRA8902'!$C$12:$AB$235,'TRA8902'!X$4,FALSE)</f>
        <v>533</v>
      </c>
      <c r="E255">
        <f>VLOOKUP($A255,'TRA8902'!$C$12:$AB$235,'TRA8902'!Y$4,FALSE)</f>
        <v>529</v>
      </c>
      <c r="F255">
        <f>VLOOKUP($A255,'TRA8902'!$C$12:$AB$235,'TRA8902'!Z$4,FALSE)</f>
        <v>547</v>
      </c>
      <c r="G255">
        <f>VLOOKUP($A255,'TRA8902'!$C$12:$AB$235,'TRA8902'!AA$4,FALSE)</f>
        <v>559</v>
      </c>
      <c r="H255">
        <f>VLOOKUP($A255,'TRA8902'!$C$12:$AB$235,'TRA8902'!AB$4,FALSE)</f>
        <v>571</v>
      </c>
      <c r="I255">
        <f>VLOOKUP($A255,'TRA8902'!$C$12:$AC$235,'TRA8902'!AC$4,FALSE)</f>
        <v>587</v>
      </c>
      <c r="J255">
        <f>VLOOKUP($A255,'TRA8902'!$C$12:$AD$235,'TRA8902'!AD$4,FALSE)</f>
        <v>603</v>
      </c>
      <c r="K255">
        <f>VLOOKUP($A255,'TRA8902'!$C$12:$AE$235,'TRA8902'!AE$4,FALSE)</f>
        <v>627</v>
      </c>
      <c r="M255">
        <f>VLOOKUP($A255,Sheet6!$A$8:$F$224,2,FALSE)</f>
        <v>234308</v>
      </c>
      <c r="N255">
        <f>VLOOKUP($A255,Sheet6!$A$8:$F$224,3,FALSE)</f>
        <v>236816</v>
      </c>
      <c r="O255">
        <f>VLOOKUP($A255,Sheet6!$A$8:$F$224,4,FALSE)</f>
        <v>240016</v>
      </c>
      <c r="P255">
        <f>VLOOKUP($A255,Sheet6!$A$8:$F$224,5,FALSE)</f>
        <v>242387</v>
      </c>
      <c r="Q255">
        <f>VLOOKUP($A255,Sheet6!$A$8:$F$224,6,FALSE)</f>
        <v>245095</v>
      </c>
      <c r="R255">
        <f>VLOOKUP($A255,Sheet6!$A$8:$G$224,7,FALSE)</f>
        <v>246124</v>
      </c>
      <c r="S255">
        <f>VLOOKUP($A255,Sheet6!$A$8:$H$224,8,FALSE)</f>
        <v>247258</v>
      </c>
      <c r="T255">
        <f>VLOOKUP($A255,Sheet6!$A$8:$I$229,9,FALSE)</f>
        <v>248287</v>
      </c>
    </row>
    <row r="256" spans="1:20" x14ac:dyDescent="0.3">
      <c r="A256" t="s">
        <v>220</v>
      </c>
      <c r="B256" t="s">
        <v>481</v>
      </c>
      <c r="C256" t="s">
        <v>483</v>
      </c>
      <c r="D256">
        <f>VLOOKUP($A256,'TRA8902'!$C$12:$AB$235,'TRA8902'!X$4,FALSE)</f>
        <v>459</v>
      </c>
      <c r="E256">
        <f>VLOOKUP($A256,'TRA8902'!$C$12:$AB$235,'TRA8902'!Y$4,FALSE)</f>
        <v>453</v>
      </c>
      <c r="F256">
        <f>VLOOKUP($A256,'TRA8902'!$C$12:$AB$235,'TRA8902'!Z$4,FALSE)</f>
        <v>471</v>
      </c>
      <c r="G256">
        <f>VLOOKUP($A256,'TRA8902'!$C$12:$AB$235,'TRA8902'!AA$4,FALSE)</f>
        <v>466</v>
      </c>
      <c r="H256">
        <f>VLOOKUP($A256,'TRA8902'!$C$12:$AB$235,'TRA8902'!AB$4,FALSE)</f>
        <v>480</v>
      </c>
      <c r="I256">
        <f>VLOOKUP($A256,'TRA8902'!$C$12:$AC$235,'TRA8902'!AC$4,FALSE)</f>
        <v>491</v>
      </c>
      <c r="J256">
        <f>VLOOKUP($A256,'TRA8902'!$C$12:$AD$235,'TRA8902'!AD$4,FALSE)</f>
        <v>515</v>
      </c>
      <c r="K256">
        <f>VLOOKUP($A256,'TRA8902'!$C$12:$AE$235,'TRA8902'!AE$4,FALSE)</f>
        <v>538</v>
      </c>
      <c r="M256">
        <f>VLOOKUP($A256,Sheet6!$A$8:$F$224,2,FALSE)</f>
        <v>314593</v>
      </c>
      <c r="N256">
        <f>VLOOKUP($A256,Sheet6!$A$8:$F$224,3,FALSE)</f>
        <v>317112</v>
      </c>
      <c r="O256">
        <f>VLOOKUP($A256,Sheet6!$A$8:$F$224,4,FALSE)</f>
        <v>320101</v>
      </c>
      <c r="P256">
        <f>VLOOKUP($A256,Sheet6!$A$8:$F$224,5,FALSE)</f>
        <v>323443</v>
      </c>
      <c r="Q256">
        <f>VLOOKUP($A256,Sheet6!$A$8:$F$224,6,FALSE)</f>
        <v>326427</v>
      </c>
      <c r="R256">
        <f>VLOOKUP($A256,Sheet6!$A$8:$G$224,7,FALSE)</f>
        <v>329102</v>
      </c>
      <c r="S256">
        <f>VLOOKUP($A256,Sheet6!$A$8:$H$224,8,FALSE)</f>
        <v>330795</v>
      </c>
      <c r="T256">
        <f>VLOOKUP($A256,Sheet6!$A$8:$I$229,9,FALSE)</f>
        <v>329771</v>
      </c>
    </row>
    <row r="257" spans="1:20" x14ac:dyDescent="0.3">
      <c r="A257" t="s">
        <v>222</v>
      </c>
      <c r="B257" t="s">
        <v>481</v>
      </c>
      <c r="C257" t="s">
        <v>483</v>
      </c>
      <c r="D257">
        <f>VLOOKUP($A257,'TRA8902'!$C$12:$AB$235,'TRA8902'!X$4,FALSE)</f>
        <v>654</v>
      </c>
      <c r="E257">
        <f>VLOOKUP($A257,'TRA8902'!$C$12:$AB$235,'TRA8902'!Y$4,FALSE)</f>
        <v>667</v>
      </c>
      <c r="F257">
        <f>VLOOKUP($A257,'TRA8902'!$C$12:$AB$235,'TRA8902'!Z$4,FALSE)</f>
        <v>688</v>
      </c>
      <c r="G257">
        <f>VLOOKUP($A257,'TRA8902'!$C$12:$AB$235,'TRA8902'!AA$4,FALSE)</f>
        <v>701</v>
      </c>
      <c r="H257">
        <f>VLOOKUP($A257,'TRA8902'!$C$12:$AB$235,'TRA8902'!AB$4,FALSE)</f>
        <v>699</v>
      </c>
      <c r="I257">
        <f>VLOOKUP($A257,'TRA8902'!$C$12:$AC$235,'TRA8902'!AC$4,FALSE)</f>
        <v>715</v>
      </c>
      <c r="J257">
        <f>VLOOKUP($A257,'TRA8902'!$C$12:$AD$235,'TRA8902'!AD$4,FALSE)</f>
        <v>737</v>
      </c>
      <c r="K257">
        <f>VLOOKUP($A257,'TRA8902'!$C$12:$AE$235,'TRA8902'!AE$4,FALSE)</f>
        <v>776</v>
      </c>
      <c r="M257">
        <f>VLOOKUP($A257,Sheet6!$A$8:$F$224,2,FALSE)</f>
        <v>314039</v>
      </c>
      <c r="N257">
        <f>VLOOKUP($A257,Sheet6!$A$8:$F$224,3,FALSE)</f>
        <v>318167</v>
      </c>
      <c r="O257">
        <f>VLOOKUP($A257,Sheet6!$A$8:$F$224,4,FALSE)</f>
        <v>321602</v>
      </c>
      <c r="P257">
        <f>VLOOKUP($A257,Sheet6!$A$8:$F$224,5,FALSE)</f>
        <v>325303</v>
      </c>
      <c r="Q257">
        <f>VLOOKUP($A257,Sheet6!$A$8:$F$224,6,FALSE)</f>
        <v>327580</v>
      </c>
      <c r="R257">
        <f>VLOOKUP($A257,Sheet6!$A$8:$G$224,7,FALSE)</f>
        <v>329391</v>
      </c>
      <c r="S257">
        <f>VLOOKUP($A257,Sheet6!$A$8:$H$224,8,FALSE)</f>
        <v>331096</v>
      </c>
      <c r="T257">
        <f>VLOOKUP($A257,Sheet6!$A$8:$I$229,9,FALSE)</f>
        <v>332336</v>
      </c>
    </row>
    <row r="258" spans="1:20" x14ac:dyDescent="0.3">
      <c r="A258" t="s">
        <v>228</v>
      </c>
      <c r="B258" t="s">
        <v>481</v>
      </c>
      <c r="C258" t="s">
        <v>483</v>
      </c>
      <c r="D258">
        <f>VLOOKUP($A258,'TRA8902'!$C$12:$AB$235,'TRA8902'!X$4,FALSE)</f>
        <v>617</v>
      </c>
      <c r="E258">
        <f>VLOOKUP($A258,'TRA8902'!$C$12:$AB$235,'TRA8902'!Y$4,FALSE)</f>
        <v>631</v>
      </c>
      <c r="F258">
        <f>VLOOKUP($A258,'TRA8902'!$C$12:$AB$235,'TRA8902'!Z$4,FALSE)</f>
        <v>651</v>
      </c>
      <c r="G258">
        <f>VLOOKUP($A258,'TRA8902'!$C$12:$AB$235,'TRA8902'!AA$4,FALSE)</f>
        <v>660</v>
      </c>
      <c r="H258">
        <f>VLOOKUP($A258,'TRA8902'!$C$12:$AB$235,'TRA8902'!AB$4,FALSE)</f>
        <v>664</v>
      </c>
      <c r="I258">
        <f>VLOOKUP($A258,'TRA8902'!$C$12:$AC$235,'TRA8902'!AC$4,FALSE)</f>
        <v>682</v>
      </c>
      <c r="J258">
        <f>VLOOKUP($A258,'TRA8902'!$C$12:$AD$235,'TRA8902'!AD$4,FALSE)</f>
        <v>719</v>
      </c>
      <c r="K258">
        <f>VLOOKUP($A258,'TRA8902'!$C$12:$AE$235,'TRA8902'!AE$4,FALSE)</f>
        <v>748</v>
      </c>
      <c r="M258">
        <f>VLOOKUP($A258,Sheet6!$A$8:$F$224,2,FALSE)</f>
        <v>369189</v>
      </c>
      <c r="N258">
        <f>VLOOKUP($A258,Sheet6!$A$8:$F$224,3,FALSE)</f>
        <v>373628</v>
      </c>
      <c r="O258">
        <f>VLOOKUP($A258,Sheet6!$A$8:$F$224,4,FALSE)</f>
        <v>377073</v>
      </c>
      <c r="P258">
        <f>VLOOKUP($A258,Sheet6!$A$8:$F$224,5,FALSE)</f>
        <v>380070</v>
      </c>
      <c r="Q258">
        <f>VLOOKUP($A258,Sheet6!$A$8:$F$224,6,FALSE)</f>
        <v>383301</v>
      </c>
      <c r="R258">
        <f>VLOOKUP($A258,Sheet6!$A$8:$G$224,7,FALSE)</f>
        <v>384837</v>
      </c>
      <c r="S258">
        <f>VLOOKUP($A258,Sheet6!$A$8:$H$224,8,FALSE)</f>
        <v>385346</v>
      </c>
      <c r="T258">
        <f>VLOOKUP($A258,Sheet6!$A$8:$I$229,9,FALSE)</f>
        <v>386710</v>
      </c>
    </row>
    <row r="259" spans="1:20" x14ac:dyDescent="0.3">
      <c r="A259" t="s">
        <v>230</v>
      </c>
      <c r="B259" t="s">
        <v>481</v>
      </c>
      <c r="C259" t="s">
        <v>483</v>
      </c>
      <c r="D259">
        <f>VLOOKUP($A259,'TRA8902'!$C$12:$AB$235,'TRA8902'!X$4,FALSE)</f>
        <v>603</v>
      </c>
      <c r="E259">
        <f>VLOOKUP($A259,'TRA8902'!$C$12:$AB$235,'TRA8902'!Y$4,FALSE)</f>
        <v>643</v>
      </c>
      <c r="F259">
        <f>VLOOKUP($A259,'TRA8902'!$C$12:$AB$235,'TRA8902'!Z$4,FALSE)</f>
        <v>631</v>
      </c>
      <c r="G259">
        <f>VLOOKUP($A259,'TRA8902'!$C$12:$AB$235,'TRA8902'!AA$4,FALSE)</f>
        <v>643</v>
      </c>
      <c r="H259">
        <f>VLOOKUP($A259,'TRA8902'!$C$12:$AB$235,'TRA8902'!AB$4,FALSE)</f>
        <v>636</v>
      </c>
      <c r="I259">
        <f>VLOOKUP($A259,'TRA8902'!$C$12:$AC$235,'TRA8902'!AC$4,FALSE)</f>
        <v>662</v>
      </c>
      <c r="J259">
        <f>VLOOKUP($A259,'TRA8902'!$C$12:$AD$235,'TRA8902'!AD$4,FALSE)</f>
        <v>680</v>
      </c>
      <c r="K259">
        <f>VLOOKUP($A259,'TRA8902'!$C$12:$AE$235,'TRA8902'!AE$4,FALSE)</f>
        <v>688</v>
      </c>
      <c r="M259">
        <f>VLOOKUP($A259,Sheet6!$A$8:$F$224,2,FALSE)</f>
        <v>340332</v>
      </c>
      <c r="N259">
        <f>VLOOKUP($A259,Sheet6!$A$8:$F$224,3,FALSE)</f>
        <v>342108</v>
      </c>
      <c r="O259">
        <f>VLOOKUP($A259,Sheet6!$A$8:$F$224,4,FALSE)</f>
        <v>342997</v>
      </c>
      <c r="P259">
        <f>VLOOKUP($A259,Sheet6!$A$8:$F$224,5,FALSE)</f>
        <v>344285</v>
      </c>
      <c r="Q259">
        <f>VLOOKUP($A259,Sheet6!$A$8:$F$224,6,FALSE)</f>
        <v>344802</v>
      </c>
      <c r="R259">
        <f>VLOOKUP($A259,Sheet6!$A$8:$G$224,7,FALSE)</f>
        <v>342736</v>
      </c>
      <c r="S259">
        <f>VLOOKUP($A259,Sheet6!$A$8:$H$224,8,FALSE)</f>
        <v>341982</v>
      </c>
      <c r="T259">
        <f>VLOOKUP($A259,Sheet6!$A$8:$I$229,9,FALSE)</f>
        <v>341806</v>
      </c>
    </row>
    <row r="260" spans="1:20" x14ac:dyDescent="0.3">
      <c r="A260" t="s">
        <v>232</v>
      </c>
      <c r="B260" t="s">
        <v>481</v>
      </c>
      <c r="C260" t="s">
        <v>483</v>
      </c>
      <c r="D260">
        <f>VLOOKUP($A260,'TRA8902'!$C$12:$AB$235,'TRA8902'!X$4,FALSE)</f>
        <v>851</v>
      </c>
      <c r="E260">
        <f>VLOOKUP($A260,'TRA8902'!$C$12:$AB$235,'TRA8902'!Y$4,FALSE)</f>
        <v>824</v>
      </c>
      <c r="F260">
        <f>VLOOKUP($A260,'TRA8902'!$C$12:$AB$235,'TRA8902'!Z$4,FALSE)</f>
        <v>866</v>
      </c>
      <c r="G260">
        <f>VLOOKUP($A260,'TRA8902'!$C$12:$AB$235,'TRA8902'!AA$4,FALSE)</f>
        <v>896</v>
      </c>
      <c r="H260">
        <f>VLOOKUP($A260,'TRA8902'!$C$12:$AB$235,'TRA8902'!AB$4,FALSE)</f>
        <v>893</v>
      </c>
      <c r="I260">
        <f>VLOOKUP($A260,'TRA8902'!$C$12:$AC$235,'TRA8902'!AC$4,FALSE)</f>
        <v>906</v>
      </c>
      <c r="J260">
        <f>VLOOKUP($A260,'TRA8902'!$C$12:$AD$235,'TRA8902'!AD$4,FALSE)</f>
        <v>930</v>
      </c>
      <c r="K260">
        <f>VLOOKUP($A260,'TRA8902'!$C$12:$AE$235,'TRA8902'!AE$4,FALSE)</f>
        <v>952</v>
      </c>
      <c r="M260">
        <f>VLOOKUP($A260,Sheet6!$A$8:$F$224,2,FALSE)</f>
        <v>317257</v>
      </c>
      <c r="N260">
        <f>VLOOKUP($A260,Sheet6!$A$8:$F$224,3,FALSE)</f>
        <v>320317</v>
      </c>
      <c r="O260">
        <f>VLOOKUP($A260,Sheet6!$A$8:$F$224,4,FALSE)</f>
        <v>324409</v>
      </c>
      <c r="P260">
        <f>VLOOKUP($A260,Sheet6!$A$8:$F$224,5,FALSE)</f>
        <v>328738</v>
      </c>
      <c r="Q260">
        <f>VLOOKUP($A260,Sheet6!$A$8:$F$224,6,FALSE)</f>
        <v>332127</v>
      </c>
      <c r="R260">
        <f>VLOOKUP($A260,Sheet6!$A$8:$G$224,7,FALSE)</f>
        <v>332705</v>
      </c>
      <c r="S260">
        <f>VLOOKUP($A260,Sheet6!$A$8:$H$224,8,FALSE)</f>
        <v>333869</v>
      </c>
      <c r="T260">
        <f>VLOOKUP($A260,Sheet6!$A$8:$I$229,9,FALSE)</f>
        <v>333794</v>
      </c>
    </row>
    <row r="261" spans="1:20" x14ac:dyDescent="0.3">
      <c r="A261" t="s">
        <v>234</v>
      </c>
      <c r="B261" t="s">
        <v>481</v>
      </c>
      <c r="C261" t="s">
        <v>483</v>
      </c>
      <c r="D261">
        <f>VLOOKUP($A261,'TRA8902'!$C$12:$AB$235,'TRA8902'!X$4,FALSE)</f>
        <v>533</v>
      </c>
      <c r="E261">
        <f>VLOOKUP($A261,'TRA8902'!$C$12:$AB$235,'TRA8902'!Y$4,FALSE)</f>
        <v>533</v>
      </c>
      <c r="F261">
        <f>VLOOKUP($A261,'TRA8902'!$C$12:$AB$235,'TRA8902'!Z$4,FALSE)</f>
        <v>546</v>
      </c>
      <c r="G261">
        <f>VLOOKUP($A261,'TRA8902'!$C$12:$AB$235,'TRA8902'!AA$4,FALSE)</f>
        <v>557</v>
      </c>
      <c r="H261">
        <f>VLOOKUP($A261,'TRA8902'!$C$12:$AB$235,'TRA8902'!AB$4,FALSE)</f>
        <v>550</v>
      </c>
      <c r="I261">
        <f>VLOOKUP($A261,'TRA8902'!$C$12:$AC$235,'TRA8902'!AC$4,FALSE)</f>
        <v>574</v>
      </c>
      <c r="J261">
        <f>VLOOKUP($A261,'TRA8902'!$C$12:$AD$235,'TRA8902'!AD$4,FALSE)</f>
        <v>597</v>
      </c>
      <c r="K261">
        <f>VLOOKUP($A261,'TRA8902'!$C$12:$AE$235,'TRA8902'!AE$4,FALSE)</f>
        <v>617</v>
      </c>
      <c r="M261">
        <f>VLOOKUP($A261,Sheet6!$A$8:$F$224,2,FALSE)</f>
        <v>259986</v>
      </c>
      <c r="N261">
        <f>VLOOKUP($A261,Sheet6!$A$8:$F$224,3,FALSE)</f>
        <v>264097</v>
      </c>
      <c r="O261">
        <f>VLOOKUP($A261,Sheet6!$A$8:$F$224,4,FALSE)</f>
        <v>268853</v>
      </c>
      <c r="P261">
        <f>VLOOKUP($A261,Sheet6!$A$8:$F$224,5,FALSE)</f>
        <v>274542</v>
      </c>
      <c r="Q261">
        <f>VLOOKUP($A261,Sheet6!$A$8:$F$224,6,FALSE)</f>
        <v>279139</v>
      </c>
      <c r="R261">
        <f>VLOOKUP($A261,Sheet6!$A$8:$G$224,7,FALSE)</f>
        <v>282849</v>
      </c>
      <c r="S261">
        <f>VLOOKUP($A261,Sheet6!$A$8:$H$224,8,FALSE)</f>
        <v>286186</v>
      </c>
      <c r="T261">
        <f>VLOOKUP($A261,Sheet6!$A$8:$I$229,9,FALSE)</f>
        <v>287942</v>
      </c>
    </row>
    <row r="262" spans="1:20" x14ac:dyDescent="0.3">
      <c r="A262" t="s">
        <v>242</v>
      </c>
      <c r="B262" t="s">
        <v>481</v>
      </c>
      <c r="C262" t="s">
        <v>483</v>
      </c>
      <c r="D262">
        <f>VLOOKUP($A262,'TRA8902'!$C$12:$AB$235,'TRA8902'!X$4,FALSE)</f>
        <v>399</v>
      </c>
      <c r="E262">
        <f>VLOOKUP($A262,'TRA8902'!$C$12:$AB$235,'TRA8902'!Y$4,FALSE)</f>
        <v>396</v>
      </c>
      <c r="F262">
        <f>VLOOKUP($A262,'TRA8902'!$C$12:$AB$235,'TRA8902'!Z$4,FALSE)</f>
        <v>409</v>
      </c>
      <c r="G262">
        <f>VLOOKUP($A262,'TRA8902'!$C$12:$AB$235,'TRA8902'!AA$4,FALSE)</f>
        <v>415</v>
      </c>
      <c r="H262">
        <f>VLOOKUP($A262,'TRA8902'!$C$12:$AB$235,'TRA8902'!AB$4,FALSE)</f>
        <v>418</v>
      </c>
      <c r="I262">
        <f>VLOOKUP($A262,'TRA8902'!$C$12:$AC$235,'TRA8902'!AC$4,FALSE)</f>
        <v>433</v>
      </c>
      <c r="J262">
        <f>VLOOKUP($A262,'TRA8902'!$C$12:$AD$235,'TRA8902'!AD$4,FALSE)</f>
        <v>451</v>
      </c>
      <c r="K262">
        <f>VLOOKUP($A262,'TRA8902'!$C$12:$AE$235,'TRA8902'!AE$4,FALSE)</f>
        <v>476</v>
      </c>
      <c r="M262">
        <f>VLOOKUP($A262,Sheet6!$A$8:$F$224,2,FALSE)</f>
        <v>241978</v>
      </c>
      <c r="N262">
        <f>VLOOKUP($A262,Sheet6!$A$8:$F$224,3,FALSE)</f>
        <v>243004</v>
      </c>
      <c r="O262">
        <f>VLOOKUP($A262,Sheet6!$A$8:$F$224,4,FALSE)</f>
        <v>245149</v>
      </c>
      <c r="P262">
        <f>VLOOKUP($A262,Sheet6!$A$8:$F$224,5,FALSE)</f>
        <v>246818</v>
      </c>
      <c r="Q262">
        <f>VLOOKUP($A262,Sheet6!$A$8:$F$224,6,FALSE)</f>
        <v>248697</v>
      </c>
      <c r="R262">
        <f>VLOOKUP($A262,Sheet6!$A$8:$G$224,7,FALSE)</f>
        <v>248880</v>
      </c>
      <c r="S262">
        <f>VLOOKUP($A262,Sheet6!$A$8:$H$224,8,FALSE)</f>
        <v>250149</v>
      </c>
      <c r="T262">
        <f>VLOOKUP($A262,Sheet6!$A$8:$I$229,9,FALSE)</f>
        <v>251160</v>
      </c>
    </row>
    <row r="263" spans="1:20" x14ac:dyDescent="0.3">
      <c r="A263" t="s">
        <v>244</v>
      </c>
      <c r="B263" t="s">
        <v>481</v>
      </c>
      <c r="C263" t="s">
        <v>483</v>
      </c>
      <c r="D263">
        <f>VLOOKUP($A263,'TRA8902'!$C$12:$AB$235,'TRA8902'!X$4,FALSE)</f>
        <v>737</v>
      </c>
      <c r="E263">
        <f>VLOOKUP($A263,'TRA8902'!$C$12:$AB$235,'TRA8902'!Y$4,FALSE)</f>
        <v>762</v>
      </c>
      <c r="F263">
        <f>VLOOKUP($A263,'TRA8902'!$C$12:$AB$235,'TRA8902'!Z$4,FALSE)</f>
        <v>776</v>
      </c>
      <c r="G263">
        <f>VLOOKUP($A263,'TRA8902'!$C$12:$AB$235,'TRA8902'!AA$4,FALSE)</f>
        <v>773</v>
      </c>
      <c r="H263">
        <f>VLOOKUP($A263,'TRA8902'!$C$12:$AB$235,'TRA8902'!AB$4,FALSE)</f>
        <v>784</v>
      </c>
      <c r="I263">
        <f>VLOOKUP($A263,'TRA8902'!$C$12:$AC$235,'TRA8902'!AC$4,FALSE)</f>
        <v>805</v>
      </c>
      <c r="J263">
        <f>VLOOKUP($A263,'TRA8902'!$C$12:$AD$235,'TRA8902'!AD$4,FALSE)</f>
        <v>832</v>
      </c>
      <c r="K263">
        <f>VLOOKUP($A263,'TRA8902'!$C$12:$AE$235,'TRA8902'!AE$4,FALSE)</f>
        <v>853</v>
      </c>
      <c r="M263">
        <f>VLOOKUP($A263,Sheet6!$A$8:$F$224,2,FALSE)</f>
        <v>239742</v>
      </c>
      <c r="N263">
        <f>VLOOKUP($A263,Sheet6!$A$8:$F$224,3,FALSE)</f>
        <v>242142</v>
      </c>
      <c r="O263">
        <f>VLOOKUP($A263,Sheet6!$A$8:$F$224,4,FALSE)</f>
        <v>246030</v>
      </c>
      <c r="P263">
        <f>VLOOKUP($A263,Sheet6!$A$8:$F$224,5,FALSE)</f>
        <v>249375</v>
      </c>
      <c r="Q263">
        <f>VLOOKUP($A263,Sheet6!$A$8:$F$224,6,FALSE)</f>
        <v>253371</v>
      </c>
      <c r="R263">
        <f>VLOOKUP($A263,Sheet6!$A$8:$G$224,7,FALSE)</f>
        <v>256039</v>
      </c>
      <c r="S263">
        <f>VLOOKUP($A263,Sheet6!$A$8:$H$224,8,FALSE)</f>
        <v>257810</v>
      </c>
      <c r="T263">
        <f>VLOOKUP($A263,Sheet6!$A$8:$I$229,9,FALSE)</f>
        <v>259552</v>
      </c>
    </row>
    <row r="264" spans="1:20" x14ac:dyDescent="0.3">
      <c r="A264" t="s">
        <v>246</v>
      </c>
      <c r="B264" t="s">
        <v>481</v>
      </c>
      <c r="C264" t="s">
        <v>483</v>
      </c>
      <c r="D264">
        <f>VLOOKUP($A264,'TRA8902'!$C$12:$AB$235,'TRA8902'!X$4,FALSE)</f>
        <v>1137</v>
      </c>
      <c r="E264">
        <f>VLOOKUP($A264,'TRA8902'!$C$12:$AB$235,'TRA8902'!Y$4,FALSE)</f>
        <v>1170</v>
      </c>
      <c r="F264">
        <f>VLOOKUP($A264,'TRA8902'!$C$12:$AB$235,'TRA8902'!Z$4,FALSE)</f>
        <v>1206</v>
      </c>
      <c r="G264">
        <f>VLOOKUP($A264,'TRA8902'!$C$12:$AB$235,'TRA8902'!AA$4,FALSE)</f>
        <v>1187</v>
      </c>
      <c r="H264">
        <f>VLOOKUP($A264,'TRA8902'!$C$12:$AB$235,'TRA8902'!AB$4,FALSE)</f>
        <v>1210</v>
      </c>
      <c r="I264">
        <f>VLOOKUP($A264,'TRA8902'!$C$12:$AC$235,'TRA8902'!AC$4,FALSE)</f>
        <v>1223</v>
      </c>
      <c r="J264">
        <f>VLOOKUP($A264,'TRA8902'!$C$12:$AD$235,'TRA8902'!AD$4,FALSE)</f>
        <v>1291</v>
      </c>
      <c r="K264">
        <f>VLOOKUP($A264,'TRA8902'!$C$12:$AE$235,'TRA8902'!AE$4,FALSE)</f>
        <v>1338</v>
      </c>
      <c r="M264">
        <f>VLOOKUP($A264,Sheet6!$A$8:$F$224,2,FALSE)</f>
        <v>281179</v>
      </c>
      <c r="N264">
        <f>VLOOKUP($A264,Sheet6!$A$8:$F$224,3,FALSE)</f>
        <v>285996</v>
      </c>
      <c r="O264">
        <f>VLOOKUP($A264,Sheet6!$A$8:$F$224,4,FALSE)</f>
        <v>291368</v>
      </c>
      <c r="P264">
        <f>VLOOKUP($A264,Sheet6!$A$8:$F$224,5,FALSE)</f>
        <v>296056</v>
      </c>
      <c r="Q264">
        <f>VLOOKUP($A264,Sheet6!$A$8:$F$224,6,FALSE)</f>
        <v>299899</v>
      </c>
      <c r="R264">
        <f>VLOOKUP($A264,Sheet6!$A$8:$G$224,7,FALSE)</f>
        <v>302343</v>
      </c>
      <c r="S264">
        <f>VLOOKUP($A264,Sheet6!$A$8:$H$224,8,FALSE)</f>
        <v>304824</v>
      </c>
      <c r="T264">
        <f>VLOOKUP($A264,Sheet6!$A$8:$I$229,9,FALSE)</f>
        <v>306870</v>
      </c>
    </row>
    <row r="265" spans="1:20" x14ac:dyDescent="0.3">
      <c r="A265" t="s">
        <v>248</v>
      </c>
      <c r="B265" t="s">
        <v>481</v>
      </c>
      <c r="C265" t="s">
        <v>483</v>
      </c>
      <c r="D265">
        <f>VLOOKUP($A265,'TRA8902'!$C$12:$AB$235,'TRA8902'!X$4,FALSE)</f>
        <v>794</v>
      </c>
      <c r="E265">
        <f>VLOOKUP($A265,'TRA8902'!$C$12:$AB$235,'TRA8902'!Y$4,FALSE)</f>
        <v>803</v>
      </c>
      <c r="F265">
        <f>VLOOKUP($A265,'TRA8902'!$C$12:$AB$235,'TRA8902'!Z$4,FALSE)</f>
        <v>820</v>
      </c>
      <c r="G265">
        <f>VLOOKUP($A265,'TRA8902'!$C$12:$AB$235,'TRA8902'!AA$4,FALSE)</f>
        <v>817</v>
      </c>
      <c r="H265">
        <f>VLOOKUP($A265,'TRA8902'!$C$12:$AB$235,'TRA8902'!AB$4,FALSE)</f>
        <v>819</v>
      </c>
      <c r="I265">
        <f>VLOOKUP($A265,'TRA8902'!$C$12:$AC$235,'TRA8902'!AC$4,FALSE)</f>
        <v>825</v>
      </c>
      <c r="J265">
        <f>VLOOKUP($A265,'TRA8902'!$C$12:$AD$235,'TRA8902'!AD$4,FALSE)</f>
        <v>858</v>
      </c>
      <c r="K265">
        <f>VLOOKUP($A265,'TRA8902'!$C$12:$AE$235,'TRA8902'!AE$4,FALSE)</f>
        <v>907</v>
      </c>
      <c r="M265">
        <f>VLOOKUP($A265,Sheet6!$A$8:$F$224,2,FALSE)</f>
        <v>258518</v>
      </c>
      <c r="N265">
        <f>VLOOKUP($A265,Sheet6!$A$8:$F$224,3,FALSE)</f>
        <v>261275</v>
      </c>
      <c r="O265">
        <f>VLOOKUP($A265,Sheet6!$A$8:$F$224,4,FALSE)</f>
        <v>264030</v>
      </c>
      <c r="P265">
        <f>VLOOKUP($A265,Sheet6!$A$8:$F$224,5,FALSE)</f>
        <v>266412</v>
      </c>
      <c r="Q265">
        <f>VLOOKUP($A265,Sheet6!$A$8:$F$224,6,FALSE)</f>
        <v>268270</v>
      </c>
      <c r="R265">
        <f>VLOOKUP($A265,Sheet6!$A$8:$G$224,7,FALSE)</f>
        <v>269100</v>
      </c>
      <c r="S265">
        <f>VLOOKUP($A265,Sheet6!$A$8:$H$224,8,FALSE)</f>
        <v>270782</v>
      </c>
      <c r="T265">
        <f>VLOOKUP($A265,Sheet6!$A$8:$I$229,9,FALSE)</f>
        <v>271523</v>
      </c>
    </row>
    <row r="266" spans="1:20" x14ac:dyDescent="0.3">
      <c r="A266" t="s">
        <v>254</v>
      </c>
      <c r="B266" t="s">
        <v>481</v>
      </c>
      <c r="C266" t="s">
        <v>483</v>
      </c>
      <c r="D266">
        <f>VLOOKUP($A266,'TRA8902'!$C$12:$AB$235,'TRA8902'!X$4,FALSE)</f>
        <v>479</v>
      </c>
      <c r="E266">
        <f>VLOOKUP($A266,'TRA8902'!$C$12:$AB$235,'TRA8902'!Y$4,FALSE)</f>
        <v>483</v>
      </c>
      <c r="F266">
        <f>VLOOKUP($A266,'TRA8902'!$C$12:$AB$235,'TRA8902'!Z$4,FALSE)</f>
        <v>486</v>
      </c>
      <c r="G266">
        <f>VLOOKUP($A266,'TRA8902'!$C$12:$AB$235,'TRA8902'!AA$4,FALSE)</f>
        <v>490</v>
      </c>
      <c r="H266">
        <f>VLOOKUP($A266,'TRA8902'!$C$12:$AB$235,'TRA8902'!AB$4,FALSE)</f>
        <v>496</v>
      </c>
      <c r="I266">
        <f>VLOOKUP($A266,'TRA8902'!$C$12:$AC$235,'TRA8902'!AC$4,FALSE)</f>
        <v>504</v>
      </c>
      <c r="J266">
        <f>VLOOKUP($A266,'TRA8902'!$C$12:$AD$235,'TRA8902'!AD$4,FALSE)</f>
        <v>524</v>
      </c>
      <c r="K266">
        <f>VLOOKUP($A266,'TRA8902'!$C$12:$AE$235,'TRA8902'!AE$4,FALSE)</f>
        <v>543</v>
      </c>
      <c r="M266">
        <f>VLOOKUP($A266,Sheet6!$A$8:$F$224,2,FALSE)</f>
        <v>163200</v>
      </c>
      <c r="N266">
        <f>VLOOKUP($A266,Sheet6!$A$8:$F$224,3,FALSE)</f>
        <v>165657</v>
      </c>
      <c r="O266">
        <f>VLOOKUP($A266,Sheet6!$A$8:$F$224,4,FALSE)</f>
        <v>168433</v>
      </c>
      <c r="P266">
        <f>VLOOKUP($A266,Sheet6!$A$8:$F$224,5,FALSE)</f>
        <v>171609</v>
      </c>
      <c r="Q266">
        <f>VLOOKUP($A266,Sheet6!$A$8:$F$224,6,FALSE)</f>
        <v>173703</v>
      </c>
      <c r="R266">
        <f>VLOOKUP($A266,Sheet6!$A$8:$G$224,7,FALSE)</f>
        <v>174609</v>
      </c>
      <c r="S266">
        <f>VLOOKUP($A266,Sheet6!$A$8:$H$224,8,FALSE)</f>
        <v>175470</v>
      </c>
      <c r="T266">
        <f>VLOOKUP($A266,Sheet6!$A$8:$I$229,9,FALSE)</f>
        <v>177507</v>
      </c>
    </row>
    <row r="267" spans="1:20" x14ac:dyDescent="0.3">
      <c r="A267" t="s">
        <v>260</v>
      </c>
      <c r="B267" t="s">
        <v>481</v>
      </c>
      <c r="C267" t="s">
        <v>483</v>
      </c>
      <c r="D267">
        <f>VLOOKUP($A267,'TRA8902'!$C$12:$AB$235,'TRA8902'!X$4,FALSE)</f>
        <v>307</v>
      </c>
      <c r="E267">
        <f>VLOOKUP($A267,'TRA8902'!$C$12:$AB$235,'TRA8902'!Y$4,FALSE)</f>
        <v>308</v>
      </c>
      <c r="F267">
        <f>VLOOKUP($A267,'TRA8902'!$C$12:$AB$235,'TRA8902'!Z$4,FALSE)</f>
        <v>311</v>
      </c>
      <c r="G267">
        <f>VLOOKUP($A267,'TRA8902'!$C$12:$AB$235,'TRA8902'!AA$4,FALSE)</f>
        <v>313</v>
      </c>
      <c r="H267">
        <f>VLOOKUP($A267,'TRA8902'!$C$12:$AB$235,'TRA8902'!AB$4,FALSE)</f>
        <v>311</v>
      </c>
      <c r="I267">
        <f>VLOOKUP($A267,'TRA8902'!$C$12:$AC$235,'TRA8902'!AC$4,FALSE)</f>
        <v>318</v>
      </c>
      <c r="J267">
        <f>VLOOKUP($A267,'TRA8902'!$C$12:$AD$235,'TRA8902'!AD$4,FALSE)</f>
        <v>338</v>
      </c>
      <c r="K267">
        <f>VLOOKUP($A267,'TRA8902'!$C$12:$AE$235,'TRA8902'!AE$4,FALSE)</f>
        <v>351</v>
      </c>
      <c r="M267">
        <f>VLOOKUP($A267,Sheet6!$A$8:$F$224,2,FALSE)</f>
        <v>202047</v>
      </c>
      <c r="N267">
        <f>VLOOKUP($A267,Sheet6!$A$8:$F$224,3,FALSE)</f>
        <v>203637</v>
      </c>
      <c r="O267">
        <f>VLOOKUP($A267,Sheet6!$A$8:$F$224,4,FALSE)</f>
        <v>204598</v>
      </c>
      <c r="P267">
        <f>VLOOKUP($A267,Sheet6!$A$8:$F$224,5,FALSE)</f>
        <v>205965</v>
      </c>
      <c r="Q267">
        <f>VLOOKUP($A267,Sheet6!$A$8:$F$224,6,FALSE)</f>
        <v>206706</v>
      </c>
      <c r="R267">
        <f>VLOOKUP($A267,Sheet6!$A$8:$G$224,7,FALSE)</f>
        <v>206052</v>
      </c>
      <c r="S267">
        <f>VLOOKUP($A267,Sheet6!$A$8:$H$224,8,FALSE)</f>
        <v>206186</v>
      </c>
      <c r="T267">
        <f>VLOOKUP($A267,Sheet6!$A$8:$I$229,9,FALSE)</f>
        <v>206548</v>
      </c>
    </row>
    <row r="268" spans="1:20" x14ac:dyDescent="0.3">
      <c r="A268" t="s">
        <v>264</v>
      </c>
      <c r="B268" t="s">
        <v>481</v>
      </c>
      <c r="C268" t="s">
        <v>483</v>
      </c>
      <c r="D268">
        <f>VLOOKUP($A268,'TRA8902'!$C$12:$AB$235,'TRA8902'!X$4,FALSE)</f>
        <v>617</v>
      </c>
      <c r="E268">
        <f>VLOOKUP($A268,'TRA8902'!$C$12:$AB$235,'TRA8902'!Y$4,FALSE)</f>
        <v>621</v>
      </c>
      <c r="F268">
        <f>VLOOKUP($A268,'TRA8902'!$C$12:$AB$235,'TRA8902'!Z$4,FALSE)</f>
        <v>639</v>
      </c>
      <c r="G268">
        <f>VLOOKUP($A268,'TRA8902'!$C$12:$AB$235,'TRA8902'!AA$4,FALSE)</f>
        <v>636</v>
      </c>
      <c r="H268">
        <f>VLOOKUP($A268,'TRA8902'!$C$12:$AB$235,'TRA8902'!AB$4,FALSE)</f>
        <v>642</v>
      </c>
      <c r="I268">
        <f>VLOOKUP($A268,'TRA8902'!$C$12:$AC$235,'TRA8902'!AC$4,FALSE)</f>
        <v>654</v>
      </c>
      <c r="J268">
        <f>VLOOKUP($A268,'TRA8902'!$C$12:$AD$235,'TRA8902'!AD$4,FALSE)</f>
        <v>679</v>
      </c>
      <c r="K268">
        <f>VLOOKUP($A268,'TRA8902'!$C$12:$AE$235,'TRA8902'!AE$4,FALSE)</f>
        <v>682</v>
      </c>
      <c r="M268">
        <f>VLOOKUP($A268,Sheet6!$A$8:$F$224,2,FALSE)</f>
        <v>284625</v>
      </c>
      <c r="N268">
        <f>VLOOKUP($A268,Sheet6!$A$8:$F$224,3,FALSE)</f>
        <v>288850</v>
      </c>
      <c r="O268">
        <f>VLOOKUP($A268,Sheet6!$A$8:$F$224,4,FALSE)</f>
        <v>293853</v>
      </c>
      <c r="P268">
        <f>VLOOKUP($A268,Sheet6!$A$8:$F$224,5,FALSE)</f>
        <v>297928</v>
      </c>
      <c r="Q268">
        <f>VLOOKUP($A268,Sheet6!$A$8:$F$224,6,FALSE)</f>
        <v>301328</v>
      </c>
      <c r="R268">
        <f>VLOOKUP($A268,Sheet6!$A$8:$G$224,7,FALSE)</f>
        <v>301785</v>
      </c>
      <c r="S268">
        <f>VLOOKUP($A268,Sheet6!$A$8:$H$224,8,FALSE)</f>
        <v>303858</v>
      </c>
      <c r="T268">
        <f>VLOOKUP($A268,Sheet6!$A$8:$I$229,9,FALSE)</f>
        <v>305222</v>
      </c>
    </row>
    <row r="269" spans="1:20" x14ac:dyDescent="0.3">
      <c r="A269" t="s">
        <v>266</v>
      </c>
      <c r="B269" t="s">
        <v>481</v>
      </c>
      <c r="C269" t="s">
        <v>483</v>
      </c>
      <c r="D269">
        <f>VLOOKUP($A269,'TRA8902'!$C$12:$AB$235,'TRA8902'!X$4,FALSE)</f>
        <v>417</v>
      </c>
      <c r="E269">
        <f>VLOOKUP($A269,'TRA8902'!$C$12:$AB$235,'TRA8902'!Y$4,FALSE)</f>
        <v>417</v>
      </c>
      <c r="F269">
        <f>VLOOKUP($A269,'TRA8902'!$C$12:$AB$235,'TRA8902'!Z$4,FALSE)</f>
        <v>421</v>
      </c>
      <c r="G269">
        <f>VLOOKUP($A269,'TRA8902'!$C$12:$AB$235,'TRA8902'!AA$4,FALSE)</f>
        <v>424</v>
      </c>
      <c r="H269">
        <f>VLOOKUP($A269,'TRA8902'!$C$12:$AB$235,'TRA8902'!AB$4,FALSE)</f>
        <v>423</v>
      </c>
      <c r="I269">
        <f>VLOOKUP($A269,'TRA8902'!$C$12:$AC$235,'TRA8902'!AC$4,FALSE)</f>
        <v>431</v>
      </c>
      <c r="J269">
        <f>VLOOKUP($A269,'TRA8902'!$C$12:$AD$235,'TRA8902'!AD$4,FALSE)</f>
        <v>435</v>
      </c>
      <c r="K269">
        <f>VLOOKUP($A269,'TRA8902'!$C$12:$AE$235,'TRA8902'!AE$4,FALSE)</f>
        <v>455</v>
      </c>
      <c r="M269">
        <f>VLOOKUP($A269,Sheet6!$A$8:$F$224,2,FALSE)</f>
        <v>188971</v>
      </c>
      <c r="N269">
        <f>VLOOKUP($A269,Sheet6!$A$8:$F$224,3,FALSE)</f>
        <v>191138</v>
      </c>
      <c r="O269">
        <f>VLOOKUP($A269,Sheet6!$A$8:$F$224,4,FALSE)</f>
        <v>193315</v>
      </c>
      <c r="P269">
        <f>VLOOKUP($A269,Sheet6!$A$8:$F$224,5,FALSE)</f>
        <v>194124</v>
      </c>
      <c r="Q269">
        <f>VLOOKUP($A269,Sheet6!$A$8:$F$224,6,FALSE)</f>
        <v>195187</v>
      </c>
      <c r="R269">
        <f>VLOOKUP($A269,Sheet6!$A$8:$G$224,7,FALSE)</f>
        <v>195680</v>
      </c>
      <c r="S269">
        <f>VLOOKUP($A269,Sheet6!$A$8:$H$224,8,FALSE)</f>
        <v>196904</v>
      </c>
      <c r="T269">
        <f>VLOOKUP($A269,Sheet6!$A$8:$I$229,9,FALSE)</f>
        <v>198019</v>
      </c>
    </row>
    <row r="270" spans="1:20" x14ac:dyDescent="0.3">
      <c r="A270" t="s">
        <v>270</v>
      </c>
      <c r="B270" t="s">
        <v>481</v>
      </c>
      <c r="C270" t="s">
        <v>483</v>
      </c>
      <c r="D270">
        <f>VLOOKUP($A270,'TRA8902'!$C$12:$AB$235,'TRA8902'!X$4,FALSE)</f>
        <v>329</v>
      </c>
      <c r="E270">
        <f>VLOOKUP($A270,'TRA8902'!$C$12:$AB$235,'TRA8902'!Y$4,FALSE)</f>
        <v>333</v>
      </c>
      <c r="F270">
        <f>VLOOKUP($A270,'TRA8902'!$C$12:$AB$235,'TRA8902'!Z$4,FALSE)</f>
        <v>344</v>
      </c>
      <c r="G270">
        <f>VLOOKUP($A270,'TRA8902'!$C$12:$AB$235,'TRA8902'!AA$4,FALSE)</f>
        <v>350</v>
      </c>
      <c r="H270">
        <f>VLOOKUP($A270,'TRA8902'!$C$12:$AB$235,'TRA8902'!AB$4,FALSE)</f>
        <v>354</v>
      </c>
      <c r="I270">
        <f>VLOOKUP($A270,'TRA8902'!$C$12:$AC$235,'TRA8902'!AC$4,FALSE)</f>
        <v>366</v>
      </c>
      <c r="J270">
        <f>VLOOKUP($A270,'TRA8902'!$C$12:$AD$235,'TRA8902'!AD$4,FALSE)</f>
        <v>377</v>
      </c>
      <c r="K270">
        <f>VLOOKUP($A270,'TRA8902'!$C$12:$AE$235,'TRA8902'!AE$4,FALSE)</f>
        <v>402</v>
      </c>
      <c r="M270">
        <f>VLOOKUP($A270,Sheet6!$A$8:$F$224,2,FALSE)</f>
        <v>193476</v>
      </c>
      <c r="N270">
        <f>VLOOKUP($A270,Sheet6!$A$8:$F$224,3,FALSE)</f>
        <v>195787</v>
      </c>
      <c r="O270">
        <f>VLOOKUP($A270,Sheet6!$A$8:$F$224,4,FALSE)</f>
        <v>197954</v>
      </c>
      <c r="P270">
        <f>VLOOKUP($A270,Sheet6!$A$8:$F$224,5,FALSE)</f>
        <v>199870</v>
      </c>
      <c r="Q270">
        <f>VLOOKUP($A270,Sheet6!$A$8:$F$224,6,FALSE)</f>
        <v>201945</v>
      </c>
      <c r="R270">
        <f>VLOOKUP($A270,Sheet6!$A$8:$G$224,7,FALSE)</f>
        <v>203243</v>
      </c>
      <c r="S270">
        <f>VLOOKUP($A270,Sheet6!$A$8:$H$224,8,FALSE)</f>
        <v>204525</v>
      </c>
      <c r="T270">
        <f>VLOOKUP($A270,Sheet6!$A$8:$I$229,9,FALSE)</f>
        <v>206349</v>
      </c>
    </row>
    <row r="271" spans="1:20" x14ac:dyDescent="0.3">
      <c r="A271" t="s">
        <v>274</v>
      </c>
      <c r="B271" t="s">
        <v>481</v>
      </c>
      <c r="C271" t="s">
        <v>483</v>
      </c>
      <c r="D271">
        <f>VLOOKUP($A271,'TRA8902'!$C$12:$AB$235,'TRA8902'!X$4,FALSE)</f>
        <v>383</v>
      </c>
      <c r="E271">
        <f>VLOOKUP($A271,'TRA8902'!$C$12:$AB$235,'TRA8902'!Y$4,FALSE)</f>
        <v>400</v>
      </c>
      <c r="F271">
        <f>VLOOKUP($A271,'TRA8902'!$C$12:$AB$235,'TRA8902'!Z$4,FALSE)</f>
        <v>439</v>
      </c>
      <c r="G271">
        <f>VLOOKUP($A271,'TRA8902'!$C$12:$AB$235,'TRA8902'!AA$4,FALSE)</f>
        <v>419</v>
      </c>
      <c r="H271">
        <f>VLOOKUP($A271,'TRA8902'!$C$12:$AB$235,'TRA8902'!AB$4,FALSE)</f>
        <v>423</v>
      </c>
      <c r="I271">
        <f>VLOOKUP($A271,'TRA8902'!$C$12:$AC$235,'TRA8902'!AC$4,FALSE)</f>
        <v>433</v>
      </c>
      <c r="J271">
        <f>VLOOKUP($A271,'TRA8902'!$C$12:$AD$235,'TRA8902'!AD$4,FALSE)</f>
        <v>469</v>
      </c>
      <c r="K271">
        <f>VLOOKUP($A271,'TRA8902'!$C$12:$AE$235,'TRA8902'!AE$4,FALSE)</f>
        <v>471</v>
      </c>
      <c r="M271">
        <f>VLOOKUP($A271,Sheet6!$A$8:$F$224,2,FALSE)</f>
        <v>262456</v>
      </c>
      <c r="N271">
        <f>VLOOKUP($A271,Sheet6!$A$8:$F$224,3,FALSE)</f>
        <v>265650</v>
      </c>
      <c r="O271">
        <f>VLOOKUP($A271,Sheet6!$A$8:$F$224,4,FALSE)</f>
        <v>267801</v>
      </c>
      <c r="P271">
        <f>VLOOKUP($A271,Sheet6!$A$8:$F$224,5,FALSE)</f>
        <v>270671</v>
      </c>
      <c r="Q271">
        <f>VLOOKUP($A271,Sheet6!$A$8:$F$224,6,FALSE)</f>
        <v>274222</v>
      </c>
      <c r="R271">
        <f>VLOOKUP($A271,Sheet6!$A$8:$G$224,7,FALSE)</f>
        <v>275505</v>
      </c>
      <c r="S271">
        <f>VLOOKUP($A271,Sheet6!$A$8:$H$224,8,FALSE)</f>
        <v>276700</v>
      </c>
      <c r="T271">
        <f>VLOOKUP($A271,Sheet6!$A$8:$I$229,9,FALSE)</f>
        <v>276983</v>
      </c>
    </row>
    <row r="272" spans="1:20" x14ac:dyDescent="0.3">
      <c r="A272" t="s">
        <v>33</v>
      </c>
      <c r="B272" t="s">
        <v>481</v>
      </c>
      <c r="C272" t="s">
        <v>484</v>
      </c>
      <c r="D272">
        <f>VLOOKUP($A272,'TRA8902'!$C$12:$AB$235,'TRA8902'!X$4,FALSE)</f>
        <v>877</v>
      </c>
      <c r="E272">
        <f>VLOOKUP($A272,'TRA8902'!$C$12:$AB$235,'TRA8902'!Y$4,FALSE)</f>
        <v>880</v>
      </c>
      <c r="F272">
        <f>VLOOKUP($A272,'TRA8902'!$C$12:$AB$235,'TRA8902'!Z$4,FALSE)</f>
        <v>894</v>
      </c>
      <c r="G272">
        <f>VLOOKUP($A272,'TRA8902'!$C$12:$AB$235,'TRA8902'!AA$4,FALSE)</f>
        <v>861</v>
      </c>
      <c r="H272">
        <f>VLOOKUP($A272,'TRA8902'!$C$12:$AB$235,'TRA8902'!AB$4,FALSE)</f>
        <v>869</v>
      </c>
      <c r="I272">
        <f>VLOOKUP($A272,'TRA8902'!$C$12:$AC$235,'TRA8902'!AC$4,FALSE)</f>
        <v>907</v>
      </c>
      <c r="J272">
        <f>VLOOKUP($A272,'TRA8902'!$C$12:$AD$235,'TRA8902'!AD$4,FALSE)</f>
        <v>931</v>
      </c>
      <c r="K272">
        <f>VLOOKUP($A272,'TRA8902'!$C$12:$AE$235,'TRA8902'!AE$4,FALSE)</f>
        <v>1020</v>
      </c>
      <c r="M272">
        <f>VLOOKUP($A272,Sheet6!$A$8:$F$224,2,FALSE)</f>
        <v>200272</v>
      </c>
      <c r="N272">
        <f>VLOOKUP($A272,Sheet6!$A$8:$F$224,3,FALSE)</f>
        <v>200098</v>
      </c>
      <c r="O272">
        <f>VLOOKUP($A272,Sheet6!$A$8:$F$224,4,FALSE)</f>
        <v>200781</v>
      </c>
      <c r="P272">
        <f>VLOOKUP($A272,Sheet6!$A$8:$F$224,5,FALSE)</f>
        <v>201724</v>
      </c>
      <c r="Q272">
        <f>VLOOKUP($A272,Sheet6!$A$8:$F$224,6,FALSE)</f>
        <v>202628</v>
      </c>
      <c r="R272">
        <f>VLOOKUP($A272,Sheet6!$A$8:$G$224,7,FALSE)</f>
        <v>202419</v>
      </c>
      <c r="S272">
        <f>VLOOKUP($A272,Sheet6!$A$8:$H$224,8,FALSE)</f>
        <v>202508</v>
      </c>
      <c r="T272">
        <f>VLOOKUP($A272,Sheet6!$A$8:$I$229,9,FALSE)</f>
        <v>202055</v>
      </c>
    </row>
    <row r="273" spans="1:20" x14ac:dyDescent="0.3">
      <c r="A273" t="s">
        <v>35</v>
      </c>
      <c r="B273" t="s">
        <v>481</v>
      </c>
      <c r="C273" t="s">
        <v>484</v>
      </c>
      <c r="D273">
        <f>VLOOKUP($A273,'TRA8902'!$C$12:$AB$235,'TRA8902'!X$4,FALSE)</f>
        <v>893</v>
      </c>
      <c r="E273">
        <f>VLOOKUP($A273,'TRA8902'!$C$12:$AB$235,'TRA8902'!Y$4,FALSE)</f>
        <v>899</v>
      </c>
      <c r="F273">
        <f>VLOOKUP($A273,'TRA8902'!$C$12:$AB$235,'TRA8902'!Z$4,FALSE)</f>
        <v>911</v>
      </c>
      <c r="G273">
        <f>VLOOKUP($A273,'TRA8902'!$C$12:$AB$235,'TRA8902'!AA$4,FALSE)</f>
        <v>922</v>
      </c>
      <c r="H273">
        <f>VLOOKUP($A273,'TRA8902'!$C$12:$AB$235,'TRA8902'!AB$4,FALSE)</f>
        <v>931</v>
      </c>
      <c r="I273">
        <f>VLOOKUP($A273,'TRA8902'!$C$12:$AC$235,'TRA8902'!AC$4,FALSE)</f>
        <v>946</v>
      </c>
      <c r="J273">
        <f>VLOOKUP($A273,'TRA8902'!$C$12:$AD$235,'TRA8902'!AD$4,FALSE)</f>
        <v>971</v>
      </c>
      <c r="K273">
        <f>VLOOKUP($A273,'TRA8902'!$C$12:$AE$235,'TRA8902'!AE$4,FALSE)</f>
        <v>1006</v>
      </c>
      <c r="M273">
        <f>VLOOKUP($A273,Sheet6!$A$8:$F$224,2,FALSE)</f>
        <v>281893</v>
      </c>
      <c r="N273">
        <f>VLOOKUP($A273,Sheet6!$A$8:$F$224,3,FALSE)</f>
        <v>285821</v>
      </c>
      <c r="O273">
        <f>VLOOKUP($A273,Sheet6!$A$8:$F$224,4,FALSE)</f>
        <v>288340</v>
      </c>
      <c r="P273">
        <f>VLOOKUP($A273,Sheet6!$A$8:$F$224,5,FALSE)</f>
        <v>290764</v>
      </c>
      <c r="Q273">
        <f>VLOOKUP($A273,Sheet6!$A$8:$F$224,6,FALSE)</f>
        <v>293713</v>
      </c>
      <c r="R273">
        <f>VLOOKUP($A273,Sheet6!$A$8:$G$224,7,FALSE)</f>
        <v>295842</v>
      </c>
      <c r="S273">
        <f>VLOOKUP($A273,Sheet6!$A$8:$H$224,8,FALSE)</f>
        <v>300196</v>
      </c>
      <c r="T273">
        <f>VLOOKUP($A273,Sheet6!$A$8:$I$229,9,FALSE)</f>
        <v>302820</v>
      </c>
    </row>
    <row r="274" spans="1:20" x14ac:dyDescent="0.3">
      <c r="A274" t="s">
        <v>37</v>
      </c>
      <c r="B274" t="s">
        <v>481</v>
      </c>
      <c r="C274" t="s">
        <v>484</v>
      </c>
      <c r="D274">
        <f>VLOOKUP($A274,'TRA8902'!$C$12:$AB$235,'TRA8902'!X$4,FALSE)</f>
        <v>670</v>
      </c>
      <c r="E274">
        <f>VLOOKUP($A274,'TRA8902'!$C$12:$AB$235,'TRA8902'!Y$4,FALSE)</f>
        <v>678</v>
      </c>
      <c r="F274">
        <f>VLOOKUP($A274,'TRA8902'!$C$12:$AB$235,'TRA8902'!Z$4,FALSE)</f>
        <v>696</v>
      </c>
      <c r="G274">
        <f>VLOOKUP($A274,'TRA8902'!$C$12:$AB$235,'TRA8902'!AA$4,FALSE)</f>
        <v>703</v>
      </c>
      <c r="H274">
        <f>VLOOKUP($A274,'TRA8902'!$C$12:$AB$235,'TRA8902'!AB$4,FALSE)</f>
        <v>710</v>
      </c>
      <c r="I274">
        <f>VLOOKUP($A274,'TRA8902'!$C$12:$AC$235,'TRA8902'!AC$4,FALSE)</f>
        <v>701</v>
      </c>
      <c r="J274">
        <f>VLOOKUP($A274,'TRA8902'!$C$12:$AD$235,'TRA8902'!AD$4,FALSE)</f>
        <v>722</v>
      </c>
      <c r="K274">
        <f>VLOOKUP($A274,'TRA8902'!$C$12:$AE$235,'TRA8902'!AE$4,FALSE)</f>
        <v>758</v>
      </c>
      <c r="M274">
        <f>VLOOKUP($A274,Sheet6!$A$8:$F$224,2,FALSE)</f>
        <v>201444</v>
      </c>
      <c r="N274">
        <f>VLOOKUP($A274,Sheet6!$A$8:$F$224,3,FALSE)</f>
        <v>202167</v>
      </c>
      <c r="O274">
        <f>VLOOKUP($A274,Sheet6!$A$8:$F$224,4,FALSE)</f>
        <v>202857</v>
      </c>
      <c r="P274">
        <f>VLOOKUP($A274,Sheet6!$A$8:$F$224,5,FALSE)</f>
        <v>202725</v>
      </c>
      <c r="Q274">
        <f>VLOOKUP($A274,Sheet6!$A$8:$F$224,6,FALSE)</f>
        <v>203575</v>
      </c>
      <c r="R274">
        <f>VLOOKUP($A274,Sheet6!$A$8:$G$224,7,FALSE)</f>
        <v>204473</v>
      </c>
      <c r="S274">
        <f>VLOOKUP($A274,Sheet6!$A$8:$H$224,8,FALSE)</f>
        <v>205985</v>
      </c>
      <c r="T274">
        <f>VLOOKUP($A274,Sheet6!$A$8:$I$229,9,FALSE)</f>
        <v>207913</v>
      </c>
    </row>
    <row r="275" spans="1:20" x14ac:dyDescent="0.3">
      <c r="A275" t="s">
        <v>39</v>
      </c>
      <c r="B275" t="s">
        <v>481</v>
      </c>
      <c r="C275" t="s">
        <v>484</v>
      </c>
      <c r="D275">
        <f>VLOOKUP($A275,'TRA8902'!$C$12:$AB$235,'TRA8902'!X$4,FALSE)</f>
        <v>389</v>
      </c>
      <c r="E275">
        <f>VLOOKUP($A275,'TRA8902'!$C$12:$AB$235,'TRA8902'!Y$4,FALSE)</f>
        <v>396</v>
      </c>
      <c r="F275">
        <f>VLOOKUP($A275,'TRA8902'!$C$12:$AB$235,'TRA8902'!Z$4,FALSE)</f>
        <v>392</v>
      </c>
      <c r="G275">
        <f>VLOOKUP($A275,'TRA8902'!$C$12:$AB$235,'TRA8902'!AA$4,FALSE)</f>
        <v>402</v>
      </c>
      <c r="H275">
        <f>VLOOKUP($A275,'TRA8902'!$C$12:$AB$235,'TRA8902'!AB$4,FALSE)</f>
        <v>409</v>
      </c>
      <c r="I275">
        <f>VLOOKUP($A275,'TRA8902'!$C$12:$AC$235,'TRA8902'!AC$4,FALSE)</f>
        <v>405</v>
      </c>
      <c r="J275">
        <f>VLOOKUP($A275,'TRA8902'!$C$12:$AD$235,'TRA8902'!AD$4,FALSE)</f>
        <v>416</v>
      </c>
      <c r="K275">
        <f>VLOOKUP($A275,'TRA8902'!$C$12:$AE$235,'TRA8902'!AE$4,FALSE)</f>
        <v>435</v>
      </c>
      <c r="M275">
        <f>VLOOKUP($A275,Sheet6!$A$8:$F$224,2,FALSE)</f>
        <v>148311</v>
      </c>
      <c r="N275">
        <f>VLOOKUP($A275,Sheet6!$A$8:$F$224,3,FALSE)</f>
        <v>148384</v>
      </c>
      <c r="O275">
        <f>VLOOKUP($A275,Sheet6!$A$8:$F$224,4,FALSE)</f>
        <v>148572</v>
      </c>
      <c r="P275">
        <f>VLOOKUP($A275,Sheet6!$A$8:$F$224,5,FALSE)</f>
        <v>148495</v>
      </c>
      <c r="Q275">
        <f>VLOOKUP($A275,Sheet6!$A$8:$F$224,6,FALSE)</f>
        <v>149194</v>
      </c>
      <c r="R275">
        <f>VLOOKUP($A275,Sheet6!$A$8:$G$224,7,FALSE)</f>
        <v>149555</v>
      </c>
      <c r="S275">
        <f>VLOOKUP($A275,Sheet6!$A$8:$H$224,8,FALSE)</f>
        <v>150265</v>
      </c>
      <c r="T275">
        <f>VLOOKUP($A275,Sheet6!$A$8:$I$229,9,FALSE)</f>
        <v>150976</v>
      </c>
    </row>
    <row r="276" spans="1:20" x14ac:dyDescent="0.3">
      <c r="A276" t="s">
        <v>41</v>
      </c>
      <c r="B276" t="s">
        <v>481</v>
      </c>
      <c r="C276" t="s">
        <v>484</v>
      </c>
      <c r="D276">
        <f>VLOOKUP($A276,'TRA8902'!$C$12:$AB$235,'TRA8902'!X$4,FALSE)</f>
        <v>871</v>
      </c>
      <c r="E276">
        <f>VLOOKUP($A276,'TRA8902'!$C$12:$AB$235,'TRA8902'!Y$4,FALSE)</f>
        <v>871</v>
      </c>
      <c r="F276">
        <f>VLOOKUP($A276,'TRA8902'!$C$12:$AB$235,'TRA8902'!Z$4,FALSE)</f>
        <v>897</v>
      </c>
      <c r="G276">
        <f>VLOOKUP($A276,'TRA8902'!$C$12:$AB$235,'TRA8902'!AA$4,FALSE)</f>
        <v>915</v>
      </c>
      <c r="H276">
        <f>VLOOKUP($A276,'TRA8902'!$C$12:$AB$235,'TRA8902'!AB$4,FALSE)</f>
        <v>922</v>
      </c>
      <c r="I276">
        <f>VLOOKUP($A276,'TRA8902'!$C$12:$AC$235,'TRA8902'!AC$4,FALSE)</f>
        <v>921</v>
      </c>
      <c r="J276">
        <f>VLOOKUP($A276,'TRA8902'!$C$12:$AD$235,'TRA8902'!AD$4,FALSE)</f>
        <v>950</v>
      </c>
      <c r="K276">
        <f>VLOOKUP($A276,'TRA8902'!$C$12:$AE$235,'TRA8902'!AE$4,FALSE)</f>
        <v>980</v>
      </c>
      <c r="M276">
        <f>VLOOKUP($A276,Sheet6!$A$8:$F$224,2,FALSE)</f>
        <v>275764</v>
      </c>
      <c r="N276">
        <f>VLOOKUP($A276,Sheet6!$A$8:$F$224,3,FALSE)</f>
        <v>276089</v>
      </c>
      <c r="O276">
        <f>VLOOKUP($A276,Sheet6!$A$8:$F$224,4,FALSE)</f>
        <v>276782</v>
      </c>
      <c r="P276">
        <f>VLOOKUP($A276,Sheet6!$A$8:$F$224,5,FALSE)</f>
        <v>276813</v>
      </c>
      <c r="Q276">
        <f>VLOOKUP($A276,Sheet6!$A$8:$F$224,6,FALSE)</f>
        <v>277307</v>
      </c>
      <c r="R276">
        <f>VLOOKUP($A276,Sheet6!$A$8:$G$224,7,FALSE)</f>
        <v>277249</v>
      </c>
      <c r="S276">
        <f>VLOOKUP($A276,Sheet6!$A$8:$H$224,8,FALSE)</f>
        <v>277417</v>
      </c>
      <c r="T276">
        <f>VLOOKUP($A276,Sheet6!$A$8:$I$229,9,FALSE)</f>
        <v>277705</v>
      </c>
    </row>
    <row r="277" spans="1:20" x14ac:dyDescent="0.3">
      <c r="A277" t="s">
        <v>66</v>
      </c>
      <c r="B277" t="s">
        <v>481</v>
      </c>
      <c r="C277" t="s">
        <v>484</v>
      </c>
      <c r="D277">
        <f>VLOOKUP($A277,'TRA8902'!$C$12:$AB$235,'TRA8902'!X$4,FALSE)</f>
        <v>1062</v>
      </c>
      <c r="E277">
        <f>VLOOKUP($A277,'TRA8902'!$C$12:$AB$235,'TRA8902'!Y$4,FALSE)</f>
        <v>1070</v>
      </c>
      <c r="F277">
        <f>VLOOKUP($A277,'TRA8902'!$C$12:$AB$235,'TRA8902'!Z$4,FALSE)</f>
        <v>1107</v>
      </c>
      <c r="G277">
        <f>VLOOKUP($A277,'TRA8902'!$C$12:$AB$235,'TRA8902'!AA$4,FALSE)</f>
        <v>1120</v>
      </c>
      <c r="H277">
        <f>VLOOKUP($A277,'TRA8902'!$C$12:$AB$235,'TRA8902'!AB$4,FALSE)</f>
        <v>1121</v>
      </c>
      <c r="I277">
        <f>VLOOKUP($A277,'TRA8902'!$C$12:$AC$235,'TRA8902'!AC$4,FALSE)</f>
        <v>1150</v>
      </c>
      <c r="J277">
        <f>VLOOKUP($A277,'TRA8902'!$C$12:$AD$235,'TRA8902'!AD$4,FALSE)</f>
        <v>1173</v>
      </c>
      <c r="K277">
        <f>VLOOKUP($A277,'TRA8902'!$C$12:$AE$235,'TRA8902'!AE$4,FALSE)</f>
        <v>1226</v>
      </c>
      <c r="M277">
        <f>VLOOKUP($A277,Sheet6!$A$8:$F$224,2,FALSE)</f>
        <v>279084</v>
      </c>
      <c r="N277">
        <f>VLOOKUP($A277,Sheet6!$A$8:$F$224,3,FALSE)</f>
        <v>280271</v>
      </c>
      <c r="O277">
        <f>VLOOKUP($A277,Sheet6!$A$8:$F$224,4,FALSE)</f>
        <v>280788</v>
      </c>
      <c r="P277">
        <f>VLOOKUP($A277,Sheet6!$A$8:$F$224,5,FALSE)</f>
        <v>281828</v>
      </c>
      <c r="Q277">
        <f>VLOOKUP($A277,Sheet6!$A$8:$F$224,6,FALSE)</f>
        <v>283536</v>
      </c>
      <c r="R277">
        <f>VLOOKUP($A277,Sheet6!$A$8:$G$224,7,FALSE)</f>
        <v>284813</v>
      </c>
      <c r="S277">
        <f>VLOOKUP($A277,Sheet6!$A$8:$H$224,8,FALSE)</f>
        <v>285372</v>
      </c>
      <c r="T277">
        <f>VLOOKUP($A277,Sheet6!$A$8:$I$229,9,FALSE)</f>
        <v>287550</v>
      </c>
    </row>
    <row r="278" spans="1:20" x14ac:dyDescent="0.3">
      <c r="A278" t="s">
        <v>68</v>
      </c>
      <c r="B278" t="s">
        <v>481</v>
      </c>
      <c r="C278" t="s">
        <v>484</v>
      </c>
      <c r="D278">
        <f>VLOOKUP($A278,'TRA8902'!$C$12:$AB$235,'TRA8902'!X$4,FALSE)</f>
        <v>814</v>
      </c>
      <c r="E278">
        <f>VLOOKUP($A278,'TRA8902'!$C$12:$AB$235,'TRA8902'!Y$4,FALSE)</f>
        <v>829</v>
      </c>
      <c r="F278">
        <f>VLOOKUP($A278,'TRA8902'!$C$12:$AB$235,'TRA8902'!Z$4,FALSE)</f>
        <v>844</v>
      </c>
      <c r="G278">
        <f>VLOOKUP($A278,'TRA8902'!$C$12:$AB$235,'TRA8902'!AA$4,FALSE)</f>
        <v>847</v>
      </c>
      <c r="H278">
        <f>VLOOKUP($A278,'TRA8902'!$C$12:$AB$235,'TRA8902'!AB$4,FALSE)</f>
        <v>868</v>
      </c>
      <c r="I278">
        <f>VLOOKUP($A278,'TRA8902'!$C$12:$AC$235,'TRA8902'!AC$4,FALSE)</f>
        <v>861</v>
      </c>
      <c r="J278">
        <f>VLOOKUP($A278,'TRA8902'!$C$12:$AD$235,'TRA8902'!AD$4,FALSE)</f>
        <v>878</v>
      </c>
      <c r="K278">
        <f>VLOOKUP($A278,'TRA8902'!$C$12:$AE$235,'TRA8902'!AE$4,FALSE)</f>
        <v>929</v>
      </c>
      <c r="M278">
        <f>VLOOKUP($A278,Sheet6!$A$8:$F$224,2,FALSE)</f>
        <v>186150</v>
      </c>
      <c r="N278">
        <f>VLOOKUP($A278,Sheet6!$A$8:$F$224,3,FALSE)</f>
        <v>186468</v>
      </c>
      <c r="O278">
        <f>VLOOKUP($A278,Sheet6!$A$8:$F$224,4,FALSE)</f>
        <v>187287</v>
      </c>
      <c r="P278">
        <f>VLOOKUP($A278,Sheet6!$A$8:$F$224,5,FALSE)</f>
        <v>187788</v>
      </c>
      <c r="Q278">
        <f>VLOOKUP($A278,Sheet6!$A$8:$F$224,6,FALSE)</f>
        <v>188503</v>
      </c>
      <c r="R278">
        <f>VLOOKUP($A278,Sheet6!$A$8:$G$224,7,FALSE)</f>
        <v>189628</v>
      </c>
      <c r="S278">
        <f>VLOOKUP($A278,Sheet6!$A$8:$H$224,8,FALSE)</f>
        <v>190108</v>
      </c>
      <c r="T278">
        <f>VLOOKUP($A278,Sheet6!$A$8:$I$229,9,FALSE)</f>
        <v>190990</v>
      </c>
    </row>
    <row r="279" spans="1:20" x14ac:dyDescent="0.3">
      <c r="A279" t="s">
        <v>70</v>
      </c>
      <c r="B279" t="s">
        <v>481</v>
      </c>
      <c r="C279" t="s">
        <v>484</v>
      </c>
      <c r="D279">
        <f>VLOOKUP($A279,'TRA8902'!$C$12:$AB$235,'TRA8902'!X$4,FALSE)</f>
        <v>1409</v>
      </c>
      <c r="E279">
        <f>VLOOKUP($A279,'TRA8902'!$C$12:$AB$235,'TRA8902'!Y$4,FALSE)</f>
        <v>1415</v>
      </c>
      <c r="F279">
        <f>VLOOKUP($A279,'TRA8902'!$C$12:$AB$235,'TRA8902'!Z$4,FALSE)</f>
        <v>1457</v>
      </c>
      <c r="G279">
        <f>VLOOKUP($A279,'TRA8902'!$C$12:$AB$235,'TRA8902'!AA$4,FALSE)</f>
        <v>1484</v>
      </c>
      <c r="H279">
        <f>VLOOKUP($A279,'TRA8902'!$C$12:$AB$235,'TRA8902'!AB$4,FALSE)</f>
        <v>1505</v>
      </c>
      <c r="I279">
        <f>VLOOKUP($A279,'TRA8902'!$C$12:$AC$235,'TRA8902'!AC$4,FALSE)</f>
        <v>1563</v>
      </c>
      <c r="J279">
        <f>VLOOKUP($A279,'TRA8902'!$C$12:$AD$235,'TRA8902'!AD$4,FALSE)</f>
        <v>1581</v>
      </c>
      <c r="K279">
        <f>VLOOKUP($A279,'TRA8902'!$C$12:$AE$235,'TRA8902'!AE$4,FALSE)</f>
        <v>1657</v>
      </c>
      <c r="M279">
        <f>VLOOKUP($A279,Sheet6!$A$8:$F$224,2,FALSE)</f>
        <v>510501</v>
      </c>
      <c r="N279">
        <f>VLOOKUP($A279,Sheet6!$A$8:$F$224,3,FALSE)</f>
        <v>513665</v>
      </c>
      <c r="O279">
        <f>VLOOKUP($A279,Sheet6!$A$8:$F$224,4,FALSE)</f>
        <v>518834</v>
      </c>
      <c r="P279">
        <f>VLOOKUP($A279,Sheet6!$A$8:$F$224,5,FALSE)</f>
        <v>529809</v>
      </c>
      <c r="Q279">
        <f>VLOOKUP($A279,Sheet6!$A$8:$F$224,6,FALSE)</f>
        <v>541319</v>
      </c>
      <c r="R279">
        <f>VLOOKUP($A279,Sheet6!$A$8:$G$224,7,FALSE)</f>
        <v>545501</v>
      </c>
      <c r="S279">
        <f>VLOOKUP($A279,Sheet6!$A$8:$H$224,8,FALSE)</f>
        <v>547627</v>
      </c>
      <c r="T279">
        <f>VLOOKUP($A279,Sheet6!$A$8:$I$229,9,FALSE)</f>
        <v>552858</v>
      </c>
    </row>
    <row r="280" spans="1:20" x14ac:dyDescent="0.3">
      <c r="A280" t="s">
        <v>72</v>
      </c>
      <c r="B280" t="s">
        <v>481</v>
      </c>
      <c r="C280" t="s">
        <v>484</v>
      </c>
      <c r="D280">
        <f>VLOOKUP($A280,'TRA8902'!$C$12:$AB$235,'TRA8902'!X$4,FALSE)</f>
        <v>550</v>
      </c>
      <c r="E280">
        <f>VLOOKUP($A280,'TRA8902'!$C$12:$AB$235,'TRA8902'!Y$4,FALSE)</f>
        <v>555</v>
      </c>
      <c r="F280">
        <f>VLOOKUP($A280,'TRA8902'!$C$12:$AB$235,'TRA8902'!Z$4,FALSE)</f>
        <v>578</v>
      </c>
      <c r="G280">
        <f>VLOOKUP($A280,'TRA8902'!$C$12:$AB$235,'TRA8902'!AA$4,FALSE)</f>
        <v>591</v>
      </c>
      <c r="H280">
        <f>VLOOKUP($A280,'TRA8902'!$C$12:$AB$235,'TRA8902'!AB$4,FALSE)</f>
        <v>600</v>
      </c>
      <c r="I280">
        <f>VLOOKUP($A280,'TRA8902'!$C$12:$AC$235,'TRA8902'!AC$4,FALSE)</f>
        <v>621</v>
      </c>
      <c r="J280">
        <f>VLOOKUP($A280,'TRA8902'!$C$12:$AD$235,'TRA8902'!AD$4,FALSE)</f>
        <v>629</v>
      </c>
      <c r="K280">
        <f>VLOOKUP($A280,'TRA8902'!$C$12:$AE$235,'TRA8902'!AE$4,FALSE)</f>
        <v>663</v>
      </c>
      <c r="M280">
        <f>VLOOKUP($A280,Sheet6!$A$8:$F$224,2,FALSE)</f>
        <v>225734</v>
      </c>
      <c r="N280">
        <f>VLOOKUP($A280,Sheet6!$A$8:$F$224,3,FALSE)</f>
        <v>226966</v>
      </c>
      <c r="O280">
        <f>VLOOKUP($A280,Sheet6!$A$8:$F$224,4,FALSE)</f>
        <v>228182</v>
      </c>
      <c r="P280">
        <f>VLOOKUP($A280,Sheet6!$A$8:$F$224,5,FALSE)</f>
        <v>230197</v>
      </c>
      <c r="Q280">
        <f>VLOOKUP($A280,Sheet6!$A$8:$F$224,6,FALSE)</f>
        <v>232349</v>
      </c>
      <c r="R280">
        <f>VLOOKUP($A280,Sheet6!$A$8:$G$224,7,FALSE)</f>
        <v>233759</v>
      </c>
      <c r="S280">
        <f>VLOOKUP($A280,Sheet6!$A$8:$H$224,8,FALSE)</f>
        <v>235623</v>
      </c>
      <c r="T280">
        <f>VLOOKUP($A280,Sheet6!$A$8:$I$229,9,FALSE)</f>
        <v>237110</v>
      </c>
    </row>
    <row r="281" spans="1:20" x14ac:dyDescent="0.3">
      <c r="A281" t="s">
        <v>74</v>
      </c>
      <c r="B281" t="s">
        <v>481</v>
      </c>
      <c r="C281" t="s">
        <v>484</v>
      </c>
      <c r="D281">
        <f>VLOOKUP($A281,'TRA8902'!$C$12:$AB$235,'TRA8902'!X$4,FALSE)</f>
        <v>841</v>
      </c>
      <c r="E281">
        <f>VLOOKUP($A281,'TRA8902'!$C$12:$AB$235,'TRA8902'!Y$4,FALSE)</f>
        <v>828</v>
      </c>
      <c r="F281">
        <f>VLOOKUP($A281,'TRA8902'!$C$12:$AB$235,'TRA8902'!Z$4,FALSE)</f>
        <v>819</v>
      </c>
      <c r="G281">
        <f>VLOOKUP($A281,'TRA8902'!$C$12:$AB$235,'TRA8902'!AA$4,FALSE)</f>
        <v>835</v>
      </c>
      <c r="H281">
        <f>VLOOKUP($A281,'TRA8902'!$C$12:$AB$235,'TRA8902'!AB$4,FALSE)</f>
        <v>852</v>
      </c>
      <c r="I281">
        <f>VLOOKUP($A281,'TRA8902'!$C$12:$AC$235,'TRA8902'!AC$4,FALSE)</f>
        <v>856</v>
      </c>
      <c r="J281">
        <f>VLOOKUP($A281,'TRA8902'!$C$12:$AD$235,'TRA8902'!AD$4,FALSE)</f>
        <v>878</v>
      </c>
      <c r="K281">
        <f>VLOOKUP($A281,'TRA8902'!$C$12:$AE$235,'TRA8902'!AE$4,FALSE)</f>
        <v>929</v>
      </c>
      <c r="M281">
        <f>VLOOKUP($A281,Sheet6!$A$8:$F$224,2,FALSE)</f>
        <v>211947</v>
      </c>
      <c r="N281">
        <f>VLOOKUP($A281,Sheet6!$A$8:$F$224,3,FALSE)</f>
        <v>212137</v>
      </c>
      <c r="O281">
        <f>VLOOKUP($A281,Sheet6!$A$8:$F$224,4,FALSE)</f>
        <v>212976</v>
      </c>
      <c r="P281">
        <f>VLOOKUP($A281,Sheet6!$A$8:$F$224,5,FALSE)</f>
        <v>214314</v>
      </c>
      <c r="Q281">
        <f>VLOOKUP($A281,Sheet6!$A$8:$F$224,6,FALSE)</f>
        <v>216350</v>
      </c>
      <c r="R281">
        <f>VLOOKUP($A281,Sheet6!$A$8:$G$224,7,FALSE)</f>
        <v>218459</v>
      </c>
      <c r="S281">
        <f>VLOOKUP($A281,Sheet6!$A$8:$H$224,8,FALSE)</f>
        <v>220001</v>
      </c>
      <c r="T281">
        <f>VLOOKUP($A281,Sheet6!$A$8:$I$229,9,FALSE)</f>
        <v>222412</v>
      </c>
    </row>
    <row r="282" spans="1:20" x14ac:dyDescent="0.3">
      <c r="A282" t="s">
        <v>76</v>
      </c>
      <c r="B282" t="s">
        <v>481</v>
      </c>
      <c r="C282" t="s">
        <v>484</v>
      </c>
      <c r="D282">
        <f>VLOOKUP($A282,'TRA8902'!$C$12:$AB$235,'TRA8902'!X$4,FALSE)</f>
        <v>1296</v>
      </c>
      <c r="E282">
        <f>VLOOKUP($A282,'TRA8902'!$C$12:$AB$235,'TRA8902'!Y$4,FALSE)</f>
        <v>1179</v>
      </c>
      <c r="F282">
        <f>VLOOKUP($A282,'TRA8902'!$C$12:$AB$235,'TRA8902'!Z$4,FALSE)</f>
        <v>1177</v>
      </c>
      <c r="G282">
        <f>VLOOKUP($A282,'TRA8902'!$C$12:$AB$235,'TRA8902'!AA$4,FALSE)</f>
        <v>1203</v>
      </c>
      <c r="H282">
        <f>VLOOKUP($A282,'TRA8902'!$C$12:$AB$235,'TRA8902'!AB$4,FALSE)</f>
        <v>1206</v>
      </c>
      <c r="I282">
        <f>VLOOKUP($A282,'TRA8902'!$C$12:$AC$235,'TRA8902'!AC$4,FALSE)</f>
        <v>1184</v>
      </c>
      <c r="J282">
        <f>VLOOKUP($A282,'TRA8902'!$C$12:$AD$235,'TRA8902'!AD$4,FALSE)</f>
        <v>1211</v>
      </c>
      <c r="K282">
        <f>VLOOKUP($A282,'TRA8902'!$C$12:$AE$235,'TRA8902'!AE$4,FALSE)</f>
        <v>1260</v>
      </c>
      <c r="M282">
        <f>VLOOKUP($A282,Sheet6!$A$8:$F$224,2,FALSE)</f>
        <v>236946</v>
      </c>
      <c r="N282">
        <f>VLOOKUP($A282,Sheet6!$A$8:$F$224,3,FALSE)</f>
        <v>238674</v>
      </c>
      <c r="O282">
        <f>VLOOKUP($A282,Sheet6!$A$8:$F$224,4,FALSE)</f>
        <v>241539</v>
      </c>
      <c r="P282">
        <f>VLOOKUP($A282,Sheet6!$A$8:$F$224,5,FALSE)</f>
        <v>245186</v>
      </c>
      <c r="Q282">
        <f>VLOOKUP($A282,Sheet6!$A$8:$F$224,6,FALSE)</f>
        <v>248121</v>
      </c>
      <c r="R282">
        <f>VLOOKUP($A282,Sheet6!$A$8:$G$224,7,FALSE)</f>
        <v>251332</v>
      </c>
      <c r="S282">
        <f>VLOOKUP($A282,Sheet6!$A$8:$H$224,8,FALSE)</f>
        <v>254408</v>
      </c>
      <c r="T282">
        <f>VLOOKUP($A282,Sheet6!$A$8:$I$229,9,FALSE)</f>
        <v>258834</v>
      </c>
    </row>
    <row r="283" spans="1:20" x14ac:dyDescent="0.3">
      <c r="A283" t="s">
        <v>78</v>
      </c>
      <c r="B283" t="s">
        <v>481</v>
      </c>
      <c r="C283" t="s">
        <v>484</v>
      </c>
      <c r="D283">
        <f>VLOOKUP($A283,'TRA8902'!$C$12:$AB$235,'TRA8902'!X$4,FALSE)</f>
        <v>964</v>
      </c>
      <c r="E283">
        <f>VLOOKUP($A283,'TRA8902'!$C$12:$AB$235,'TRA8902'!Y$4,FALSE)</f>
        <v>973</v>
      </c>
      <c r="F283">
        <f>VLOOKUP($A283,'TRA8902'!$C$12:$AB$235,'TRA8902'!Z$4,FALSE)</f>
        <v>996</v>
      </c>
      <c r="G283">
        <f>VLOOKUP($A283,'TRA8902'!$C$12:$AB$235,'TRA8902'!AA$4,FALSE)</f>
        <v>1015</v>
      </c>
      <c r="H283">
        <f>VLOOKUP($A283,'TRA8902'!$C$12:$AB$235,'TRA8902'!AB$4,FALSE)</f>
        <v>1031</v>
      </c>
      <c r="I283">
        <f>VLOOKUP($A283,'TRA8902'!$C$12:$AC$235,'TRA8902'!AC$4,FALSE)</f>
        <v>1055</v>
      </c>
      <c r="J283">
        <f>VLOOKUP($A283,'TRA8902'!$C$12:$AD$235,'TRA8902'!AD$4,FALSE)</f>
        <v>1078</v>
      </c>
      <c r="K283">
        <f>VLOOKUP($A283,'TRA8902'!$C$12:$AE$235,'TRA8902'!AE$4,FALSE)</f>
        <v>1161</v>
      </c>
      <c r="M283">
        <f>VLOOKUP($A283,Sheet6!$A$8:$F$224,2,FALSE)</f>
        <v>283766</v>
      </c>
      <c r="N283">
        <f>VLOOKUP($A283,Sheet6!$A$8:$F$224,3,FALSE)</f>
        <v>284890</v>
      </c>
      <c r="O283">
        <f>VLOOKUP($A283,Sheet6!$A$8:$F$224,4,FALSE)</f>
        <v>286388</v>
      </c>
      <c r="P283">
        <f>VLOOKUP($A283,Sheet6!$A$8:$F$224,5,FALSE)</f>
        <v>288169</v>
      </c>
      <c r="Q283">
        <f>VLOOKUP($A283,Sheet6!$A$8:$F$224,6,FALSE)</f>
        <v>289821</v>
      </c>
      <c r="R283">
        <f>VLOOKUP($A283,Sheet6!$A$8:$G$224,7,FALSE)</f>
        <v>291045</v>
      </c>
      <c r="S283">
        <f>VLOOKUP($A283,Sheet6!$A$8:$H$224,8,FALSE)</f>
        <v>291775</v>
      </c>
      <c r="T283">
        <f>VLOOKUP($A283,Sheet6!$A$8:$I$229,9,FALSE)</f>
        <v>293423</v>
      </c>
    </row>
    <row r="284" spans="1:20" x14ac:dyDescent="0.3">
      <c r="A284" t="s">
        <v>80</v>
      </c>
      <c r="B284" t="s">
        <v>481</v>
      </c>
      <c r="C284" t="s">
        <v>484</v>
      </c>
      <c r="D284">
        <f>VLOOKUP($A284,'TRA8902'!$C$12:$AB$235,'TRA8902'!X$4,FALSE)</f>
        <v>594</v>
      </c>
      <c r="E284">
        <f>VLOOKUP($A284,'TRA8902'!$C$12:$AB$235,'TRA8902'!Y$4,FALSE)</f>
        <v>592</v>
      </c>
      <c r="F284">
        <f>VLOOKUP($A284,'TRA8902'!$C$12:$AB$235,'TRA8902'!Z$4,FALSE)</f>
        <v>609</v>
      </c>
      <c r="G284">
        <f>VLOOKUP($A284,'TRA8902'!$C$12:$AB$235,'TRA8902'!AA$4,FALSE)</f>
        <v>619</v>
      </c>
      <c r="H284">
        <f>VLOOKUP($A284,'TRA8902'!$C$12:$AB$235,'TRA8902'!AB$4,FALSE)</f>
        <v>629</v>
      </c>
      <c r="I284">
        <f>VLOOKUP($A284,'TRA8902'!$C$12:$AC$235,'TRA8902'!AC$4,FALSE)</f>
        <v>642</v>
      </c>
      <c r="J284">
        <f>VLOOKUP($A284,'TRA8902'!$C$12:$AD$235,'TRA8902'!AD$4,FALSE)</f>
        <v>662</v>
      </c>
      <c r="K284">
        <f>VLOOKUP($A284,'TRA8902'!$C$12:$AE$235,'TRA8902'!AE$4,FALSE)</f>
        <v>685</v>
      </c>
      <c r="M284">
        <f>VLOOKUP($A284,Sheet6!$A$8:$F$224,2,FALSE)</f>
        <v>220201</v>
      </c>
      <c r="N284">
        <f>VLOOKUP($A284,Sheet6!$A$8:$F$224,3,FALSE)</f>
        <v>220545</v>
      </c>
      <c r="O284">
        <f>VLOOKUP($A284,Sheet6!$A$8:$F$224,4,FALSE)</f>
        <v>220696</v>
      </c>
      <c r="P284">
        <f>VLOOKUP($A284,Sheet6!$A$8:$F$224,5,FALSE)</f>
        <v>221507</v>
      </c>
      <c r="Q284">
        <f>VLOOKUP($A284,Sheet6!$A$8:$F$224,6,FALSE)</f>
        <v>223109</v>
      </c>
      <c r="R284">
        <f>VLOOKUP($A284,Sheet6!$A$8:$G$224,7,FALSE)</f>
        <v>224119</v>
      </c>
      <c r="S284">
        <f>VLOOKUP($A284,Sheet6!$A$8:$H$224,8,FALSE)</f>
        <v>225197</v>
      </c>
      <c r="T284">
        <f>VLOOKUP($A284,Sheet6!$A$8:$I$229,9,FALSE)</f>
        <v>226493</v>
      </c>
    </row>
    <row r="285" spans="1:20" x14ac:dyDescent="0.3">
      <c r="A285" t="s">
        <v>82</v>
      </c>
      <c r="B285" t="s">
        <v>481</v>
      </c>
      <c r="C285" t="s">
        <v>484</v>
      </c>
      <c r="D285">
        <f>VLOOKUP($A285,'TRA8902'!$C$12:$AB$235,'TRA8902'!X$4,FALSE)</f>
        <v>787</v>
      </c>
      <c r="E285">
        <f>VLOOKUP($A285,'TRA8902'!$C$12:$AB$235,'TRA8902'!Y$4,FALSE)</f>
        <v>790</v>
      </c>
      <c r="F285">
        <f>VLOOKUP($A285,'TRA8902'!$C$12:$AB$235,'TRA8902'!Z$4,FALSE)</f>
        <v>815</v>
      </c>
      <c r="G285">
        <f>VLOOKUP($A285,'TRA8902'!$C$12:$AB$235,'TRA8902'!AA$4,FALSE)</f>
        <v>818</v>
      </c>
      <c r="H285">
        <f>VLOOKUP($A285,'TRA8902'!$C$12:$AB$235,'TRA8902'!AB$4,FALSE)</f>
        <v>816</v>
      </c>
      <c r="I285">
        <f>VLOOKUP($A285,'TRA8902'!$C$12:$AC$235,'TRA8902'!AC$4,FALSE)</f>
        <v>832</v>
      </c>
      <c r="J285">
        <f>VLOOKUP($A285,'TRA8902'!$C$12:$AD$235,'TRA8902'!AD$4,FALSE)</f>
        <v>850</v>
      </c>
      <c r="K285">
        <f>VLOOKUP($A285,'TRA8902'!$C$12:$AE$235,'TRA8902'!AE$4,FALSE)</f>
        <v>893</v>
      </c>
      <c r="M285">
        <f>VLOOKUP($A285,Sheet6!$A$8:$F$224,2,FALSE)</f>
        <v>228308</v>
      </c>
      <c r="N285">
        <f>VLOOKUP($A285,Sheet6!$A$8:$F$224,3,FALSE)</f>
        <v>230146</v>
      </c>
      <c r="O285">
        <f>VLOOKUP($A285,Sheet6!$A$8:$F$224,4,FALSE)</f>
        <v>232319</v>
      </c>
      <c r="P285">
        <f>VLOOKUP($A285,Sheet6!$A$8:$F$224,5,FALSE)</f>
        <v>232975</v>
      </c>
      <c r="Q285">
        <f>VLOOKUP($A285,Sheet6!$A$8:$F$224,6,FALSE)</f>
        <v>234210</v>
      </c>
      <c r="R285">
        <f>VLOOKUP($A285,Sheet6!$A$8:$G$224,7,FALSE)</f>
        <v>235493</v>
      </c>
      <c r="S285">
        <f>VLOOKUP($A285,Sheet6!$A$8:$H$224,8,FALSE)</f>
        <v>236370</v>
      </c>
      <c r="T285">
        <f>VLOOKUP($A285,Sheet6!$A$8:$I$229,9,FALSE)</f>
        <v>237354</v>
      </c>
    </row>
    <row r="286" spans="1:20" x14ac:dyDescent="0.3">
      <c r="A286" t="s">
        <v>84</v>
      </c>
      <c r="B286" t="s">
        <v>481</v>
      </c>
      <c r="C286" t="s">
        <v>484</v>
      </c>
      <c r="D286">
        <f>VLOOKUP($A286,'TRA8902'!$C$12:$AB$235,'TRA8902'!X$4,FALSE)</f>
        <v>966</v>
      </c>
      <c r="E286">
        <f>VLOOKUP($A286,'TRA8902'!$C$12:$AB$235,'TRA8902'!Y$4,FALSE)</f>
        <v>966</v>
      </c>
      <c r="F286">
        <f>VLOOKUP($A286,'TRA8902'!$C$12:$AB$235,'TRA8902'!Z$4,FALSE)</f>
        <v>987</v>
      </c>
      <c r="G286">
        <f>VLOOKUP($A286,'TRA8902'!$C$12:$AB$235,'TRA8902'!AA$4,FALSE)</f>
        <v>1010</v>
      </c>
      <c r="H286">
        <f>VLOOKUP($A286,'TRA8902'!$C$12:$AB$235,'TRA8902'!AB$4,FALSE)</f>
        <v>1027</v>
      </c>
      <c r="I286">
        <f>VLOOKUP($A286,'TRA8902'!$C$12:$AC$235,'TRA8902'!AC$4,FALSE)</f>
        <v>1042</v>
      </c>
      <c r="J286">
        <f>VLOOKUP($A286,'TRA8902'!$C$12:$AD$235,'TRA8902'!AD$4,FALSE)</f>
        <v>1057</v>
      </c>
      <c r="K286">
        <f>VLOOKUP($A286,'TRA8902'!$C$12:$AE$235,'TRA8902'!AE$4,FALSE)</f>
        <v>1103</v>
      </c>
      <c r="M286">
        <f>VLOOKUP($A286,Sheet6!$A$8:$F$224,2,FALSE)</f>
        <v>318740</v>
      </c>
      <c r="N286">
        <f>VLOOKUP($A286,Sheet6!$A$8:$F$224,3,FALSE)</f>
        <v>319810</v>
      </c>
      <c r="O286">
        <f>VLOOKUP($A286,Sheet6!$A$8:$F$224,4,FALSE)</f>
        <v>321114</v>
      </c>
      <c r="P286">
        <f>VLOOKUP($A286,Sheet6!$A$8:$F$224,5,FALSE)</f>
        <v>322244</v>
      </c>
      <c r="Q286">
        <f>VLOOKUP($A286,Sheet6!$A$8:$F$224,6,FALSE)</f>
        <v>323526</v>
      </c>
      <c r="R286">
        <f>VLOOKUP($A286,Sheet6!$A$8:$G$224,7,FALSE)</f>
        <v>324650</v>
      </c>
      <c r="S286">
        <f>VLOOKUP($A286,Sheet6!$A$8:$H$224,8,FALSE)</f>
        <v>326088</v>
      </c>
      <c r="T286">
        <f>VLOOKUP($A286,Sheet6!$A$8:$I$229,9,FALSE)</f>
        <v>328662</v>
      </c>
    </row>
    <row r="287" spans="1:20" x14ac:dyDescent="0.3">
      <c r="A287" t="s">
        <v>88</v>
      </c>
      <c r="B287" t="s">
        <v>481</v>
      </c>
      <c r="C287" t="s">
        <v>484</v>
      </c>
      <c r="D287">
        <f>VLOOKUP($A287,'TRA8902'!$C$12:$AB$235,'TRA8902'!X$4,FALSE)</f>
        <v>710</v>
      </c>
      <c r="E287">
        <f>VLOOKUP($A287,'TRA8902'!$C$12:$AB$235,'TRA8902'!Y$4,FALSE)</f>
        <v>725</v>
      </c>
      <c r="F287">
        <f>VLOOKUP($A287,'TRA8902'!$C$12:$AB$235,'TRA8902'!Z$4,FALSE)</f>
        <v>748</v>
      </c>
      <c r="G287">
        <f>VLOOKUP($A287,'TRA8902'!$C$12:$AB$235,'TRA8902'!AA$4,FALSE)</f>
        <v>760</v>
      </c>
      <c r="H287">
        <f>VLOOKUP($A287,'TRA8902'!$C$12:$AB$235,'TRA8902'!AB$4,FALSE)</f>
        <v>787</v>
      </c>
      <c r="I287">
        <f>VLOOKUP($A287,'TRA8902'!$C$12:$AC$235,'TRA8902'!AC$4,FALSE)</f>
        <v>841</v>
      </c>
      <c r="J287">
        <f>VLOOKUP($A287,'TRA8902'!$C$12:$AD$235,'TRA8902'!AD$4,FALSE)</f>
        <v>875</v>
      </c>
      <c r="K287">
        <f>VLOOKUP($A287,'TRA8902'!$C$12:$AE$235,'TRA8902'!AE$4,FALSE)</f>
        <v>918</v>
      </c>
      <c r="M287">
        <f>VLOOKUP($A287,Sheet6!$A$8:$F$224,2,FALSE)</f>
        <v>145942</v>
      </c>
      <c r="N287">
        <f>VLOOKUP($A287,Sheet6!$A$8:$F$224,3,FALSE)</f>
        <v>146091</v>
      </c>
      <c r="O287">
        <f>VLOOKUP($A287,Sheet6!$A$8:$F$224,4,FALSE)</f>
        <v>146429</v>
      </c>
      <c r="P287">
        <f>VLOOKUP($A287,Sheet6!$A$8:$F$224,5,FALSE)</f>
        <v>147262</v>
      </c>
      <c r="Q287">
        <f>VLOOKUP($A287,Sheet6!$A$8:$F$224,6,FALSE)</f>
        <v>148001</v>
      </c>
      <c r="R287">
        <f>VLOOKUP($A287,Sheet6!$A$8:$G$224,7,FALSE)</f>
        <v>148560</v>
      </c>
      <c r="S287">
        <f>VLOOKUP($A287,Sheet6!$A$8:$H$224,8,FALSE)</f>
        <v>149571</v>
      </c>
      <c r="T287">
        <f>VLOOKUP($A287,Sheet6!$A$8:$I$229,9,FALSE)</f>
        <v>150862</v>
      </c>
    </row>
    <row r="288" spans="1:20" x14ac:dyDescent="0.3">
      <c r="A288" t="s">
        <v>90</v>
      </c>
      <c r="B288" t="s">
        <v>481</v>
      </c>
      <c r="C288" t="s">
        <v>484</v>
      </c>
      <c r="D288">
        <f>VLOOKUP($A288,'TRA8902'!$C$12:$AB$235,'TRA8902'!X$4,FALSE)</f>
        <v>1159</v>
      </c>
      <c r="E288">
        <f>VLOOKUP($A288,'TRA8902'!$C$12:$AB$235,'TRA8902'!Y$4,FALSE)</f>
        <v>1180</v>
      </c>
      <c r="F288">
        <f>VLOOKUP($A288,'TRA8902'!$C$12:$AB$235,'TRA8902'!Z$4,FALSE)</f>
        <v>1203</v>
      </c>
      <c r="G288">
        <f>VLOOKUP($A288,'TRA8902'!$C$12:$AB$235,'TRA8902'!AA$4,FALSE)</f>
        <v>1250</v>
      </c>
      <c r="H288">
        <f>VLOOKUP($A288,'TRA8902'!$C$12:$AB$235,'TRA8902'!AB$4,FALSE)</f>
        <v>1276</v>
      </c>
      <c r="I288">
        <f>VLOOKUP($A288,'TRA8902'!$C$12:$AC$235,'TRA8902'!AC$4,FALSE)</f>
        <v>1346</v>
      </c>
      <c r="J288">
        <f>VLOOKUP($A288,'TRA8902'!$C$12:$AD$235,'TRA8902'!AD$4,FALSE)</f>
        <v>1378</v>
      </c>
      <c r="K288">
        <f>VLOOKUP($A288,'TRA8902'!$C$12:$AE$235,'TRA8902'!AE$4,FALSE)</f>
        <v>1440</v>
      </c>
      <c r="M288">
        <f>VLOOKUP($A288,Sheet6!$A$8:$F$224,2,FALSE)</f>
        <v>470191</v>
      </c>
      <c r="N288">
        <f>VLOOKUP($A288,Sheet6!$A$8:$F$224,3,FALSE)</f>
        <v>471789</v>
      </c>
      <c r="O288">
        <f>VLOOKUP($A288,Sheet6!$A$8:$F$224,4,FALSE)</f>
        <v>474569</v>
      </c>
      <c r="P288">
        <f>VLOOKUP($A288,Sheet6!$A$8:$F$224,5,FALSE)</f>
        <v>480873</v>
      </c>
      <c r="Q288">
        <f>VLOOKUP($A288,Sheet6!$A$8:$F$224,6,FALSE)</f>
        <v>487605</v>
      </c>
      <c r="R288">
        <f>VLOOKUP($A288,Sheet6!$A$8:$G$224,7,FALSE)</f>
        <v>491549</v>
      </c>
      <c r="S288">
        <f>VLOOKUP($A288,Sheet6!$A$8:$H$224,8,FALSE)</f>
        <v>494814</v>
      </c>
      <c r="T288">
        <f>VLOOKUP($A288,Sheet6!$A$8:$I$229,9,FALSE)</f>
        <v>498042</v>
      </c>
    </row>
    <row r="289" spans="1:20" x14ac:dyDescent="0.3">
      <c r="A289" t="s">
        <v>94</v>
      </c>
      <c r="B289" t="s">
        <v>481</v>
      </c>
      <c r="C289" t="s">
        <v>484</v>
      </c>
      <c r="D289">
        <f>VLOOKUP($A289,'TRA8902'!$C$12:$AB$235,'TRA8902'!X$4,FALSE)</f>
        <v>604</v>
      </c>
      <c r="E289">
        <f>VLOOKUP($A289,'TRA8902'!$C$12:$AB$235,'TRA8902'!Y$4,FALSE)</f>
        <v>610</v>
      </c>
      <c r="F289">
        <f>VLOOKUP($A289,'TRA8902'!$C$12:$AB$235,'TRA8902'!Z$4,FALSE)</f>
        <v>621</v>
      </c>
      <c r="G289">
        <f>VLOOKUP($A289,'TRA8902'!$C$12:$AB$235,'TRA8902'!AA$4,FALSE)</f>
        <v>630</v>
      </c>
      <c r="H289">
        <f>VLOOKUP($A289,'TRA8902'!$C$12:$AB$235,'TRA8902'!AB$4,FALSE)</f>
        <v>648</v>
      </c>
      <c r="I289">
        <f>VLOOKUP($A289,'TRA8902'!$C$12:$AC$235,'TRA8902'!AC$4,FALSE)</f>
        <v>671</v>
      </c>
      <c r="J289">
        <f>VLOOKUP($A289,'TRA8902'!$C$12:$AD$235,'TRA8902'!AD$4,FALSE)</f>
        <v>675</v>
      </c>
      <c r="K289">
        <f>VLOOKUP($A289,'TRA8902'!$C$12:$AE$235,'TRA8902'!AE$4,FALSE)</f>
        <v>704</v>
      </c>
      <c r="M289">
        <f>VLOOKUP($A289,Sheet6!$A$8:$F$224,2,FALSE)</f>
        <v>273798</v>
      </c>
      <c r="N289">
        <f>VLOOKUP($A289,Sheet6!$A$8:$F$224,3,FALSE)</f>
        <v>273372</v>
      </c>
      <c r="O289">
        <f>VLOOKUP($A289,Sheet6!$A$8:$F$224,4,FALSE)</f>
        <v>273856</v>
      </c>
      <c r="P289">
        <f>VLOOKUP($A289,Sheet6!$A$8:$F$224,5,FALSE)</f>
        <v>274089</v>
      </c>
      <c r="Q289">
        <f>VLOOKUP($A289,Sheet6!$A$8:$F$224,6,FALSE)</f>
        <v>274853</v>
      </c>
      <c r="R289">
        <f>VLOOKUP($A289,Sheet6!$A$8:$G$224,7,FALSE)</f>
        <v>274589</v>
      </c>
      <c r="S289">
        <f>VLOOKUP($A289,Sheet6!$A$8:$H$224,8,FALSE)</f>
        <v>275396</v>
      </c>
      <c r="T289">
        <f>VLOOKUP($A289,Sheet6!$A$8:$I$229,9,FALSE)</f>
        <v>276410</v>
      </c>
    </row>
    <row r="290" spans="1:20" x14ac:dyDescent="0.3">
      <c r="A290" t="s">
        <v>92</v>
      </c>
      <c r="B290" t="s">
        <v>481</v>
      </c>
      <c r="C290" t="s">
        <v>484</v>
      </c>
      <c r="D290">
        <f>VLOOKUP($A290,'TRA8902'!$C$12:$AB$235,'TRA8902'!X$4,FALSE)</f>
        <v>637</v>
      </c>
      <c r="E290">
        <f>VLOOKUP($A290,'TRA8902'!$C$12:$AB$235,'TRA8902'!Y$4,FALSE)</f>
        <v>641</v>
      </c>
      <c r="F290">
        <f>VLOOKUP($A290,'TRA8902'!$C$12:$AB$235,'TRA8902'!Z$4,FALSE)</f>
        <v>673</v>
      </c>
      <c r="G290">
        <f>VLOOKUP($A290,'TRA8902'!$C$12:$AB$235,'TRA8902'!AA$4,FALSE)</f>
        <v>684</v>
      </c>
      <c r="H290">
        <f>VLOOKUP($A290,'TRA8902'!$C$12:$AB$235,'TRA8902'!AB$4,FALSE)</f>
        <v>711</v>
      </c>
      <c r="I290">
        <f>VLOOKUP($A290,'TRA8902'!$C$12:$AC$235,'TRA8902'!AC$4,FALSE)</f>
        <v>716</v>
      </c>
      <c r="J290">
        <f>VLOOKUP($A290,'TRA8902'!$C$12:$AD$235,'TRA8902'!AD$4,FALSE)</f>
        <v>715</v>
      </c>
      <c r="K290">
        <f>VLOOKUP($A290,'TRA8902'!$C$12:$AE$235,'TRA8902'!AE$4,FALSE)</f>
        <v>728</v>
      </c>
      <c r="M290">
        <f>VLOOKUP($A290,Sheet6!$A$8:$F$224,2,FALSE)</f>
        <v>176124</v>
      </c>
      <c r="N290">
        <f>VLOOKUP($A290,Sheet6!$A$8:$F$224,3,FALSE)</f>
        <v>176221</v>
      </c>
      <c r="O290">
        <f>VLOOKUP($A290,Sheet6!$A$8:$F$224,4,FALSE)</f>
        <v>177191</v>
      </c>
      <c r="P290">
        <f>VLOOKUP($A290,Sheet6!$A$8:$F$224,5,FALSE)</f>
        <v>177592</v>
      </c>
      <c r="Q290">
        <f>VLOOKUP($A290,Sheet6!$A$8:$F$224,6,FALSE)</f>
        <v>178480</v>
      </c>
      <c r="R290">
        <f>VLOOKUP($A290,Sheet6!$A$8:$G$224,7,FALSE)</f>
        <v>179331</v>
      </c>
      <c r="S290">
        <f>VLOOKUP($A290,Sheet6!$A$8:$H$224,8,FALSE)</f>
        <v>180049</v>
      </c>
      <c r="T290">
        <f>VLOOKUP($A290,Sheet6!$A$8:$I$229,9,FALSE)</f>
        <v>180585</v>
      </c>
    </row>
    <row r="291" spans="1:20" x14ac:dyDescent="0.3">
      <c r="A291" t="s">
        <v>96</v>
      </c>
      <c r="B291" t="s">
        <v>481</v>
      </c>
      <c r="C291" t="s">
        <v>484</v>
      </c>
      <c r="D291">
        <f>VLOOKUP($A291,'TRA8902'!$C$12:$AB$235,'TRA8902'!X$4,FALSE)</f>
        <v>881</v>
      </c>
      <c r="E291">
        <f>VLOOKUP($A291,'TRA8902'!$C$12:$AB$235,'TRA8902'!Y$4,FALSE)</f>
        <v>889</v>
      </c>
      <c r="F291">
        <f>VLOOKUP($A291,'TRA8902'!$C$12:$AB$235,'TRA8902'!Z$4,FALSE)</f>
        <v>921</v>
      </c>
      <c r="G291">
        <f>VLOOKUP($A291,'TRA8902'!$C$12:$AB$235,'TRA8902'!AA$4,FALSE)</f>
        <v>948</v>
      </c>
      <c r="H291">
        <f>VLOOKUP($A291,'TRA8902'!$C$12:$AB$235,'TRA8902'!AB$4,FALSE)</f>
        <v>972</v>
      </c>
      <c r="I291">
        <f>VLOOKUP($A291,'TRA8902'!$C$12:$AC$235,'TRA8902'!AC$4,FALSE)</f>
        <v>980</v>
      </c>
      <c r="J291">
        <f>VLOOKUP($A291,'TRA8902'!$C$12:$AD$235,'TRA8902'!AD$4,FALSE)</f>
        <v>1013</v>
      </c>
      <c r="K291">
        <f>VLOOKUP($A291,'TRA8902'!$C$12:$AE$235,'TRA8902'!AE$4,FALSE)</f>
        <v>1066</v>
      </c>
      <c r="M291">
        <f>VLOOKUP($A291,Sheet6!$A$8:$F$224,2,FALSE)</f>
        <v>320389</v>
      </c>
      <c r="N291">
        <f>VLOOKUP($A291,Sheet6!$A$8:$F$224,3,FALSE)</f>
        <v>320670</v>
      </c>
      <c r="O291">
        <f>VLOOKUP($A291,Sheet6!$A$8:$F$224,4,FALSE)</f>
        <v>321503</v>
      </c>
      <c r="P291">
        <f>VLOOKUP($A291,Sheet6!$A$8:$F$224,5,FALSE)</f>
        <v>321700</v>
      </c>
      <c r="Q291">
        <f>VLOOKUP($A291,Sheet6!$A$8:$F$224,6,FALSE)</f>
        <v>322216</v>
      </c>
      <c r="R291">
        <f>VLOOKUP($A291,Sheet6!$A$8:$G$224,7,FALSE)</f>
        <v>322796</v>
      </c>
      <c r="S291">
        <f>VLOOKUP($A291,Sheet6!$A$8:$H$224,8,FALSE)</f>
        <v>323235</v>
      </c>
      <c r="T291">
        <f>VLOOKUP($A291,Sheet6!$A$8:$I$229,9,FALSE)</f>
        <v>324011</v>
      </c>
    </row>
    <row r="292" spans="1:20" x14ac:dyDescent="0.3">
      <c r="A292" t="s">
        <v>114</v>
      </c>
      <c r="B292" t="s">
        <v>481</v>
      </c>
      <c r="C292" t="s">
        <v>484</v>
      </c>
      <c r="D292">
        <f>VLOOKUP($A292,'TRA8902'!$C$12:$AB$235,'TRA8902'!X$4,FALSE)</f>
        <v>918</v>
      </c>
      <c r="E292">
        <f>VLOOKUP($A292,'TRA8902'!$C$12:$AB$235,'TRA8902'!Y$4,FALSE)</f>
        <v>925</v>
      </c>
      <c r="F292">
        <f>VLOOKUP($A292,'TRA8902'!$C$12:$AB$235,'TRA8902'!Z$4,FALSE)</f>
        <v>950</v>
      </c>
      <c r="G292">
        <f>VLOOKUP($A292,'TRA8902'!$C$12:$AB$235,'TRA8902'!AA$4,FALSE)</f>
        <v>973</v>
      </c>
      <c r="H292">
        <f>VLOOKUP($A292,'TRA8902'!$C$12:$AB$235,'TRA8902'!AB$4,FALSE)</f>
        <v>990</v>
      </c>
      <c r="I292">
        <f>VLOOKUP($A292,'TRA8902'!$C$12:$AC$235,'TRA8902'!AC$4,FALSE)</f>
        <v>1010</v>
      </c>
      <c r="J292">
        <f>VLOOKUP($A292,'TRA8902'!$C$12:$AD$235,'TRA8902'!AD$4,FALSE)</f>
        <v>1055</v>
      </c>
      <c r="K292">
        <f>VLOOKUP($A292,'TRA8902'!$C$12:$AE$235,'TRA8902'!AE$4,FALSE)</f>
        <v>1089</v>
      </c>
      <c r="M292">
        <f>VLOOKUP($A292,Sheet6!$A$8:$F$224,2,FALSE)</f>
        <v>233762</v>
      </c>
      <c r="N292">
        <f>VLOOKUP($A292,Sheet6!$A$8:$F$224,3,FALSE)</f>
        <v>235811</v>
      </c>
      <c r="O292">
        <f>VLOOKUP($A292,Sheet6!$A$8:$F$224,4,FALSE)</f>
        <v>237971</v>
      </c>
      <c r="P292">
        <f>VLOOKUP($A292,Sheet6!$A$8:$F$224,5,FALSE)</f>
        <v>239855</v>
      </c>
      <c r="Q292">
        <f>VLOOKUP($A292,Sheet6!$A$8:$F$224,6,FALSE)</f>
        <v>241847</v>
      </c>
      <c r="R292">
        <f>VLOOKUP($A292,Sheet6!$A$8:$G$224,7,FALSE)</f>
        <v>243341</v>
      </c>
      <c r="S292">
        <f>VLOOKUP($A292,Sheet6!$A$8:$H$224,8,FALSE)</f>
        <v>245199</v>
      </c>
      <c r="T292">
        <f>VLOOKUP($A292,Sheet6!$A$8:$I$229,9,FALSE)</f>
        <v>246866</v>
      </c>
    </row>
    <row r="293" spans="1:20" x14ac:dyDescent="0.3">
      <c r="A293" t="s">
        <v>116</v>
      </c>
      <c r="B293" t="s">
        <v>481</v>
      </c>
      <c r="C293" t="s">
        <v>484</v>
      </c>
      <c r="D293">
        <f>VLOOKUP($A293,'TRA8902'!$C$12:$AB$235,'TRA8902'!X$4,FALSE)</f>
        <v>1439</v>
      </c>
      <c r="E293">
        <f>VLOOKUP($A293,'TRA8902'!$C$12:$AB$235,'TRA8902'!Y$4,FALSE)</f>
        <v>1446</v>
      </c>
      <c r="F293">
        <f>VLOOKUP($A293,'TRA8902'!$C$12:$AB$235,'TRA8902'!Z$4,FALSE)</f>
        <v>1502</v>
      </c>
      <c r="G293">
        <f>VLOOKUP($A293,'TRA8902'!$C$12:$AB$235,'TRA8902'!AA$4,FALSE)</f>
        <v>1542</v>
      </c>
      <c r="H293">
        <f>VLOOKUP($A293,'TRA8902'!$C$12:$AB$235,'TRA8902'!AB$4,FALSE)</f>
        <v>1593</v>
      </c>
      <c r="I293">
        <f>VLOOKUP($A293,'TRA8902'!$C$12:$AC$235,'TRA8902'!AC$4,FALSE)</f>
        <v>1624</v>
      </c>
      <c r="J293">
        <f>VLOOKUP($A293,'TRA8902'!$C$12:$AD$235,'TRA8902'!AD$4,FALSE)</f>
        <v>1705</v>
      </c>
      <c r="K293">
        <f>VLOOKUP($A293,'TRA8902'!$C$12:$AE$235,'TRA8902'!AE$4,FALSE)</f>
        <v>1731</v>
      </c>
      <c r="M293">
        <f>VLOOKUP($A293,Sheet6!$A$8:$F$224,2,FALSE)</f>
        <v>302920</v>
      </c>
      <c r="N293">
        <f>VLOOKUP($A293,Sheet6!$A$8:$F$224,3,FALSE)</f>
        <v>303693</v>
      </c>
      <c r="O293">
        <f>VLOOKUP($A293,Sheet6!$A$8:$F$224,4,FALSE)</f>
        <v>304398</v>
      </c>
      <c r="P293">
        <f>VLOOKUP($A293,Sheet6!$A$8:$F$224,5,FALSE)</f>
        <v>305496</v>
      </c>
      <c r="Q293">
        <f>VLOOKUP($A293,Sheet6!$A$8:$F$224,6,FALSE)</f>
        <v>307374</v>
      </c>
      <c r="R293">
        <f>VLOOKUP($A293,Sheet6!$A$8:$G$224,7,FALSE)</f>
        <v>308940</v>
      </c>
      <c r="S293">
        <f>VLOOKUP($A293,Sheet6!$A$8:$H$224,8,FALSE)</f>
        <v>310542</v>
      </c>
      <c r="T293">
        <f>VLOOKUP($A293,Sheet6!$A$8:$I$229,9,FALSE)</f>
        <v>311890</v>
      </c>
    </row>
    <row r="294" spans="1:20" x14ac:dyDescent="0.3">
      <c r="A294" t="s">
        <v>118</v>
      </c>
      <c r="B294" t="s">
        <v>481</v>
      </c>
      <c r="C294" t="s">
        <v>484</v>
      </c>
      <c r="D294">
        <f>VLOOKUP($A294,'TRA8902'!$C$12:$AB$235,'TRA8902'!X$4,FALSE)</f>
        <v>1118</v>
      </c>
      <c r="E294">
        <f>VLOOKUP($A294,'TRA8902'!$C$12:$AB$235,'TRA8902'!Y$4,FALSE)</f>
        <v>1131</v>
      </c>
      <c r="F294">
        <f>VLOOKUP($A294,'TRA8902'!$C$12:$AB$235,'TRA8902'!Z$4,FALSE)</f>
        <v>1147</v>
      </c>
      <c r="G294">
        <f>VLOOKUP($A294,'TRA8902'!$C$12:$AB$235,'TRA8902'!AA$4,FALSE)</f>
        <v>1191</v>
      </c>
      <c r="H294">
        <f>VLOOKUP($A294,'TRA8902'!$C$12:$AB$235,'TRA8902'!AB$4,FALSE)</f>
        <v>1220</v>
      </c>
      <c r="I294">
        <f>VLOOKUP($A294,'TRA8902'!$C$12:$AC$235,'TRA8902'!AC$4,FALSE)</f>
        <v>1239</v>
      </c>
      <c r="J294">
        <f>VLOOKUP($A294,'TRA8902'!$C$12:$AD$235,'TRA8902'!AD$4,FALSE)</f>
        <v>1286</v>
      </c>
      <c r="K294">
        <f>VLOOKUP($A294,'TRA8902'!$C$12:$AE$235,'TRA8902'!AE$4,FALSE)</f>
        <v>1341</v>
      </c>
      <c r="M294">
        <f>VLOOKUP($A294,Sheet6!$A$8:$F$224,2,FALSE)</f>
        <v>258424</v>
      </c>
      <c r="N294">
        <f>VLOOKUP($A294,Sheet6!$A$8:$F$224,3,FALSE)</f>
        <v>258817</v>
      </c>
      <c r="O294">
        <f>VLOOKUP($A294,Sheet6!$A$8:$F$224,4,FALSE)</f>
        <v>260256</v>
      </c>
      <c r="P294">
        <f>VLOOKUP($A294,Sheet6!$A$8:$F$224,5,FALSE)</f>
        <v>260929</v>
      </c>
      <c r="Q294">
        <f>VLOOKUP($A294,Sheet6!$A$8:$F$224,6,FALSE)</f>
        <v>262142</v>
      </c>
      <c r="R294">
        <f>VLOOKUP($A294,Sheet6!$A$8:$G$224,7,FALSE)</f>
        <v>263375</v>
      </c>
      <c r="S294">
        <f>VLOOKUP($A294,Sheet6!$A$8:$H$224,8,FALSE)</f>
        <v>264671</v>
      </c>
      <c r="T294">
        <f>VLOOKUP($A294,Sheet6!$A$8:$I$229,9,FALSE)</f>
        <v>265411</v>
      </c>
    </row>
    <row r="295" spans="1:20" x14ac:dyDescent="0.3">
      <c r="A295" t="s">
        <v>120</v>
      </c>
      <c r="B295" t="s">
        <v>481</v>
      </c>
      <c r="C295" t="s">
        <v>484</v>
      </c>
      <c r="D295">
        <f>VLOOKUP($A295,'TRA8902'!$C$12:$AB$235,'TRA8902'!X$4,FALSE)</f>
        <v>1355</v>
      </c>
      <c r="E295">
        <f>VLOOKUP($A295,'TRA8902'!$C$12:$AB$235,'TRA8902'!Y$4,FALSE)</f>
        <v>1368</v>
      </c>
      <c r="F295">
        <f>VLOOKUP($A295,'TRA8902'!$C$12:$AB$235,'TRA8902'!Z$4,FALSE)</f>
        <v>1404</v>
      </c>
      <c r="G295">
        <f>VLOOKUP($A295,'TRA8902'!$C$12:$AB$235,'TRA8902'!AA$4,FALSE)</f>
        <v>1437</v>
      </c>
      <c r="H295">
        <f>VLOOKUP($A295,'TRA8902'!$C$12:$AB$235,'TRA8902'!AB$4,FALSE)</f>
        <v>1485</v>
      </c>
      <c r="I295">
        <f>VLOOKUP($A295,'TRA8902'!$C$12:$AC$235,'TRA8902'!AC$4,FALSE)</f>
        <v>1511</v>
      </c>
      <c r="J295">
        <f>VLOOKUP($A295,'TRA8902'!$C$12:$AD$235,'TRA8902'!AD$4,FALSE)</f>
        <v>1570</v>
      </c>
      <c r="K295">
        <f>VLOOKUP($A295,'TRA8902'!$C$12:$AE$235,'TRA8902'!AE$4,FALSE)</f>
        <v>1612</v>
      </c>
      <c r="M295">
        <f>VLOOKUP($A295,Sheet6!$A$8:$F$224,2,FALSE)</f>
        <v>557276</v>
      </c>
      <c r="N295">
        <f>VLOOKUP($A295,Sheet6!$A$8:$F$224,3,FALSE)</f>
        <v>560199</v>
      </c>
      <c r="O295">
        <f>VLOOKUP($A295,Sheet6!$A$8:$F$224,4,FALSE)</f>
        <v>563463</v>
      </c>
      <c r="P295">
        <f>VLOOKUP($A295,Sheet6!$A$8:$F$224,5,FALSE)</f>
        <v>569177</v>
      </c>
      <c r="Q295">
        <f>VLOOKUP($A295,Sheet6!$A$8:$F$224,6,FALSE)</f>
        <v>574050</v>
      </c>
      <c r="R295">
        <f>VLOOKUP($A295,Sheet6!$A$8:$G$224,7,FALSE)</f>
        <v>577789</v>
      </c>
      <c r="S295">
        <f>VLOOKUP($A295,Sheet6!$A$8:$H$224,8,FALSE)</f>
        <v>582506</v>
      </c>
      <c r="T295">
        <f>VLOOKUP($A295,Sheet6!$A$8:$I$229,9,FALSE)</f>
        <v>584853</v>
      </c>
    </row>
    <row r="296" spans="1:20" x14ac:dyDescent="0.3">
      <c r="A296" t="s">
        <v>124</v>
      </c>
      <c r="B296" t="s">
        <v>481</v>
      </c>
      <c r="C296" t="s">
        <v>484</v>
      </c>
      <c r="D296">
        <f>VLOOKUP($A296,'TRA8902'!$C$12:$AB$235,'TRA8902'!X$4,FALSE)</f>
        <v>1275</v>
      </c>
      <c r="E296">
        <f>VLOOKUP($A296,'TRA8902'!$C$12:$AB$235,'TRA8902'!Y$4,FALSE)</f>
        <v>1285</v>
      </c>
      <c r="F296">
        <f>VLOOKUP($A296,'TRA8902'!$C$12:$AB$235,'TRA8902'!Z$4,FALSE)</f>
        <v>1341</v>
      </c>
      <c r="G296">
        <f>VLOOKUP($A296,'TRA8902'!$C$12:$AB$235,'TRA8902'!AA$4,FALSE)</f>
        <v>1380</v>
      </c>
      <c r="H296">
        <f>VLOOKUP($A296,'TRA8902'!$C$12:$AB$235,'TRA8902'!AB$4,FALSE)</f>
        <v>1415</v>
      </c>
      <c r="I296">
        <f>VLOOKUP($A296,'TRA8902'!$C$12:$AC$235,'TRA8902'!AC$4,FALSE)</f>
        <v>1468</v>
      </c>
      <c r="J296">
        <f>VLOOKUP($A296,'TRA8902'!$C$12:$AD$235,'TRA8902'!AD$4,FALSE)</f>
        <v>1507</v>
      </c>
      <c r="K296">
        <f>VLOOKUP($A296,'TRA8902'!$C$12:$AE$235,'TRA8902'!AE$4,FALSE)</f>
        <v>1540</v>
      </c>
      <c r="M296">
        <f>VLOOKUP($A296,Sheet6!$A$8:$F$224,2,FALSE)</f>
        <v>524386</v>
      </c>
      <c r="N296">
        <f>VLOOKUP($A296,Sheet6!$A$8:$F$224,3,FALSE)</f>
        <v>525936</v>
      </c>
      <c r="O296">
        <f>VLOOKUP($A296,Sheet6!$A$8:$F$224,4,FALSE)</f>
        <v>527567</v>
      </c>
      <c r="P296">
        <f>VLOOKUP($A296,Sheet6!$A$8:$F$224,5,FALSE)</f>
        <v>529879</v>
      </c>
      <c r="Q296">
        <f>VLOOKUP($A296,Sheet6!$A$8:$F$224,6,FALSE)</f>
        <v>532539</v>
      </c>
      <c r="R296">
        <f>VLOOKUP($A296,Sheet6!$A$8:$G$224,7,FALSE)</f>
        <v>534800</v>
      </c>
      <c r="S296">
        <f>VLOOKUP($A296,Sheet6!$A$8:$H$224,8,FALSE)</f>
        <v>537173</v>
      </c>
      <c r="T296">
        <f>VLOOKUP($A296,Sheet6!$A$8:$I$229,9,FALSE)</f>
        <v>539776</v>
      </c>
    </row>
    <row r="297" spans="1:20" x14ac:dyDescent="0.3">
      <c r="A297" t="s">
        <v>126</v>
      </c>
      <c r="B297" t="s">
        <v>481</v>
      </c>
      <c r="C297" t="s">
        <v>484</v>
      </c>
      <c r="D297">
        <f>VLOOKUP($A297,'TRA8902'!$C$12:$AB$235,'TRA8902'!X$4,FALSE)</f>
        <v>721</v>
      </c>
      <c r="E297">
        <f>VLOOKUP($A297,'TRA8902'!$C$12:$AB$235,'TRA8902'!Y$4,FALSE)</f>
        <v>725</v>
      </c>
      <c r="F297">
        <f>VLOOKUP($A297,'TRA8902'!$C$12:$AB$235,'TRA8902'!Z$4,FALSE)</f>
        <v>762</v>
      </c>
      <c r="G297">
        <f>VLOOKUP($A297,'TRA8902'!$C$12:$AB$235,'TRA8902'!AA$4,FALSE)</f>
        <v>773</v>
      </c>
      <c r="H297">
        <f>VLOOKUP($A297,'TRA8902'!$C$12:$AB$235,'TRA8902'!AB$4,FALSE)</f>
        <v>794</v>
      </c>
      <c r="I297">
        <f>VLOOKUP($A297,'TRA8902'!$C$12:$AC$235,'TRA8902'!AC$4,FALSE)</f>
        <v>801</v>
      </c>
      <c r="J297">
        <f>VLOOKUP($A297,'TRA8902'!$C$12:$AD$235,'TRA8902'!AD$4,FALSE)</f>
        <v>818</v>
      </c>
      <c r="K297">
        <f>VLOOKUP($A297,'TRA8902'!$C$12:$AE$235,'TRA8902'!AE$4,FALSE)</f>
        <v>842</v>
      </c>
      <c r="M297">
        <f>VLOOKUP($A297,Sheet6!$A$8:$F$224,2,FALSE)</f>
        <v>205200</v>
      </c>
      <c r="N297">
        <f>VLOOKUP($A297,Sheet6!$A$8:$F$224,3,FALSE)</f>
        <v>206136</v>
      </c>
      <c r="O297">
        <f>VLOOKUP($A297,Sheet6!$A$8:$F$224,4,FALSE)</f>
        <v>207042</v>
      </c>
      <c r="P297">
        <f>VLOOKUP($A297,Sheet6!$A$8:$F$224,5,FALSE)</f>
        <v>207832</v>
      </c>
      <c r="Q297">
        <f>VLOOKUP($A297,Sheet6!$A$8:$F$224,6,FALSE)</f>
        <v>209069</v>
      </c>
      <c r="R297">
        <f>VLOOKUP($A297,Sheet6!$A$8:$G$224,7,FALSE)</f>
        <v>209454</v>
      </c>
      <c r="S297">
        <f>VLOOKUP($A297,Sheet6!$A$8:$H$224,8,FALSE)</f>
        <v>210082</v>
      </c>
      <c r="T297">
        <f>VLOOKUP($A297,Sheet6!$A$8:$I$229,9,FALSE)</f>
        <v>211455</v>
      </c>
    </row>
    <row r="298" spans="1:20" x14ac:dyDescent="0.3">
      <c r="A298" t="s">
        <v>128</v>
      </c>
      <c r="B298" t="s">
        <v>481</v>
      </c>
      <c r="C298" t="s">
        <v>484</v>
      </c>
      <c r="D298">
        <f>VLOOKUP($A298,'TRA8902'!$C$12:$AB$235,'TRA8902'!X$4,FALSE)</f>
        <v>1270</v>
      </c>
      <c r="E298">
        <f>VLOOKUP($A298,'TRA8902'!$C$12:$AB$235,'TRA8902'!Y$4,FALSE)</f>
        <v>1278</v>
      </c>
      <c r="F298">
        <f>VLOOKUP($A298,'TRA8902'!$C$12:$AB$235,'TRA8902'!Z$4,FALSE)</f>
        <v>1367</v>
      </c>
      <c r="G298">
        <f>VLOOKUP($A298,'TRA8902'!$C$12:$AB$235,'TRA8902'!AA$4,FALSE)</f>
        <v>1377</v>
      </c>
      <c r="H298">
        <f>VLOOKUP($A298,'TRA8902'!$C$12:$AB$235,'TRA8902'!AB$4,FALSE)</f>
        <v>1434</v>
      </c>
      <c r="I298">
        <f>VLOOKUP($A298,'TRA8902'!$C$12:$AC$235,'TRA8902'!AC$4,FALSE)</f>
        <v>1459</v>
      </c>
      <c r="J298">
        <f>VLOOKUP($A298,'TRA8902'!$C$12:$AD$235,'TRA8902'!AD$4,FALSE)</f>
        <v>1480</v>
      </c>
      <c r="K298">
        <f>VLOOKUP($A298,'TRA8902'!$C$12:$AE$235,'TRA8902'!AE$4,FALSE)</f>
        <v>1518</v>
      </c>
      <c r="M298">
        <f>VLOOKUP($A298,Sheet6!$A$8:$F$224,2,FALSE)</f>
        <v>425346</v>
      </c>
      <c r="N298">
        <f>VLOOKUP($A298,Sheet6!$A$8:$F$224,3,FALSE)</f>
        <v>427831</v>
      </c>
      <c r="O298">
        <f>VLOOKUP($A298,Sheet6!$A$8:$F$224,4,FALSE)</f>
        <v>429998</v>
      </c>
      <c r="P298">
        <f>VLOOKUP($A298,Sheet6!$A$8:$F$224,5,FALSE)</f>
        <v>432855</v>
      </c>
      <c r="Q298">
        <f>VLOOKUP($A298,Sheet6!$A$8:$F$224,6,FALSE)</f>
        <v>435236</v>
      </c>
      <c r="R298">
        <f>VLOOKUP($A298,Sheet6!$A$8:$G$224,7,FALSE)</f>
        <v>437145</v>
      </c>
      <c r="S298">
        <f>VLOOKUP($A298,Sheet6!$A$8:$H$224,8,FALSE)</f>
        <v>438727</v>
      </c>
      <c r="T298">
        <f>VLOOKUP($A298,Sheet6!$A$8:$I$229,9,FALSE)</f>
        <v>439787</v>
      </c>
    </row>
    <row r="299" spans="1:20" x14ac:dyDescent="0.3">
      <c r="A299" t="s">
        <v>130</v>
      </c>
      <c r="B299" t="s">
        <v>481</v>
      </c>
      <c r="C299" t="s">
        <v>484</v>
      </c>
      <c r="D299">
        <f>VLOOKUP($A299,'TRA8902'!$C$12:$AB$235,'TRA8902'!X$4,FALSE)</f>
        <v>3104</v>
      </c>
      <c r="E299">
        <f>VLOOKUP($A299,'TRA8902'!$C$12:$AB$235,'TRA8902'!Y$4,FALSE)</f>
        <v>3125</v>
      </c>
      <c r="F299">
        <f>VLOOKUP($A299,'TRA8902'!$C$12:$AB$235,'TRA8902'!Z$4,FALSE)</f>
        <v>3259</v>
      </c>
      <c r="G299">
        <f>VLOOKUP($A299,'TRA8902'!$C$12:$AB$235,'TRA8902'!AA$4,FALSE)</f>
        <v>3385</v>
      </c>
      <c r="H299">
        <f>VLOOKUP($A299,'TRA8902'!$C$12:$AB$235,'TRA8902'!AB$4,FALSE)</f>
        <v>3563</v>
      </c>
      <c r="I299">
        <f>VLOOKUP($A299,'TRA8902'!$C$12:$AC$235,'TRA8902'!AC$4,FALSE)</f>
        <v>3652</v>
      </c>
      <c r="J299">
        <f>VLOOKUP($A299,'TRA8902'!$C$12:$AD$235,'TRA8902'!AD$4,FALSE)</f>
        <v>3719</v>
      </c>
      <c r="K299">
        <f>VLOOKUP($A299,'TRA8902'!$C$12:$AE$235,'TRA8902'!AE$4,FALSE)</f>
        <v>3846</v>
      </c>
      <c r="M299">
        <f>VLOOKUP($A299,Sheet6!$A$8:$F$224,2,FALSE)</f>
        <v>757566</v>
      </c>
      <c r="N299">
        <f>VLOOKUP($A299,Sheet6!$A$8:$F$224,3,FALSE)</f>
        <v>760894</v>
      </c>
      <c r="O299">
        <f>VLOOKUP($A299,Sheet6!$A$8:$F$224,4,FALSE)</f>
        <v>765430</v>
      </c>
      <c r="P299">
        <f>VLOOKUP($A299,Sheet6!$A$8:$F$224,5,FALSE)</f>
        <v>773213</v>
      </c>
      <c r="Q299">
        <f>VLOOKUP($A299,Sheet6!$A$8:$F$224,6,FALSE)</f>
        <v>781087</v>
      </c>
      <c r="R299">
        <f>VLOOKUP($A299,Sheet6!$A$8:$G$224,7,FALSE)</f>
        <v>784846</v>
      </c>
      <c r="S299">
        <f>VLOOKUP($A299,Sheet6!$A$8:$H$224,8,FALSE)</f>
        <v>789194</v>
      </c>
      <c r="T299">
        <f>VLOOKUP($A299,Sheet6!$A$8:$I$229,9,FALSE)</f>
        <v>793139</v>
      </c>
    </row>
    <row r="300" spans="1:20" x14ac:dyDescent="0.3">
      <c r="A300" t="s">
        <v>132</v>
      </c>
      <c r="B300" t="s">
        <v>481</v>
      </c>
      <c r="C300" t="s">
        <v>484</v>
      </c>
      <c r="D300">
        <f>VLOOKUP($A300,'TRA8902'!$C$12:$AB$235,'TRA8902'!X$4,FALSE)</f>
        <v>1325</v>
      </c>
      <c r="E300">
        <f>VLOOKUP($A300,'TRA8902'!$C$12:$AB$235,'TRA8902'!Y$4,FALSE)</f>
        <v>1347</v>
      </c>
      <c r="F300">
        <f>VLOOKUP($A300,'TRA8902'!$C$12:$AB$235,'TRA8902'!Z$4,FALSE)</f>
        <v>1405</v>
      </c>
      <c r="G300">
        <f>VLOOKUP($A300,'TRA8902'!$C$12:$AB$235,'TRA8902'!AA$4,FALSE)</f>
        <v>1448</v>
      </c>
      <c r="H300">
        <f>VLOOKUP($A300,'TRA8902'!$C$12:$AB$235,'TRA8902'!AB$4,FALSE)</f>
        <v>1509</v>
      </c>
      <c r="I300">
        <f>VLOOKUP($A300,'TRA8902'!$C$12:$AC$235,'TRA8902'!AC$4,FALSE)</f>
        <v>1529</v>
      </c>
      <c r="J300">
        <f>VLOOKUP($A300,'TRA8902'!$C$12:$AD$235,'TRA8902'!AD$4,FALSE)</f>
        <v>1563</v>
      </c>
      <c r="K300">
        <f>VLOOKUP($A300,'TRA8902'!$C$12:$AE$235,'TRA8902'!AE$4,FALSE)</f>
        <v>1622</v>
      </c>
      <c r="M300">
        <f>VLOOKUP($A300,Sheet6!$A$8:$F$224,2,FALSE)</f>
        <v>327890</v>
      </c>
      <c r="N300">
        <f>VLOOKUP($A300,Sheet6!$A$8:$F$224,3,FALSE)</f>
        <v>329847</v>
      </c>
      <c r="O300">
        <f>VLOOKUP($A300,Sheet6!$A$8:$F$224,4,FALSE)</f>
        <v>331720</v>
      </c>
      <c r="P300">
        <f>VLOOKUP($A300,Sheet6!$A$8:$F$224,5,FALSE)</f>
        <v>334017</v>
      </c>
      <c r="Q300">
        <f>VLOOKUP($A300,Sheet6!$A$8:$F$224,6,FALSE)</f>
        <v>337094</v>
      </c>
      <c r="R300">
        <f>VLOOKUP($A300,Sheet6!$A$8:$G$224,7,FALSE)</f>
        <v>340790</v>
      </c>
      <c r="S300">
        <f>VLOOKUP($A300,Sheet6!$A$8:$H$224,8,FALSE)</f>
        <v>345038</v>
      </c>
      <c r="T300">
        <f>VLOOKUP($A300,Sheet6!$A$8:$I$229,9,FALSE)</f>
        <v>348312</v>
      </c>
    </row>
    <row r="301" spans="1:20" x14ac:dyDescent="0.3">
      <c r="A301" t="s">
        <v>172</v>
      </c>
      <c r="B301" t="s">
        <v>481</v>
      </c>
      <c r="C301" t="s">
        <v>484</v>
      </c>
      <c r="D301">
        <f>VLOOKUP($A301,'TRA8902'!$C$12:$AB$235,'TRA8902'!X$4,FALSE)</f>
        <v>3102</v>
      </c>
      <c r="E301">
        <f>VLOOKUP($A301,'TRA8902'!$C$12:$AB$235,'TRA8902'!Y$4,FALSE)</f>
        <v>3065</v>
      </c>
      <c r="F301">
        <f>VLOOKUP($A301,'TRA8902'!$C$12:$AB$235,'TRA8902'!Z$4,FALSE)</f>
        <v>3175</v>
      </c>
      <c r="G301">
        <f>VLOOKUP($A301,'TRA8902'!$C$12:$AB$235,'TRA8902'!AA$4,FALSE)</f>
        <v>3207</v>
      </c>
      <c r="H301">
        <f>VLOOKUP($A301,'TRA8902'!$C$12:$AB$235,'TRA8902'!AB$4,FALSE)</f>
        <v>3211</v>
      </c>
      <c r="I301">
        <f>VLOOKUP($A301,'TRA8902'!$C$12:$AC$235,'TRA8902'!AC$4,FALSE)</f>
        <v>3285</v>
      </c>
      <c r="J301">
        <f>VLOOKUP($A301,'TRA8902'!$C$12:$AD$235,'TRA8902'!AD$4,FALSE)</f>
        <v>3348</v>
      </c>
      <c r="K301">
        <f>VLOOKUP($A301,'TRA8902'!$C$12:$AE$235,'TRA8902'!AE$4,FALSE)</f>
        <v>3443</v>
      </c>
      <c r="M301">
        <f>VLOOKUP($A301,Sheet6!$A$8:$F$224,2,FALSE)</f>
        <v>1085198</v>
      </c>
      <c r="N301">
        <f>VLOOKUP($A301,Sheet6!$A$8:$F$224,3,FALSE)</f>
        <v>1092190</v>
      </c>
      <c r="O301">
        <f>VLOOKUP($A301,Sheet6!$A$8:$F$224,4,FALSE)</f>
        <v>1101521</v>
      </c>
      <c r="P301">
        <f>VLOOKUP($A301,Sheet6!$A$8:$F$224,5,FALSE)</f>
        <v>1112950</v>
      </c>
      <c r="Q301">
        <f>VLOOKUP($A301,Sheet6!$A$8:$F$224,6,FALSE)</f>
        <v>1128077</v>
      </c>
      <c r="R301">
        <f>VLOOKUP($A301,Sheet6!$A$8:$G$224,7,FALSE)</f>
        <v>1137123</v>
      </c>
      <c r="S301">
        <f>VLOOKUP($A301,Sheet6!$A$8:$H$224,8,FALSE)</f>
        <v>1141374</v>
      </c>
      <c r="T301">
        <f>VLOOKUP($A301,Sheet6!$A$8:$I$229,9,FALSE)</f>
        <v>1141816</v>
      </c>
    </row>
    <row r="302" spans="1:20" x14ac:dyDescent="0.3">
      <c r="A302" t="s">
        <v>174</v>
      </c>
      <c r="B302" t="s">
        <v>481</v>
      </c>
      <c r="C302" t="s">
        <v>484</v>
      </c>
      <c r="D302">
        <f>VLOOKUP($A302,'TRA8902'!$C$12:$AB$235,'TRA8902'!X$4,FALSE)</f>
        <v>970</v>
      </c>
      <c r="E302">
        <f>VLOOKUP($A302,'TRA8902'!$C$12:$AB$235,'TRA8902'!Y$4,FALSE)</f>
        <v>962</v>
      </c>
      <c r="F302">
        <f>VLOOKUP($A302,'TRA8902'!$C$12:$AB$235,'TRA8902'!Z$4,FALSE)</f>
        <v>1017</v>
      </c>
      <c r="G302">
        <f>VLOOKUP($A302,'TRA8902'!$C$12:$AB$235,'TRA8902'!AA$4,FALSE)</f>
        <v>1038</v>
      </c>
      <c r="H302">
        <f>VLOOKUP($A302,'TRA8902'!$C$12:$AB$235,'TRA8902'!AB$4,FALSE)</f>
        <v>1070</v>
      </c>
      <c r="I302">
        <f>VLOOKUP($A302,'TRA8902'!$C$12:$AC$235,'TRA8902'!AC$4,FALSE)</f>
        <v>1089</v>
      </c>
      <c r="J302">
        <f>VLOOKUP($A302,'TRA8902'!$C$12:$AD$235,'TRA8902'!AD$4,FALSE)</f>
        <v>1092</v>
      </c>
      <c r="K302">
        <f>VLOOKUP($A302,'TRA8902'!$C$12:$AE$235,'TRA8902'!AE$4,FALSE)</f>
        <v>1125</v>
      </c>
      <c r="M302">
        <f>VLOOKUP($A302,Sheet6!$A$8:$F$224,2,FALSE)</f>
        <v>322504</v>
      </c>
      <c r="N302">
        <f>VLOOKUP($A302,Sheet6!$A$8:$F$224,3,FALSE)</f>
        <v>328423</v>
      </c>
      <c r="O302">
        <f>VLOOKUP($A302,Sheet6!$A$8:$F$224,4,FALSE)</f>
        <v>335018</v>
      </c>
      <c r="P302">
        <f>VLOOKUP($A302,Sheet6!$A$8:$F$224,5,FALSE)</f>
        <v>344288</v>
      </c>
      <c r="Q302">
        <f>VLOOKUP($A302,Sheet6!$A$8:$F$224,6,FALSE)</f>
        <v>353215</v>
      </c>
      <c r="R302">
        <f>VLOOKUP($A302,Sheet6!$A$8:$G$224,7,FALSE)</f>
        <v>360149</v>
      </c>
      <c r="S302">
        <f>VLOOKUP($A302,Sheet6!$A$8:$H$224,8,FALSE)</f>
        <v>366785</v>
      </c>
      <c r="T302">
        <f>VLOOKUP($A302,Sheet6!$A$8:$I$229,9,FALSE)</f>
        <v>371521</v>
      </c>
    </row>
    <row r="303" spans="1:20" x14ac:dyDescent="0.3">
      <c r="A303" t="s">
        <v>176</v>
      </c>
      <c r="B303" t="s">
        <v>481</v>
      </c>
      <c r="C303" t="s">
        <v>484</v>
      </c>
      <c r="D303">
        <f>VLOOKUP($A303,'TRA8902'!$C$12:$AB$235,'TRA8902'!X$4,FALSE)</f>
        <v>858</v>
      </c>
      <c r="E303">
        <f>VLOOKUP($A303,'TRA8902'!$C$12:$AB$235,'TRA8902'!Y$4,FALSE)</f>
        <v>865</v>
      </c>
      <c r="F303">
        <f>VLOOKUP($A303,'TRA8902'!$C$12:$AB$235,'TRA8902'!Z$4,FALSE)</f>
        <v>894</v>
      </c>
      <c r="G303">
        <f>VLOOKUP($A303,'TRA8902'!$C$12:$AB$235,'TRA8902'!AA$4,FALSE)</f>
        <v>908</v>
      </c>
      <c r="H303">
        <f>VLOOKUP($A303,'TRA8902'!$C$12:$AB$235,'TRA8902'!AB$4,FALSE)</f>
        <v>913</v>
      </c>
      <c r="I303">
        <f>VLOOKUP($A303,'TRA8902'!$C$12:$AC$235,'TRA8902'!AC$4,FALSE)</f>
        <v>923</v>
      </c>
      <c r="J303">
        <f>VLOOKUP($A303,'TRA8902'!$C$12:$AD$235,'TRA8902'!AD$4,FALSE)</f>
        <v>928</v>
      </c>
      <c r="K303">
        <f>VLOOKUP($A303,'TRA8902'!$C$12:$AE$235,'TRA8902'!AE$4,FALSE)</f>
        <v>945</v>
      </c>
      <c r="M303">
        <f>VLOOKUP($A303,Sheet6!$A$8:$F$224,2,FALSE)</f>
        <v>313570</v>
      </c>
      <c r="N303">
        <f>VLOOKUP($A303,Sheet6!$A$8:$F$224,3,FALSE)</f>
        <v>314357</v>
      </c>
      <c r="O303">
        <f>VLOOKUP($A303,Sheet6!$A$8:$F$224,4,FALSE)</f>
        <v>315653</v>
      </c>
      <c r="P303">
        <f>VLOOKUP($A303,Sheet6!$A$8:$F$224,5,FALSE)</f>
        <v>316331</v>
      </c>
      <c r="Q303">
        <f>VLOOKUP($A303,Sheet6!$A$8:$F$224,6,FALSE)</f>
        <v>317558</v>
      </c>
      <c r="R303">
        <f>VLOOKUP($A303,Sheet6!$A$8:$G$224,7,FALSE)</f>
        <v>319419</v>
      </c>
      <c r="S303">
        <f>VLOOKUP($A303,Sheet6!$A$8:$H$224,8,FALSE)</f>
        <v>320626</v>
      </c>
      <c r="T303">
        <f>VLOOKUP($A303,Sheet6!$A$8:$I$229,9,FALSE)</f>
        <v>321596</v>
      </c>
    </row>
    <row r="304" spans="1:20" x14ac:dyDescent="0.3">
      <c r="A304" t="s">
        <v>178</v>
      </c>
      <c r="B304" t="s">
        <v>481</v>
      </c>
      <c r="C304" t="s">
        <v>484</v>
      </c>
      <c r="D304">
        <f>VLOOKUP($A304,'TRA8902'!$C$12:$AB$235,'TRA8902'!X$4,FALSE)</f>
        <v>988</v>
      </c>
      <c r="E304">
        <f>VLOOKUP($A304,'TRA8902'!$C$12:$AB$235,'TRA8902'!Y$4,FALSE)</f>
        <v>984</v>
      </c>
      <c r="F304">
        <f>VLOOKUP($A304,'TRA8902'!$C$12:$AB$235,'TRA8902'!Z$4,FALSE)</f>
        <v>1027</v>
      </c>
      <c r="G304">
        <f>VLOOKUP($A304,'TRA8902'!$C$12:$AB$235,'TRA8902'!AA$4,FALSE)</f>
        <v>1029</v>
      </c>
      <c r="H304">
        <f>VLOOKUP($A304,'TRA8902'!$C$12:$AB$235,'TRA8902'!AB$4,FALSE)</f>
        <v>1045</v>
      </c>
      <c r="I304">
        <f>VLOOKUP($A304,'TRA8902'!$C$12:$AC$235,'TRA8902'!AC$4,FALSE)</f>
        <v>1087</v>
      </c>
      <c r="J304">
        <f>VLOOKUP($A304,'TRA8902'!$C$12:$AD$235,'TRA8902'!AD$4,FALSE)</f>
        <v>1107</v>
      </c>
      <c r="K304">
        <f>VLOOKUP($A304,'TRA8902'!$C$12:$AE$235,'TRA8902'!AE$4,FALSE)</f>
        <v>1130</v>
      </c>
      <c r="M304">
        <f>VLOOKUP($A304,Sheet6!$A$8:$F$224,2,FALSE)</f>
        <v>311245</v>
      </c>
      <c r="N304">
        <f>VLOOKUP($A304,Sheet6!$A$8:$F$224,3,FALSE)</f>
        <v>313980</v>
      </c>
      <c r="O304">
        <f>VLOOKUP($A304,Sheet6!$A$8:$F$224,4,FALSE)</f>
        <v>316289</v>
      </c>
      <c r="P304">
        <f>VLOOKUP($A304,Sheet6!$A$8:$F$224,5,FALSE)</f>
        <v>319101</v>
      </c>
      <c r="Q304">
        <f>VLOOKUP($A304,Sheet6!$A$8:$F$224,6,FALSE)</f>
        <v>322631</v>
      </c>
      <c r="R304">
        <f>VLOOKUP($A304,Sheet6!$A$8:$G$224,7,FALSE)</f>
        <v>325460</v>
      </c>
      <c r="S304">
        <f>VLOOKUP($A304,Sheet6!$A$8:$H$224,8,FALSE)</f>
        <v>327378</v>
      </c>
      <c r="T304">
        <f>VLOOKUP($A304,Sheet6!$A$8:$I$229,9,FALSE)</f>
        <v>328450</v>
      </c>
    </row>
    <row r="305" spans="1:20" x14ac:dyDescent="0.3">
      <c r="A305" t="s">
        <v>180</v>
      </c>
      <c r="B305" t="s">
        <v>481</v>
      </c>
      <c r="C305" t="s">
        <v>484</v>
      </c>
      <c r="D305">
        <f>VLOOKUP($A305,'TRA8902'!$C$12:$AB$235,'TRA8902'!X$4,FALSE)</f>
        <v>1180</v>
      </c>
      <c r="E305">
        <f>VLOOKUP($A305,'TRA8902'!$C$12:$AB$235,'TRA8902'!Y$4,FALSE)</f>
        <v>1162</v>
      </c>
      <c r="F305">
        <f>VLOOKUP($A305,'TRA8902'!$C$12:$AB$235,'TRA8902'!Z$4,FALSE)</f>
        <v>1201</v>
      </c>
      <c r="G305">
        <f>VLOOKUP($A305,'TRA8902'!$C$12:$AB$235,'TRA8902'!AA$4,FALSE)</f>
        <v>1242</v>
      </c>
      <c r="H305">
        <f>VLOOKUP($A305,'TRA8902'!$C$12:$AB$235,'TRA8902'!AB$4,FALSE)</f>
        <v>1271</v>
      </c>
      <c r="I305">
        <f>VLOOKUP($A305,'TRA8902'!$C$12:$AC$235,'TRA8902'!AC$4,FALSE)</f>
        <v>1284</v>
      </c>
      <c r="J305">
        <f>VLOOKUP($A305,'TRA8902'!$C$12:$AD$235,'TRA8902'!AD$4,FALSE)</f>
        <v>1305</v>
      </c>
      <c r="K305">
        <f>VLOOKUP($A305,'TRA8902'!$C$12:$AE$235,'TRA8902'!AE$4,FALSE)</f>
        <v>1313</v>
      </c>
      <c r="M305">
        <f>VLOOKUP($A305,Sheet6!$A$8:$F$224,2,FALSE)</f>
        <v>207450</v>
      </c>
      <c r="N305">
        <f>VLOOKUP($A305,Sheet6!$A$8:$F$224,3,FALSE)</f>
        <v>209140</v>
      </c>
      <c r="O305">
        <f>VLOOKUP($A305,Sheet6!$A$8:$F$224,4,FALSE)</f>
        <v>210227</v>
      </c>
      <c r="P305">
        <f>VLOOKUP($A305,Sheet6!$A$8:$F$224,5,FALSE)</f>
        <v>210834</v>
      </c>
      <c r="Q305">
        <f>VLOOKUP($A305,Sheet6!$A$8:$F$224,6,FALSE)</f>
        <v>212166</v>
      </c>
      <c r="R305">
        <f>VLOOKUP($A305,Sheet6!$A$8:$G$224,7,FALSE)</f>
        <v>213933</v>
      </c>
      <c r="S305">
        <f>VLOOKUP($A305,Sheet6!$A$8:$H$224,8,FALSE)</f>
        <v>214909</v>
      </c>
      <c r="T305">
        <f>VLOOKUP($A305,Sheet6!$A$8:$I$229,9,FALSE)</f>
        <v>216374</v>
      </c>
    </row>
    <row r="306" spans="1:20" x14ac:dyDescent="0.3">
      <c r="A306" t="s">
        <v>182</v>
      </c>
      <c r="B306" t="s">
        <v>481</v>
      </c>
      <c r="C306" t="s">
        <v>484</v>
      </c>
      <c r="D306">
        <f>VLOOKUP($A306,'TRA8902'!$C$12:$AB$235,'TRA8902'!X$4,FALSE)</f>
        <v>722</v>
      </c>
      <c r="E306">
        <f>VLOOKUP($A306,'TRA8902'!$C$12:$AB$235,'TRA8902'!Y$4,FALSE)</f>
        <v>728</v>
      </c>
      <c r="F306">
        <f>VLOOKUP($A306,'TRA8902'!$C$12:$AB$235,'TRA8902'!Z$4,FALSE)</f>
        <v>761</v>
      </c>
      <c r="G306">
        <f>VLOOKUP($A306,'TRA8902'!$C$12:$AB$235,'TRA8902'!AA$4,FALSE)</f>
        <v>756</v>
      </c>
      <c r="H306">
        <f>VLOOKUP($A306,'TRA8902'!$C$12:$AB$235,'TRA8902'!AB$4,FALSE)</f>
        <v>763</v>
      </c>
      <c r="I306">
        <f>VLOOKUP($A306,'TRA8902'!$C$12:$AC$235,'TRA8902'!AC$4,FALSE)</f>
        <v>790</v>
      </c>
      <c r="J306">
        <f>VLOOKUP($A306,'TRA8902'!$C$12:$AD$235,'TRA8902'!AD$4,FALSE)</f>
        <v>795</v>
      </c>
      <c r="K306">
        <f>VLOOKUP($A306,'TRA8902'!$C$12:$AE$235,'TRA8902'!AE$4,FALSE)</f>
        <v>820</v>
      </c>
      <c r="M306">
        <f>VLOOKUP($A306,Sheet6!$A$8:$F$224,2,FALSE)</f>
        <v>270844</v>
      </c>
      <c r="N306">
        <f>VLOOKUP($A306,Sheet6!$A$8:$F$224,3,FALSE)</f>
        <v>271955</v>
      </c>
      <c r="O306">
        <f>VLOOKUP($A306,Sheet6!$A$8:$F$224,4,FALSE)</f>
        <v>273933</v>
      </c>
      <c r="P306">
        <f>VLOOKUP($A306,Sheet6!$A$8:$F$224,5,FALSE)</f>
        <v>275880</v>
      </c>
      <c r="Q306">
        <f>VLOOKUP($A306,Sheet6!$A$8:$F$224,6,FALSE)</f>
        <v>278887</v>
      </c>
      <c r="R306">
        <f>VLOOKUP($A306,Sheet6!$A$8:$G$224,7,FALSE)</f>
        <v>281293</v>
      </c>
      <c r="S306">
        <f>VLOOKUP($A306,Sheet6!$A$8:$H$224,8,FALSE)</f>
        <v>283378</v>
      </c>
      <c r="T306">
        <f>VLOOKUP($A306,Sheet6!$A$8:$I$229,9,FALSE)</f>
        <v>285478</v>
      </c>
    </row>
    <row r="307" spans="1:20" x14ac:dyDescent="0.3">
      <c r="A307" t="s">
        <v>184</v>
      </c>
      <c r="B307" t="s">
        <v>481</v>
      </c>
      <c r="C307" t="s">
        <v>484</v>
      </c>
      <c r="D307">
        <f>VLOOKUP($A307,'TRA8902'!$C$12:$AB$235,'TRA8902'!X$4,FALSE)</f>
        <v>610</v>
      </c>
      <c r="E307">
        <f>VLOOKUP($A307,'TRA8902'!$C$12:$AB$235,'TRA8902'!Y$4,FALSE)</f>
        <v>611</v>
      </c>
      <c r="F307">
        <f>VLOOKUP($A307,'TRA8902'!$C$12:$AB$235,'TRA8902'!Z$4,FALSE)</f>
        <v>628</v>
      </c>
      <c r="G307">
        <f>VLOOKUP($A307,'TRA8902'!$C$12:$AB$235,'TRA8902'!AA$4,FALSE)</f>
        <v>638</v>
      </c>
      <c r="H307">
        <f>VLOOKUP($A307,'TRA8902'!$C$12:$AB$235,'TRA8902'!AB$4,FALSE)</f>
        <v>646</v>
      </c>
      <c r="I307">
        <f>VLOOKUP($A307,'TRA8902'!$C$12:$AC$235,'TRA8902'!AC$4,FALSE)</f>
        <v>654</v>
      </c>
      <c r="J307">
        <f>VLOOKUP($A307,'TRA8902'!$C$12:$AD$235,'TRA8902'!AD$4,FALSE)</f>
        <v>673</v>
      </c>
      <c r="K307">
        <f>VLOOKUP($A307,'TRA8902'!$C$12:$AE$235,'TRA8902'!AE$4,FALSE)</f>
        <v>688</v>
      </c>
      <c r="M307">
        <f>VLOOKUP($A307,Sheet6!$A$8:$F$224,2,FALSE)</f>
        <v>251076</v>
      </c>
      <c r="N307">
        <f>VLOOKUP($A307,Sheet6!$A$8:$F$224,3,FALSE)</f>
        <v>251708</v>
      </c>
      <c r="O307">
        <f>VLOOKUP($A307,Sheet6!$A$8:$F$224,4,FALSE)</f>
        <v>253250</v>
      </c>
      <c r="P307">
        <f>VLOOKUP($A307,Sheet6!$A$8:$F$224,5,FALSE)</f>
        <v>255106</v>
      </c>
      <c r="Q307">
        <f>VLOOKUP($A307,Sheet6!$A$8:$F$224,6,FALSE)</f>
        <v>258017</v>
      </c>
      <c r="R307">
        <f>VLOOKUP($A307,Sheet6!$A$8:$G$224,7,FALSE)</f>
        <v>259926</v>
      </c>
      <c r="S307">
        <f>VLOOKUP($A307,Sheet6!$A$8:$H$224,8,FALSE)</f>
        <v>262008</v>
      </c>
      <c r="T307">
        <f>VLOOKUP($A307,Sheet6!$A$8:$I$229,9,FALSE)</f>
        <v>263357</v>
      </c>
    </row>
    <row r="308" spans="1:20" x14ac:dyDescent="0.3">
      <c r="A308" t="s">
        <v>485</v>
      </c>
      <c r="B308" t="s">
        <v>479</v>
      </c>
      <c r="C308" t="s">
        <v>486</v>
      </c>
      <c r="D308">
        <f>VLOOKUP($A308,'TRA8902'!$C$12:$AB$235,'TRA8902'!X$4,FALSE)</f>
        <v>1909</v>
      </c>
      <c r="E308">
        <f>VLOOKUP($A308,'TRA8902'!$C$12:$AB$235,'TRA8902'!Y$4,FALSE)</f>
        <v>1918</v>
      </c>
      <c r="F308">
        <f>VLOOKUP($A308,'TRA8902'!$C$12:$AB$235,'TRA8902'!Z$4,FALSE)</f>
        <v>1974</v>
      </c>
      <c r="G308">
        <f>VLOOKUP($A308,'TRA8902'!$C$12:$AB$235,'TRA8902'!AA$4,FALSE)</f>
        <v>2024</v>
      </c>
      <c r="H308">
        <f>VLOOKUP($A308,'TRA8902'!$C$12:$AB$235,'TRA8902'!AB$4,FALSE)</f>
        <v>2038</v>
      </c>
      <c r="I308">
        <f>VLOOKUP($A308,'TRA8902'!$C$12:$AC$235,'TRA8902'!AC$4,FALSE)</f>
        <v>2107</v>
      </c>
      <c r="J308">
        <f>VLOOKUP($A308,'TRA8902'!$C$12:$AD$235,'TRA8902'!AD$4,FALSE)</f>
        <v>2176</v>
      </c>
      <c r="K308">
        <f>VLOOKUP($A308,'TRA8902'!$C$12:$AE$235,'TRA8902'!AE$4,FALSE)</f>
        <v>2285</v>
      </c>
      <c r="M308">
        <f>VLOOKUP($A308,Sheet6!$A$8:$F$224,2,FALSE)</f>
        <v>514261</v>
      </c>
      <c r="N308">
        <f>VLOOKUP($A308,Sheet6!$A$8:$F$224,3,FALSE)</f>
        <v>515923</v>
      </c>
      <c r="O308">
        <f>VLOOKUP($A308,Sheet6!$A$8:$F$224,4,FALSE)</f>
        <v>517573</v>
      </c>
      <c r="P308">
        <f>VLOOKUP($A308,Sheet6!$A$8:$F$224,5,FALSE)</f>
        <v>519347</v>
      </c>
      <c r="Q308">
        <f>VLOOKUP($A308,Sheet6!$A$8:$F$224,6,FALSE)</f>
        <v>521776</v>
      </c>
      <c r="R308">
        <f>VLOOKUP($A308,Sheet6!$A$8:$G$224,7,FALSE)</f>
        <v>523662</v>
      </c>
      <c r="S308">
        <f>VLOOKUP($A308,Sheet6!$A$8:$H$224,8,FALSE)</f>
        <v>526980</v>
      </c>
      <c r="T308">
        <f>VLOOKUP($A308,Sheet6!$A$8:$I$229,9,FALSE)</f>
        <v>530094</v>
      </c>
    </row>
    <row r="309" spans="1:20" x14ac:dyDescent="0.3">
      <c r="A309" t="s">
        <v>18</v>
      </c>
      <c r="B309" t="s">
        <v>481</v>
      </c>
      <c r="C309" t="s">
        <v>486</v>
      </c>
      <c r="D309">
        <f>VLOOKUP($A309,'TRA8902'!$C$12:$AB$235,'TRA8902'!X$4,FALSE)</f>
        <v>398</v>
      </c>
      <c r="E309">
        <f>VLOOKUP($A309,'TRA8902'!$C$12:$AB$235,'TRA8902'!Y$4,FALSE)</f>
        <v>397</v>
      </c>
      <c r="F309">
        <f>VLOOKUP($A309,'TRA8902'!$C$12:$AB$235,'TRA8902'!Z$4,FALSE)</f>
        <v>409</v>
      </c>
      <c r="G309">
        <f>VLOOKUP($A309,'TRA8902'!$C$12:$AB$235,'TRA8902'!AA$4,FALSE)</f>
        <v>415</v>
      </c>
      <c r="H309">
        <f>VLOOKUP($A309,'TRA8902'!$C$12:$AB$235,'TRA8902'!AB$4,FALSE)</f>
        <v>414</v>
      </c>
      <c r="I309">
        <f>VLOOKUP($A309,'TRA8902'!$C$12:$AC$235,'TRA8902'!AC$4,FALSE)</f>
        <v>415</v>
      </c>
      <c r="J309">
        <f>VLOOKUP($A309,'TRA8902'!$C$12:$AD$235,'TRA8902'!AD$4,FALSE)</f>
        <v>433</v>
      </c>
      <c r="K309">
        <f>VLOOKUP($A309,'TRA8902'!$C$12:$AE$235,'TRA8902'!AE$4,FALSE)</f>
        <v>452</v>
      </c>
      <c r="M309">
        <f>VLOOKUP($A309,Sheet6!$A$8:$F$224,2,FALSE)</f>
        <v>105503</v>
      </c>
      <c r="N309">
        <f>VLOOKUP($A309,Sheet6!$A$8:$F$224,3,FALSE)</f>
        <v>105726</v>
      </c>
      <c r="O309">
        <f>VLOOKUP($A309,Sheet6!$A$8:$F$224,4,FALSE)</f>
        <v>105877</v>
      </c>
      <c r="P309">
        <f>VLOOKUP($A309,Sheet6!$A$8:$F$224,5,FALSE)</f>
        <v>105998</v>
      </c>
      <c r="Q309">
        <f>VLOOKUP($A309,Sheet6!$A$8:$F$224,6,FALSE)</f>
        <v>106327</v>
      </c>
      <c r="R309">
        <f>VLOOKUP($A309,Sheet6!$A$8:$G$224,7,FALSE)</f>
        <v>106347</v>
      </c>
      <c r="S309">
        <f>VLOOKUP($A309,Sheet6!$A$8:$H$224,8,FALSE)</f>
        <v>106566</v>
      </c>
      <c r="T309">
        <f>VLOOKUP($A309,Sheet6!$A$8:$I$229,9,FALSE)</f>
        <v>106803</v>
      </c>
    </row>
    <row r="310" spans="1:20" x14ac:dyDescent="0.3">
      <c r="A310" t="s">
        <v>21</v>
      </c>
      <c r="B310" t="s">
        <v>481</v>
      </c>
      <c r="C310" t="s">
        <v>486</v>
      </c>
      <c r="D310">
        <f>VLOOKUP($A310,'TRA8902'!$C$12:$AB$235,'TRA8902'!X$4,FALSE)</f>
        <v>313</v>
      </c>
      <c r="E310">
        <f>VLOOKUP($A310,'TRA8902'!$C$12:$AB$235,'TRA8902'!Y$4,FALSE)</f>
        <v>312</v>
      </c>
      <c r="F310">
        <f>VLOOKUP($A310,'TRA8902'!$C$12:$AB$235,'TRA8902'!Z$4,FALSE)</f>
        <v>318</v>
      </c>
      <c r="G310">
        <f>VLOOKUP($A310,'TRA8902'!$C$12:$AB$235,'TRA8902'!AA$4,FALSE)</f>
        <v>325</v>
      </c>
      <c r="H310">
        <f>VLOOKUP($A310,'TRA8902'!$C$12:$AB$235,'TRA8902'!AB$4,FALSE)</f>
        <v>329</v>
      </c>
      <c r="I310">
        <f>VLOOKUP($A310,'TRA8902'!$C$12:$AC$235,'TRA8902'!AC$4,FALSE)</f>
        <v>334</v>
      </c>
      <c r="J310">
        <f>VLOOKUP($A310,'TRA8902'!$C$12:$AD$235,'TRA8902'!AD$4,FALSE)</f>
        <v>348</v>
      </c>
      <c r="K310">
        <f>VLOOKUP($A310,'TRA8902'!$C$12:$AE$235,'TRA8902'!AE$4,FALSE)</f>
        <v>360</v>
      </c>
      <c r="M310">
        <f>VLOOKUP($A310,Sheet6!$A$8:$F$224,2,FALSE)</f>
        <v>92261</v>
      </c>
      <c r="N310">
        <f>VLOOKUP($A310,Sheet6!$A$8:$F$224,3,FALSE)</f>
        <v>92662</v>
      </c>
      <c r="O310">
        <f>VLOOKUP($A310,Sheet6!$A$8:$F$224,4,FALSE)</f>
        <v>92606</v>
      </c>
      <c r="P310">
        <f>VLOOKUP($A310,Sheet6!$A$8:$F$224,5,FALSE)</f>
        <v>92498</v>
      </c>
      <c r="Q310">
        <f>VLOOKUP($A310,Sheet6!$A$8:$F$224,6,FALSE)</f>
        <v>92845</v>
      </c>
      <c r="R310">
        <f>VLOOKUP($A310,Sheet6!$A$8:$G$224,7,FALSE)</f>
        <v>93019</v>
      </c>
      <c r="S310">
        <f>VLOOKUP($A310,Sheet6!$A$8:$H$224,8,FALSE)</f>
        <v>93242</v>
      </c>
      <c r="T310">
        <f>VLOOKUP($A310,Sheet6!$A$8:$I$229,9,FALSE)</f>
        <v>93663</v>
      </c>
    </row>
    <row r="311" spans="1:20" x14ac:dyDescent="0.3">
      <c r="A311" t="s">
        <v>23</v>
      </c>
      <c r="B311" t="s">
        <v>481</v>
      </c>
      <c r="C311" t="s">
        <v>486</v>
      </c>
      <c r="D311">
        <f>VLOOKUP($A311,'TRA8902'!$C$12:$AB$235,'TRA8902'!X$4,FALSE)</f>
        <v>611</v>
      </c>
      <c r="E311">
        <f>VLOOKUP($A311,'TRA8902'!$C$12:$AB$235,'TRA8902'!Y$4,FALSE)</f>
        <v>605</v>
      </c>
      <c r="F311">
        <f>VLOOKUP($A311,'TRA8902'!$C$12:$AB$235,'TRA8902'!Z$4,FALSE)</f>
        <v>625</v>
      </c>
      <c r="G311">
        <f>VLOOKUP($A311,'TRA8902'!$C$12:$AB$235,'TRA8902'!AA$4,FALSE)</f>
        <v>641</v>
      </c>
      <c r="H311">
        <f>VLOOKUP($A311,'TRA8902'!$C$12:$AB$235,'TRA8902'!AB$4,FALSE)</f>
        <v>634</v>
      </c>
      <c r="I311">
        <f>VLOOKUP($A311,'TRA8902'!$C$12:$AC$235,'TRA8902'!AC$4,FALSE)</f>
        <v>650</v>
      </c>
      <c r="J311">
        <f>VLOOKUP($A311,'TRA8902'!$C$12:$AD$235,'TRA8902'!AD$4,FALSE)</f>
        <v>677</v>
      </c>
      <c r="K311">
        <f>VLOOKUP($A311,'TRA8902'!$C$12:$AE$235,'TRA8902'!AE$4,FALSE)</f>
        <v>709</v>
      </c>
      <c r="M311">
        <f>VLOOKUP($A311,Sheet6!$A$8:$F$224,2,FALSE)</f>
        <v>138726</v>
      </c>
      <c r="N311">
        <f>VLOOKUP($A311,Sheet6!$A$8:$F$224,3,FALSE)</f>
        <v>138911</v>
      </c>
      <c r="O311">
        <f>VLOOKUP($A311,Sheet6!$A$8:$F$224,4,FALSE)</f>
        <v>138991</v>
      </c>
      <c r="P311">
        <f>VLOOKUP($A311,Sheet6!$A$8:$F$224,5,FALSE)</f>
        <v>139310</v>
      </c>
      <c r="Q311">
        <f>VLOOKUP($A311,Sheet6!$A$8:$F$224,6,FALSE)</f>
        <v>140326</v>
      </c>
      <c r="R311">
        <f>VLOOKUP($A311,Sheet6!$A$8:$G$224,7,FALSE)</f>
        <v>140639</v>
      </c>
      <c r="S311">
        <f>VLOOKUP($A311,Sheet6!$A$8:$H$224,8,FALSE)</f>
        <v>140545</v>
      </c>
      <c r="T311">
        <f>VLOOKUP($A311,Sheet6!$A$8:$I$229,9,FALSE)</f>
        <v>140980</v>
      </c>
    </row>
    <row r="312" spans="1:20" x14ac:dyDescent="0.3">
      <c r="A312" t="s">
        <v>25</v>
      </c>
      <c r="B312" t="s">
        <v>479</v>
      </c>
      <c r="C312" t="s">
        <v>486</v>
      </c>
      <c r="D312">
        <f>VLOOKUP($A312,'TRA8902'!$C$12:$AB$235,'TRA8902'!X$4,FALSE)</f>
        <v>1281</v>
      </c>
      <c r="E312">
        <f>VLOOKUP($A312,'TRA8902'!$C$12:$AB$235,'TRA8902'!Y$4,FALSE)</f>
        <v>1302</v>
      </c>
      <c r="F312">
        <f>VLOOKUP($A312,'TRA8902'!$C$12:$AB$235,'TRA8902'!Z$4,FALSE)</f>
        <v>1337</v>
      </c>
      <c r="G312">
        <f>VLOOKUP($A312,'TRA8902'!$C$12:$AB$235,'TRA8902'!AA$4,FALSE)</f>
        <v>1382</v>
      </c>
      <c r="H312">
        <f>VLOOKUP($A312,'TRA8902'!$C$12:$AB$235,'TRA8902'!AB$4,FALSE)</f>
        <v>1446</v>
      </c>
      <c r="I312">
        <f>VLOOKUP($A312,'TRA8902'!$C$12:$AC$235,'TRA8902'!AC$4,FALSE)</f>
        <v>1502</v>
      </c>
      <c r="J312">
        <f>VLOOKUP($A312,'TRA8902'!$C$12:$AD$235,'TRA8902'!AD$4,FALSE)</f>
        <v>1540</v>
      </c>
      <c r="K312">
        <f>VLOOKUP($A312,'TRA8902'!$C$12:$AE$235,'TRA8902'!AE$4,FALSE)</f>
        <v>1637</v>
      </c>
      <c r="M312">
        <f>VLOOKUP($A312,Sheet6!$A$8:$F$224,2,FALSE)</f>
        <v>316489</v>
      </c>
      <c r="N312">
        <f>VLOOKUP($A312,Sheet6!$A$8:$F$224,3,FALSE)</f>
        <v>316389</v>
      </c>
      <c r="O312">
        <f>VLOOKUP($A312,Sheet6!$A$8:$F$224,4,FALSE)</f>
        <v>316832</v>
      </c>
      <c r="P312">
        <f>VLOOKUP($A312,Sheet6!$A$8:$F$224,5,FALSE)</f>
        <v>316453</v>
      </c>
      <c r="Q312">
        <f>VLOOKUP($A312,Sheet6!$A$8:$F$224,6,FALSE)</f>
        <v>317444</v>
      </c>
      <c r="R312">
        <f>VLOOKUP($A312,Sheet6!$A$8:$G$224,7,FALSE)</f>
        <v>319030</v>
      </c>
      <c r="S312">
        <f>VLOOKUP($A312,Sheet6!$A$8:$H$224,8,FALSE)</f>
        <v>320274</v>
      </c>
      <c r="T312">
        <f>VLOOKUP($A312,Sheet6!$A$8:$I$229,9,FALSE)</f>
        <v>322434</v>
      </c>
    </row>
    <row r="313" spans="1:20" x14ac:dyDescent="0.3">
      <c r="A313" t="s">
        <v>27</v>
      </c>
      <c r="B313" t="s">
        <v>482</v>
      </c>
      <c r="C313" t="s">
        <v>486</v>
      </c>
      <c r="D313">
        <f>VLOOKUP($A313,'TRA8902'!$C$12:$AB$235,'TRA8902'!X$4,FALSE)</f>
        <v>458</v>
      </c>
      <c r="E313">
        <f>VLOOKUP($A313,'TRA8902'!$C$12:$AB$235,'TRA8902'!Y$4,FALSE)</f>
        <v>459</v>
      </c>
      <c r="F313">
        <f>VLOOKUP($A313,'TRA8902'!$C$12:$AB$235,'TRA8902'!Z$4,FALSE)</f>
        <v>473</v>
      </c>
      <c r="G313">
        <f>VLOOKUP($A313,'TRA8902'!$C$12:$AB$235,'TRA8902'!AA$4,FALSE)</f>
        <v>475</v>
      </c>
      <c r="H313">
        <f>VLOOKUP($A313,'TRA8902'!$C$12:$AB$235,'TRA8902'!AB$4,FALSE)</f>
        <v>487</v>
      </c>
      <c r="I313">
        <f>VLOOKUP($A313,'TRA8902'!$C$12:$AC$235,'TRA8902'!AC$4,FALSE)</f>
        <v>493</v>
      </c>
      <c r="J313">
        <f>VLOOKUP($A313,'TRA8902'!$C$12:$AD$235,'TRA8902'!AD$4,FALSE)</f>
        <v>520</v>
      </c>
      <c r="K313">
        <f>VLOOKUP($A313,'TRA8902'!$C$12:$AE$235,'TRA8902'!AE$4,FALSE)</f>
        <v>544</v>
      </c>
      <c r="M313">
        <f>VLOOKUP($A313,Sheet6!$A$8:$F$224,2,FALSE)</f>
        <v>134976</v>
      </c>
      <c r="N313">
        <f>VLOOKUP($A313,Sheet6!$A$8:$F$224,3,FALSE)</f>
        <v>134960</v>
      </c>
      <c r="O313">
        <f>VLOOKUP($A313,Sheet6!$A$8:$F$224,4,FALSE)</f>
        <v>135102</v>
      </c>
      <c r="P313">
        <f>VLOOKUP($A313,Sheet6!$A$8:$F$224,5,FALSE)</f>
        <v>135324</v>
      </c>
      <c r="Q313">
        <f>VLOOKUP($A313,Sheet6!$A$8:$F$224,6,FALSE)</f>
        <v>135496</v>
      </c>
      <c r="R313">
        <f>VLOOKUP($A313,Sheet6!$A$8:$G$224,7,FALSE)</f>
        <v>136005</v>
      </c>
      <c r="S313">
        <f>VLOOKUP($A313,Sheet6!$A$8:$H$224,8,FALSE)</f>
        <v>136718</v>
      </c>
      <c r="T313">
        <f>VLOOKUP($A313,Sheet6!$A$8:$I$229,9,FALSE)</f>
        <v>137150</v>
      </c>
    </row>
    <row r="314" spans="1:20" x14ac:dyDescent="0.3">
      <c r="A314" t="s">
        <v>29</v>
      </c>
      <c r="B314" t="s">
        <v>481</v>
      </c>
      <c r="C314" t="s">
        <v>486</v>
      </c>
      <c r="D314">
        <f>VLOOKUP($A314,'TRA8902'!$C$12:$AB$235,'TRA8902'!X$4,FALSE)</f>
        <v>737</v>
      </c>
      <c r="E314">
        <f>VLOOKUP($A314,'TRA8902'!$C$12:$AB$235,'TRA8902'!Y$4,FALSE)</f>
        <v>724</v>
      </c>
      <c r="F314">
        <f>VLOOKUP($A314,'TRA8902'!$C$12:$AB$235,'TRA8902'!Z$4,FALSE)</f>
        <v>757</v>
      </c>
      <c r="G314">
        <f>VLOOKUP($A314,'TRA8902'!$C$12:$AB$235,'TRA8902'!AA$4,FALSE)</f>
        <v>770</v>
      </c>
      <c r="H314">
        <f>VLOOKUP($A314,'TRA8902'!$C$12:$AB$235,'TRA8902'!AB$4,FALSE)</f>
        <v>780</v>
      </c>
      <c r="I314">
        <f>VLOOKUP($A314,'TRA8902'!$C$12:$AC$235,'TRA8902'!AC$4,FALSE)</f>
        <v>782</v>
      </c>
      <c r="J314">
        <f>VLOOKUP($A314,'TRA8902'!$C$12:$AD$235,'TRA8902'!AD$4,FALSE)</f>
        <v>789</v>
      </c>
      <c r="K314">
        <f>VLOOKUP($A314,'TRA8902'!$C$12:$AE$235,'TRA8902'!AE$4,FALSE)</f>
        <v>860</v>
      </c>
      <c r="M314">
        <f>VLOOKUP($A314,Sheet6!$A$8:$F$224,2,FALSE)</f>
        <v>192487</v>
      </c>
      <c r="N314">
        <f>VLOOKUP($A314,Sheet6!$A$8:$F$224,3,FALSE)</f>
        <v>193433</v>
      </c>
      <c r="O314">
        <f>VLOOKUP($A314,Sheet6!$A$8:$F$224,4,FALSE)</f>
        <v>194423</v>
      </c>
      <c r="P314">
        <f>VLOOKUP($A314,Sheet6!$A$8:$F$224,5,FALSE)</f>
        <v>195128</v>
      </c>
      <c r="Q314">
        <f>VLOOKUP($A314,Sheet6!$A$8:$F$224,6,FALSE)</f>
        <v>195958</v>
      </c>
      <c r="R314">
        <f>VLOOKUP($A314,Sheet6!$A$8:$G$224,7,FALSE)</f>
        <v>196487</v>
      </c>
      <c r="S314">
        <f>VLOOKUP($A314,Sheet6!$A$8:$H$224,8,FALSE)</f>
        <v>197213</v>
      </c>
      <c r="T314">
        <f>VLOOKUP($A314,Sheet6!$A$8:$I$229,9,FALSE)</f>
        <v>197348</v>
      </c>
    </row>
    <row r="315" spans="1:20" x14ac:dyDescent="0.3">
      <c r="A315" t="s">
        <v>45</v>
      </c>
      <c r="B315" t="s">
        <v>481</v>
      </c>
      <c r="C315" t="s">
        <v>486</v>
      </c>
      <c r="D315">
        <f>VLOOKUP($A315,'TRA8902'!$C$12:$AB$235,'TRA8902'!X$4,FALSE)</f>
        <v>365</v>
      </c>
      <c r="E315">
        <f>VLOOKUP($A315,'TRA8902'!$C$12:$AB$235,'TRA8902'!Y$4,FALSE)</f>
        <v>373</v>
      </c>
      <c r="F315">
        <f>VLOOKUP($A315,'TRA8902'!$C$12:$AB$235,'TRA8902'!Z$4,FALSE)</f>
        <v>386</v>
      </c>
      <c r="G315">
        <f>VLOOKUP($A315,'TRA8902'!$C$12:$AB$235,'TRA8902'!AA$4,FALSE)</f>
        <v>393</v>
      </c>
      <c r="H315">
        <f>VLOOKUP($A315,'TRA8902'!$C$12:$AB$235,'TRA8902'!AB$4,FALSE)</f>
        <v>397</v>
      </c>
      <c r="I315">
        <f>VLOOKUP($A315,'TRA8902'!$C$12:$AC$235,'TRA8902'!AC$4,FALSE)</f>
        <v>388</v>
      </c>
      <c r="J315">
        <f>VLOOKUP($A315,'TRA8902'!$C$12:$AD$235,'TRA8902'!AD$4,FALSE)</f>
        <v>413</v>
      </c>
      <c r="K315">
        <f>VLOOKUP($A315,'TRA8902'!$C$12:$AE$235,'TRA8902'!AE$4,FALSE)</f>
        <v>429</v>
      </c>
      <c r="M315">
        <f>VLOOKUP($A315,Sheet6!$A$8:$F$224,2,FALSE)</f>
        <v>147854</v>
      </c>
      <c r="N315">
        <f>VLOOKUP($A315,Sheet6!$A$8:$F$224,3,FALSE)</f>
        <v>147763</v>
      </c>
      <c r="O315">
        <f>VLOOKUP($A315,Sheet6!$A$8:$F$224,4,FALSE)</f>
        <v>147416</v>
      </c>
      <c r="P315">
        <f>VLOOKUP($A315,Sheet6!$A$8:$F$224,5,FALSE)</f>
        <v>147856</v>
      </c>
      <c r="Q315">
        <f>VLOOKUP($A315,Sheet6!$A$8:$F$224,6,FALSE)</f>
        <v>148462</v>
      </c>
      <c r="R315">
        <f>VLOOKUP($A315,Sheet6!$A$8:$G$224,7,FALSE)</f>
        <v>148772</v>
      </c>
      <c r="S315">
        <f>VLOOKUP($A315,Sheet6!$A$8:$H$224,8,FALSE)</f>
        <v>148942</v>
      </c>
      <c r="T315">
        <f>VLOOKUP($A315,Sheet6!$A$8:$I$229,9,FALSE)</f>
        <v>149696</v>
      </c>
    </row>
    <row r="316" spans="1:20" x14ac:dyDescent="0.3">
      <c r="A316" t="s">
        <v>47</v>
      </c>
      <c r="B316" t="s">
        <v>481</v>
      </c>
      <c r="C316" t="s">
        <v>486</v>
      </c>
      <c r="D316">
        <f>VLOOKUP($A316,'TRA8902'!$C$12:$AB$235,'TRA8902'!X$4,FALSE)</f>
        <v>297</v>
      </c>
      <c r="E316">
        <f>VLOOKUP($A316,'TRA8902'!$C$12:$AB$235,'TRA8902'!Y$4,FALSE)</f>
        <v>298</v>
      </c>
      <c r="F316">
        <f>VLOOKUP($A316,'TRA8902'!$C$12:$AB$235,'TRA8902'!Z$4,FALSE)</f>
        <v>308</v>
      </c>
      <c r="G316">
        <f>VLOOKUP($A316,'TRA8902'!$C$12:$AB$235,'TRA8902'!AA$4,FALSE)</f>
        <v>315</v>
      </c>
      <c r="H316">
        <f>VLOOKUP($A316,'TRA8902'!$C$12:$AB$235,'TRA8902'!AB$4,FALSE)</f>
        <v>321</v>
      </c>
      <c r="I316">
        <f>VLOOKUP($A316,'TRA8902'!$C$12:$AC$235,'TRA8902'!AC$4,FALSE)</f>
        <v>327</v>
      </c>
      <c r="J316">
        <f>VLOOKUP($A316,'TRA8902'!$C$12:$AD$235,'TRA8902'!AD$4,FALSE)</f>
        <v>335</v>
      </c>
      <c r="K316">
        <f>VLOOKUP($A316,'TRA8902'!$C$12:$AE$235,'TRA8902'!AE$4,FALSE)</f>
        <v>352</v>
      </c>
      <c r="M316">
        <f>VLOOKUP($A316,Sheet6!$A$8:$F$224,2,FALSE)</f>
        <v>142037</v>
      </c>
      <c r="N316">
        <f>VLOOKUP($A316,Sheet6!$A$8:$F$224,3,FALSE)</f>
        <v>141603</v>
      </c>
      <c r="O316">
        <f>VLOOKUP($A316,Sheet6!$A$8:$F$224,4,FALSE)</f>
        <v>140898</v>
      </c>
      <c r="P316">
        <f>VLOOKUP($A316,Sheet6!$A$8:$F$224,5,FALSE)</f>
        <v>140162</v>
      </c>
      <c r="Q316">
        <f>VLOOKUP($A316,Sheet6!$A$8:$F$224,6,FALSE)</f>
        <v>139983</v>
      </c>
      <c r="R316">
        <f>VLOOKUP($A316,Sheet6!$A$8:$G$224,7,FALSE)</f>
        <v>139870</v>
      </c>
      <c r="S316">
        <f>VLOOKUP($A316,Sheet6!$A$8:$H$224,8,FALSE)</f>
        <v>139305</v>
      </c>
      <c r="T316">
        <f>VLOOKUP($A316,Sheet6!$A$8:$I$229,9,FALSE)</f>
        <v>139446</v>
      </c>
    </row>
    <row r="317" spans="1:20" x14ac:dyDescent="0.3">
      <c r="A317" t="s">
        <v>52</v>
      </c>
      <c r="B317" t="s">
        <v>482</v>
      </c>
      <c r="C317" t="s">
        <v>486</v>
      </c>
      <c r="D317">
        <f>VLOOKUP($A317,'TRA8902'!$C$12:$AB$235,'TRA8902'!X$4,FALSE)</f>
        <v>2201</v>
      </c>
      <c r="E317">
        <f>VLOOKUP($A317,'TRA8902'!$C$12:$AB$235,'TRA8902'!Y$4,FALSE)</f>
        <v>2205</v>
      </c>
      <c r="F317">
        <f>VLOOKUP($A317,'TRA8902'!$C$12:$AB$235,'TRA8902'!Z$4,FALSE)</f>
        <v>2301</v>
      </c>
      <c r="G317">
        <f>VLOOKUP($A317,'TRA8902'!$C$12:$AB$235,'TRA8902'!AA$4,FALSE)</f>
        <v>2282</v>
      </c>
      <c r="H317">
        <f>VLOOKUP($A317,'TRA8902'!$C$12:$AB$235,'TRA8902'!AB$4,FALSE)</f>
        <v>2306</v>
      </c>
      <c r="I317">
        <f>VLOOKUP($A317,'TRA8902'!$C$12:$AC$235,'TRA8902'!AC$4,FALSE)</f>
        <v>2320</v>
      </c>
      <c r="J317">
        <f>VLOOKUP($A317,'TRA8902'!$C$12:$AD$235,'TRA8902'!AD$4,FALSE)</f>
        <v>2355</v>
      </c>
      <c r="K317">
        <f>VLOOKUP($A317,'TRA8902'!$C$12:$AE$235,'TRA8902'!AE$4,FALSE)</f>
        <v>2447</v>
      </c>
      <c r="M317">
        <f>VLOOKUP($A317,Sheet6!$A$8:$F$224,2,FALSE)</f>
        <v>372383</v>
      </c>
      <c r="N317">
        <f>VLOOKUP($A317,Sheet6!$A$8:$F$224,3,FALSE)</f>
        <v>373006</v>
      </c>
      <c r="O317">
        <f>VLOOKUP($A317,Sheet6!$A$8:$F$224,4,FALSE)</f>
        <v>374606</v>
      </c>
      <c r="P317">
        <f>VLOOKUP($A317,Sheet6!$A$8:$F$224,5,FALSE)</f>
        <v>375722</v>
      </c>
      <c r="Q317">
        <f>VLOOKUP($A317,Sheet6!$A$8:$F$224,6,FALSE)</f>
        <v>377303</v>
      </c>
      <c r="R317">
        <f>VLOOKUP($A317,Sheet6!$A$8:$G$224,7,FALSE)</f>
        <v>378846</v>
      </c>
      <c r="S317">
        <f>VLOOKUP($A317,Sheet6!$A$8:$H$224,8,FALSE)</f>
        <v>380790</v>
      </c>
      <c r="T317">
        <f>VLOOKUP($A317,Sheet6!$A$8:$I$229,9,FALSE)</f>
        <v>384152</v>
      </c>
    </row>
    <row r="318" spans="1:20" x14ac:dyDescent="0.3">
      <c r="A318" t="s">
        <v>54</v>
      </c>
      <c r="B318" t="s">
        <v>482</v>
      </c>
      <c r="C318" t="s">
        <v>486</v>
      </c>
      <c r="D318">
        <f>VLOOKUP($A318,'TRA8902'!$C$12:$AB$235,'TRA8902'!X$4,FALSE)</f>
        <v>1912</v>
      </c>
      <c r="E318">
        <f>VLOOKUP($A318,'TRA8902'!$C$12:$AB$235,'TRA8902'!Y$4,FALSE)</f>
        <v>1930</v>
      </c>
      <c r="F318">
        <f>VLOOKUP($A318,'TRA8902'!$C$12:$AB$235,'TRA8902'!Z$4,FALSE)</f>
        <v>2016</v>
      </c>
      <c r="G318">
        <f>VLOOKUP($A318,'TRA8902'!$C$12:$AB$235,'TRA8902'!AA$4,FALSE)</f>
        <v>2024</v>
      </c>
      <c r="H318">
        <f>VLOOKUP($A318,'TRA8902'!$C$12:$AB$235,'TRA8902'!AB$4,FALSE)</f>
        <v>2051</v>
      </c>
      <c r="I318">
        <f>VLOOKUP($A318,'TRA8902'!$C$12:$AC$235,'TRA8902'!AC$4,FALSE)</f>
        <v>2042</v>
      </c>
      <c r="J318">
        <f>VLOOKUP($A318,'TRA8902'!$C$12:$AD$235,'TRA8902'!AD$4,FALSE)</f>
        <v>2107</v>
      </c>
      <c r="K318">
        <f>VLOOKUP($A318,'TRA8902'!$C$12:$AE$235,'TRA8902'!AE$4,FALSE)</f>
        <v>2164</v>
      </c>
      <c r="M318">
        <f>VLOOKUP($A318,Sheet6!$A$8:$F$224,2,FALSE)</f>
        <v>330224</v>
      </c>
      <c r="N318">
        <f>VLOOKUP($A318,Sheet6!$A$8:$F$224,3,FALSE)</f>
        <v>331069</v>
      </c>
      <c r="O318">
        <f>VLOOKUP($A318,Sheet6!$A$8:$F$224,4,FALSE)</f>
        <v>332272</v>
      </c>
      <c r="P318">
        <f>VLOOKUP($A318,Sheet6!$A$8:$F$224,5,FALSE)</f>
        <v>333949</v>
      </c>
      <c r="Q318">
        <f>VLOOKUP($A318,Sheet6!$A$8:$F$224,6,FALSE)</f>
        <v>335724</v>
      </c>
      <c r="R318">
        <f>VLOOKUP($A318,Sheet6!$A$8:$G$224,7,FALSE)</f>
        <v>337986</v>
      </c>
      <c r="S318">
        <f>VLOOKUP($A318,Sheet6!$A$8:$H$224,8,FALSE)</f>
        <v>340502</v>
      </c>
      <c r="T318">
        <f>VLOOKUP($A318,Sheet6!$A$8:$I$229,9,FALSE)</f>
        <v>343071</v>
      </c>
    </row>
    <row r="319" spans="1:20" x14ac:dyDescent="0.3">
      <c r="A319" t="s">
        <v>58</v>
      </c>
      <c r="B319" t="s">
        <v>481</v>
      </c>
      <c r="C319" t="s">
        <v>486</v>
      </c>
      <c r="D319">
        <f>VLOOKUP($A319,'TRA8902'!$C$12:$AB$235,'TRA8902'!X$4,FALSE)</f>
        <v>511</v>
      </c>
      <c r="E319">
        <f>VLOOKUP($A319,'TRA8902'!$C$12:$AB$235,'TRA8902'!Y$4,FALSE)</f>
        <v>513</v>
      </c>
      <c r="F319">
        <f>VLOOKUP($A319,'TRA8902'!$C$12:$AB$235,'TRA8902'!Z$4,FALSE)</f>
        <v>528</v>
      </c>
      <c r="G319">
        <f>VLOOKUP($A319,'TRA8902'!$C$12:$AB$235,'TRA8902'!AA$4,FALSE)</f>
        <v>534</v>
      </c>
      <c r="H319">
        <f>VLOOKUP($A319,'TRA8902'!$C$12:$AB$235,'TRA8902'!AB$4,FALSE)</f>
        <v>541</v>
      </c>
      <c r="I319">
        <f>VLOOKUP($A319,'TRA8902'!$C$12:$AC$235,'TRA8902'!AC$4,FALSE)</f>
        <v>538</v>
      </c>
      <c r="J319">
        <f>VLOOKUP($A319,'TRA8902'!$C$12:$AD$235,'TRA8902'!AD$4,FALSE)</f>
        <v>585</v>
      </c>
      <c r="K319">
        <f>VLOOKUP($A319,'TRA8902'!$C$12:$AE$235,'TRA8902'!AE$4,FALSE)</f>
        <v>606</v>
      </c>
      <c r="M319">
        <f>VLOOKUP($A319,Sheet6!$A$8:$F$224,2,FALSE)</f>
        <v>125781</v>
      </c>
      <c r="N319">
        <f>VLOOKUP($A319,Sheet6!$A$8:$F$224,3,FALSE)</f>
        <v>126074</v>
      </c>
      <c r="O319">
        <f>VLOOKUP($A319,Sheet6!$A$8:$F$224,4,FALSE)</f>
        <v>126501</v>
      </c>
      <c r="P319">
        <f>VLOOKUP($A319,Sheet6!$A$8:$F$224,5,FALSE)</f>
        <v>126719</v>
      </c>
      <c r="Q319">
        <f>VLOOKUP($A319,Sheet6!$A$8:$F$224,6,FALSE)</f>
        <v>127306</v>
      </c>
      <c r="R319">
        <f>VLOOKUP($A319,Sheet6!$A$8:$G$224,7,FALSE)</f>
        <v>127595</v>
      </c>
      <c r="S319">
        <f>VLOOKUP($A319,Sheet6!$A$8:$H$224,8,FALSE)</f>
        <v>128432</v>
      </c>
      <c r="T319">
        <f>VLOOKUP($A319,Sheet6!$A$8:$I$229,9,FALSE)</f>
        <v>129410</v>
      </c>
    </row>
    <row r="320" spans="1:20" x14ac:dyDescent="0.3">
      <c r="A320" t="s">
        <v>62</v>
      </c>
      <c r="B320" t="s">
        <v>481</v>
      </c>
      <c r="C320" t="s">
        <v>486</v>
      </c>
      <c r="D320">
        <f>VLOOKUP($A320,'TRA8902'!$C$12:$AB$235,'TRA8902'!X$4,FALSE)</f>
        <v>1238</v>
      </c>
      <c r="E320">
        <f>VLOOKUP($A320,'TRA8902'!$C$12:$AB$235,'TRA8902'!Y$4,FALSE)</f>
        <v>1242</v>
      </c>
      <c r="F320">
        <f>VLOOKUP($A320,'TRA8902'!$C$12:$AB$235,'TRA8902'!Z$4,FALSE)</f>
        <v>1278</v>
      </c>
      <c r="G320">
        <f>VLOOKUP($A320,'TRA8902'!$C$12:$AB$235,'TRA8902'!AA$4,FALSE)</f>
        <v>1308</v>
      </c>
      <c r="H320">
        <f>VLOOKUP($A320,'TRA8902'!$C$12:$AB$235,'TRA8902'!AB$4,FALSE)</f>
        <v>1386</v>
      </c>
      <c r="I320">
        <f>VLOOKUP($A320,'TRA8902'!$C$12:$AC$235,'TRA8902'!AC$4,FALSE)</f>
        <v>1399</v>
      </c>
      <c r="J320">
        <f>VLOOKUP($A320,'TRA8902'!$C$12:$AD$235,'TRA8902'!AD$4,FALSE)</f>
        <v>1413</v>
      </c>
      <c r="K320">
        <f>VLOOKUP($A320,'TRA8902'!$C$12:$AE$235,'TRA8902'!AE$4,FALSE)</f>
        <v>1454</v>
      </c>
      <c r="M320">
        <f>VLOOKUP($A320,Sheet6!$A$8:$F$224,2,FALSE)</f>
        <v>203795</v>
      </c>
      <c r="N320">
        <f>VLOOKUP($A320,Sheet6!$A$8:$F$224,3,FALSE)</f>
        <v>205165</v>
      </c>
      <c r="O320">
        <f>VLOOKUP($A320,Sheet6!$A$8:$F$224,4,FALSE)</f>
        <v>206681</v>
      </c>
      <c r="P320">
        <f>VLOOKUP($A320,Sheet6!$A$8:$F$224,5,FALSE)</f>
        <v>207781</v>
      </c>
      <c r="Q320">
        <f>VLOOKUP($A320,Sheet6!$A$8:$F$224,6,FALSE)</f>
        <v>208973</v>
      </c>
      <c r="R320">
        <f>VLOOKUP($A320,Sheet6!$A$8:$G$224,7,FALSE)</f>
        <v>209704</v>
      </c>
      <c r="S320">
        <f>VLOOKUP($A320,Sheet6!$A$8:$H$224,8,FALSE)</f>
        <v>209547</v>
      </c>
      <c r="T320">
        <f>VLOOKUP($A320,Sheet6!$A$8:$I$229,9,FALSE)</f>
        <v>210014</v>
      </c>
    </row>
    <row r="321" spans="1:20" x14ac:dyDescent="0.3">
      <c r="A321" t="s">
        <v>100</v>
      </c>
      <c r="B321" t="s">
        <v>479</v>
      </c>
      <c r="C321" t="s">
        <v>486</v>
      </c>
      <c r="D321">
        <f>VLOOKUP($A321,'TRA8902'!$C$12:$AB$235,'TRA8902'!X$4,FALSE)</f>
        <v>1553</v>
      </c>
      <c r="E321">
        <f>VLOOKUP($A321,'TRA8902'!$C$12:$AB$235,'TRA8902'!Y$4,FALSE)</f>
        <v>1578</v>
      </c>
      <c r="F321">
        <f>VLOOKUP($A321,'TRA8902'!$C$12:$AB$235,'TRA8902'!Z$4,FALSE)</f>
        <v>1637</v>
      </c>
      <c r="G321">
        <f>VLOOKUP($A321,'TRA8902'!$C$12:$AB$235,'TRA8902'!AA$4,FALSE)</f>
        <v>1666</v>
      </c>
      <c r="H321">
        <f>VLOOKUP($A321,'TRA8902'!$C$12:$AB$235,'TRA8902'!AB$4,FALSE)</f>
        <v>1722</v>
      </c>
      <c r="I321">
        <f>VLOOKUP($A321,'TRA8902'!$C$12:$AC$235,'TRA8902'!AC$4,FALSE)</f>
        <v>1739</v>
      </c>
      <c r="J321">
        <f>VLOOKUP($A321,'TRA8902'!$C$12:$AD$235,'TRA8902'!AD$4,FALSE)</f>
        <v>1803</v>
      </c>
      <c r="K321">
        <f>VLOOKUP($A321,'TRA8902'!$C$12:$AE$235,'TRA8902'!AE$4,FALSE)</f>
        <v>1853</v>
      </c>
      <c r="M321">
        <f>VLOOKUP($A321,Sheet6!$A$8:$F$224,2,FALSE)</f>
        <v>335901</v>
      </c>
      <c r="N321">
        <f>VLOOKUP($A321,Sheet6!$A$8:$F$224,3,FALSE)</f>
        <v>336072</v>
      </c>
      <c r="O321">
        <f>VLOOKUP($A321,Sheet6!$A$8:$F$224,4,FALSE)</f>
        <v>337242</v>
      </c>
      <c r="P321">
        <f>VLOOKUP($A321,Sheet6!$A$8:$F$224,5,FALSE)</f>
        <v>336756</v>
      </c>
      <c r="Q321">
        <f>VLOOKUP($A321,Sheet6!$A$8:$F$224,6,FALSE)</f>
        <v>337804</v>
      </c>
      <c r="R321">
        <f>VLOOKUP($A321,Sheet6!$A$8:$G$224,7,FALSE)</f>
        <v>338061</v>
      </c>
      <c r="S321">
        <f>VLOOKUP($A321,Sheet6!$A$8:$H$224,8,FALSE)</f>
        <v>339614</v>
      </c>
      <c r="T321">
        <f>VLOOKUP($A321,Sheet6!$A$8:$I$229,9,FALSE)</f>
        <v>341173</v>
      </c>
    </row>
    <row r="322" spans="1:20" x14ac:dyDescent="0.3">
      <c r="A322" t="s">
        <v>102</v>
      </c>
      <c r="B322" t="s">
        <v>481</v>
      </c>
      <c r="C322" t="s">
        <v>486</v>
      </c>
      <c r="D322">
        <f>VLOOKUP($A322,'TRA8902'!$C$12:$AB$235,'TRA8902'!X$4,FALSE)</f>
        <v>630</v>
      </c>
      <c r="E322">
        <f>VLOOKUP($A322,'TRA8902'!$C$12:$AB$235,'TRA8902'!Y$4,FALSE)</f>
        <v>641</v>
      </c>
      <c r="F322">
        <f>VLOOKUP($A322,'TRA8902'!$C$12:$AB$235,'TRA8902'!Z$4,FALSE)</f>
        <v>674</v>
      </c>
      <c r="G322">
        <f>VLOOKUP($A322,'TRA8902'!$C$12:$AB$235,'TRA8902'!AA$4,FALSE)</f>
        <v>686</v>
      </c>
      <c r="H322">
        <f>VLOOKUP($A322,'TRA8902'!$C$12:$AB$235,'TRA8902'!AB$4,FALSE)</f>
        <v>712</v>
      </c>
      <c r="I322">
        <f>VLOOKUP($A322,'TRA8902'!$C$12:$AC$235,'TRA8902'!AC$4,FALSE)</f>
        <v>752</v>
      </c>
      <c r="J322">
        <f>VLOOKUP($A322,'TRA8902'!$C$12:$AD$235,'TRA8902'!AD$4,FALSE)</f>
        <v>787</v>
      </c>
      <c r="K322">
        <f>VLOOKUP($A322,'TRA8902'!$C$12:$AE$235,'TRA8902'!AE$4,FALSE)</f>
        <v>827</v>
      </c>
      <c r="M322">
        <f>VLOOKUP($A322,Sheet6!$A$8:$F$224,2,FALSE)</f>
        <v>257012</v>
      </c>
      <c r="N322">
        <f>VLOOKUP($A322,Sheet6!$A$8:$F$224,3,FALSE)</f>
        <v>257188</v>
      </c>
      <c r="O322">
        <f>VLOOKUP($A322,Sheet6!$A$8:$F$224,4,FALSE)</f>
        <v>257414</v>
      </c>
      <c r="P322">
        <f>VLOOKUP($A322,Sheet6!$A$8:$F$224,5,FALSE)</f>
        <v>258587</v>
      </c>
      <c r="Q322">
        <f>VLOOKUP($A322,Sheet6!$A$8:$F$224,6,FALSE)</f>
        <v>260035</v>
      </c>
      <c r="R322">
        <f>VLOOKUP($A322,Sheet6!$A$8:$G$224,7,FALSE)</f>
        <v>260673</v>
      </c>
      <c r="S322">
        <f>VLOOKUP($A322,Sheet6!$A$8:$H$224,8,FALSE)</f>
        <v>260645</v>
      </c>
      <c r="T322">
        <f>VLOOKUP($A322,Sheet6!$A$8:$I$229,9,FALSE)</f>
        <v>259778</v>
      </c>
    </row>
    <row r="323" spans="1:20" x14ac:dyDescent="0.3">
      <c r="A323" t="s">
        <v>104</v>
      </c>
      <c r="B323" t="s">
        <v>481</v>
      </c>
      <c r="C323" t="s">
        <v>486</v>
      </c>
      <c r="D323">
        <f>VLOOKUP($A323,'TRA8902'!$C$12:$AB$235,'TRA8902'!X$4,FALSE)</f>
        <v>500</v>
      </c>
      <c r="E323">
        <f>VLOOKUP($A323,'TRA8902'!$C$12:$AB$235,'TRA8902'!Y$4,FALSE)</f>
        <v>502</v>
      </c>
      <c r="F323">
        <f>VLOOKUP($A323,'TRA8902'!$C$12:$AB$235,'TRA8902'!Z$4,FALSE)</f>
        <v>524</v>
      </c>
      <c r="G323">
        <f>VLOOKUP($A323,'TRA8902'!$C$12:$AB$235,'TRA8902'!AA$4,FALSE)</f>
        <v>541</v>
      </c>
      <c r="H323">
        <f>VLOOKUP($A323,'TRA8902'!$C$12:$AB$235,'TRA8902'!AB$4,FALSE)</f>
        <v>559</v>
      </c>
      <c r="I323">
        <f>VLOOKUP($A323,'TRA8902'!$C$12:$AC$235,'TRA8902'!AC$4,FALSE)</f>
        <v>565</v>
      </c>
      <c r="J323">
        <f>VLOOKUP($A323,'TRA8902'!$C$12:$AD$235,'TRA8902'!AD$4,FALSE)</f>
        <v>594</v>
      </c>
      <c r="K323">
        <f>VLOOKUP($A323,'TRA8902'!$C$12:$AE$235,'TRA8902'!AE$4,FALSE)</f>
        <v>610</v>
      </c>
      <c r="M323">
        <f>VLOOKUP($A323,Sheet6!$A$8:$F$224,2,FALSE)</f>
        <v>159788</v>
      </c>
      <c r="N323">
        <f>VLOOKUP($A323,Sheet6!$A$8:$F$224,3,FALSE)</f>
        <v>159963</v>
      </c>
      <c r="O323">
        <f>VLOOKUP($A323,Sheet6!$A$8:$F$224,4,FALSE)</f>
        <v>160019</v>
      </c>
      <c r="P323">
        <f>VLOOKUP($A323,Sheet6!$A$8:$F$224,5,FALSE)</f>
        <v>159971</v>
      </c>
      <c r="Q323">
        <f>VLOOKUP($A323,Sheet6!$A$8:$F$224,6,FALSE)</f>
        <v>159828</v>
      </c>
      <c r="R323">
        <f>VLOOKUP($A323,Sheet6!$A$8:$G$224,7,FALSE)</f>
        <v>159826</v>
      </c>
      <c r="S323">
        <f>VLOOKUP($A323,Sheet6!$A$8:$H$224,8,FALSE)</f>
        <v>159821</v>
      </c>
      <c r="T323">
        <f>VLOOKUP($A323,Sheet6!$A$8:$I$229,9,FALSE)</f>
        <v>159563</v>
      </c>
    </row>
    <row r="324" spans="1:20" x14ac:dyDescent="0.3">
      <c r="A324" t="s">
        <v>106</v>
      </c>
      <c r="B324" t="s">
        <v>482</v>
      </c>
      <c r="C324" t="s">
        <v>486</v>
      </c>
      <c r="D324">
        <f>VLOOKUP($A324,'TRA8902'!$C$12:$AB$235,'TRA8902'!X$4,FALSE)</f>
        <v>739</v>
      </c>
      <c r="E324">
        <f>VLOOKUP($A324,'TRA8902'!$C$12:$AB$235,'TRA8902'!Y$4,FALSE)</f>
        <v>743</v>
      </c>
      <c r="F324">
        <f>VLOOKUP($A324,'TRA8902'!$C$12:$AB$235,'TRA8902'!Z$4,FALSE)</f>
        <v>764</v>
      </c>
      <c r="G324">
        <f>VLOOKUP($A324,'TRA8902'!$C$12:$AB$235,'TRA8902'!AA$4,FALSE)</f>
        <v>777</v>
      </c>
      <c r="H324">
        <f>VLOOKUP($A324,'TRA8902'!$C$12:$AB$235,'TRA8902'!AB$4,FALSE)</f>
        <v>806</v>
      </c>
      <c r="I324">
        <f>VLOOKUP($A324,'TRA8902'!$C$12:$AC$235,'TRA8902'!AC$4,FALSE)</f>
        <v>810</v>
      </c>
      <c r="J324">
        <f>VLOOKUP($A324,'TRA8902'!$C$12:$AD$235,'TRA8902'!AD$4,FALSE)</f>
        <v>856</v>
      </c>
      <c r="K324">
        <f>VLOOKUP($A324,'TRA8902'!$C$12:$AE$235,'TRA8902'!AE$4,FALSE)</f>
        <v>857</v>
      </c>
      <c r="M324">
        <f>VLOOKUP($A324,Sheet6!$A$8:$F$224,2,FALSE)</f>
        <v>168351</v>
      </c>
      <c r="N324">
        <f>VLOOKUP($A324,Sheet6!$A$8:$F$224,3,FALSE)</f>
        <v>168716</v>
      </c>
      <c r="O324">
        <f>VLOOKUP($A324,Sheet6!$A$8:$F$224,4,FALSE)</f>
        <v>169213</v>
      </c>
      <c r="P324">
        <f>VLOOKUP($A324,Sheet6!$A$8:$F$224,5,FALSE)</f>
        <v>169843</v>
      </c>
      <c r="Q324">
        <f>VLOOKUP($A324,Sheet6!$A$8:$F$224,6,FALSE)</f>
        <v>170807</v>
      </c>
      <c r="R324">
        <f>VLOOKUP($A324,Sheet6!$A$8:$G$224,7,FALSE)</f>
        <v>171294</v>
      </c>
      <c r="S324">
        <f>VLOOKUP($A324,Sheet6!$A$8:$H$224,8,FALSE)</f>
        <v>172005</v>
      </c>
      <c r="T324">
        <f>VLOOKUP($A324,Sheet6!$A$8:$I$229,9,FALSE)</f>
        <v>172292</v>
      </c>
    </row>
    <row r="325" spans="1:20" x14ac:dyDescent="0.3">
      <c r="A325" t="s">
        <v>110</v>
      </c>
      <c r="B325" t="s">
        <v>481</v>
      </c>
      <c r="C325" t="s">
        <v>486</v>
      </c>
      <c r="D325">
        <f>VLOOKUP($A325,'TRA8902'!$C$12:$AB$235,'TRA8902'!X$4,FALSE)</f>
        <v>641</v>
      </c>
      <c r="E325">
        <f>VLOOKUP($A325,'TRA8902'!$C$12:$AB$235,'TRA8902'!Y$4,FALSE)</f>
        <v>648</v>
      </c>
      <c r="F325">
        <f>VLOOKUP($A325,'TRA8902'!$C$12:$AB$235,'TRA8902'!Z$4,FALSE)</f>
        <v>671</v>
      </c>
      <c r="G325">
        <f>VLOOKUP($A325,'TRA8902'!$C$12:$AB$235,'TRA8902'!AA$4,FALSE)</f>
        <v>683</v>
      </c>
      <c r="H325">
        <f>VLOOKUP($A325,'TRA8902'!$C$12:$AB$235,'TRA8902'!AB$4,FALSE)</f>
        <v>710</v>
      </c>
      <c r="I325">
        <f>VLOOKUP($A325,'TRA8902'!$C$12:$AC$235,'TRA8902'!AC$4,FALSE)</f>
        <v>752</v>
      </c>
      <c r="J325">
        <f>VLOOKUP($A325,'TRA8902'!$C$12:$AD$235,'TRA8902'!AD$4,FALSE)</f>
        <v>775</v>
      </c>
      <c r="K325">
        <f>VLOOKUP($A325,'TRA8902'!$C$12:$AE$235,'TRA8902'!AE$4,FALSE)</f>
        <v>797</v>
      </c>
      <c r="M325">
        <f>VLOOKUP($A325,Sheet6!$A$8:$F$224,2,FALSE)</f>
        <v>199567</v>
      </c>
      <c r="N325">
        <f>VLOOKUP($A325,Sheet6!$A$8:$F$224,3,FALSE)</f>
        <v>202113</v>
      </c>
      <c r="O325">
        <f>VLOOKUP($A325,Sheet6!$A$8:$F$224,4,FALSE)</f>
        <v>203654</v>
      </c>
      <c r="P325">
        <f>VLOOKUP($A325,Sheet6!$A$8:$F$224,5,FALSE)</f>
        <v>205784</v>
      </c>
      <c r="Q325">
        <f>VLOOKUP($A325,Sheet6!$A$8:$F$224,6,FALSE)</f>
        <v>206920</v>
      </c>
      <c r="R325">
        <f>VLOOKUP($A325,Sheet6!$A$8:$G$224,7,FALSE)</f>
        <v>208163</v>
      </c>
      <c r="S325">
        <f>VLOOKUP($A325,Sheet6!$A$8:$H$224,8,FALSE)</f>
        <v>209893</v>
      </c>
      <c r="T325">
        <f>VLOOKUP($A325,Sheet6!$A$8:$I$229,9,FALSE)</f>
        <v>210618</v>
      </c>
    </row>
    <row r="326" spans="1:20" x14ac:dyDescent="0.3">
      <c r="A326" t="s">
        <v>136</v>
      </c>
      <c r="B326" t="s">
        <v>481</v>
      </c>
      <c r="C326" t="s">
        <v>486</v>
      </c>
      <c r="D326">
        <f>VLOOKUP($A326,'TRA8902'!$C$12:$AB$235,'TRA8902'!X$4,FALSE)</f>
        <v>892</v>
      </c>
      <c r="E326">
        <f>VLOOKUP($A326,'TRA8902'!$C$12:$AB$235,'TRA8902'!Y$4,FALSE)</f>
        <v>873</v>
      </c>
      <c r="F326">
        <f>VLOOKUP($A326,'TRA8902'!$C$12:$AB$235,'TRA8902'!Z$4,FALSE)</f>
        <v>895</v>
      </c>
      <c r="G326">
        <f>VLOOKUP($A326,'TRA8902'!$C$12:$AB$235,'TRA8902'!AA$4,FALSE)</f>
        <v>903</v>
      </c>
      <c r="H326">
        <f>VLOOKUP($A326,'TRA8902'!$C$12:$AB$235,'TRA8902'!AB$4,FALSE)</f>
        <v>903</v>
      </c>
      <c r="I326">
        <f>VLOOKUP($A326,'TRA8902'!$C$12:$AC$235,'TRA8902'!AC$4,FALSE)</f>
        <v>934</v>
      </c>
      <c r="J326">
        <f>VLOOKUP($A326,'TRA8902'!$C$12:$AD$235,'TRA8902'!AD$4,FALSE)</f>
        <v>925</v>
      </c>
      <c r="K326">
        <f>VLOOKUP($A326,'TRA8902'!$C$12:$AE$235,'TRA8902'!AE$4,FALSE)</f>
        <v>956</v>
      </c>
      <c r="M326">
        <f>VLOOKUP($A326,Sheet6!$A$8:$F$224,2,FALSE)</f>
        <v>250582</v>
      </c>
      <c r="N326">
        <f>VLOOKUP($A326,Sheet6!$A$8:$F$224,3,FALSE)</f>
        <v>251312</v>
      </c>
      <c r="O326">
        <f>VLOOKUP($A326,Sheet6!$A$8:$F$224,4,FALSE)</f>
        <v>252313</v>
      </c>
      <c r="P326">
        <f>VLOOKUP($A326,Sheet6!$A$8:$F$224,5,FALSE)</f>
        <v>253875</v>
      </c>
      <c r="Q326">
        <f>VLOOKUP($A326,Sheet6!$A$8:$F$224,6,FALSE)</f>
        <v>256203</v>
      </c>
      <c r="R326">
        <f>VLOOKUP($A326,Sheet6!$A$8:$G$224,7,FALSE)</f>
        <v>257034</v>
      </c>
      <c r="S326">
        <f>VLOOKUP($A326,Sheet6!$A$8:$H$224,8,FALSE)</f>
        <v>257174</v>
      </c>
      <c r="T326">
        <f>VLOOKUP($A326,Sheet6!$A$8:$I$229,9,FALSE)</f>
        <v>257302</v>
      </c>
    </row>
    <row r="327" spans="1:20" x14ac:dyDescent="0.3">
      <c r="A327" t="s">
        <v>140</v>
      </c>
      <c r="B327" t="s">
        <v>481</v>
      </c>
      <c r="C327" t="s">
        <v>486</v>
      </c>
      <c r="D327">
        <f>VLOOKUP($A327,'TRA8902'!$C$12:$AB$235,'TRA8902'!X$4,FALSE)</f>
        <v>728</v>
      </c>
      <c r="E327">
        <f>VLOOKUP($A327,'TRA8902'!$C$12:$AB$235,'TRA8902'!Y$4,FALSE)</f>
        <v>722</v>
      </c>
      <c r="F327">
        <f>VLOOKUP($A327,'TRA8902'!$C$12:$AB$235,'TRA8902'!Z$4,FALSE)</f>
        <v>736</v>
      </c>
      <c r="G327">
        <f>VLOOKUP($A327,'TRA8902'!$C$12:$AB$235,'TRA8902'!AA$4,FALSE)</f>
        <v>737</v>
      </c>
      <c r="H327">
        <f>VLOOKUP($A327,'TRA8902'!$C$12:$AB$235,'TRA8902'!AB$4,FALSE)</f>
        <v>746</v>
      </c>
      <c r="I327">
        <f>VLOOKUP($A327,'TRA8902'!$C$12:$AC$235,'TRA8902'!AC$4,FALSE)</f>
        <v>766</v>
      </c>
      <c r="J327">
        <f>VLOOKUP($A327,'TRA8902'!$C$12:$AD$235,'TRA8902'!AD$4,FALSE)</f>
        <v>760</v>
      </c>
      <c r="K327">
        <f>VLOOKUP($A327,'TRA8902'!$C$12:$AE$235,'TRA8902'!AE$4,FALSE)</f>
        <v>788</v>
      </c>
      <c r="M327">
        <f>VLOOKUP($A327,Sheet6!$A$8:$F$224,2,FALSE)</f>
        <v>332067</v>
      </c>
      <c r="N327">
        <f>VLOOKUP($A327,Sheet6!$A$8:$F$224,3,FALSE)</f>
        <v>334631</v>
      </c>
      <c r="O327">
        <f>VLOOKUP($A327,Sheet6!$A$8:$F$224,4,FALSE)</f>
        <v>338491</v>
      </c>
      <c r="P327">
        <f>VLOOKUP($A327,Sheet6!$A$8:$F$224,5,FALSE)</f>
        <v>344036</v>
      </c>
      <c r="Q327">
        <f>VLOOKUP($A327,Sheet6!$A$8:$F$224,6,FALSE)</f>
        <v>349513</v>
      </c>
      <c r="R327">
        <f>VLOOKUP($A327,Sheet6!$A$8:$G$224,7,FALSE)</f>
        <v>353540</v>
      </c>
      <c r="S327">
        <f>VLOOKUP($A327,Sheet6!$A$8:$H$224,8,FALSE)</f>
        <v>355218</v>
      </c>
      <c r="T327">
        <f>VLOOKUP($A327,Sheet6!$A$8:$I$229,9,FALSE)</f>
        <v>354224</v>
      </c>
    </row>
    <row r="328" spans="1:20" x14ac:dyDescent="0.3">
      <c r="A328" t="s">
        <v>148</v>
      </c>
      <c r="B328" t="s">
        <v>481</v>
      </c>
      <c r="C328" t="s">
        <v>486</v>
      </c>
      <c r="D328">
        <f>VLOOKUP($A328,'TRA8902'!$C$12:$AB$235,'TRA8902'!X$4,FALSE)</f>
        <v>767</v>
      </c>
      <c r="E328">
        <f>VLOOKUP($A328,'TRA8902'!$C$12:$AB$235,'TRA8902'!Y$4,FALSE)</f>
        <v>757</v>
      </c>
      <c r="F328">
        <f>VLOOKUP($A328,'TRA8902'!$C$12:$AB$235,'TRA8902'!Z$4,FALSE)</f>
        <v>761</v>
      </c>
      <c r="G328">
        <f>VLOOKUP($A328,'TRA8902'!$C$12:$AB$235,'TRA8902'!AA$4,FALSE)</f>
        <v>764</v>
      </c>
      <c r="H328">
        <f>VLOOKUP($A328,'TRA8902'!$C$12:$AB$235,'TRA8902'!AB$4,FALSE)</f>
        <v>770</v>
      </c>
      <c r="I328">
        <f>VLOOKUP($A328,'TRA8902'!$C$12:$AC$235,'TRA8902'!AC$4,FALSE)</f>
        <v>798</v>
      </c>
      <c r="J328">
        <f>VLOOKUP($A328,'TRA8902'!$C$12:$AD$235,'TRA8902'!AD$4,FALSE)</f>
        <v>814</v>
      </c>
      <c r="K328">
        <f>VLOOKUP($A328,'TRA8902'!$C$12:$AE$235,'TRA8902'!AE$4,FALSE)</f>
        <v>853</v>
      </c>
      <c r="M328">
        <f>VLOOKUP($A328,Sheet6!$A$8:$F$224,2,FALSE)</f>
        <v>308463</v>
      </c>
      <c r="N328">
        <f>VLOOKUP($A328,Sheet6!$A$8:$F$224,3,FALSE)</f>
        <v>310657</v>
      </c>
      <c r="O328">
        <f>VLOOKUP($A328,Sheet6!$A$8:$F$224,4,FALSE)</f>
        <v>314385</v>
      </c>
      <c r="P328">
        <f>VLOOKUP($A328,Sheet6!$A$8:$F$224,5,FALSE)</f>
        <v>318936</v>
      </c>
      <c r="Q328">
        <f>VLOOKUP($A328,Sheet6!$A$8:$F$224,6,FALSE)</f>
        <v>324779</v>
      </c>
      <c r="R328">
        <f>VLOOKUP($A328,Sheet6!$A$8:$G$224,7,FALSE)</f>
        <v>329209</v>
      </c>
      <c r="S328">
        <f>VLOOKUP($A328,Sheet6!$A$8:$H$224,8,FALSE)</f>
        <v>331069</v>
      </c>
      <c r="T328">
        <f>VLOOKUP($A328,Sheet6!$A$8:$I$229,9,FALSE)</f>
        <v>332900</v>
      </c>
    </row>
    <row r="329" spans="1:20" x14ac:dyDescent="0.3">
      <c r="A329" t="s">
        <v>152</v>
      </c>
      <c r="B329" t="s">
        <v>479</v>
      </c>
      <c r="C329" t="s">
        <v>486</v>
      </c>
      <c r="D329">
        <f>VLOOKUP($A329,'TRA8902'!$C$12:$AB$235,'TRA8902'!X$4,FALSE)</f>
        <v>278</v>
      </c>
      <c r="E329">
        <f>VLOOKUP($A329,'TRA8902'!$C$12:$AB$235,'TRA8902'!Y$4,FALSE)</f>
        <v>279</v>
      </c>
      <c r="F329">
        <f>VLOOKUP($A329,'TRA8902'!$C$12:$AB$235,'TRA8902'!Z$4,FALSE)</f>
        <v>289</v>
      </c>
      <c r="G329">
        <f>VLOOKUP($A329,'TRA8902'!$C$12:$AB$235,'TRA8902'!AA$4,FALSE)</f>
        <v>312</v>
      </c>
      <c r="H329">
        <f>VLOOKUP($A329,'TRA8902'!$C$12:$AB$235,'TRA8902'!AB$4,FALSE)</f>
        <v>330</v>
      </c>
      <c r="I329">
        <f>VLOOKUP($A329,'TRA8902'!$C$12:$AC$235,'TRA8902'!AC$4,FALSE)</f>
        <v>327</v>
      </c>
      <c r="J329">
        <f>VLOOKUP($A329,'TRA8902'!$C$12:$AD$235,'TRA8902'!AD$4,FALSE)</f>
        <v>336</v>
      </c>
      <c r="K329">
        <f>VLOOKUP($A329,'TRA8902'!$C$12:$AE$235,'TRA8902'!AE$4,FALSE)</f>
        <v>338</v>
      </c>
      <c r="M329">
        <f>VLOOKUP($A329,Sheet6!$A$8:$F$224,2,FALSE)</f>
        <v>37096</v>
      </c>
      <c r="N329">
        <f>VLOOKUP($A329,Sheet6!$A$8:$F$224,3,FALSE)</f>
        <v>37791</v>
      </c>
      <c r="O329">
        <f>VLOOKUP($A329,Sheet6!$A$8:$F$224,4,FALSE)</f>
        <v>38263</v>
      </c>
      <c r="P329">
        <f>VLOOKUP($A329,Sheet6!$A$8:$F$224,5,FALSE)</f>
        <v>38352</v>
      </c>
      <c r="Q329">
        <f>VLOOKUP($A329,Sheet6!$A$8:$F$224,6,FALSE)</f>
        <v>38949</v>
      </c>
      <c r="R329">
        <f>VLOOKUP($A329,Sheet6!$A$8:$G$224,7,FALSE)</f>
        <v>39474</v>
      </c>
      <c r="S329">
        <f>VLOOKUP($A329,Sheet6!$A$8:$H$224,8,FALSE)</f>
        <v>39697</v>
      </c>
      <c r="T329">
        <f>VLOOKUP($A329,Sheet6!$A$8:$I$229,9,FALSE)</f>
        <v>39927</v>
      </c>
    </row>
    <row r="330" spans="1:20" x14ac:dyDescent="0.3">
      <c r="A330" t="s">
        <v>156</v>
      </c>
      <c r="B330" t="s">
        <v>479</v>
      </c>
      <c r="C330" t="s">
        <v>486</v>
      </c>
      <c r="D330">
        <f>VLOOKUP($A330,'TRA8902'!$C$12:$AB$235,'TRA8902'!X$4,FALSE)</f>
        <v>842</v>
      </c>
      <c r="E330">
        <f>VLOOKUP($A330,'TRA8902'!$C$12:$AB$235,'TRA8902'!Y$4,FALSE)</f>
        <v>846</v>
      </c>
      <c r="F330">
        <f>VLOOKUP($A330,'TRA8902'!$C$12:$AB$235,'TRA8902'!Z$4,FALSE)</f>
        <v>881</v>
      </c>
      <c r="G330">
        <f>VLOOKUP($A330,'TRA8902'!$C$12:$AB$235,'TRA8902'!AA$4,FALSE)</f>
        <v>894</v>
      </c>
      <c r="H330">
        <f>VLOOKUP($A330,'TRA8902'!$C$12:$AB$235,'TRA8902'!AB$4,FALSE)</f>
        <v>921</v>
      </c>
      <c r="I330">
        <f>VLOOKUP($A330,'TRA8902'!$C$12:$AC$235,'TRA8902'!AC$4,FALSE)</f>
        <v>939</v>
      </c>
      <c r="J330">
        <f>VLOOKUP($A330,'TRA8902'!$C$12:$AD$235,'TRA8902'!AD$4,FALSE)</f>
        <v>937</v>
      </c>
      <c r="K330">
        <f>VLOOKUP($A330,'TRA8902'!$C$12:$AE$235,'TRA8902'!AE$4,FALSE)</f>
        <v>935</v>
      </c>
      <c r="M330">
        <f>VLOOKUP($A330,Sheet6!$A$8:$F$224,2,FALSE)</f>
        <v>185197</v>
      </c>
      <c r="N330">
        <f>VLOOKUP($A330,Sheet6!$A$8:$F$224,3,FALSE)</f>
        <v>186389</v>
      </c>
      <c r="O330">
        <f>VLOOKUP($A330,Sheet6!$A$8:$F$224,4,FALSE)</f>
        <v>187737</v>
      </c>
      <c r="P330">
        <f>VLOOKUP($A330,Sheet6!$A$8:$F$224,5,FALSE)</f>
        <v>188522</v>
      </c>
      <c r="Q330">
        <f>VLOOKUP($A330,Sheet6!$A$8:$F$224,6,FALSE)</f>
        <v>189532</v>
      </c>
      <c r="R330">
        <f>VLOOKUP($A330,Sheet6!$A$8:$G$224,7,FALSE)</f>
        <v>191041</v>
      </c>
      <c r="S330">
        <f>VLOOKUP($A330,Sheet6!$A$8:$H$224,8,FALSE)</f>
        <v>192107</v>
      </c>
      <c r="T330">
        <f>VLOOKUP($A330,Sheet6!$A$8:$I$229,9,FALSE)</f>
        <v>192801</v>
      </c>
    </row>
    <row r="331" spans="1:20" x14ac:dyDescent="0.3">
      <c r="A331" t="s">
        <v>158</v>
      </c>
      <c r="B331" t="s">
        <v>479</v>
      </c>
      <c r="C331" t="s">
        <v>486</v>
      </c>
      <c r="D331">
        <f>VLOOKUP($A331,'TRA8902'!$C$12:$AB$235,'TRA8902'!X$4,FALSE)</f>
        <v>1422</v>
      </c>
      <c r="E331">
        <f>VLOOKUP($A331,'TRA8902'!$C$12:$AB$235,'TRA8902'!Y$4,FALSE)</f>
        <v>1442</v>
      </c>
      <c r="F331">
        <f>VLOOKUP($A331,'TRA8902'!$C$12:$AB$235,'TRA8902'!Z$4,FALSE)</f>
        <v>1477</v>
      </c>
      <c r="G331">
        <f>VLOOKUP($A331,'TRA8902'!$C$12:$AB$235,'TRA8902'!AA$4,FALSE)</f>
        <v>1496</v>
      </c>
      <c r="H331">
        <f>VLOOKUP($A331,'TRA8902'!$C$12:$AB$235,'TRA8902'!AB$4,FALSE)</f>
        <v>1568</v>
      </c>
      <c r="I331">
        <f>VLOOKUP($A331,'TRA8902'!$C$12:$AC$235,'TRA8902'!AC$4,FALSE)</f>
        <v>1596</v>
      </c>
      <c r="J331">
        <f>VLOOKUP($A331,'TRA8902'!$C$12:$AD$235,'TRA8902'!AD$4,FALSE)</f>
        <v>1622</v>
      </c>
      <c r="K331">
        <f>VLOOKUP($A331,'TRA8902'!$C$12:$AE$235,'TRA8902'!AE$4,FALSE)</f>
        <v>1645</v>
      </c>
      <c r="M331">
        <f>VLOOKUP($A331,Sheet6!$A$8:$F$224,2,FALSE)</f>
        <v>308416</v>
      </c>
      <c r="N331">
        <f>VLOOKUP($A331,Sheet6!$A$8:$F$224,3,FALSE)</f>
        <v>309085</v>
      </c>
      <c r="O331">
        <f>VLOOKUP($A331,Sheet6!$A$8:$F$224,4,FALSE)</f>
        <v>310774</v>
      </c>
      <c r="P331">
        <f>VLOOKUP($A331,Sheet6!$A$8:$F$224,5,FALSE)</f>
        <v>312227</v>
      </c>
      <c r="Q331">
        <f>VLOOKUP($A331,Sheet6!$A$8:$F$224,6,FALSE)</f>
        <v>314392</v>
      </c>
      <c r="R331">
        <f>VLOOKUP($A331,Sheet6!$A$8:$G$224,7,FALSE)</f>
        <v>317459</v>
      </c>
      <c r="S331">
        <f>VLOOKUP($A331,Sheet6!$A$8:$H$224,8,FALSE)</f>
        <v>320274</v>
      </c>
      <c r="T331">
        <f>VLOOKUP($A331,Sheet6!$A$8:$I$229,9,FALSE)</f>
        <v>323136</v>
      </c>
    </row>
    <row r="332" spans="1:20" x14ac:dyDescent="0.3">
      <c r="A332" t="s">
        <v>162</v>
      </c>
      <c r="B332" t="s">
        <v>481</v>
      </c>
      <c r="C332" t="s">
        <v>486</v>
      </c>
      <c r="D332">
        <f>VLOOKUP($A332,'TRA8902'!$C$12:$AB$235,'TRA8902'!X$4,FALSE)</f>
        <v>719</v>
      </c>
      <c r="E332">
        <f>VLOOKUP($A332,'TRA8902'!$C$12:$AB$235,'TRA8902'!Y$4,FALSE)</f>
        <v>723</v>
      </c>
      <c r="F332">
        <f>VLOOKUP($A332,'TRA8902'!$C$12:$AB$235,'TRA8902'!Z$4,FALSE)</f>
        <v>739</v>
      </c>
      <c r="G332">
        <f>VLOOKUP($A332,'TRA8902'!$C$12:$AB$235,'TRA8902'!AA$4,FALSE)</f>
        <v>753</v>
      </c>
      <c r="H332">
        <f>VLOOKUP($A332,'TRA8902'!$C$12:$AB$235,'TRA8902'!AB$4,FALSE)</f>
        <v>752</v>
      </c>
      <c r="I332">
        <f>VLOOKUP($A332,'TRA8902'!$C$12:$AC$235,'TRA8902'!AC$4,FALSE)</f>
        <v>751</v>
      </c>
      <c r="J332">
        <f>VLOOKUP($A332,'TRA8902'!$C$12:$AD$235,'TRA8902'!AD$4,FALSE)</f>
        <v>758</v>
      </c>
      <c r="K332">
        <f>VLOOKUP($A332,'TRA8902'!$C$12:$AE$235,'TRA8902'!AE$4,FALSE)</f>
        <v>774</v>
      </c>
      <c r="M332">
        <f>VLOOKUP($A332,Sheet6!$A$8:$F$224,2,FALSE)</f>
        <v>249792</v>
      </c>
      <c r="N332">
        <f>VLOOKUP($A332,Sheet6!$A$8:$F$224,3,FALSE)</f>
        <v>250194</v>
      </c>
      <c r="O332">
        <f>VLOOKUP($A332,Sheet6!$A$8:$F$224,4,FALSE)</f>
        <v>250956</v>
      </c>
      <c r="P332">
        <f>VLOOKUP($A332,Sheet6!$A$8:$F$224,5,FALSE)</f>
        <v>251746</v>
      </c>
      <c r="Q332">
        <f>VLOOKUP($A332,Sheet6!$A$8:$F$224,6,FALSE)</f>
        <v>253659</v>
      </c>
      <c r="R332">
        <f>VLOOKUP($A332,Sheet6!$A$8:$G$224,7,FALSE)</f>
        <v>255378</v>
      </c>
      <c r="S332">
        <f>VLOOKUP($A332,Sheet6!$A$8:$H$224,8,FALSE)</f>
        <v>255833</v>
      </c>
      <c r="T332">
        <f>VLOOKUP($A332,Sheet6!$A$8:$I$229,9,FALSE)</f>
        <v>256375</v>
      </c>
    </row>
    <row r="333" spans="1:20" x14ac:dyDescent="0.3">
      <c r="A333" t="s">
        <v>164</v>
      </c>
      <c r="B333" t="s">
        <v>481</v>
      </c>
      <c r="C333" t="s">
        <v>486</v>
      </c>
      <c r="D333">
        <f>VLOOKUP($A333,'TRA8902'!$C$12:$AB$235,'TRA8902'!X$4,FALSE)</f>
        <v>674</v>
      </c>
      <c r="E333">
        <f>VLOOKUP($A333,'TRA8902'!$C$12:$AB$235,'TRA8902'!Y$4,FALSE)</f>
        <v>677</v>
      </c>
      <c r="F333">
        <f>VLOOKUP($A333,'TRA8902'!$C$12:$AB$235,'TRA8902'!Z$4,FALSE)</f>
        <v>693</v>
      </c>
      <c r="G333">
        <f>VLOOKUP($A333,'TRA8902'!$C$12:$AB$235,'TRA8902'!AA$4,FALSE)</f>
        <v>707</v>
      </c>
      <c r="H333">
        <f>VLOOKUP($A333,'TRA8902'!$C$12:$AB$235,'TRA8902'!AB$4,FALSE)</f>
        <v>726</v>
      </c>
      <c r="I333">
        <f>VLOOKUP($A333,'TRA8902'!$C$12:$AC$235,'TRA8902'!AC$4,FALSE)</f>
        <v>772</v>
      </c>
      <c r="J333">
        <f>VLOOKUP($A333,'TRA8902'!$C$12:$AD$235,'TRA8902'!AD$4,FALSE)</f>
        <v>804</v>
      </c>
      <c r="K333">
        <f>VLOOKUP($A333,'TRA8902'!$C$12:$AE$235,'TRA8902'!AE$4,FALSE)</f>
        <v>816</v>
      </c>
      <c r="M333">
        <f>VLOOKUP($A333,Sheet6!$A$8:$F$224,2,FALSE)</f>
        <v>167811</v>
      </c>
      <c r="N333">
        <f>VLOOKUP($A333,Sheet6!$A$8:$F$224,3,FALSE)</f>
        <v>168642</v>
      </c>
      <c r="O333">
        <f>VLOOKUP($A333,Sheet6!$A$8:$F$224,4,FALSE)</f>
        <v>169768</v>
      </c>
      <c r="P333">
        <f>VLOOKUP($A333,Sheet6!$A$8:$F$224,5,FALSE)</f>
        <v>171677</v>
      </c>
      <c r="Q333">
        <f>VLOOKUP($A333,Sheet6!$A$8:$F$224,6,FALSE)</f>
        <v>173727</v>
      </c>
      <c r="R333">
        <f>VLOOKUP($A333,Sheet6!$A$8:$G$224,7,FALSE)</f>
        <v>175768</v>
      </c>
      <c r="S333">
        <f>VLOOKUP($A333,Sheet6!$A$8:$H$224,8,FALSE)</f>
        <v>177799</v>
      </c>
      <c r="T333">
        <f>VLOOKUP($A333,Sheet6!$A$8:$I$229,9,FALSE)</f>
        <v>179854</v>
      </c>
    </row>
    <row r="334" spans="1:20" x14ac:dyDescent="0.3">
      <c r="A334" t="s">
        <v>190</v>
      </c>
      <c r="B334" t="s">
        <v>482</v>
      </c>
      <c r="C334" t="s">
        <v>486</v>
      </c>
      <c r="D334">
        <f>VLOOKUP($A334,'TRA8902'!$C$12:$AB$235,'TRA8902'!X$4,FALSE)</f>
        <v>600</v>
      </c>
      <c r="E334">
        <f>VLOOKUP($A334,'TRA8902'!$C$12:$AB$235,'TRA8902'!Y$4,FALSE)</f>
        <v>608</v>
      </c>
      <c r="F334">
        <f>VLOOKUP($A334,'TRA8902'!$C$12:$AB$235,'TRA8902'!Z$4,FALSE)</f>
        <v>639</v>
      </c>
      <c r="G334">
        <f>VLOOKUP($A334,'TRA8902'!$C$12:$AB$235,'TRA8902'!AA$4,FALSE)</f>
        <v>658</v>
      </c>
      <c r="H334">
        <f>VLOOKUP($A334,'TRA8902'!$C$12:$AB$235,'TRA8902'!AB$4,FALSE)</f>
        <v>678</v>
      </c>
      <c r="I334">
        <f>VLOOKUP($A334,'TRA8902'!$C$12:$AC$235,'TRA8902'!AC$4,FALSE)</f>
        <v>718</v>
      </c>
      <c r="J334">
        <f>VLOOKUP($A334,'TRA8902'!$C$12:$AD$235,'TRA8902'!AD$4,FALSE)</f>
        <v>707</v>
      </c>
      <c r="K334">
        <f>VLOOKUP($A334,'TRA8902'!$C$12:$AE$235,'TRA8902'!AE$4,FALSE)</f>
        <v>722</v>
      </c>
      <c r="M334">
        <f>VLOOKUP($A334,Sheet6!$A$8:$F$224,2,FALSE)</f>
        <v>159369</v>
      </c>
      <c r="N334">
        <f>VLOOKUP($A334,Sheet6!$A$8:$F$224,3,FALSE)</f>
        <v>161553</v>
      </c>
      <c r="O334">
        <f>VLOOKUP($A334,Sheet6!$A$8:$F$224,4,FALSE)</f>
        <v>163999</v>
      </c>
      <c r="P334">
        <f>VLOOKUP($A334,Sheet6!$A$8:$F$224,5,FALSE)</f>
        <v>166376</v>
      </c>
      <c r="Q334">
        <f>VLOOKUP($A334,Sheet6!$A$8:$F$224,6,FALSE)</f>
        <v>168814</v>
      </c>
      <c r="R334">
        <f>VLOOKUP($A334,Sheet6!$A$8:$G$224,7,FALSE)</f>
        <v>169912</v>
      </c>
      <c r="S334">
        <f>VLOOKUP($A334,Sheet6!$A$8:$H$224,8,FALSE)</f>
        <v>171623</v>
      </c>
      <c r="T334">
        <f>VLOOKUP($A334,Sheet6!$A$8:$I$229,9,FALSE)</f>
        <v>173292</v>
      </c>
    </row>
    <row r="335" spans="1:20" x14ac:dyDescent="0.3">
      <c r="A335" t="s">
        <v>192</v>
      </c>
      <c r="B335" t="s">
        <v>479</v>
      </c>
      <c r="C335" t="s">
        <v>486</v>
      </c>
      <c r="D335">
        <f>VLOOKUP($A335,'TRA8902'!$C$12:$AB$235,'TRA8902'!X$4,FALSE)</f>
        <v>1400</v>
      </c>
      <c r="E335">
        <f>VLOOKUP($A335,'TRA8902'!$C$12:$AB$235,'TRA8902'!Y$4,FALSE)</f>
        <v>1468</v>
      </c>
      <c r="F335">
        <f>VLOOKUP($A335,'TRA8902'!$C$12:$AB$235,'TRA8902'!Z$4,FALSE)</f>
        <v>1499</v>
      </c>
      <c r="G335">
        <f>VLOOKUP($A335,'TRA8902'!$C$12:$AB$235,'TRA8902'!AA$4,FALSE)</f>
        <v>1545</v>
      </c>
      <c r="H335">
        <f>VLOOKUP($A335,'TRA8902'!$C$12:$AB$235,'TRA8902'!AB$4,FALSE)</f>
        <v>1578</v>
      </c>
      <c r="I335">
        <f>VLOOKUP($A335,'TRA8902'!$C$12:$AC$235,'TRA8902'!AC$4,FALSE)</f>
        <v>1618</v>
      </c>
      <c r="J335">
        <f>VLOOKUP($A335,'TRA8902'!$C$12:$AD$235,'TRA8902'!AD$4,FALSE)</f>
        <v>1684</v>
      </c>
      <c r="K335">
        <f>VLOOKUP($A335,'TRA8902'!$C$12:$AE$235,'TRA8902'!AE$4,FALSE)</f>
        <v>1728</v>
      </c>
      <c r="M335">
        <f>VLOOKUP($A335,Sheet6!$A$8:$F$224,2,FALSE)</f>
        <v>259591</v>
      </c>
      <c r="N335">
        <f>VLOOKUP($A335,Sheet6!$A$8:$F$224,3,FALSE)</f>
        <v>263793</v>
      </c>
      <c r="O335">
        <f>VLOOKUP($A335,Sheet6!$A$8:$F$224,4,FALSE)</f>
        <v>267846</v>
      </c>
      <c r="P335">
        <f>VLOOKUP($A335,Sheet6!$A$8:$F$224,5,FALSE)</f>
        <v>272421</v>
      </c>
      <c r="Q335">
        <f>VLOOKUP($A335,Sheet6!$A$8:$F$224,6,FALSE)</f>
        <v>276731</v>
      </c>
      <c r="R335">
        <f>VLOOKUP($A335,Sheet6!$A$8:$G$224,7,FALSE)</f>
        <v>280030</v>
      </c>
      <c r="S335">
        <f>VLOOKUP($A335,Sheet6!$A$8:$H$224,8,FALSE)</f>
        <v>283606</v>
      </c>
      <c r="T335">
        <f>VLOOKUP($A335,Sheet6!$A$8:$I$229,9,FALSE)</f>
        <v>288648</v>
      </c>
    </row>
    <row r="336" spans="1:20" x14ac:dyDescent="0.3">
      <c r="A336" t="s">
        <v>200</v>
      </c>
      <c r="B336" t="s">
        <v>481</v>
      </c>
      <c r="C336" t="s">
        <v>486</v>
      </c>
      <c r="D336">
        <f>VLOOKUP($A336,'TRA8902'!$C$12:$AB$235,'TRA8902'!X$4,FALSE)</f>
        <v>413</v>
      </c>
      <c r="E336">
        <f>VLOOKUP($A336,'TRA8902'!$C$12:$AB$235,'TRA8902'!Y$4,FALSE)</f>
        <v>423</v>
      </c>
      <c r="F336">
        <f>VLOOKUP($A336,'TRA8902'!$C$12:$AB$235,'TRA8902'!Z$4,FALSE)</f>
        <v>435</v>
      </c>
      <c r="G336">
        <f>VLOOKUP($A336,'TRA8902'!$C$12:$AB$235,'TRA8902'!AA$4,FALSE)</f>
        <v>446</v>
      </c>
      <c r="H336">
        <f>VLOOKUP($A336,'TRA8902'!$C$12:$AB$235,'TRA8902'!AB$4,FALSE)</f>
        <v>457</v>
      </c>
      <c r="I336">
        <f>VLOOKUP($A336,'TRA8902'!$C$12:$AC$235,'TRA8902'!AC$4,FALSE)</f>
        <v>469</v>
      </c>
      <c r="J336">
        <f>VLOOKUP($A336,'TRA8902'!$C$12:$AD$235,'TRA8902'!AD$4,FALSE)</f>
        <v>475</v>
      </c>
      <c r="K336">
        <f>VLOOKUP($A336,'TRA8902'!$C$12:$AE$235,'TRA8902'!AE$4,FALSE)</f>
        <v>473</v>
      </c>
      <c r="M336">
        <f>VLOOKUP($A336,Sheet6!$A$8:$F$224,2,FALSE)</f>
        <v>205498</v>
      </c>
      <c r="N336">
        <f>VLOOKUP($A336,Sheet6!$A$8:$F$224,3,FALSE)</f>
        <v>207404</v>
      </c>
      <c r="O336">
        <f>VLOOKUP($A336,Sheet6!$A$8:$F$224,4,FALSE)</f>
        <v>210173</v>
      </c>
      <c r="P336">
        <f>VLOOKUP($A336,Sheet6!$A$8:$F$224,5,FALSE)</f>
        <v>213581</v>
      </c>
      <c r="Q336">
        <f>VLOOKUP($A336,Sheet6!$A$8:$F$224,6,FALSE)</f>
        <v>215914</v>
      </c>
      <c r="R336">
        <f>VLOOKUP($A336,Sheet6!$A$8:$G$224,7,FALSE)</f>
        <v>214658</v>
      </c>
      <c r="S336">
        <f>VLOOKUP($A336,Sheet6!$A$8:$H$224,8,FALSE)</f>
        <v>214109</v>
      </c>
      <c r="T336">
        <f>VLOOKUP($A336,Sheet6!$A$8:$I$229,9,FALSE)</f>
        <v>213052</v>
      </c>
    </row>
    <row r="337" spans="1:20" x14ac:dyDescent="0.3">
      <c r="A337" t="s">
        <v>204</v>
      </c>
      <c r="B337" t="s">
        <v>481</v>
      </c>
      <c r="C337" t="s">
        <v>486</v>
      </c>
      <c r="D337">
        <f>VLOOKUP($A337,'TRA8902'!$C$12:$AB$235,'TRA8902'!X$4,FALSE)</f>
        <v>861</v>
      </c>
      <c r="E337">
        <f>VLOOKUP($A337,'TRA8902'!$C$12:$AB$235,'TRA8902'!Y$4,FALSE)</f>
        <v>882</v>
      </c>
      <c r="F337">
        <f>VLOOKUP($A337,'TRA8902'!$C$12:$AB$235,'TRA8902'!Z$4,FALSE)</f>
        <v>912</v>
      </c>
      <c r="G337">
        <f>VLOOKUP($A337,'TRA8902'!$C$12:$AB$235,'TRA8902'!AA$4,FALSE)</f>
        <v>939</v>
      </c>
      <c r="H337">
        <f>VLOOKUP($A337,'TRA8902'!$C$12:$AB$235,'TRA8902'!AB$4,FALSE)</f>
        <v>969</v>
      </c>
      <c r="I337">
        <f>VLOOKUP($A337,'TRA8902'!$C$12:$AC$235,'TRA8902'!AC$4,FALSE)</f>
        <v>1017</v>
      </c>
      <c r="J337">
        <f>VLOOKUP($A337,'TRA8902'!$C$12:$AD$235,'TRA8902'!AD$4,FALSE)</f>
        <v>1022</v>
      </c>
      <c r="K337">
        <f>VLOOKUP($A337,'TRA8902'!$C$12:$AE$235,'TRA8902'!AE$4,FALSE)</f>
        <v>1044</v>
      </c>
      <c r="M337">
        <f>VLOOKUP($A337,Sheet6!$A$8:$F$224,2,FALSE)</f>
        <v>186596</v>
      </c>
      <c r="N337">
        <f>VLOOKUP($A337,Sheet6!$A$8:$F$224,3,FALSE)</f>
        <v>188371</v>
      </c>
      <c r="O337">
        <f>VLOOKUP($A337,Sheet6!$A$8:$F$224,4,FALSE)</f>
        <v>190493</v>
      </c>
      <c r="P337">
        <f>VLOOKUP($A337,Sheet6!$A$8:$F$224,5,FALSE)</f>
        <v>193657</v>
      </c>
      <c r="Q337">
        <f>VLOOKUP($A337,Sheet6!$A$8:$F$224,6,FALSE)</f>
        <v>196735</v>
      </c>
      <c r="R337">
        <f>VLOOKUP($A337,Sheet6!$A$8:$G$224,7,FALSE)</f>
        <v>198914</v>
      </c>
      <c r="S337">
        <f>VLOOKUP($A337,Sheet6!$A$8:$H$224,8,FALSE)</f>
        <v>201041</v>
      </c>
      <c r="T337">
        <f>VLOOKUP($A337,Sheet6!$A$8:$I$229,9,FALSE)</f>
        <v>202259</v>
      </c>
    </row>
    <row r="338" spans="1:20" x14ac:dyDescent="0.3">
      <c r="A338" t="s">
        <v>206</v>
      </c>
      <c r="B338" t="s">
        <v>481</v>
      </c>
      <c r="C338" t="s">
        <v>486</v>
      </c>
      <c r="D338">
        <f>VLOOKUP($A338,'TRA8902'!$C$12:$AB$235,'TRA8902'!X$4,FALSE)</f>
        <v>349</v>
      </c>
      <c r="E338">
        <f>VLOOKUP($A338,'TRA8902'!$C$12:$AB$235,'TRA8902'!Y$4,FALSE)</f>
        <v>353</v>
      </c>
      <c r="F338">
        <f>VLOOKUP($A338,'TRA8902'!$C$12:$AB$235,'TRA8902'!Z$4,FALSE)</f>
        <v>360</v>
      </c>
      <c r="G338">
        <f>VLOOKUP($A338,'TRA8902'!$C$12:$AB$235,'TRA8902'!AA$4,FALSE)</f>
        <v>362</v>
      </c>
      <c r="H338">
        <f>VLOOKUP($A338,'TRA8902'!$C$12:$AB$235,'TRA8902'!AB$4,FALSE)</f>
        <v>371</v>
      </c>
      <c r="I338">
        <f>VLOOKUP($A338,'TRA8902'!$C$12:$AC$235,'TRA8902'!AC$4,FALSE)</f>
        <v>387</v>
      </c>
      <c r="J338">
        <f>VLOOKUP($A338,'TRA8902'!$C$12:$AD$235,'TRA8902'!AD$4,FALSE)</f>
        <v>371</v>
      </c>
      <c r="K338">
        <f>VLOOKUP($A338,'TRA8902'!$C$12:$AE$235,'TRA8902'!AE$4,FALSE)</f>
        <v>369</v>
      </c>
      <c r="M338">
        <f>VLOOKUP($A338,Sheet6!$A$8:$F$224,2,FALSE)</f>
        <v>175091</v>
      </c>
      <c r="N338">
        <f>VLOOKUP($A338,Sheet6!$A$8:$F$224,3,FALSE)</f>
        <v>176236</v>
      </c>
      <c r="O338">
        <f>VLOOKUP($A338,Sheet6!$A$8:$F$224,4,FALSE)</f>
        <v>178367</v>
      </c>
      <c r="P338">
        <f>VLOOKUP($A338,Sheet6!$A$8:$F$224,5,FALSE)</f>
        <v>179234</v>
      </c>
      <c r="Q338">
        <f>VLOOKUP($A338,Sheet6!$A$8:$F$224,6,FALSE)</f>
        <v>180606</v>
      </c>
      <c r="R338">
        <f>VLOOKUP($A338,Sheet6!$A$8:$G$224,7,FALSE)</f>
        <v>181808</v>
      </c>
      <c r="S338">
        <f>VLOOKUP($A338,Sheet6!$A$8:$H$224,8,FALSE)</f>
        <v>182463</v>
      </c>
      <c r="T338">
        <f>VLOOKUP($A338,Sheet6!$A$8:$I$229,9,FALSE)</f>
        <v>183125</v>
      </c>
    </row>
    <row r="339" spans="1:20" x14ac:dyDescent="0.3">
      <c r="A339" t="s">
        <v>210</v>
      </c>
      <c r="B339" t="s">
        <v>481</v>
      </c>
      <c r="C339" t="s">
        <v>486</v>
      </c>
      <c r="D339">
        <f>VLOOKUP($A339,'TRA8902'!$C$12:$AB$235,'TRA8902'!X$4,FALSE)</f>
        <v>768</v>
      </c>
      <c r="E339">
        <f>VLOOKUP($A339,'TRA8902'!$C$12:$AB$235,'TRA8902'!Y$4,FALSE)</f>
        <v>768</v>
      </c>
      <c r="F339">
        <f>VLOOKUP($A339,'TRA8902'!$C$12:$AB$235,'TRA8902'!Z$4,FALSE)</f>
        <v>789</v>
      </c>
      <c r="G339">
        <f>VLOOKUP($A339,'TRA8902'!$C$12:$AB$235,'TRA8902'!AA$4,FALSE)</f>
        <v>794</v>
      </c>
      <c r="H339">
        <f>VLOOKUP($A339,'TRA8902'!$C$12:$AB$235,'TRA8902'!AB$4,FALSE)</f>
        <v>814</v>
      </c>
      <c r="I339">
        <f>VLOOKUP($A339,'TRA8902'!$C$12:$AC$235,'TRA8902'!AC$4,FALSE)</f>
        <v>858</v>
      </c>
      <c r="J339">
        <f>VLOOKUP($A339,'TRA8902'!$C$12:$AD$235,'TRA8902'!AD$4,FALSE)</f>
        <v>853</v>
      </c>
      <c r="K339">
        <f>VLOOKUP($A339,'TRA8902'!$C$12:$AE$235,'TRA8902'!AE$4,FALSE)</f>
        <v>852</v>
      </c>
      <c r="M339">
        <f>VLOOKUP($A339,Sheet6!$A$8:$F$224,2,FALSE)</f>
        <v>159837</v>
      </c>
      <c r="N339">
        <f>VLOOKUP($A339,Sheet6!$A$8:$F$224,3,FALSE)</f>
        <v>161305</v>
      </c>
      <c r="O339">
        <f>VLOOKUP($A339,Sheet6!$A$8:$F$224,4,FALSE)</f>
        <v>163822</v>
      </c>
      <c r="P339">
        <f>VLOOKUP($A339,Sheet6!$A$8:$F$224,5,FALSE)</f>
        <v>166040</v>
      </c>
      <c r="Q339">
        <f>VLOOKUP($A339,Sheet6!$A$8:$F$224,6,FALSE)</f>
        <v>168428</v>
      </c>
      <c r="R339">
        <f>VLOOKUP($A339,Sheet6!$A$8:$G$224,7,FALSE)</f>
        <v>170394</v>
      </c>
      <c r="S339">
        <f>VLOOKUP($A339,Sheet6!$A$8:$H$224,8,FALSE)</f>
        <v>172525</v>
      </c>
      <c r="T339">
        <f>VLOOKUP($A339,Sheet6!$A$8:$I$229,9,FALSE)</f>
        <v>174341</v>
      </c>
    </row>
    <row r="340" spans="1:20" x14ac:dyDescent="0.3">
      <c r="A340" t="s">
        <v>282</v>
      </c>
      <c r="B340" t="s">
        <v>481</v>
      </c>
      <c r="C340" t="s">
        <v>486</v>
      </c>
      <c r="D340">
        <f>VLOOKUP($A340,'TRA8902'!$C$12:$AB$235,'TRA8902'!X$4,FALSE)</f>
        <v>370</v>
      </c>
      <c r="E340">
        <f>VLOOKUP($A340,'TRA8902'!$C$12:$AB$235,'TRA8902'!Y$4,FALSE)</f>
        <v>366</v>
      </c>
      <c r="F340">
        <f>VLOOKUP($A340,'TRA8902'!$C$12:$AB$235,'TRA8902'!Z$4,FALSE)</f>
        <v>374</v>
      </c>
      <c r="G340">
        <f>VLOOKUP($A340,'TRA8902'!$C$12:$AB$235,'TRA8902'!AA$4,FALSE)</f>
        <v>381</v>
      </c>
      <c r="H340">
        <f>VLOOKUP($A340,'TRA8902'!$C$12:$AB$235,'TRA8902'!AB$4,FALSE)</f>
        <v>386</v>
      </c>
      <c r="I340">
        <f>VLOOKUP($A340,'TRA8902'!$C$12:$AC$235,'TRA8902'!AC$4,FALSE)</f>
        <v>391</v>
      </c>
      <c r="J340">
        <f>VLOOKUP($A340,'TRA8902'!$C$12:$AD$235,'TRA8902'!AD$4,FALSE)</f>
        <v>403</v>
      </c>
      <c r="K340">
        <f>VLOOKUP($A340,'TRA8902'!$C$12:$AE$235,'TRA8902'!AE$4,FALSE)</f>
        <v>414</v>
      </c>
      <c r="M340">
        <f>VLOOKUP($A340,Sheet6!$A$8:$F$224,2,FALSE)</f>
        <v>115089</v>
      </c>
      <c r="N340">
        <f>VLOOKUP($A340,Sheet6!$A$8:$F$224,3,FALSE)</f>
        <v>116543</v>
      </c>
      <c r="O340">
        <f>VLOOKUP($A340,Sheet6!$A$8:$F$224,4,FALSE)</f>
        <v>117997</v>
      </c>
      <c r="P340">
        <f>VLOOKUP($A340,Sheet6!$A$8:$F$224,5,FALSE)</f>
        <v>119205</v>
      </c>
      <c r="Q340">
        <f>VLOOKUP($A340,Sheet6!$A$8:$F$224,6,FALSE)</f>
        <v>119730</v>
      </c>
      <c r="R340">
        <f>VLOOKUP($A340,Sheet6!$A$8:$G$224,7,FALSE)</f>
        <v>120377</v>
      </c>
      <c r="S340">
        <f>VLOOKUP($A340,Sheet6!$A$8:$H$224,8,FALSE)</f>
        <v>121676</v>
      </c>
      <c r="T340">
        <f>VLOOKUP($A340,Sheet6!$A$8:$I$229,9,FALSE)</f>
        <v>122549</v>
      </c>
    </row>
    <row r="341" spans="1:20" x14ac:dyDescent="0.3">
      <c r="A341" t="s">
        <v>284</v>
      </c>
      <c r="B341" t="s">
        <v>481</v>
      </c>
      <c r="C341" t="s">
        <v>486</v>
      </c>
      <c r="D341">
        <f>VLOOKUP($A341,'TRA8902'!$C$12:$AB$235,'TRA8902'!X$4,FALSE)</f>
        <v>696</v>
      </c>
      <c r="E341">
        <f>VLOOKUP($A341,'TRA8902'!$C$12:$AB$235,'TRA8902'!Y$4,FALSE)</f>
        <v>691</v>
      </c>
      <c r="F341">
        <f>VLOOKUP($A341,'TRA8902'!$C$12:$AB$235,'TRA8902'!Z$4,FALSE)</f>
        <v>704</v>
      </c>
      <c r="G341">
        <f>VLOOKUP($A341,'TRA8902'!$C$12:$AB$235,'TRA8902'!AA$4,FALSE)</f>
        <v>712</v>
      </c>
      <c r="H341">
        <f>VLOOKUP($A341,'TRA8902'!$C$12:$AB$235,'TRA8902'!AB$4,FALSE)</f>
        <v>719</v>
      </c>
      <c r="I341">
        <f>VLOOKUP($A341,'TRA8902'!$C$12:$AC$235,'TRA8902'!AC$4,FALSE)</f>
        <v>732</v>
      </c>
      <c r="J341">
        <f>VLOOKUP($A341,'TRA8902'!$C$12:$AD$235,'TRA8902'!AD$4,FALSE)</f>
        <v>716</v>
      </c>
      <c r="K341">
        <f>VLOOKUP($A341,'TRA8902'!$C$12:$AE$235,'TRA8902'!AE$4,FALSE)</f>
        <v>720</v>
      </c>
      <c r="M341">
        <f>VLOOKUP($A341,Sheet6!$A$8:$F$224,2,FALSE)</f>
        <v>275724</v>
      </c>
      <c r="N341">
        <f>VLOOKUP($A341,Sheet6!$A$8:$F$224,3,FALSE)</f>
        <v>277991</v>
      </c>
      <c r="O341">
        <f>VLOOKUP($A341,Sheet6!$A$8:$F$224,4,FALSE)</f>
        <v>280650</v>
      </c>
      <c r="P341">
        <f>VLOOKUP($A341,Sheet6!$A$8:$F$224,5,FALSE)</f>
        <v>284073</v>
      </c>
      <c r="Q341">
        <f>VLOOKUP($A341,Sheet6!$A$8:$F$224,6,FALSE)</f>
        <v>287173</v>
      </c>
      <c r="R341">
        <f>VLOOKUP($A341,Sheet6!$A$8:$G$224,7,FALSE)</f>
        <v>288155</v>
      </c>
      <c r="S341">
        <f>VLOOKUP($A341,Sheet6!$A$8:$H$224,8,FALSE)</f>
        <v>290395</v>
      </c>
      <c r="T341">
        <f>VLOOKUP($A341,Sheet6!$A$8:$I$229,9,FALSE)</f>
        <v>290885</v>
      </c>
    </row>
    <row r="342" spans="1:20" x14ac:dyDescent="0.3">
      <c r="A342" t="s">
        <v>292</v>
      </c>
      <c r="B342" t="s">
        <v>479</v>
      </c>
      <c r="C342" t="s">
        <v>486</v>
      </c>
      <c r="D342">
        <f>VLOOKUP($A342,'TRA8902'!$C$12:$AB$235,'TRA8902'!X$4,FALSE)</f>
        <v>313</v>
      </c>
      <c r="E342">
        <f>VLOOKUP($A342,'TRA8902'!$C$12:$AB$235,'TRA8902'!Y$4,FALSE)</f>
        <v>314</v>
      </c>
      <c r="F342">
        <f>VLOOKUP($A342,'TRA8902'!$C$12:$AB$235,'TRA8902'!Z$4,FALSE)</f>
        <v>321</v>
      </c>
      <c r="G342">
        <f>VLOOKUP($A342,'TRA8902'!$C$12:$AB$235,'TRA8902'!AA$4,FALSE)</f>
        <v>327</v>
      </c>
      <c r="H342">
        <f>VLOOKUP($A342,'TRA8902'!$C$12:$AB$235,'TRA8902'!AB$4,FALSE)</f>
        <v>333</v>
      </c>
      <c r="I342">
        <f>VLOOKUP($A342,'TRA8902'!$C$12:$AC$235,'TRA8902'!AC$4,FALSE)</f>
        <v>339</v>
      </c>
      <c r="J342">
        <f>VLOOKUP($A342,'TRA8902'!$C$12:$AD$235,'TRA8902'!AD$4,FALSE)</f>
        <v>347</v>
      </c>
      <c r="K342">
        <f>VLOOKUP($A342,'TRA8902'!$C$12:$AE$235,'TRA8902'!AE$4,FALSE)</f>
        <v>352</v>
      </c>
      <c r="M342">
        <f>VLOOKUP($A342,Sheet6!$A$8:$F$224,2,FALSE)</f>
        <v>138826</v>
      </c>
      <c r="N342">
        <f>VLOOKUP($A342,Sheet6!$A$8:$F$224,3,FALSE)</f>
        <v>138555</v>
      </c>
      <c r="O342">
        <f>VLOOKUP($A342,Sheet6!$A$8:$F$224,4,FALSE)</f>
        <v>139332</v>
      </c>
      <c r="P342">
        <f>VLOOKUP($A342,Sheet6!$A$8:$F$224,5,FALSE)</f>
        <v>139763</v>
      </c>
      <c r="Q342">
        <f>VLOOKUP($A342,Sheet6!$A$8:$F$224,6,FALSE)</f>
        <v>140264</v>
      </c>
      <c r="R342">
        <f>VLOOKUP($A342,Sheet6!$A$8:$G$224,7,FALSE)</f>
        <v>140984</v>
      </c>
      <c r="S342">
        <f>VLOOKUP($A342,Sheet6!$A$8:$H$224,8,FALSE)</f>
        <v>141538</v>
      </c>
      <c r="T342">
        <f>VLOOKUP($A342,Sheet6!$A$8:$I$229,9,FALSE)</f>
        <v>141771</v>
      </c>
    </row>
    <row r="343" spans="1:20" x14ac:dyDescent="0.3">
      <c r="A343" t="s">
        <v>296</v>
      </c>
      <c r="B343" t="s">
        <v>481</v>
      </c>
      <c r="C343" t="s">
        <v>486</v>
      </c>
      <c r="D343">
        <f>VLOOKUP($A343,'TRA8902'!$C$12:$AB$235,'TRA8902'!X$4,FALSE)</f>
        <v>687</v>
      </c>
      <c r="E343">
        <f>VLOOKUP($A343,'TRA8902'!$C$12:$AB$235,'TRA8902'!Y$4,FALSE)</f>
        <v>708</v>
      </c>
      <c r="F343">
        <f>VLOOKUP($A343,'TRA8902'!$C$12:$AB$235,'TRA8902'!Z$4,FALSE)</f>
        <v>726</v>
      </c>
      <c r="G343">
        <f>VLOOKUP($A343,'TRA8902'!$C$12:$AB$235,'TRA8902'!AA$4,FALSE)</f>
        <v>732</v>
      </c>
      <c r="H343">
        <f>VLOOKUP($A343,'TRA8902'!$C$12:$AB$235,'TRA8902'!AB$4,FALSE)</f>
        <v>741</v>
      </c>
      <c r="I343">
        <f>VLOOKUP($A343,'TRA8902'!$C$12:$AC$235,'TRA8902'!AC$4,FALSE)</f>
        <v>747</v>
      </c>
      <c r="J343">
        <f>VLOOKUP($A343,'TRA8902'!$C$12:$AD$235,'TRA8902'!AD$4,FALSE)</f>
        <v>743</v>
      </c>
      <c r="K343">
        <f>VLOOKUP($A343,'TRA8902'!$C$12:$AE$235,'TRA8902'!AE$4,FALSE)</f>
        <v>751</v>
      </c>
      <c r="M343">
        <f>VLOOKUP($A343,Sheet6!$A$8:$F$224,2,FALSE)</f>
        <v>268130</v>
      </c>
      <c r="N343">
        <f>VLOOKUP($A343,Sheet6!$A$8:$F$224,3,FALSE)</f>
        <v>270689</v>
      </c>
      <c r="O343">
        <f>VLOOKUP($A343,Sheet6!$A$8:$F$224,4,FALSE)</f>
        <v>273212</v>
      </c>
      <c r="P343">
        <f>VLOOKUP($A343,Sheet6!$A$8:$F$224,5,FALSE)</f>
        <v>275176</v>
      </c>
      <c r="Q343">
        <f>VLOOKUP($A343,Sheet6!$A$8:$F$224,6,FALSE)</f>
        <v>276957</v>
      </c>
      <c r="R343">
        <f>VLOOKUP($A343,Sheet6!$A$8:$G$224,7,FALSE)</f>
        <v>277616</v>
      </c>
      <c r="S343">
        <f>VLOOKUP($A343,Sheet6!$A$8:$H$224,8,FALSE)</f>
        <v>277855</v>
      </c>
      <c r="T343">
        <f>VLOOKUP($A343,Sheet6!$A$8:$I$229,9,FALSE)</f>
        <v>278556</v>
      </c>
    </row>
    <row r="344" spans="1:20" x14ac:dyDescent="0.3">
      <c r="A344" t="s">
        <v>298</v>
      </c>
      <c r="B344" t="s">
        <v>481</v>
      </c>
      <c r="C344" t="s">
        <v>486</v>
      </c>
      <c r="D344">
        <f>VLOOKUP($A344,'TRA8902'!$C$12:$AB$235,'TRA8902'!X$4,FALSE)</f>
        <v>1233</v>
      </c>
      <c r="E344">
        <f>VLOOKUP($A344,'TRA8902'!$C$12:$AB$235,'TRA8902'!Y$4,FALSE)</f>
        <v>1252</v>
      </c>
      <c r="F344">
        <f>VLOOKUP($A344,'TRA8902'!$C$12:$AB$235,'TRA8902'!Z$4,FALSE)</f>
        <v>1279</v>
      </c>
      <c r="G344">
        <f>VLOOKUP($A344,'TRA8902'!$C$12:$AB$235,'TRA8902'!AA$4,FALSE)</f>
        <v>1293</v>
      </c>
      <c r="H344">
        <f>VLOOKUP($A344,'TRA8902'!$C$12:$AB$235,'TRA8902'!AB$4,FALSE)</f>
        <v>1334</v>
      </c>
      <c r="I344">
        <f>VLOOKUP($A344,'TRA8902'!$C$12:$AC$235,'TRA8902'!AC$4,FALSE)</f>
        <v>1353</v>
      </c>
      <c r="J344">
        <f>VLOOKUP($A344,'TRA8902'!$C$12:$AD$235,'TRA8902'!AD$4,FALSE)</f>
        <v>1343</v>
      </c>
      <c r="K344">
        <f>VLOOKUP($A344,'TRA8902'!$C$12:$AE$235,'TRA8902'!AE$4,FALSE)</f>
        <v>1373</v>
      </c>
      <c r="M344">
        <f>VLOOKUP($A344,Sheet6!$A$8:$F$224,2,FALSE)</f>
        <v>252773</v>
      </c>
      <c r="N344">
        <f>VLOOKUP($A344,Sheet6!$A$8:$F$224,3,FALSE)</f>
        <v>256376</v>
      </c>
      <c r="O344">
        <f>VLOOKUP($A344,Sheet6!$A$8:$F$224,4,FALSE)</f>
        <v>260225</v>
      </c>
      <c r="P344">
        <f>VLOOKUP($A344,Sheet6!$A$8:$F$224,5,FALSE)</f>
        <v>263181</v>
      </c>
      <c r="Q344">
        <f>VLOOKUP($A344,Sheet6!$A$8:$F$224,6,FALSE)</f>
        <v>266240</v>
      </c>
      <c r="R344">
        <f>VLOOKUP($A344,Sheet6!$A$8:$G$224,7,FALSE)</f>
        <v>267521</v>
      </c>
      <c r="S344">
        <f>VLOOKUP($A344,Sheet6!$A$8:$H$224,8,FALSE)</f>
        <v>268607</v>
      </c>
      <c r="T344">
        <f>VLOOKUP($A344,Sheet6!$A$8:$I$229,9,FALSE)</f>
        <v>269457</v>
      </c>
    </row>
    <row r="345" spans="1:20" x14ac:dyDescent="0.3">
      <c r="A345" t="s">
        <v>302</v>
      </c>
      <c r="B345" t="s">
        <v>481</v>
      </c>
      <c r="C345" t="s">
        <v>486</v>
      </c>
      <c r="D345">
        <f>VLOOKUP($A345,'TRA8902'!$C$12:$AB$235,'TRA8902'!X$4,FALSE)</f>
        <v>640</v>
      </c>
      <c r="E345">
        <f>VLOOKUP($A345,'TRA8902'!$C$12:$AB$235,'TRA8902'!Y$4,FALSE)</f>
        <v>634</v>
      </c>
      <c r="F345">
        <f>VLOOKUP($A345,'TRA8902'!$C$12:$AB$235,'TRA8902'!Z$4,FALSE)</f>
        <v>639</v>
      </c>
      <c r="G345">
        <f>VLOOKUP($A345,'TRA8902'!$C$12:$AB$235,'TRA8902'!AA$4,FALSE)</f>
        <v>651</v>
      </c>
      <c r="H345">
        <f>VLOOKUP($A345,'TRA8902'!$C$12:$AB$235,'TRA8902'!AB$4,FALSE)</f>
        <v>661</v>
      </c>
      <c r="I345">
        <f>VLOOKUP($A345,'TRA8902'!$C$12:$AC$235,'TRA8902'!AC$4,FALSE)</f>
        <v>667</v>
      </c>
      <c r="J345">
        <f>VLOOKUP($A345,'TRA8902'!$C$12:$AD$235,'TRA8902'!AD$4,FALSE)</f>
        <v>655</v>
      </c>
      <c r="K345">
        <f>VLOOKUP($A345,'TRA8902'!$C$12:$AE$235,'TRA8902'!AE$4,FALSE)</f>
        <v>665</v>
      </c>
      <c r="M345">
        <f>VLOOKUP($A345,Sheet6!$A$8:$F$224,2,FALSE)</f>
        <v>206517</v>
      </c>
      <c r="N345">
        <f>VLOOKUP($A345,Sheet6!$A$8:$F$224,3,FALSE)</f>
        <v>206670</v>
      </c>
      <c r="O345">
        <f>VLOOKUP($A345,Sheet6!$A$8:$F$224,4,FALSE)</f>
        <v>208037</v>
      </c>
      <c r="P345">
        <f>VLOOKUP($A345,Sheet6!$A$8:$F$224,5,FALSE)</f>
        <v>210538</v>
      </c>
      <c r="Q345">
        <f>VLOOKUP($A345,Sheet6!$A$8:$F$224,6,FALSE)</f>
        <v>213335</v>
      </c>
      <c r="R345">
        <f>VLOOKUP($A345,Sheet6!$A$8:$G$224,7,FALSE)</f>
        <v>214718</v>
      </c>
      <c r="S345">
        <f>VLOOKUP($A345,Sheet6!$A$8:$H$224,8,FALSE)</f>
        <v>215133</v>
      </c>
      <c r="T345">
        <f>VLOOKUP($A345,Sheet6!$A$8:$I$229,9,FALSE)</f>
        <v>214905</v>
      </c>
    </row>
    <row r="346" spans="1:20" x14ac:dyDescent="0.3">
      <c r="A346" t="s">
        <v>304</v>
      </c>
      <c r="B346" t="s">
        <v>481</v>
      </c>
      <c r="C346" t="s">
        <v>486</v>
      </c>
      <c r="D346">
        <f>VLOOKUP($A346,'TRA8902'!$C$12:$AB$235,'TRA8902'!X$4,FALSE)</f>
        <v>276</v>
      </c>
      <c r="E346">
        <f>VLOOKUP($A346,'TRA8902'!$C$12:$AB$235,'TRA8902'!Y$4,FALSE)</f>
        <v>277</v>
      </c>
      <c r="F346">
        <f>VLOOKUP($A346,'TRA8902'!$C$12:$AB$235,'TRA8902'!Z$4,FALSE)</f>
        <v>278</v>
      </c>
      <c r="G346">
        <f>VLOOKUP($A346,'TRA8902'!$C$12:$AB$235,'TRA8902'!AA$4,FALSE)</f>
        <v>285</v>
      </c>
      <c r="H346">
        <f>VLOOKUP($A346,'TRA8902'!$C$12:$AB$235,'TRA8902'!AB$4,FALSE)</f>
        <v>289</v>
      </c>
      <c r="I346">
        <f>VLOOKUP($A346,'TRA8902'!$C$12:$AC$235,'TRA8902'!AC$4,FALSE)</f>
        <v>289</v>
      </c>
      <c r="J346">
        <f>VLOOKUP($A346,'TRA8902'!$C$12:$AD$235,'TRA8902'!AD$4,FALSE)</f>
        <v>288</v>
      </c>
      <c r="K346">
        <f>VLOOKUP($A346,'TRA8902'!$C$12:$AE$235,'TRA8902'!AE$4,FALSE)</f>
        <v>290</v>
      </c>
      <c r="M346">
        <f>VLOOKUP($A346,Sheet6!$A$8:$F$224,2,FALSE)</f>
        <v>156795</v>
      </c>
      <c r="N346">
        <f>VLOOKUP($A346,Sheet6!$A$8:$F$224,3,FALSE)</f>
        <v>158621</v>
      </c>
      <c r="O346">
        <f>VLOOKUP($A346,Sheet6!$A$8:$F$224,4,FALSE)</f>
        <v>160268</v>
      </c>
      <c r="P346">
        <f>VLOOKUP($A346,Sheet6!$A$8:$F$224,5,FALSE)</f>
        <v>161701</v>
      </c>
      <c r="Q346">
        <f>VLOOKUP($A346,Sheet6!$A$8:$F$224,6,FALSE)</f>
        <v>162701</v>
      </c>
      <c r="R346">
        <f>VLOOKUP($A346,Sheet6!$A$8:$G$224,7,FALSE)</f>
        <v>163075</v>
      </c>
      <c r="S346">
        <f>VLOOKUP($A346,Sheet6!$A$8:$H$224,8,FALSE)</f>
        <v>163203</v>
      </c>
      <c r="T346">
        <f>VLOOKUP($A346,Sheet6!$A$8:$I$229,9,FALSE)</f>
        <v>161780</v>
      </c>
    </row>
    <row r="347" spans="1:20" x14ac:dyDescent="0.3">
      <c r="A347" t="s">
        <v>306</v>
      </c>
      <c r="B347" t="s">
        <v>481</v>
      </c>
      <c r="C347" t="s">
        <v>486</v>
      </c>
      <c r="D347">
        <f>VLOOKUP($A347,'TRA8902'!$C$12:$AB$235,'TRA8902'!X$4,FALSE)</f>
        <v>455</v>
      </c>
      <c r="E347">
        <f>VLOOKUP($A347,'TRA8902'!$C$12:$AB$235,'TRA8902'!Y$4,FALSE)</f>
        <v>449</v>
      </c>
      <c r="F347">
        <f>VLOOKUP($A347,'TRA8902'!$C$12:$AB$235,'TRA8902'!Z$4,FALSE)</f>
        <v>447</v>
      </c>
      <c r="G347">
        <f>VLOOKUP($A347,'TRA8902'!$C$12:$AB$235,'TRA8902'!AA$4,FALSE)</f>
        <v>453</v>
      </c>
      <c r="H347">
        <f>VLOOKUP($A347,'TRA8902'!$C$12:$AB$235,'TRA8902'!AB$4,FALSE)</f>
        <v>446</v>
      </c>
      <c r="I347">
        <f>VLOOKUP($A347,'TRA8902'!$C$12:$AC$235,'TRA8902'!AC$4,FALSE)</f>
        <v>443</v>
      </c>
      <c r="J347">
        <f>VLOOKUP($A347,'TRA8902'!$C$12:$AD$235,'TRA8902'!AD$4,FALSE)</f>
        <v>445</v>
      </c>
      <c r="K347">
        <f>VLOOKUP($A347,'TRA8902'!$C$12:$AE$235,'TRA8902'!AE$4,FALSE)</f>
        <v>435</v>
      </c>
      <c r="M347">
        <f>VLOOKUP($A347,Sheet6!$A$8:$F$224,2,FALSE)</f>
        <v>141820</v>
      </c>
      <c r="N347">
        <f>VLOOKUP($A347,Sheet6!$A$8:$F$224,3,FALSE)</f>
        <v>142672</v>
      </c>
      <c r="O347">
        <f>VLOOKUP($A347,Sheet6!$A$8:$F$224,4,FALSE)</f>
        <v>144340</v>
      </c>
      <c r="P347">
        <f>VLOOKUP($A347,Sheet6!$A$8:$F$224,5,FALSE)</f>
        <v>146038</v>
      </c>
      <c r="Q347">
        <f>VLOOKUP($A347,Sheet6!$A$8:$F$224,6,FALSE)</f>
        <v>147736</v>
      </c>
      <c r="R347">
        <f>VLOOKUP($A347,Sheet6!$A$8:$G$224,7,FALSE)</f>
        <v>148768</v>
      </c>
      <c r="S347">
        <f>VLOOKUP($A347,Sheet6!$A$8:$H$224,8,FALSE)</f>
        <v>149112</v>
      </c>
      <c r="T347">
        <f>VLOOKUP($A347,Sheet6!$A$8:$I$229,9,FALSE)</f>
        <v>149539</v>
      </c>
    </row>
    <row r="348" spans="1:20" x14ac:dyDescent="0.3">
      <c r="A348" t="s">
        <v>308</v>
      </c>
      <c r="B348" t="s">
        <v>481</v>
      </c>
      <c r="C348" t="s">
        <v>486</v>
      </c>
      <c r="D348">
        <f>VLOOKUP($A348,'TRA8902'!$C$12:$AB$235,'TRA8902'!X$4,FALSE)</f>
        <v>557</v>
      </c>
      <c r="E348">
        <f>VLOOKUP($A348,'TRA8902'!$C$12:$AB$235,'TRA8902'!Y$4,FALSE)</f>
        <v>555</v>
      </c>
      <c r="F348">
        <f>VLOOKUP($A348,'TRA8902'!$C$12:$AB$235,'TRA8902'!Z$4,FALSE)</f>
        <v>567</v>
      </c>
      <c r="G348">
        <f>VLOOKUP($A348,'TRA8902'!$C$12:$AB$235,'TRA8902'!AA$4,FALSE)</f>
        <v>573</v>
      </c>
      <c r="H348">
        <f>VLOOKUP($A348,'TRA8902'!$C$12:$AB$235,'TRA8902'!AB$4,FALSE)</f>
        <v>578</v>
      </c>
      <c r="I348">
        <f>VLOOKUP($A348,'TRA8902'!$C$12:$AC$235,'TRA8902'!AC$4,FALSE)</f>
        <v>588</v>
      </c>
      <c r="J348">
        <f>VLOOKUP($A348,'TRA8902'!$C$12:$AD$235,'TRA8902'!AD$4,FALSE)</f>
        <v>597</v>
      </c>
      <c r="K348">
        <f>VLOOKUP($A348,'TRA8902'!$C$12:$AE$235,'TRA8902'!AE$4,FALSE)</f>
        <v>588</v>
      </c>
      <c r="M348">
        <f>VLOOKUP($A348,Sheet6!$A$8:$F$224,2,FALSE)</f>
        <v>238519</v>
      </c>
      <c r="N348">
        <f>VLOOKUP($A348,Sheet6!$A$8:$F$224,3,FALSE)</f>
        <v>239858</v>
      </c>
      <c r="O348">
        <f>VLOOKUP($A348,Sheet6!$A$8:$F$224,4,FALSE)</f>
        <v>242106</v>
      </c>
      <c r="P348">
        <f>VLOOKUP($A348,Sheet6!$A$8:$F$224,5,FALSE)</f>
        <v>246054</v>
      </c>
      <c r="Q348">
        <f>VLOOKUP($A348,Sheet6!$A$8:$F$224,6,FALSE)</f>
        <v>250377</v>
      </c>
      <c r="R348">
        <f>VLOOKUP($A348,Sheet6!$A$8:$G$224,7,FALSE)</f>
        <v>252359</v>
      </c>
      <c r="S348">
        <f>VLOOKUP($A348,Sheet6!$A$8:$H$224,8,FALSE)</f>
        <v>252796</v>
      </c>
      <c r="T348">
        <f>VLOOKUP($A348,Sheet6!$A$8:$I$229,9,FALSE)</f>
        <v>252520</v>
      </c>
    </row>
    <row r="349" spans="1:20" x14ac:dyDescent="0.3">
      <c r="A349" t="s">
        <v>312</v>
      </c>
      <c r="B349" t="s">
        <v>482</v>
      </c>
      <c r="C349" t="s">
        <v>486</v>
      </c>
      <c r="D349">
        <f>VLOOKUP($A349,'TRA8902'!$C$12:$AB$235,'TRA8902'!X$4,FALSE)</f>
        <v>1409</v>
      </c>
      <c r="E349">
        <f>VLOOKUP($A349,'TRA8902'!$C$12:$AB$235,'TRA8902'!Y$4,FALSE)</f>
        <v>1416</v>
      </c>
      <c r="F349">
        <f>VLOOKUP($A349,'TRA8902'!$C$12:$AB$235,'TRA8902'!Z$4,FALSE)</f>
        <v>1450</v>
      </c>
      <c r="G349">
        <f>VLOOKUP($A349,'TRA8902'!$C$12:$AB$235,'TRA8902'!AA$4,FALSE)</f>
        <v>1526</v>
      </c>
      <c r="H349">
        <f>VLOOKUP($A349,'TRA8902'!$C$12:$AB$235,'TRA8902'!AB$4,FALSE)</f>
        <v>1538</v>
      </c>
      <c r="I349">
        <f>VLOOKUP($A349,'TRA8902'!$C$12:$AC$235,'TRA8902'!AC$4,FALSE)</f>
        <v>1575</v>
      </c>
      <c r="J349">
        <f>VLOOKUP($A349,'TRA8902'!$C$12:$AD$235,'TRA8902'!AD$4,FALSE)</f>
        <v>1540</v>
      </c>
      <c r="K349">
        <f>VLOOKUP($A349,'TRA8902'!$C$12:$AE$235,'TRA8902'!AE$4,FALSE)</f>
        <v>1568</v>
      </c>
      <c r="M349">
        <f>VLOOKUP($A349,Sheet6!$A$8:$F$224,2,FALSE)</f>
        <v>154704</v>
      </c>
      <c r="N349">
        <f>VLOOKUP($A349,Sheet6!$A$8:$F$224,3,FALSE)</f>
        <v>156031</v>
      </c>
      <c r="O349">
        <f>VLOOKUP($A349,Sheet6!$A$8:$F$224,4,FALSE)</f>
        <v>156633</v>
      </c>
      <c r="P349">
        <f>VLOOKUP($A349,Sheet6!$A$8:$F$224,5,FALSE)</f>
        <v>157460</v>
      </c>
      <c r="Q349">
        <f>VLOOKUP($A349,Sheet6!$A$8:$F$224,6,FALSE)</f>
        <v>158576</v>
      </c>
      <c r="R349">
        <f>VLOOKUP($A349,Sheet6!$A$8:$G$224,7,FALSE)</f>
        <v>158473</v>
      </c>
      <c r="S349">
        <f>VLOOKUP($A349,Sheet6!$A$8:$H$224,8,FALSE)</f>
        <v>158527</v>
      </c>
      <c r="T349">
        <f>VLOOKUP($A349,Sheet6!$A$8:$I$229,9,FALSE)</f>
        <v>158450</v>
      </c>
    </row>
    <row r="350" spans="1:20" x14ac:dyDescent="0.3">
      <c r="A350" t="s">
        <v>316</v>
      </c>
      <c r="B350" t="s">
        <v>481</v>
      </c>
      <c r="C350" t="s">
        <v>486</v>
      </c>
      <c r="D350">
        <f>VLOOKUP($A350,'TRA8902'!$C$12:$AB$235,'TRA8902'!X$4,FALSE)</f>
        <v>951</v>
      </c>
      <c r="E350">
        <f>VLOOKUP($A350,'TRA8902'!$C$12:$AB$235,'TRA8902'!Y$4,FALSE)</f>
        <v>936</v>
      </c>
      <c r="F350">
        <f>VLOOKUP($A350,'TRA8902'!$C$12:$AB$235,'TRA8902'!Z$4,FALSE)</f>
        <v>959</v>
      </c>
      <c r="G350">
        <f>VLOOKUP($A350,'TRA8902'!$C$12:$AB$235,'TRA8902'!AA$4,FALSE)</f>
        <v>974</v>
      </c>
      <c r="H350">
        <f>VLOOKUP($A350,'TRA8902'!$C$12:$AB$235,'TRA8902'!AB$4,FALSE)</f>
        <v>985</v>
      </c>
      <c r="I350">
        <f>VLOOKUP($A350,'TRA8902'!$C$12:$AC$235,'TRA8902'!AC$4,FALSE)</f>
        <v>963</v>
      </c>
      <c r="J350">
        <f>VLOOKUP($A350,'TRA8902'!$C$12:$AD$235,'TRA8902'!AD$4,FALSE)</f>
        <v>965</v>
      </c>
      <c r="K350">
        <f>VLOOKUP($A350,'TRA8902'!$C$12:$AE$235,'TRA8902'!AE$4,FALSE)</f>
        <v>971</v>
      </c>
      <c r="M350">
        <f>VLOOKUP($A350,Sheet6!$A$8:$F$224,2,FALSE)</f>
        <v>145742</v>
      </c>
      <c r="N350">
        <f>VLOOKUP($A350,Sheet6!$A$8:$F$224,3,FALSE)</f>
        <v>146278</v>
      </c>
      <c r="O350">
        <f>VLOOKUP($A350,Sheet6!$A$8:$F$224,4,FALSE)</f>
        <v>147476</v>
      </c>
      <c r="P350">
        <f>VLOOKUP($A350,Sheet6!$A$8:$F$224,5,FALSE)</f>
        <v>148277</v>
      </c>
      <c r="Q350">
        <f>VLOOKUP($A350,Sheet6!$A$8:$F$224,6,FALSE)</f>
        <v>149689</v>
      </c>
      <c r="R350">
        <f>VLOOKUP($A350,Sheet6!$A$8:$G$224,7,FALSE)</f>
        <v>150140</v>
      </c>
      <c r="S350">
        <f>VLOOKUP($A350,Sheet6!$A$8:$H$224,8,FALSE)</f>
        <v>150906</v>
      </c>
      <c r="T350">
        <f>VLOOKUP($A350,Sheet6!$A$8:$I$229,9,FALSE)</f>
        <v>151422</v>
      </c>
    </row>
    <row r="351" spans="1:20" x14ac:dyDescent="0.3">
      <c r="A351" t="s">
        <v>318</v>
      </c>
      <c r="B351" t="s">
        <v>481</v>
      </c>
      <c r="C351" t="s">
        <v>486</v>
      </c>
      <c r="D351">
        <f>VLOOKUP($A351,'TRA8902'!$C$12:$AB$235,'TRA8902'!X$4,FALSE)</f>
        <v>882</v>
      </c>
      <c r="E351">
        <f>VLOOKUP($A351,'TRA8902'!$C$12:$AB$235,'TRA8902'!Y$4,FALSE)</f>
        <v>852</v>
      </c>
      <c r="F351">
        <f>VLOOKUP($A351,'TRA8902'!$C$12:$AB$235,'TRA8902'!Z$4,FALSE)</f>
        <v>854</v>
      </c>
      <c r="G351">
        <f>VLOOKUP($A351,'TRA8902'!$C$12:$AB$235,'TRA8902'!AA$4,FALSE)</f>
        <v>887</v>
      </c>
      <c r="H351">
        <f>VLOOKUP($A351,'TRA8902'!$C$12:$AB$235,'TRA8902'!AB$4,FALSE)</f>
        <v>897</v>
      </c>
      <c r="I351">
        <f>VLOOKUP($A351,'TRA8902'!$C$12:$AC$235,'TRA8902'!AC$4,FALSE)</f>
        <v>877</v>
      </c>
      <c r="J351">
        <f>VLOOKUP($A351,'TRA8902'!$C$12:$AD$235,'TRA8902'!AD$4,FALSE)</f>
        <v>861</v>
      </c>
      <c r="K351">
        <f>VLOOKUP($A351,'TRA8902'!$C$12:$AE$235,'TRA8902'!AE$4,FALSE)</f>
        <v>860</v>
      </c>
      <c r="M351">
        <f>VLOOKUP($A351,Sheet6!$A$8:$F$224,2,FALSE)</f>
        <v>156658</v>
      </c>
      <c r="N351">
        <f>VLOOKUP($A351,Sheet6!$A$8:$F$224,3,FALSE)</f>
        <v>158065</v>
      </c>
      <c r="O351">
        <f>VLOOKUP($A351,Sheet6!$A$8:$F$224,4,FALSE)</f>
        <v>159414</v>
      </c>
      <c r="P351">
        <f>VLOOKUP($A351,Sheet6!$A$8:$F$224,5,FALSE)</f>
        <v>161200</v>
      </c>
      <c r="Q351">
        <f>VLOOKUP($A351,Sheet6!$A$8:$F$224,6,FALSE)</f>
        <v>163087</v>
      </c>
      <c r="R351">
        <f>VLOOKUP($A351,Sheet6!$A$8:$G$224,7,FALSE)</f>
        <v>164980</v>
      </c>
      <c r="S351">
        <f>VLOOKUP($A351,Sheet6!$A$8:$H$224,8,FALSE)</f>
        <v>167979</v>
      </c>
      <c r="T351">
        <f>VLOOKUP($A351,Sheet6!$A$8:$I$229,9,FALSE)</f>
        <v>171119</v>
      </c>
    </row>
    <row r="352" spans="1:20" x14ac:dyDescent="0.3">
      <c r="A352" t="s">
        <v>322</v>
      </c>
      <c r="B352" t="s">
        <v>482</v>
      </c>
      <c r="C352" t="s">
        <v>486</v>
      </c>
      <c r="D352">
        <f>VLOOKUP($A352,'TRA8902'!$C$12:$AB$235,'TRA8902'!X$4,FALSE)</f>
        <v>583</v>
      </c>
      <c r="E352">
        <f>VLOOKUP($A352,'TRA8902'!$C$12:$AB$235,'TRA8902'!Y$4,FALSE)</f>
        <v>583</v>
      </c>
      <c r="F352">
        <f>VLOOKUP($A352,'TRA8902'!$C$12:$AB$235,'TRA8902'!Z$4,FALSE)</f>
        <v>602</v>
      </c>
      <c r="G352">
        <f>VLOOKUP($A352,'TRA8902'!$C$12:$AB$235,'TRA8902'!AA$4,FALSE)</f>
        <v>612</v>
      </c>
      <c r="H352">
        <f>VLOOKUP($A352,'TRA8902'!$C$12:$AB$235,'TRA8902'!AB$4,FALSE)</f>
        <v>617</v>
      </c>
      <c r="I352">
        <f>VLOOKUP($A352,'TRA8902'!$C$12:$AC$235,'TRA8902'!AC$4,FALSE)</f>
        <v>619</v>
      </c>
      <c r="J352">
        <f>VLOOKUP($A352,'TRA8902'!$C$12:$AD$235,'TRA8902'!AD$4,FALSE)</f>
        <v>618</v>
      </c>
      <c r="K352">
        <f>VLOOKUP($A352,'TRA8902'!$C$12:$AE$235,'TRA8902'!AE$4,FALSE)</f>
        <v>629</v>
      </c>
      <c r="M352">
        <f>VLOOKUP($A352,Sheet6!$A$8:$F$224,2,FALSE)</f>
        <v>177196</v>
      </c>
      <c r="N352">
        <f>VLOOKUP($A352,Sheet6!$A$8:$F$224,3,FALSE)</f>
        <v>179460</v>
      </c>
      <c r="O352">
        <f>VLOOKUP($A352,Sheet6!$A$8:$F$224,4,FALSE)</f>
        <v>181241</v>
      </c>
      <c r="P352">
        <f>VLOOKUP($A352,Sheet6!$A$8:$F$224,5,FALSE)</f>
        <v>184287</v>
      </c>
      <c r="Q352">
        <f>VLOOKUP($A352,Sheet6!$A$8:$F$224,6,FALSE)</f>
        <v>186946</v>
      </c>
      <c r="R352">
        <f>VLOOKUP($A352,Sheet6!$A$8:$G$224,7,FALSE)</f>
        <v>188678</v>
      </c>
      <c r="S352">
        <f>VLOOKUP($A352,Sheet6!$A$8:$H$224,8,FALSE)</f>
        <v>192106</v>
      </c>
      <c r="T352">
        <f>VLOOKUP($A352,Sheet6!$A$8:$I$229,9,FALSE)</f>
        <v>193282</v>
      </c>
    </row>
    <row r="353" spans="1:20" x14ac:dyDescent="0.3">
      <c r="A353" t="s">
        <v>324</v>
      </c>
      <c r="B353" t="s">
        <v>481</v>
      </c>
      <c r="C353" t="s">
        <v>486</v>
      </c>
      <c r="D353">
        <f>VLOOKUP($A353,'TRA8902'!$C$12:$AB$235,'TRA8902'!X$4,FALSE)</f>
        <v>423</v>
      </c>
      <c r="E353">
        <f>VLOOKUP($A353,'TRA8902'!$C$12:$AB$235,'TRA8902'!Y$4,FALSE)</f>
        <v>424</v>
      </c>
      <c r="F353">
        <f>VLOOKUP($A353,'TRA8902'!$C$12:$AB$235,'TRA8902'!Z$4,FALSE)</f>
        <v>430</v>
      </c>
      <c r="G353">
        <f>VLOOKUP($A353,'TRA8902'!$C$12:$AB$235,'TRA8902'!AA$4,FALSE)</f>
        <v>430</v>
      </c>
      <c r="H353">
        <f>VLOOKUP($A353,'TRA8902'!$C$12:$AB$235,'TRA8902'!AB$4,FALSE)</f>
        <v>433</v>
      </c>
      <c r="I353">
        <f>VLOOKUP($A353,'TRA8902'!$C$12:$AC$235,'TRA8902'!AC$4,FALSE)</f>
        <v>440</v>
      </c>
      <c r="J353">
        <f>VLOOKUP($A353,'TRA8902'!$C$12:$AD$235,'TRA8902'!AD$4,FALSE)</f>
        <v>438</v>
      </c>
      <c r="K353" t="str">
        <f>VLOOKUP($A353,'TRA8902'!$C$12:$AE$235,'TRA8902'!AE$4,FALSE)</f>
        <v>..</v>
      </c>
      <c r="M353">
        <f>VLOOKUP($A353,Sheet6!$A$8:$F$224,2,FALSE)</f>
        <v>186290</v>
      </c>
      <c r="N353">
        <f>VLOOKUP($A353,Sheet6!$A$8:$F$224,3,FALSE)</f>
        <v>187914</v>
      </c>
      <c r="O353">
        <f>VLOOKUP($A353,Sheet6!$A$8:$F$224,4,FALSE)</f>
        <v>189636</v>
      </c>
      <c r="P353">
        <f>VLOOKUP($A353,Sheet6!$A$8:$F$224,5,FALSE)</f>
        <v>191673</v>
      </c>
      <c r="Q353">
        <f>VLOOKUP($A353,Sheet6!$A$8:$F$224,6,FALSE)</f>
        <v>193653</v>
      </c>
      <c r="R353">
        <f>VLOOKUP($A353,Sheet6!$A$8:$G$224,7,FALSE)</f>
        <v>194752</v>
      </c>
      <c r="S353">
        <f>VLOOKUP($A353,Sheet6!$A$8:$H$224,8,FALSE)</f>
        <v>194355</v>
      </c>
    </row>
    <row r="354" spans="1:20" x14ac:dyDescent="0.3">
      <c r="A354" t="s">
        <v>326</v>
      </c>
      <c r="B354" t="s">
        <v>481</v>
      </c>
      <c r="C354" t="s">
        <v>486</v>
      </c>
      <c r="D354">
        <f>VLOOKUP($A354,'TRA8902'!$C$12:$AB$235,'TRA8902'!X$4,FALSE)</f>
        <v>1154</v>
      </c>
      <c r="E354">
        <f>VLOOKUP($A354,'TRA8902'!$C$12:$AB$235,'TRA8902'!Y$4,FALSE)</f>
        <v>1152</v>
      </c>
      <c r="F354">
        <f>VLOOKUP($A354,'TRA8902'!$C$12:$AB$235,'TRA8902'!Z$4,FALSE)</f>
        <v>1182</v>
      </c>
      <c r="G354">
        <f>VLOOKUP($A354,'TRA8902'!$C$12:$AB$235,'TRA8902'!AA$4,FALSE)</f>
        <v>1187</v>
      </c>
      <c r="H354">
        <f>VLOOKUP($A354,'TRA8902'!$C$12:$AB$235,'TRA8902'!AB$4,FALSE)</f>
        <v>1186</v>
      </c>
      <c r="I354">
        <f>VLOOKUP($A354,'TRA8902'!$C$12:$AC$235,'TRA8902'!AC$4,FALSE)</f>
        <v>1207</v>
      </c>
      <c r="J354">
        <f>VLOOKUP($A354,'TRA8902'!$C$12:$AD$235,'TRA8902'!AD$4,FALSE)</f>
        <v>1208</v>
      </c>
      <c r="K354">
        <f>VLOOKUP($A354,'TRA8902'!$C$12:$AE$235,'TRA8902'!AE$4,FALSE)</f>
        <v>1218</v>
      </c>
      <c r="M354">
        <f>VLOOKUP($A354,Sheet6!$A$8:$F$224,2,FALSE)</f>
        <v>433043</v>
      </c>
      <c r="N354">
        <f>VLOOKUP($A354,Sheet6!$A$8:$F$224,3,FALSE)</f>
        <v>438386</v>
      </c>
      <c r="O354">
        <f>VLOOKUP($A354,Sheet6!$A$8:$F$224,4,FALSE)</f>
        <v>443791</v>
      </c>
      <c r="P354">
        <f>VLOOKUP($A354,Sheet6!$A$8:$F$224,5,FALSE)</f>
        <v>450640</v>
      </c>
      <c r="Q354">
        <f>VLOOKUP($A354,Sheet6!$A$8:$F$224,6,FALSE)</f>
        <v>455966</v>
      </c>
      <c r="R354">
        <f>VLOOKUP($A354,Sheet6!$A$8:$G$224,7,FALSE)</f>
        <v>459252</v>
      </c>
      <c r="S354">
        <f>VLOOKUP($A354,Sheet6!$A$8:$H$224,8,FALSE)</f>
        <v>463405</v>
      </c>
      <c r="T354">
        <f>VLOOKUP($A354,Sheet6!$A$8:$I$229,9,FALSE)</f>
        <v>463377</v>
      </c>
    </row>
    <row r="355" spans="1:20" x14ac:dyDescent="0.3">
      <c r="A355" t="s">
        <v>328</v>
      </c>
      <c r="B355" t="s">
        <v>479</v>
      </c>
      <c r="C355" t="s">
        <v>486</v>
      </c>
      <c r="D355">
        <f>VLOOKUP($A355,'TRA8902'!$C$12:$AB$235,'TRA8902'!X$4,FALSE)</f>
        <v>2295</v>
      </c>
      <c r="E355">
        <f>VLOOKUP($A355,'TRA8902'!$C$12:$AB$235,'TRA8902'!Y$4,FALSE)</f>
        <v>2305</v>
      </c>
      <c r="F355">
        <f>VLOOKUP($A355,'TRA8902'!$C$12:$AB$235,'TRA8902'!Z$4,FALSE)</f>
        <v>2344</v>
      </c>
      <c r="G355">
        <f>VLOOKUP($A355,'TRA8902'!$C$12:$AB$235,'TRA8902'!AA$4,FALSE)</f>
        <v>2386</v>
      </c>
      <c r="H355">
        <f>VLOOKUP($A355,'TRA8902'!$C$12:$AB$235,'TRA8902'!AB$4,FALSE)</f>
        <v>2504</v>
      </c>
      <c r="I355">
        <f>VLOOKUP($A355,'TRA8902'!$C$12:$AC$235,'TRA8902'!AC$4,FALSE)</f>
        <v>2671</v>
      </c>
      <c r="J355">
        <f>VLOOKUP($A355,'TRA8902'!$C$12:$AD$235,'TRA8902'!AD$4,FALSE)</f>
        <v>2688</v>
      </c>
      <c r="K355">
        <f>VLOOKUP($A355,'TRA8902'!$C$12:$AE$235,'TRA8902'!AE$4,FALSE)</f>
        <v>2762</v>
      </c>
      <c r="M355">
        <f>VLOOKUP($A355,Sheet6!$A$8:$F$224,2,FALSE)</f>
        <v>538249</v>
      </c>
      <c r="N355">
        <f>VLOOKUP($A355,Sheet6!$A$8:$F$224,3,FALSE)</f>
        <v>541734</v>
      </c>
      <c r="O355">
        <f>VLOOKUP($A355,Sheet6!$A$8:$F$224,4,FALSE)</f>
        <v>545961</v>
      </c>
      <c r="P355">
        <f>VLOOKUP($A355,Sheet6!$A$8:$F$224,5,FALSE)</f>
        <v>550283</v>
      </c>
      <c r="Q355">
        <f>VLOOKUP($A355,Sheet6!$A$8:$F$224,6,FALSE)</f>
        <v>555057</v>
      </c>
      <c r="R355">
        <f>VLOOKUP($A355,Sheet6!$A$8:$G$224,7,FALSE)</f>
        <v>561349</v>
      </c>
      <c r="S355">
        <f>VLOOKUP($A355,Sheet6!$A$8:$H$224,8,FALSE)</f>
        <v>565968</v>
      </c>
      <c r="T355">
        <f>VLOOKUP($A355,Sheet6!$A$8:$I$229,9,FALSE)</f>
        <v>569578</v>
      </c>
    </row>
    <row r="356" spans="1:20" x14ac:dyDescent="0.3">
      <c r="A356" t="s">
        <v>336</v>
      </c>
      <c r="D356">
        <f>VLOOKUP($A356,'TRA8902'!$C$12:$AB$235,'TRA8902'!X$4,FALSE)</f>
        <v>1</v>
      </c>
      <c r="E356">
        <f>VLOOKUP($A356,'TRA8902'!$C$12:$AB$235,'TRA8902'!Y$4,FALSE)</f>
        <v>1</v>
      </c>
      <c r="F356">
        <f>VLOOKUP($A356,'TRA8902'!$C$12:$AB$235,'TRA8902'!Z$4,FALSE)</f>
        <v>1</v>
      </c>
      <c r="G356">
        <f>VLOOKUP($A356,'TRA8902'!$C$12:$AB$235,'TRA8902'!AA$4,FALSE)</f>
        <v>1</v>
      </c>
      <c r="H356">
        <f>VLOOKUP($A356,'TRA8902'!$C$12:$AB$235,'TRA8902'!AB$4,FALSE)</f>
        <v>1</v>
      </c>
      <c r="I356">
        <f>VLOOKUP($A356,'TRA8902'!$C$12:$AC$235,'TRA8902'!AC$4,FALSE)</f>
        <v>1</v>
      </c>
      <c r="J356">
        <f>VLOOKUP($A356,'TRA8902'!$C$12:$AD$235,'TRA8902'!AD$4,FALSE)</f>
        <v>1</v>
      </c>
      <c r="K356">
        <f>VLOOKUP($A356,'TRA8902'!$C$12:$AE$235,'TRA8902'!AE$4,FALSE)</f>
        <v>1</v>
      </c>
      <c r="M356">
        <f>VLOOKUP($A356,Sheet6!$A$8:$F$224,2,FALSE)</f>
        <v>2279</v>
      </c>
      <c r="N356">
        <f>VLOOKUP($A356,Sheet6!$A$8:$F$224,3,FALSE)</f>
        <v>2265</v>
      </c>
      <c r="O356">
        <f>VLOOKUP($A356,Sheet6!$A$8:$F$224,4,FALSE)</f>
        <v>2292</v>
      </c>
      <c r="P356">
        <f>VLOOKUP($A356,Sheet6!$A$8:$F$224,5,FALSE)</f>
        <v>2335</v>
      </c>
      <c r="Q356">
        <f>VLOOKUP($A356,Sheet6!$A$8:$F$224,6,FALSE)</f>
        <v>2331</v>
      </c>
      <c r="R356">
        <f>VLOOKUP($A356,Sheet6!$A$8:$G$224,7,FALSE)</f>
        <v>2259</v>
      </c>
      <c r="S356">
        <f>VLOOKUP($A356,Sheet6!$A$8:$H$224,8,FALSE)</f>
        <v>2242</v>
      </c>
      <c r="T356">
        <f>VLOOKUP($A356,Sheet6!$A$8:$I$229,9,FALSE)</f>
        <v>2224</v>
      </c>
    </row>
    <row r="357" spans="1:20" x14ac:dyDescent="0.3">
      <c r="A357" t="s">
        <v>338</v>
      </c>
      <c r="B357" t="s">
        <v>482</v>
      </c>
      <c r="C357" t="s">
        <v>486</v>
      </c>
      <c r="D357">
        <f>VLOOKUP($A357,'TRA8902'!$C$12:$AB$235,'TRA8902'!X$4,FALSE)</f>
        <v>1154</v>
      </c>
      <c r="E357">
        <f>VLOOKUP($A357,'TRA8902'!$C$12:$AB$235,'TRA8902'!Y$4,FALSE)</f>
        <v>1160</v>
      </c>
      <c r="F357">
        <f>VLOOKUP($A357,'TRA8902'!$C$12:$AB$235,'TRA8902'!Z$4,FALSE)</f>
        <v>1185</v>
      </c>
      <c r="G357">
        <f>VLOOKUP($A357,'TRA8902'!$C$12:$AB$235,'TRA8902'!AA$4,FALSE)</f>
        <v>1195</v>
      </c>
      <c r="H357">
        <f>VLOOKUP($A357,'TRA8902'!$C$12:$AB$235,'TRA8902'!AB$4,FALSE)</f>
        <v>1268</v>
      </c>
      <c r="I357">
        <f>VLOOKUP($A357,'TRA8902'!$C$12:$AC$235,'TRA8902'!AC$4,FALSE)</f>
        <v>1276</v>
      </c>
      <c r="J357">
        <f>VLOOKUP($A357,'TRA8902'!$C$12:$AD$235,'TRA8902'!AD$4,FALSE)</f>
        <v>1333</v>
      </c>
      <c r="K357">
        <f>VLOOKUP($A357,'TRA8902'!$C$12:$AE$235,'TRA8902'!AE$4,FALSE)</f>
        <v>1358</v>
      </c>
      <c r="M357">
        <f>VLOOKUP($A357,Sheet6!$A$8:$F$224,2,FALSE)</f>
        <v>204454</v>
      </c>
      <c r="N357">
        <f>VLOOKUP($A357,Sheet6!$A$8:$F$224,3,FALSE)</f>
        <v>206182</v>
      </c>
      <c r="O357">
        <f>VLOOKUP($A357,Sheet6!$A$8:$F$224,4,FALSE)</f>
        <v>208185</v>
      </c>
      <c r="P357">
        <f>VLOOKUP($A357,Sheet6!$A$8:$F$224,5,FALSE)</f>
        <v>209941</v>
      </c>
      <c r="Q357">
        <f>VLOOKUP($A357,Sheet6!$A$8:$F$224,6,FALSE)</f>
        <v>211747</v>
      </c>
      <c r="R357">
        <f>VLOOKUP($A357,Sheet6!$A$8:$G$224,7,FALSE)</f>
        <v>212834</v>
      </c>
      <c r="S357">
        <f>VLOOKUP($A357,Sheet6!$A$8:$H$224,8,FALSE)</f>
        <v>213919</v>
      </c>
      <c r="T357">
        <f>VLOOKUP($A357,Sheet6!$A$8:$I$229,9,FALSE)</f>
        <v>215052</v>
      </c>
    </row>
    <row r="358" spans="1:20" x14ac:dyDescent="0.3">
      <c r="A358" t="s">
        <v>340</v>
      </c>
      <c r="B358" t="s">
        <v>481</v>
      </c>
      <c r="C358" t="s">
        <v>486</v>
      </c>
      <c r="D358">
        <f>VLOOKUP($A358,'TRA8902'!$C$12:$AB$235,'TRA8902'!X$4,FALSE)</f>
        <v>721</v>
      </c>
      <c r="E358">
        <f>VLOOKUP($A358,'TRA8902'!$C$12:$AB$235,'TRA8902'!Y$4,FALSE)</f>
        <v>717</v>
      </c>
      <c r="F358">
        <f>VLOOKUP($A358,'TRA8902'!$C$12:$AB$235,'TRA8902'!Z$4,FALSE)</f>
        <v>733</v>
      </c>
      <c r="G358">
        <f>VLOOKUP($A358,'TRA8902'!$C$12:$AB$235,'TRA8902'!AA$4,FALSE)</f>
        <v>735</v>
      </c>
      <c r="H358">
        <f>VLOOKUP($A358,'TRA8902'!$C$12:$AB$235,'TRA8902'!AB$4,FALSE)</f>
        <v>740</v>
      </c>
      <c r="I358">
        <f>VLOOKUP($A358,'TRA8902'!$C$12:$AC$235,'TRA8902'!AC$4,FALSE)</f>
        <v>753</v>
      </c>
      <c r="J358">
        <f>VLOOKUP($A358,'TRA8902'!$C$12:$AD$235,'TRA8902'!AD$4,FALSE)</f>
        <v>757</v>
      </c>
      <c r="K358">
        <f>VLOOKUP($A358,'TRA8902'!$C$12:$AE$235,'TRA8902'!AE$4,FALSE)</f>
        <v>789</v>
      </c>
      <c r="M358">
        <f>VLOOKUP($A358,Sheet6!$A$8:$F$224,2,FALSE)</f>
        <v>257744</v>
      </c>
      <c r="N358">
        <f>VLOOKUP($A358,Sheet6!$A$8:$F$224,3,FALSE)</f>
        <v>258592</v>
      </c>
      <c r="O358">
        <f>VLOOKUP($A358,Sheet6!$A$8:$F$224,4,FALSE)</f>
        <v>260512</v>
      </c>
      <c r="P358">
        <f>VLOOKUP($A358,Sheet6!$A$8:$F$224,5,FALSE)</f>
        <v>261386</v>
      </c>
      <c r="Q358">
        <f>VLOOKUP($A358,Sheet6!$A$8:$F$224,6,FALSE)</f>
        <v>262355</v>
      </c>
      <c r="R358">
        <f>VLOOKUP($A358,Sheet6!$A$8:$G$224,7,FALSE)</f>
        <v>263070</v>
      </c>
      <c r="S358">
        <f>VLOOKUP($A358,Sheet6!$A$8:$H$224,8,FALSE)</f>
        <v>263100</v>
      </c>
      <c r="T358">
        <f>VLOOKUP($A358,Sheet6!$A$8:$I$229,9,FALSE)</f>
        <v>262100</v>
      </c>
    </row>
    <row r="359" spans="1:20" x14ac:dyDescent="0.3">
      <c r="A359" t="s">
        <v>342</v>
      </c>
      <c r="B359" t="s">
        <v>481</v>
      </c>
      <c r="C359" t="s">
        <v>486</v>
      </c>
      <c r="D359">
        <f>VLOOKUP($A359,'TRA8902'!$C$12:$AB$235,'TRA8902'!X$4,FALSE)</f>
        <v>430</v>
      </c>
      <c r="E359">
        <f>VLOOKUP($A359,'TRA8902'!$C$12:$AB$235,'TRA8902'!Y$4,FALSE)</f>
        <v>425</v>
      </c>
      <c r="F359">
        <f>VLOOKUP($A359,'TRA8902'!$C$12:$AB$235,'TRA8902'!Z$4,FALSE)</f>
        <v>435</v>
      </c>
      <c r="G359">
        <f>VLOOKUP($A359,'TRA8902'!$C$12:$AB$235,'TRA8902'!AA$4,FALSE)</f>
        <v>438</v>
      </c>
      <c r="H359">
        <f>VLOOKUP($A359,'TRA8902'!$C$12:$AB$235,'TRA8902'!AB$4,FALSE)</f>
        <v>437</v>
      </c>
      <c r="I359">
        <f>VLOOKUP($A359,'TRA8902'!$C$12:$AC$235,'TRA8902'!AC$4,FALSE)</f>
        <v>448</v>
      </c>
      <c r="J359">
        <f>VLOOKUP($A359,'TRA8902'!$C$12:$AD$235,'TRA8902'!AD$4,FALSE)</f>
        <v>450</v>
      </c>
      <c r="K359" t="str">
        <f>VLOOKUP($A359,'TRA8902'!$C$12:$AE$235,'TRA8902'!AE$4,FALSE)</f>
        <v>..</v>
      </c>
      <c r="M359">
        <f>VLOOKUP($A359,Sheet6!$A$8:$F$224,2,FALSE)</f>
        <v>148499</v>
      </c>
      <c r="N359">
        <f>VLOOKUP($A359,Sheet6!$A$8:$F$224,3,FALSE)</f>
        <v>148794</v>
      </c>
      <c r="O359">
        <f>VLOOKUP($A359,Sheet6!$A$8:$F$224,4,FALSE)</f>
        <v>149709</v>
      </c>
      <c r="P359">
        <f>VLOOKUP($A359,Sheet6!$A$8:$F$224,5,FALSE)</f>
        <v>150005</v>
      </c>
      <c r="Q359">
        <f>VLOOKUP($A359,Sheet6!$A$8:$F$224,6,FALSE)</f>
        <v>150711</v>
      </c>
      <c r="R359">
        <f>VLOOKUP($A359,Sheet6!$A$8:$G$224,7,FALSE)</f>
        <v>151270</v>
      </c>
      <c r="S359">
        <f>VLOOKUP($A359,Sheet6!$A$8:$H$224,8,FALSE)</f>
        <v>151397</v>
      </c>
    </row>
    <row r="360" spans="1:20" x14ac:dyDescent="0.3">
      <c r="A360" t="s">
        <v>346</v>
      </c>
      <c r="B360" t="s">
        <v>481</v>
      </c>
      <c r="C360" t="s">
        <v>486</v>
      </c>
      <c r="D360">
        <f>VLOOKUP($A360,'TRA8902'!$C$12:$AB$235,'TRA8902'!X$4,FALSE)</f>
        <v>1838</v>
      </c>
      <c r="E360">
        <f>VLOOKUP($A360,'TRA8902'!$C$12:$AB$235,'TRA8902'!Y$4,FALSE)</f>
        <v>1863</v>
      </c>
      <c r="F360">
        <f>VLOOKUP($A360,'TRA8902'!$C$12:$AB$235,'TRA8902'!Z$4,FALSE)</f>
        <v>1936</v>
      </c>
      <c r="G360">
        <f>VLOOKUP($A360,'TRA8902'!$C$12:$AB$235,'TRA8902'!AA$4,FALSE)</f>
        <v>1990</v>
      </c>
      <c r="H360">
        <f>VLOOKUP($A360,'TRA8902'!$C$12:$AB$235,'TRA8902'!AB$4,FALSE)</f>
        <v>2014</v>
      </c>
      <c r="I360">
        <f>VLOOKUP($A360,'TRA8902'!$C$12:$AC$235,'TRA8902'!AC$4,FALSE)</f>
        <v>2030</v>
      </c>
      <c r="J360">
        <f>VLOOKUP($A360,'TRA8902'!$C$12:$AD$235,'TRA8902'!AD$4,FALSE)</f>
        <v>2045</v>
      </c>
      <c r="K360">
        <f>VLOOKUP($A360,'TRA8902'!$C$12:$AE$235,'TRA8902'!AE$4,FALSE)</f>
        <v>2087</v>
      </c>
      <c r="M360">
        <f>VLOOKUP($A360,Sheet6!$A$8:$F$224,2,FALSE)</f>
        <v>266193</v>
      </c>
      <c r="N360">
        <f>VLOOKUP($A360,Sheet6!$A$8:$F$224,3,FALSE)</f>
        <v>268951</v>
      </c>
      <c r="O360">
        <f>VLOOKUP($A360,Sheet6!$A$8:$F$224,4,FALSE)</f>
        <v>270994</v>
      </c>
      <c r="P360">
        <f>VLOOKUP($A360,Sheet6!$A$8:$F$224,5,FALSE)</f>
        <v>273952</v>
      </c>
      <c r="Q360">
        <f>VLOOKUP($A360,Sheet6!$A$8:$F$224,6,FALSE)</f>
        <v>276677</v>
      </c>
      <c r="R360">
        <f>VLOOKUP($A360,Sheet6!$A$8:$G$224,7,FALSE)</f>
        <v>279027</v>
      </c>
      <c r="S360">
        <f>VLOOKUP($A360,Sheet6!$A$8:$H$224,8,FALSE)</f>
        <v>282644</v>
      </c>
      <c r="T360">
        <f>VLOOKUP($A360,Sheet6!$A$8:$I$229,9,FALSE)</f>
        <v>285093</v>
      </c>
    </row>
    <row r="361" spans="1:20" x14ac:dyDescent="0.3">
      <c r="A361" t="s">
        <v>348</v>
      </c>
      <c r="B361" t="s">
        <v>481</v>
      </c>
      <c r="C361" t="s">
        <v>486</v>
      </c>
      <c r="D361">
        <f>VLOOKUP($A361,'TRA8902'!$C$12:$AB$235,'TRA8902'!X$4,FALSE)</f>
        <v>958</v>
      </c>
      <c r="E361">
        <f>VLOOKUP($A361,'TRA8902'!$C$12:$AB$235,'TRA8902'!Y$4,FALSE)</f>
        <v>961</v>
      </c>
      <c r="F361">
        <f>VLOOKUP($A361,'TRA8902'!$C$12:$AB$235,'TRA8902'!Z$4,FALSE)</f>
        <v>1025</v>
      </c>
      <c r="G361">
        <f>VLOOKUP($A361,'TRA8902'!$C$12:$AB$235,'TRA8902'!AA$4,FALSE)</f>
        <v>1046</v>
      </c>
      <c r="H361">
        <f>VLOOKUP($A361,'TRA8902'!$C$12:$AB$235,'TRA8902'!AB$4,FALSE)</f>
        <v>1040</v>
      </c>
      <c r="I361">
        <f>VLOOKUP($A361,'TRA8902'!$C$12:$AC$235,'TRA8902'!AC$4,FALSE)</f>
        <v>1062</v>
      </c>
      <c r="J361">
        <f>VLOOKUP($A361,'TRA8902'!$C$12:$AD$235,'TRA8902'!AD$4,FALSE)</f>
        <v>1063</v>
      </c>
      <c r="K361">
        <f>VLOOKUP($A361,'TRA8902'!$C$12:$AE$235,'TRA8902'!AE$4,FALSE)</f>
        <v>1087</v>
      </c>
      <c r="M361">
        <f>VLOOKUP($A361,Sheet6!$A$8:$F$224,2,FALSE)</f>
        <v>211918</v>
      </c>
      <c r="N361">
        <f>VLOOKUP($A361,Sheet6!$A$8:$F$224,3,FALSE)</f>
        <v>214028</v>
      </c>
      <c r="O361">
        <f>VLOOKUP($A361,Sheet6!$A$8:$F$224,4,FALSE)</f>
        <v>215991</v>
      </c>
      <c r="P361">
        <f>VLOOKUP($A361,Sheet6!$A$8:$F$224,5,FALSE)</f>
        <v>217584</v>
      </c>
      <c r="Q361">
        <f>VLOOKUP($A361,Sheet6!$A$8:$F$224,6,FALSE)</f>
        <v>218580</v>
      </c>
      <c r="R361">
        <f>VLOOKUP($A361,Sheet6!$A$8:$G$224,7,FALSE)</f>
        <v>220363</v>
      </c>
      <c r="S361">
        <f>VLOOKUP($A361,Sheet6!$A$8:$H$224,8,FALSE)</f>
        <v>221996</v>
      </c>
      <c r="T361">
        <f>VLOOKUP($A361,Sheet6!$A$8:$I$229,9,FALSE)</f>
        <v>222193</v>
      </c>
    </row>
    <row r="362" spans="1:20" x14ac:dyDescent="0.3">
      <c r="A362" t="s">
        <v>350</v>
      </c>
      <c r="B362" t="s">
        <v>481</v>
      </c>
      <c r="C362" t="s">
        <v>486</v>
      </c>
      <c r="D362">
        <f>VLOOKUP($A362,'TRA8902'!$C$12:$AB$235,'TRA8902'!X$4,FALSE)</f>
        <v>348</v>
      </c>
      <c r="E362">
        <f>VLOOKUP($A362,'TRA8902'!$C$12:$AB$235,'TRA8902'!Y$4,FALSE)</f>
        <v>347</v>
      </c>
      <c r="F362">
        <f>VLOOKUP($A362,'TRA8902'!$C$12:$AB$235,'TRA8902'!Z$4,FALSE)</f>
        <v>354</v>
      </c>
      <c r="G362">
        <f>VLOOKUP($A362,'TRA8902'!$C$12:$AB$235,'TRA8902'!AA$4,FALSE)</f>
        <v>355</v>
      </c>
      <c r="H362">
        <f>VLOOKUP($A362,'TRA8902'!$C$12:$AB$235,'TRA8902'!AB$4,FALSE)</f>
        <v>355</v>
      </c>
      <c r="I362">
        <f>VLOOKUP($A362,'TRA8902'!$C$12:$AC$235,'TRA8902'!AC$4,FALSE)</f>
        <v>361</v>
      </c>
      <c r="J362">
        <f>VLOOKUP($A362,'TRA8902'!$C$12:$AD$235,'TRA8902'!AD$4,FALSE)</f>
        <v>366</v>
      </c>
      <c r="K362">
        <f>VLOOKUP($A362,'TRA8902'!$C$12:$AE$235,'TRA8902'!AE$4,FALSE)</f>
        <v>367</v>
      </c>
      <c r="M362">
        <f>VLOOKUP($A362,Sheet6!$A$8:$F$224,2,FALSE)</f>
        <v>131480</v>
      </c>
      <c r="N362">
        <f>VLOOKUP($A362,Sheet6!$A$8:$F$224,3,FALSE)</f>
        <v>132201</v>
      </c>
      <c r="O362">
        <f>VLOOKUP($A362,Sheet6!$A$8:$F$224,4,FALSE)</f>
        <v>133264</v>
      </c>
      <c r="P362">
        <f>VLOOKUP($A362,Sheet6!$A$8:$F$224,5,FALSE)</f>
        <v>133791</v>
      </c>
      <c r="Q362">
        <f>VLOOKUP($A362,Sheet6!$A$8:$F$224,6,FALSE)</f>
        <v>134406</v>
      </c>
      <c r="R362">
        <f>VLOOKUP($A362,Sheet6!$A$8:$G$224,7,FALSE)</f>
        <v>135247</v>
      </c>
      <c r="S362">
        <f>VLOOKUP($A362,Sheet6!$A$8:$H$224,8,FALSE)</f>
        <v>135780</v>
      </c>
      <c r="T362">
        <f>VLOOKUP($A362,Sheet6!$A$8:$I$229,9,FALSE)</f>
        <v>136264</v>
      </c>
    </row>
    <row r="363" spans="1:20" x14ac:dyDescent="0.3">
      <c r="A363" t="s">
        <v>791</v>
      </c>
      <c r="B363" t="s">
        <v>481</v>
      </c>
      <c r="C363" t="s">
        <v>486</v>
      </c>
      <c r="K363">
        <f>VLOOKUP($A363,'TRA8902'!$C$12:$AE$235,'TRA8902'!AE$4,FALSE)</f>
        <v>1127</v>
      </c>
      <c r="T363">
        <f>VLOOKUP($A363,Sheet6!$A$8:$I$229,9,FALSE)</f>
        <v>395331</v>
      </c>
    </row>
    <row r="364" spans="1:20" x14ac:dyDescent="0.3">
      <c r="A364" t="s">
        <v>792</v>
      </c>
      <c r="B364" t="s">
        <v>479</v>
      </c>
      <c r="C364" t="s">
        <v>486</v>
      </c>
      <c r="K364">
        <f>VLOOKUP($A364,'TRA8902'!$C$12:$AE$235,'TRA8902'!AE$4,FALSE)</f>
        <v>2043</v>
      </c>
      <c r="T364">
        <f>VLOOKUP($A364,Sheet6!$A$8:$I$229,9,FALSE)</f>
        <v>378508</v>
      </c>
    </row>
    <row r="365" spans="1:20" x14ac:dyDescent="0.3">
      <c r="A365" t="s">
        <v>352</v>
      </c>
      <c r="B365" t="s">
        <v>479</v>
      </c>
      <c r="C365" t="s">
        <v>486</v>
      </c>
      <c r="D365">
        <f>VLOOKUP($A365,'TRA8902'!$C$12:$AB$235,'TRA8902'!X$4,FALSE)</f>
        <v>2727</v>
      </c>
      <c r="E365">
        <f>VLOOKUP($A365,'TRA8902'!$C$12:$AB$235,'TRA8902'!Y$4,FALSE)</f>
        <v>2735</v>
      </c>
      <c r="F365">
        <f>VLOOKUP($A365,'TRA8902'!$C$12:$AB$235,'TRA8902'!Z$4,FALSE)</f>
        <v>2850</v>
      </c>
      <c r="G365">
        <f>VLOOKUP($A365,'TRA8902'!$C$12:$AB$235,'TRA8902'!AA$4,FALSE)</f>
        <v>2899</v>
      </c>
      <c r="H365">
        <f>VLOOKUP($A365,'TRA8902'!$C$12:$AB$235,'TRA8902'!AB$4,FALSE)</f>
        <v>2979</v>
      </c>
      <c r="I365">
        <f>VLOOKUP($A365,'TRA8902'!$C$12:$AC$235,'TRA8902'!AC$4,FALSE)</f>
        <v>3020</v>
      </c>
      <c r="J365">
        <f>VLOOKUP($A365,'TRA8902'!$C$12:$AD$235,'TRA8902'!AD$4,FALSE)</f>
        <v>3037</v>
      </c>
      <c r="K365">
        <f>VLOOKUP($A365,'TRA8902'!$C$12:$AE$235,'TRA8902'!AE$4,FALSE)</f>
        <v>3110</v>
      </c>
      <c r="M365">
        <f>VLOOKUP($A365,Sheet6!$A$8:$F$224,2,FALSE)</f>
        <v>476914</v>
      </c>
      <c r="N365">
        <f>VLOOKUP($A365,Sheet6!$A$8:$F$224,3,FALSE)</f>
        <v>479911</v>
      </c>
      <c r="O365">
        <f>VLOOKUP($A365,Sheet6!$A$8:$F$224,4,FALSE)</f>
        <v>484560</v>
      </c>
      <c r="P365">
        <f>VLOOKUP($A365,Sheet6!$A$8:$F$224,5,FALSE)</f>
        <v>488487</v>
      </c>
      <c r="Q365">
        <f>VLOOKUP($A365,Sheet6!$A$8:$F$224,6,FALSE)</f>
        <v>492240</v>
      </c>
      <c r="R365">
        <f>VLOOKUP($A365,Sheet6!$A$8:$G$224,7,FALSE)</f>
        <v>496043</v>
      </c>
      <c r="S365">
        <f>VLOOKUP($A365,Sheet6!$A$8:$H$224,8,FALSE)</f>
        <v>498064</v>
      </c>
      <c r="T365">
        <f>VLOOKUP($A365,Sheet6!$A$8:$I$229,9,FALSE)</f>
        <v>500024</v>
      </c>
    </row>
    <row r="370" spans="1:29" x14ac:dyDescent="0.3">
      <c r="A370" t="s">
        <v>487</v>
      </c>
      <c r="B370" t="s">
        <v>479</v>
      </c>
      <c r="D370">
        <f>SUMIF($B$212:$B$365,$B370,D$212:D$365)</f>
        <v>45550</v>
      </c>
      <c r="E370">
        <f t="shared" ref="E370:K370" si="9">SUMIF($B$212:$B$365,$B370,E$212:E$365)</f>
        <v>46112</v>
      </c>
      <c r="F370">
        <f t="shared" si="9"/>
        <v>47342</v>
      </c>
      <c r="G370">
        <f t="shared" si="9"/>
        <v>48293</v>
      </c>
      <c r="H370">
        <f t="shared" si="9"/>
        <v>50033</v>
      </c>
      <c r="I370">
        <f t="shared" si="9"/>
        <v>51637</v>
      </c>
      <c r="J370">
        <f t="shared" si="9"/>
        <v>52477</v>
      </c>
      <c r="K370">
        <f t="shared" si="9"/>
        <v>53409</v>
      </c>
      <c r="M370">
        <f>SUMIF($B$212:$B$365,$B370,M$212:M$365)</f>
        <v>9519667</v>
      </c>
      <c r="N370">
        <f t="shared" ref="N370:T370" si="10">SUMIF($B$212:$B$365,$B370,N$212:N$365)</f>
        <v>9565769</v>
      </c>
      <c r="O370">
        <f t="shared" si="10"/>
        <v>9630965</v>
      </c>
      <c r="P370">
        <f t="shared" si="10"/>
        <v>9691874</v>
      </c>
      <c r="Q370">
        <f t="shared" si="10"/>
        <v>9756506</v>
      </c>
      <c r="R370">
        <f t="shared" si="10"/>
        <v>9821394</v>
      </c>
      <c r="S370">
        <f t="shared" si="10"/>
        <v>9879791</v>
      </c>
      <c r="T370">
        <f t="shared" si="10"/>
        <v>9886298</v>
      </c>
      <c r="V370">
        <f>D370/M370</f>
        <v>4.7848312341177484E-3</v>
      </c>
      <c r="W370">
        <f>E370/N370</f>
        <v>4.8205220092603111E-3</v>
      </c>
      <c r="X370">
        <f>F370/O370</f>
        <v>4.9156029535981074E-3</v>
      </c>
      <c r="Y370">
        <f>G370/P370</f>
        <v>4.9828340731627339E-3</v>
      </c>
      <c r="Z370">
        <f>H370/Q370</f>
        <v>5.1281678092546653E-3</v>
      </c>
      <c r="AA370">
        <f>I370/R370</f>
        <v>5.2576039613113981E-3</v>
      </c>
      <c r="AB370">
        <f>J370/S370</f>
        <v>5.3115496066667807E-3</v>
      </c>
      <c r="AC370">
        <f>K370/T370</f>
        <v>5.4023255216462222E-3</v>
      </c>
    </row>
    <row r="371" spans="1:29" x14ac:dyDescent="0.3">
      <c r="B371" t="s">
        <v>482</v>
      </c>
      <c r="D371">
        <f>SUMIF($B$212:$B$365,$B371,D$212:D$365)</f>
        <v>65307</v>
      </c>
      <c r="E371">
        <f>SUMIF($B$212:$B$365,$B371,E$212:E$365)</f>
        <v>65447</v>
      </c>
      <c r="F371">
        <f>SUMIF($B$212:$B$365,$B371,F$212:F$365)</f>
        <v>67315</v>
      </c>
      <c r="G371">
        <f>SUMIF($B$212:$B$365,$B371,G$212:G$365)</f>
        <v>68642</v>
      </c>
      <c r="H371">
        <f>SUMIF($B$212:$B$365,$B371,H$212:H$365)</f>
        <v>70240</v>
      </c>
      <c r="I371">
        <f>SUMIF($B$212:$B$365,$B371,I$212:I$365)</f>
        <v>71326</v>
      </c>
      <c r="J371">
        <f>SUMIF($B$212:$B$365,$B371,J$212:J$365)</f>
        <v>71538</v>
      </c>
      <c r="K371">
        <f>SUMIF($B$212:$B$365,$B371,K$212:K$365)</f>
        <v>72785</v>
      </c>
      <c r="M371">
        <f>SUMIF($B$212:$B$365,$B371,M$212:M$365)</f>
        <v>12454639</v>
      </c>
      <c r="N371">
        <f>SUMIF($B$212:$B$365,$B371,N$212:N$365)</f>
        <v>12536864</v>
      </c>
      <c r="O371">
        <f>SUMIF($B$212:$B$365,$B371,O$212:O$365)</f>
        <v>12636947</v>
      </c>
      <c r="P371">
        <f>SUMIF($B$212:$B$365,$B371,P$212:P$365)</f>
        <v>12729227</v>
      </c>
      <c r="Q371">
        <f>SUMIF($B$212:$B$365,$B371,Q$212:Q$365)</f>
        <v>12834618</v>
      </c>
      <c r="R371">
        <f>SUMIF($B$212:$B$365,$B371,R$212:R$365)</f>
        <v>12928880</v>
      </c>
      <c r="S371">
        <f>SUMIF($B$212:$B$365,$B371,S$212:S$365)</f>
        <v>13020544</v>
      </c>
      <c r="T371">
        <f>SUMIF($B$212:$B$365,$B371,T$212:T$365)</f>
        <v>13111929</v>
      </c>
      <c r="V371">
        <f t="shared" ref="V371:V372" si="11">D371/M371</f>
        <v>5.2435883529020795E-3</v>
      </c>
      <c r="W371">
        <f>E371/N371</f>
        <v>5.2203645185909331E-3</v>
      </c>
      <c r="X371">
        <f>F371/O371</f>
        <v>5.3268404148565313E-3</v>
      </c>
      <c r="Y371">
        <f>G371/P371</f>
        <v>5.3924719859265611E-3</v>
      </c>
      <c r="Z371">
        <f>H371/Q371</f>
        <v>5.4726989147631817E-3</v>
      </c>
      <c r="AA371">
        <f>I371/R371</f>
        <v>5.5167965051883842E-3</v>
      </c>
      <c r="AB371">
        <f>J371/S371</f>
        <v>5.4942404864190006E-3</v>
      </c>
      <c r="AC371">
        <f>K371/T371</f>
        <v>5.5510520229327051E-3</v>
      </c>
    </row>
    <row r="372" spans="1:29" x14ac:dyDescent="0.3">
      <c r="B372" t="s">
        <v>481</v>
      </c>
      <c r="D372">
        <f>SUMIF($B$212:$B$365,$B372,D$212:D$365)</f>
        <v>100057</v>
      </c>
      <c r="E372">
        <f>SUMIF($B$212:$B$365,$B372,E$212:E$365)</f>
        <v>100298</v>
      </c>
      <c r="F372">
        <f>SUMIF($B$212:$B$365,$B372,F$212:F$365)</f>
        <v>103156</v>
      </c>
      <c r="G372">
        <f>SUMIF($B$212:$B$365,$B372,G$212:G$365)</f>
        <v>104963</v>
      </c>
      <c r="H372">
        <f>SUMIF($B$212:$B$365,$B372,H$212:H$365)</f>
        <v>106532</v>
      </c>
      <c r="I372">
        <f>SUMIF($B$212:$B$365,$B372,I$212:I$365)</f>
        <v>108527</v>
      </c>
      <c r="J372">
        <f>SUMIF($B$212:$B$365,$B372,J$212:J$365)</f>
        <v>110376</v>
      </c>
      <c r="K372">
        <f>SUMIF($B$212:$B$365,$B372,K$212:K$365)</f>
        <v>113585</v>
      </c>
      <c r="M372">
        <f>SUMIF($B$212:$B$365,$B372,M$212:M$365)</f>
        <v>31517144</v>
      </c>
      <c r="N372">
        <f>SUMIF($B$212:$B$365,$B372,N$212:N$365)</f>
        <v>31760919</v>
      </c>
      <c r="O372">
        <f>SUMIF($B$212:$B$365,$B372,O$212:O$365)</f>
        <v>32046414</v>
      </c>
      <c r="P372">
        <f>SUMIF($B$212:$B$365,$B372,P$212:P$365)</f>
        <v>32362891</v>
      </c>
      <c r="Q372">
        <f>SUMIF($B$212:$B$365,$B372,Q$212:Q$365)</f>
        <v>32674612</v>
      </c>
      <c r="R372">
        <f>SUMIF($B$212:$B$365,$B372,R$212:R$365)</f>
        <v>32866897</v>
      </c>
      <c r="S372">
        <f>SUMIF($B$212:$B$365,$B372,S$212:S$365)</f>
        <v>33074601</v>
      </c>
      <c r="T372">
        <f>SUMIF($B$212:$B$365,$B372,T$212:T$365)</f>
        <v>33286510</v>
      </c>
      <c r="V372">
        <f t="shared" si="11"/>
        <v>3.1746848635777402E-3</v>
      </c>
      <c r="W372">
        <f>E372/N372</f>
        <v>3.1579061046690744E-3</v>
      </c>
      <c r="X372">
        <f>F372/O372</f>
        <v>3.2189561053539407E-3</v>
      </c>
      <c r="Y372">
        <f>G372/P372</f>
        <v>3.2433134604692763E-3</v>
      </c>
      <c r="Z372">
        <f>H372/Q372</f>
        <v>3.2603906666129655E-3</v>
      </c>
      <c r="AA372">
        <f>I372/R372</f>
        <v>3.3020153986547621E-3</v>
      </c>
      <c r="AB372">
        <f>J372/S372</f>
        <v>3.3371831152248822E-3</v>
      </c>
      <c r="AC372">
        <f>K372/T372</f>
        <v>3.4123433186597214E-3</v>
      </c>
    </row>
    <row r="376" spans="1:29" x14ac:dyDescent="0.3">
      <c r="D376">
        <v>4</v>
      </c>
      <c r="E376">
        <v>5</v>
      </c>
      <c r="F376">
        <v>6</v>
      </c>
      <c r="G376">
        <v>7</v>
      </c>
      <c r="H376">
        <v>8</v>
      </c>
      <c r="I376">
        <v>9</v>
      </c>
      <c r="J376">
        <v>10</v>
      </c>
      <c r="K376">
        <v>11</v>
      </c>
      <c r="V376">
        <v>4</v>
      </c>
      <c r="W376">
        <v>5</v>
      </c>
      <c r="X376">
        <v>6</v>
      </c>
      <c r="Y376">
        <v>7</v>
      </c>
      <c r="Z376">
        <v>8</v>
      </c>
      <c r="AA376">
        <v>9</v>
      </c>
      <c r="AB376">
        <v>10</v>
      </c>
      <c r="AC376">
        <v>11</v>
      </c>
    </row>
    <row r="377" spans="1:29" x14ac:dyDescent="0.3">
      <c r="V377">
        <v>13</v>
      </c>
      <c r="W377">
        <v>14</v>
      </c>
      <c r="X377">
        <v>15</v>
      </c>
      <c r="Y377">
        <v>16</v>
      </c>
      <c r="Z377">
        <v>17</v>
      </c>
      <c r="AA377">
        <v>18</v>
      </c>
      <c r="AB377">
        <v>19</v>
      </c>
      <c r="AC377">
        <v>20</v>
      </c>
    </row>
    <row r="378" spans="1:29" x14ac:dyDescent="0.3">
      <c r="C378" s="90"/>
      <c r="D378" s="127" t="s">
        <v>4</v>
      </c>
      <c r="E378" s="128"/>
      <c r="F378" s="128"/>
      <c r="G378" s="128"/>
      <c r="H378" s="128"/>
      <c r="I378" s="128"/>
      <c r="J378" s="128"/>
      <c r="K378" s="121"/>
      <c r="V378" s="127" t="s">
        <v>488</v>
      </c>
      <c r="W378" s="128"/>
      <c r="X378" s="128"/>
      <c r="Y378" s="128"/>
      <c r="Z378" s="128"/>
      <c r="AA378" s="128"/>
      <c r="AB378" s="128"/>
    </row>
    <row r="379" spans="1:29" x14ac:dyDescent="0.3">
      <c r="C379" s="91" t="s">
        <v>495</v>
      </c>
      <c r="D379" s="104">
        <v>2012</v>
      </c>
      <c r="E379" s="104">
        <v>2013</v>
      </c>
      <c r="F379" s="104">
        <v>2014</v>
      </c>
      <c r="G379" s="104">
        <v>2015</v>
      </c>
      <c r="H379" s="104">
        <v>2016</v>
      </c>
      <c r="I379" s="104">
        <v>2017</v>
      </c>
      <c r="J379" s="104">
        <v>2018</v>
      </c>
      <c r="K379" s="104">
        <v>2019</v>
      </c>
      <c r="U379" t="s">
        <v>496</v>
      </c>
      <c r="V379">
        <v>2012</v>
      </c>
      <c r="W379">
        <v>2013</v>
      </c>
      <c r="X379">
        <v>2014</v>
      </c>
      <c r="Y379">
        <v>2015</v>
      </c>
      <c r="Z379">
        <v>2016</v>
      </c>
      <c r="AA379">
        <v>2017</v>
      </c>
      <c r="AB379">
        <v>2018</v>
      </c>
      <c r="AC379">
        <v>2019</v>
      </c>
    </row>
    <row r="380" spans="1:29" x14ac:dyDescent="0.3">
      <c r="C380" s="93" t="s">
        <v>491</v>
      </c>
      <c r="D380" s="93">
        <f>D370</f>
        <v>45550</v>
      </c>
      <c r="E380" s="93">
        <f t="shared" ref="E380:H380" si="12">E370</f>
        <v>46112</v>
      </c>
      <c r="F380" s="93">
        <f t="shared" si="12"/>
        <v>47342</v>
      </c>
      <c r="G380" s="93">
        <f t="shared" si="12"/>
        <v>48293</v>
      </c>
      <c r="H380" s="93">
        <f t="shared" si="12"/>
        <v>50033</v>
      </c>
      <c r="I380" s="93">
        <f t="shared" ref="I380:J380" si="13">I370</f>
        <v>51637</v>
      </c>
      <c r="J380" s="93">
        <f t="shared" si="13"/>
        <v>52477</v>
      </c>
      <c r="K380" s="93">
        <f t="shared" ref="K380" si="14">K370</f>
        <v>53409</v>
      </c>
      <c r="U380" t="s">
        <v>492</v>
      </c>
      <c r="V380">
        <f t="shared" ref="V380:AB380" si="15">1000000*V370</f>
        <v>4784.8312341177489</v>
      </c>
      <c r="W380">
        <f t="shared" si="15"/>
        <v>4820.5220092603113</v>
      </c>
      <c r="X380">
        <f t="shared" si="15"/>
        <v>4915.602953598107</v>
      </c>
      <c r="Y380">
        <f t="shared" si="15"/>
        <v>4982.8340731627341</v>
      </c>
      <c r="Z380">
        <f t="shared" si="15"/>
        <v>5128.1678092546654</v>
      </c>
      <c r="AA380">
        <f t="shared" si="15"/>
        <v>5257.6039613113981</v>
      </c>
      <c r="AB380">
        <f t="shared" si="15"/>
        <v>5311.5496066667811</v>
      </c>
      <c r="AC380">
        <f t="shared" ref="AC380" si="16">1000000*AC370</f>
        <v>5402.3255216462221</v>
      </c>
    </row>
    <row r="381" spans="1:29" x14ac:dyDescent="0.3">
      <c r="C381" s="93" t="s">
        <v>493</v>
      </c>
      <c r="D381" s="93">
        <f>D372</f>
        <v>100057</v>
      </c>
      <c r="E381" s="93">
        <f t="shared" ref="E381:H381" si="17">E372</f>
        <v>100298</v>
      </c>
      <c r="F381" s="93">
        <f t="shared" si="17"/>
        <v>103156</v>
      </c>
      <c r="G381" s="93">
        <f t="shared" si="17"/>
        <v>104963</v>
      </c>
      <c r="H381" s="93">
        <f t="shared" si="17"/>
        <v>106532</v>
      </c>
      <c r="I381" s="93">
        <f t="shared" ref="I381:J381" si="18">I372</f>
        <v>108527</v>
      </c>
      <c r="J381" s="93">
        <f t="shared" si="18"/>
        <v>110376</v>
      </c>
      <c r="K381" s="93">
        <f t="shared" ref="K381" si="19">K372</f>
        <v>113585</v>
      </c>
      <c r="U381" t="s">
        <v>494</v>
      </c>
      <c r="V381">
        <f t="shared" ref="V381:AB381" si="20">1000000*V372</f>
        <v>3174.6848635777401</v>
      </c>
      <c r="W381">
        <f t="shared" si="20"/>
        <v>3157.9061046690745</v>
      </c>
      <c r="X381">
        <f t="shared" si="20"/>
        <v>3218.9561053539405</v>
      </c>
      <c r="Y381">
        <f t="shared" si="20"/>
        <v>3243.3134604692764</v>
      </c>
      <c r="Z381">
        <f t="shared" si="20"/>
        <v>3260.3906666129656</v>
      </c>
      <c r="AA381">
        <f t="shared" si="20"/>
        <v>3302.0153986547621</v>
      </c>
      <c r="AB381">
        <f t="shared" si="20"/>
        <v>3337.1831152248824</v>
      </c>
      <c r="AC381">
        <f t="shared" ref="AC381" si="21">1000000*AC372</f>
        <v>3412.3433186597213</v>
      </c>
    </row>
    <row r="382" spans="1:29" x14ac:dyDescent="0.3">
      <c r="A382" t="str">
        <f>A181</f>
        <v>Cumbria</v>
      </c>
      <c r="B382" t="str">
        <f>VLOOKUP(A382,A212:C365,3,FALSE)</f>
        <v>SC</v>
      </c>
      <c r="C382" s="93" t="str">
        <f>IF(VLOOKUP(A382,A212:C365,3,FALSE)="SD", "Shire District total",IF(VLOOKUP(A382,A212:C365,3,FALSE)="UA", "Unitary Authority total",IF(VLOOKUP(A382,A212:C365,3,FALSE)="SC", "Shire County total","")))</f>
        <v>Shire County total</v>
      </c>
      <c r="D382" s="93">
        <f>SUMIF($C$212:$C$365,$B382,D$212:D$365)</f>
        <v>109594</v>
      </c>
      <c r="E382" s="93">
        <f t="shared" ref="E382:K382" si="22">SUMIF($C$212:$C$365,$B382,E$212:E$365)</f>
        <v>110181</v>
      </c>
      <c r="F382" s="93">
        <f t="shared" si="22"/>
        <v>113086</v>
      </c>
      <c r="G382" s="93">
        <f t="shared" si="22"/>
        <v>115437</v>
      </c>
      <c r="H382" s="93">
        <f t="shared" si="22"/>
        <v>118339</v>
      </c>
      <c r="I382" s="93">
        <f t="shared" si="22"/>
        <v>120762</v>
      </c>
      <c r="J382" s="93">
        <f t="shared" si="22"/>
        <v>121384</v>
      </c>
      <c r="K382" s="93">
        <f t="shared" si="22"/>
        <v>121042</v>
      </c>
      <c r="M382" s="93">
        <f>SUMIF($C$212:$C$365,$B382,M$212:M$365)</f>
        <v>21426376</v>
      </c>
      <c r="N382" s="93">
        <f t="shared" ref="N382:O382" si="23">SUMIF($C$212:$C$365,$B382,N$212:N$365)</f>
        <v>21562302</v>
      </c>
      <c r="O382" s="93">
        <f t="shared" si="23"/>
        <v>21731948</v>
      </c>
      <c r="Q382" t="str">
        <f>A382</f>
        <v>Cumbria</v>
      </c>
      <c r="R382" t="str">
        <f>VLOOKUP(A382,A212:C365,3,FALSE)</f>
        <v>SC</v>
      </c>
      <c r="U382" t="str">
        <f>IF(VLOOKUP(A382,A212:C365,3,FALSE)="SD", "Shire District average",IF(VLOOKUP(A382,A212:C365,3,FALSE)="UA", "Unitary Authority average",IF(VLOOKUP(A382,A212:C365,3,FALSE)="SC", "Shire County average","")))</f>
        <v>Shire County average</v>
      </c>
      <c r="V382">
        <f>1000000*D382/SUMIF($C$212:$C$365,$B382,M$212:M$365)</f>
        <v>5114.910706318231</v>
      </c>
      <c r="W382">
        <f>1000000*E382/SUMIF($C$212:$C$365,$B382,N$212:N$365)</f>
        <v>5109.8904003848938</v>
      </c>
      <c r="X382">
        <f>1000000*F382/SUMIF($C$212:$C$365,$B382,O$212:O$365)</f>
        <v>5203.6752526740811</v>
      </c>
      <c r="Y382">
        <f>1000000*G382/SUMIF($C$212:$C$365,$B382,P$212:P$365)</f>
        <v>5273.3347701686316</v>
      </c>
      <c r="Z382">
        <f>1000000*H382/SUMIF($C$212:$C$365,$B382,Q$212:Q$365)</f>
        <v>5364.1307328668427</v>
      </c>
      <c r="AA382">
        <f>1000000*I382/SUMIF($C$212:$C$365,$B382,R$212:R$365)</f>
        <v>5437.3843066612344</v>
      </c>
      <c r="AB382">
        <f>1000000*J382/SUMIF($C$212:$C$365,$B382,S$212:S$365)</f>
        <v>5431.2392996858462</v>
      </c>
      <c r="AC382">
        <f>1000000*K382/SUMIF($C$212:$C$365,$B382,T$212:T$365)</f>
        <v>5486.2170140080243</v>
      </c>
    </row>
    <row r="383" spans="1:29" x14ac:dyDescent="0.3">
      <c r="C383" s="93" t="str">
        <f>$A382</f>
        <v>Cumbria</v>
      </c>
      <c r="D383" s="93">
        <f>VLOOKUP($C383,$A$212:$H$365,D$376,FALSE)</f>
        <v>2564</v>
      </c>
      <c r="E383" s="93">
        <f t="shared" ref="E383:H383" si="24">VLOOKUP($C383,$A$212:$H$365,E$376,FALSE)</f>
        <v>2589</v>
      </c>
      <c r="F383" s="93">
        <f t="shared" si="24"/>
        <v>2646</v>
      </c>
      <c r="G383" s="93">
        <f t="shared" si="24"/>
        <v>2670</v>
      </c>
      <c r="H383" s="93">
        <f t="shared" si="24"/>
        <v>2770</v>
      </c>
      <c r="I383" s="93">
        <f>VLOOKUP($C383,$A$212:$I$365,I$376,FALSE)</f>
        <v>2827</v>
      </c>
      <c r="J383" s="93">
        <f>VLOOKUP($C383,$A$212:$J$365,J$376,FALSE)</f>
        <v>2980</v>
      </c>
      <c r="K383" s="93">
        <f>VLOOKUP($C383,$A$212:$K$365,K$376,FALSE)</f>
        <v>3034</v>
      </c>
      <c r="U383" t="str">
        <f>Q382</f>
        <v>Cumbria</v>
      </c>
      <c r="V383">
        <f>1000000*VLOOKUP($U383,$A$212:$H$365,V376,FALSE)/VLOOKUP($U383,$A$212:$Q$365,V377,FALSE)</f>
        <v>5136.1665047425404</v>
      </c>
      <c r="W383">
        <f>1000000*VLOOKUP($U383,$A$212:$H$365,W376,FALSE)/VLOOKUP($U383,$A$212:$Q$365,W377,FALSE)</f>
        <v>5193.591160664314</v>
      </c>
      <c r="X383">
        <f>1000000*VLOOKUP($U383,$A$212:$H$365,X376,FALSE)/VLOOKUP($U383,$A$212:$Q$365,X377,FALSE)</f>
        <v>5309.2444258953083</v>
      </c>
      <c r="Y383">
        <f>1000000*VLOOKUP($U383,$A$212:$H$365,Y376,FALSE)/VLOOKUP($U383,$A$212:$Q$365,Y377,FALSE)</f>
        <v>5355.1980520717798</v>
      </c>
      <c r="Z383">
        <f>1000000*VLOOKUP($U383,$A$212:$H$365,Z376,FALSE)/VLOOKUP($U383,$A$212:$Q$365,Z377,FALSE)</f>
        <v>5553.4059218954553</v>
      </c>
      <c r="AA383">
        <f>1000000*VLOOKUP($U383,$A$212:$I$365,AA376,FALSE)/VLOOKUP($U383,$A$212:$R$365,AA377,FALSE)</f>
        <v>5672.4354150990721</v>
      </c>
      <c r="AB383">
        <f>1000000*VLOOKUP($U383,$A$212:$J$365,AB376,FALSE)/VLOOKUP($U383,$A$212:$S$365,AB377,FALSE)</f>
        <v>5973.2845849168552</v>
      </c>
      <c r="AC383">
        <f>1000000*VLOOKUP($U383,$A$212:$K$365,AC376,FALSE)/VLOOKUP($U383,$A$212:$T$365,AC377,FALSE)</f>
        <v>6067.8543714950838</v>
      </c>
    </row>
    <row r="405" spans="1:29" ht="15.6" x14ac:dyDescent="0.3">
      <c r="A405" s="32" t="s">
        <v>470</v>
      </c>
    </row>
    <row r="406" spans="1:29" ht="15" thickBot="1" x14ac:dyDescent="0.35">
      <c r="A406" s="94" t="s">
        <v>4</v>
      </c>
    </row>
    <row r="410" spans="1:29" x14ac:dyDescent="0.3">
      <c r="M410" t="s">
        <v>477</v>
      </c>
      <c r="V410" t="s">
        <v>478</v>
      </c>
    </row>
    <row r="412" spans="1:29" x14ac:dyDescent="0.3">
      <c r="D412">
        <v>2012</v>
      </c>
      <c r="E412">
        <v>2013</v>
      </c>
      <c r="F412">
        <v>2014</v>
      </c>
      <c r="G412">
        <v>2015</v>
      </c>
      <c r="H412">
        <v>2016</v>
      </c>
      <c r="I412">
        <v>2017</v>
      </c>
      <c r="J412">
        <v>2018</v>
      </c>
      <c r="K412">
        <v>2019</v>
      </c>
      <c r="M412">
        <v>2012</v>
      </c>
      <c r="N412">
        <v>2013</v>
      </c>
      <c r="O412">
        <v>2014</v>
      </c>
      <c r="P412">
        <v>2015</v>
      </c>
      <c r="Q412">
        <v>2016</v>
      </c>
      <c r="R412">
        <v>2017</v>
      </c>
      <c r="S412">
        <v>2018</v>
      </c>
      <c r="T412">
        <v>2019</v>
      </c>
      <c r="V412">
        <v>2012</v>
      </c>
      <c r="W412">
        <v>2013</v>
      </c>
      <c r="X412">
        <v>2014</v>
      </c>
      <c r="Y412">
        <v>2015</v>
      </c>
      <c r="Z412">
        <v>2016</v>
      </c>
      <c r="AA412">
        <v>2017</v>
      </c>
      <c r="AB412">
        <v>2018</v>
      </c>
      <c r="AC412">
        <v>2019</v>
      </c>
    </row>
    <row r="414" spans="1:29" x14ac:dyDescent="0.3">
      <c r="A414" t="s">
        <v>56</v>
      </c>
      <c r="B414" t="s">
        <v>479</v>
      </c>
      <c r="C414" t="s">
        <v>480</v>
      </c>
      <c r="D414">
        <f>VLOOKUP($A414,'TRA8903'!$C$9:$AB$235,'TRA8903'!X$4,FALSE)</f>
        <v>1803</v>
      </c>
      <c r="E414">
        <f>VLOOKUP($A414,'TRA8903'!$C$9:$AB$235,'TRA8903'!Y$4,FALSE)</f>
        <v>1819</v>
      </c>
      <c r="F414">
        <f>VLOOKUP($A414,'TRA8903'!$C$9:$AB$235,'TRA8903'!Z$4,FALSE)</f>
        <v>1886</v>
      </c>
      <c r="G414">
        <f>VLOOKUP($A414,'TRA8903'!$C$9:$AB$235,'TRA8903'!AA$4,FALSE)</f>
        <v>1923</v>
      </c>
      <c r="H414">
        <f>VLOOKUP($A414,'TRA8903'!$C$9:$AB$235,'TRA8903'!AB$4,FALSE)</f>
        <v>1995</v>
      </c>
      <c r="I414">
        <f>VLOOKUP($A414,'TRA8903'!$C$9:$AC$235,'TRA8903'!AC$4,FALSE)</f>
        <v>1974</v>
      </c>
      <c r="J414">
        <f>VLOOKUP($A414,'TRA8903'!$C$9:$AD$235,'TRA8903'!AD$4,FALSE)</f>
        <v>2054</v>
      </c>
      <c r="K414">
        <f>VLOOKUP($A414,'TRA8903'!$C$9:$AE$235,'TRA8903'!AE$4,FALSE)</f>
        <v>2124</v>
      </c>
      <c r="M414">
        <f>VLOOKUP($A414,Sheet6!$A$8:$F$224,2,FALSE)</f>
        <v>499205</v>
      </c>
      <c r="N414">
        <f>VLOOKUP($A414,Sheet6!$A$8:$F$224,3,FALSE)</f>
        <v>498499</v>
      </c>
      <c r="O414">
        <f>VLOOKUP($A414,Sheet6!$A$8:$F$224,4,FALSE)</f>
        <v>498376</v>
      </c>
      <c r="P414">
        <f>VLOOKUP($A414,Sheet6!$A$8:$F$224,5,FALSE)</f>
        <v>498581</v>
      </c>
      <c r="Q414">
        <f>VLOOKUP($A414,Sheet6!$A$8:$F$224,6,FALSE)</f>
        <v>498793</v>
      </c>
      <c r="R414">
        <f>VLOOKUP($A414,Sheet6!$A$8:$G$224,7,FALSE)</f>
        <v>498375</v>
      </c>
      <c r="S414">
        <f>VLOOKUP($A414,Sheet6!$A$8:$H$224,8,FALSE)</f>
        <v>498888</v>
      </c>
      <c r="T414">
        <f>VLOOKUP($A414,Sheet6!$A$8:$I$229,9,FALSE)</f>
        <v>500012</v>
      </c>
    </row>
    <row r="415" spans="1:29" x14ac:dyDescent="0.3">
      <c r="A415" t="s">
        <v>60</v>
      </c>
      <c r="B415" t="s">
        <v>481</v>
      </c>
      <c r="C415" t="s">
        <v>480</v>
      </c>
      <c r="D415">
        <f>VLOOKUP($A415,'TRA8903'!$C$9:$AB$235,'TRA8903'!X$4,FALSE)</f>
        <v>4178</v>
      </c>
      <c r="E415">
        <f>VLOOKUP($A415,'TRA8903'!$C$9:$AB$235,'TRA8903'!Y$4,FALSE)</f>
        <v>4225</v>
      </c>
      <c r="F415">
        <f>VLOOKUP($A415,'TRA8903'!$C$9:$AB$235,'TRA8903'!Z$4,FALSE)</f>
        <v>4412</v>
      </c>
      <c r="G415">
        <f>VLOOKUP($A415,'TRA8903'!$C$9:$AB$235,'TRA8903'!AA$4,FALSE)</f>
        <v>4576</v>
      </c>
      <c r="H415">
        <f>VLOOKUP($A415,'TRA8903'!$C$9:$AB$235,'TRA8903'!AB$4,FALSE)</f>
        <v>4687</v>
      </c>
      <c r="I415">
        <f>VLOOKUP($A415,'TRA8903'!$C$9:$AC$235,'TRA8903'!AC$4,FALSE)</f>
        <v>4740</v>
      </c>
      <c r="J415">
        <f>VLOOKUP($A415,'TRA8903'!$C$9:$AD$235,'TRA8903'!AD$4,FALSE)</f>
        <v>4932</v>
      </c>
      <c r="K415">
        <f>VLOOKUP($A415,'TRA8903'!$C$9:$AE$235,'TRA8903'!AE$4,FALSE)</f>
        <v>5110</v>
      </c>
      <c r="M415">
        <f>VLOOKUP($A415,Sheet6!$A$8:$F$224,2,FALSE)</f>
        <v>1175370</v>
      </c>
      <c r="N415">
        <f>VLOOKUP($A415,Sheet6!$A$8:$F$224,3,FALSE)</f>
        <v>1178594</v>
      </c>
      <c r="O415">
        <f>VLOOKUP($A415,Sheet6!$A$8:$F$224,4,FALSE)</f>
        <v>1182605</v>
      </c>
      <c r="P415">
        <f>VLOOKUP($A415,Sheet6!$A$8:$F$224,5,FALSE)</f>
        <v>1188875</v>
      </c>
      <c r="Q415">
        <f>VLOOKUP($A415,Sheet6!$A$8:$F$224,6,FALSE)</f>
        <v>1195418</v>
      </c>
      <c r="R415">
        <f>VLOOKUP($A415,Sheet6!$A$8:$G$224,7,FALSE)</f>
        <v>1201855</v>
      </c>
      <c r="S415">
        <f>VLOOKUP($A415,Sheet6!$A$8:$H$224,8,FALSE)</f>
        <v>1210053</v>
      </c>
      <c r="T415">
        <f>VLOOKUP($A415,Sheet6!$A$8:$I$229,9,FALSE)</f>
        <v>1219799</v>
      </c>
    </row>
    <row r="416" spans="1:29" x14ac:dyDescent="0.3">
      <c r="A416" t="s">
        <v>108</v>
      </c>
      <c r="B416" t="s">
        <v>479</v>
      </c>
      <c r="C416" t="s">
        <v>480</v>
      </c>
      <c r="D416">
        <f>VLOOKUP($A416,'TRA8903'!$C$9:$AB$235,'TRA8903'!X$4,FALSE)</f>
        <v>3119</v>
      </c>
      <c r="E416">
        <f>VLOOKUP($A416,'TRA8903'!$C$9:$AB$235,'TRA8903'!Y$4,FALSE)</f>
        <v>3210</v>
      </c>
      <c r="F416">
        <f>VLOOKUP($A416,'TRA8903'!$C$9:$AB$235,'TRA8903'!Z$4,FALSE)</f>
        <v>3301</v>
      </c>
      <c r="G416">
        <f>VLOOKUP($A416,'TRA8903'!$C$9:$AB$235,'TRA8903'!AA$4,FALSE)</f>
        <v>3376</v>
      </c>
      <c r="H416">
        <f>VLOOKUP($A416,'TRA8903'!$C$9:$AB$235,'TRA8903'!AB$4,FALSE)</f>
        <v>3484</v>
      </c>
      <c r="I416">
        <f>VLOOKUP($A416,'TRA8903'!$C$9:$AC$235,'TRA8903'!AC$4,FALSE)</f>
        <v>3498</v>
      </c>
      <c r="J416">
        <f>VLOOKUP($A416,'TRA8903'!$C$9:$AD$235,'TRA8903'!AD$4,FALSE)</f>
        <v>3623</v>
      </c>
      <c r="K416">
        <f>VLOOKUP($A416,'TRA8903'!$C$9:$AE$235,'TRA8903'!AE$4,FALSE)</f>
        <v>3620</v>
      </c>
      <c r="M416">
        <f>VLOOKUP($A416,Sheet6!$A$8:$F$224,2,FALSE)</f>
        <v>603508</v>
      </c>
      <c r="N416">
        <f>VLOOKUP($A416,Sheet6!$A$8:$F$224,3,FALSE)</f>
        <v>604724</v>
      </c>
      <c r="O416">
        <f>VLOOKUP($A416,Sheet6!$A$8:$F$224,4,FALSE)</f>
        <v>604730</v>
      </c>
      <c r="P416">
        <f>VLOOKUP($A416,Sheet6!$A$8:$F$224,5,FALSE)</f>
        <v>606017</v>
      </c>
      <c r="Q416">
        <f>VLOOKUP($A416,Sheet6!$A$8:$F$224,6,FALSE)</f>
        <v>609538</v>
      </c>
      <c r="R416">
        <f>VLOOKUP($A416,Sheet6!$A$8:$G$224,7,FALSE)</f>
        <v>611633</v>
      </c>
      <c r="S416">
        <f>VLOOKUP($A416,Sheet6!$A$8:$H$224,8,FALSE)</f>
        <v>614505</v>
      </c>
      <c r="T416">
        <f>VLOOKUP($A416,Sheet6!$A$8:$I$229,9,FALSE)</f>
        <v>618054</v>
      </c>
    </row>
    <row r="417" spans="1:20" x14ac:dyDescent="0.3">
      <c r="A417" t="s">
        <v>138</v>
      </c>
      <c r="B417" t="s">
        <v>482</v>
      </c>
      <c r="C417" t="s">
        <v>480</v>
      </c>
      <c r="D417">
        <f>VLOOKUP($A417,'TRA8903'!$C$9:$AB$235,'TRA8903'!X$4,FALSE)</f>
        <v>2950</v>
      </c>
      <c r="E417">
        <f>VLOOKUP($A417,'TRA8903'!$C$9:$AB$235,'TRA8903'!Y$4,FALSE)</f>
        <v>2992</v>
      </c>
      <c r="F417">
        <f>VLOOKUP($A417,'TRA8903'!$C$9:$AB$235,'TRA8903'!Z$4,FALSE)</f>
        <v>3138</v>
      </c>
      <c r="G417">
        <f>VLOOKUP($A417,'TRA8903'!$C$9:$AB$235,'TRA8903'!AA$4,FALSE)</f>
        <v>3208</v>
      </c>
      <c r="H417">
        <f>VLOOKUP($A417,'TRA8903'!$C$9:$AB$235,'TRA8903'!AB$4,FALSE)</f>
        <v>3318</v>
      </c>
      <c r="I417">
        <f>VLOOKUP($A417,'TRA8903'!$C$9:$AC$235,'TRA8903'!AC$4,FALSE)</f>
        <v>3341</v>
      </c>
      <c r="J417">
        <f>VLOOKUP($A417,'TRA8903'!$C$9:$AD$235,'TRA8903'!AD$4,FALSE)</f>
        <v>3386</v>
      </c>
      <c r="K417">
        <f>VLOOKUP($A417,'TRA8903'!$C$9:$AE$235,'TRA8903'!AE$4,FALSE)</f>
        <v>3437</v>
      </c>
      <c r="M417">
        <f>VLOOKUP($A417,Sheet6!$A$8:$F$224,2,FALSE)</f>
        <v>773726</v>
      </c>
      <c r="N417">
        <f>VLOOKUP($A417,Sheet6!$A$8:$F$224,3,FALSE)</f>
        <v>776639</v>
      </c>
      <c r="O417">
        <f>VLOOKUP($A417,Sheet6!$A$8:$F$224,4,FALSE)</f>
        <v>780382</v>
      </c>
      <c r="P417">
        <f>VLOOKUP($A417,Sheet6!$A$8:$F$224,5,FALSE)</f>
        <v>783082</v>
      </c>
      <c r="Q417">
        <f>VLOOKUP($A417,Sheet6!$A$8:$F$224,6,FALSE)</f>
        <v>786734</v>
      </c>
      <c r="R417">
        <f>VLOOKUP($A417,Sheet6!$A$8:$G$224,7,FALSE)</f>
        <v>791966</v>
      </c>
      <c r="S417">
        <f>VLOOKUP($A417,Sheet6!$A$8:$H$224,8,FALSE)</f>
        <v>796142</v>
      </c>
      <c r="T417">
        <f>VLOOKUP($A417,Sheet6!$A$8:$I$229,9,FALSE)</f>
        <v>802694</v>
      </c>
    </row>
    <row r="418" spans="1:20" x14ac:dyDescent="0.3">
      <c r="A418" t="s">
        <v>142</v>
      </c>
      <c r="B418" t="s">
        <v>482</v>
      </c>
      <c r="C418" t="s">
        <v>480</v>
      </c>
      <c r="D418">
        <f>VLOOKUP($A418,'TRA8903'!$C$9:$AB$235,'TRA8903'!X$4,FALSE)</f>
        <v>2393</v>
      </c>
      <c r="E418">
        <f>VLOOKUP($A418,'TRA8903'!$C$9:$AB$235,'TRA8903'!Y$4,FALSE)</f>
        <v>2435</v>
      </c>
      <c r="F418">
        <f>VLOOKUP($A418,'TRA8903'!$C$9:$AB$235,'TRA8903'!Z$4,FALSE)</f>
        <v>2557</v>
      </c>
      <c r="G418">
        <f>VLOOKUP($A418,'TRA8903'!$C$9:$AB$235,'TRA8903'!AA$4,FALSE)</f>
        <v>2628</v>
      </c>
      <c r="H418">
        <f>VLOOKUP($A418,'TRA8903'!$C$9:$AB$235,'TRA8903'!AB$4,FALSE)</f>
        <v>2712</v>
      </c>
      <c r="I418">
        <f>VLOOKUP($A418,'TRA8903'!$C$9:$AC$235,'TRA8903'!AC$4,FALSE)</f>
        <v>2721</v>
      </c>
      <c r="J418">
        <f>VLOOKUP($A418,'TRA8903'!$C$9:$AD$235,'TRA8903'!AD$4,FALSE)</f>
        <v>2767</v>
      </c>
      <c r="K418">
        <f>VLOOKUP($A418,'TRA8903'!$C$9:$AE$235,'TRA8903'!AE$4,FALSE)</f>
        <v>2796</v>
      </c>
      <c r="M418">
        <f>VLOOKUP($A418,Sheet6!$A$8:$F$224,2,FALSE)</f>
        <v>656182</v>
      </c>
      <c r="N418">
        <f>VLOOKUP($A418,Sheet6!$A$8:$F$224,3,FALSE)</f>
        <v>660917</v>
      </c>
      <c r="O418">
        <f>VLOOKUP($A418,Sheet6!$A$8:$F$224,4,FALSE)</f>
        <v>666682</v>
      </c>
      <c r="P418">
        <f>VLOOKUP($A418,Sheet6!$A$8:$F$224,5,FALSE)</f>
        <v>673410</v>
      </c>
      <c r="Q418">
        <f>VLOOKUP($A418,Sheet6!$A$8:$F$224,6,FALSE)</f>
        <v>680466</v>
      </c>
      <c r="R418">
        <f>VLOOKUP($A418,Sheet6!$A$8:$G$224,7,FALSE)</f>
        <v>690212</v>
      </c>
      <c r="S418">
        <f>VLOOKUP($A418,Sheet6!$A$8:$H$224,8,FALSE)</f>
        <v>698268</v>
      </c>
      <c r="T418">
        <f>VLOOKUP($A418,Sheet6!$A$8:$I$229,9,FALSE)</f>
        <v>706155</v>
      </c>
    </row>
    <row r="419" spans="1:20" x14ac:dyDescent="0.3">
      <c r="A419" t="s">
        <v>144</v>
      </c>
      <c r="B419" t="s">
        <v>479</v>
      </c>
      <c r="C419" t="s">
        <v>480</v>
      </c>
      <c r="D419">
        <f>VLOOKUP($A419,'TRA8903'!$C$9:$AB$235,'TRA8903'!X$4,FALSE)</f>
        <v>3260</v>
      </c>
      <c r="E419">
        <f>VLOOKUP($A419,'TRA8903'!$C$9:$AB$235,'TRA8903'!Y$4,FALSE)</f>
        <v>3322</v>
      </c>
      <c r="F419">
        <f>VLOOKUP($A419,'TRA8903'!$C$9:$AB$235,'TRA8903'!Z$4,FALSE)</f>
        <v>3454</v>
      </c>
      <c r="G419">
        <f>VLOOKUP($A419,'TRA8903'!$C$9:$AB$235,'TRA8903'!AA$4,FALSE)</f>
        <v>3558</v>
      </c>
      <c r="H419">
        <f>VLOOKUP($A419,'TRA8903'!$C$9:$AB$235,'TRA8903'!AB$4,FALSE)</f>
        <v>3689</v>
      </c>
      <c r="I419">
        <f>VLOOKUP($A419,'TRA8903'!$C$9:$AC$235,'TRA8903'!AC$4,FALSE)</f>
        <v>3786</v>
      </c>
      <c r="J419">
        <f>VLOOKUP($A419,'TRA8903'!$C$9:$AD$235,'TRA8903'!AD$4,FALSE)</f>
        <v>3873</v>
      </c>
      <c r="K419">
        <f>VLOOKUP($A419,'TRA8903'!$C$9:$AE$235,'TRA8903'!AE$4,FALSE)</f>
        <v>3930</v>
      </c>
      <c r="M419">
        <f>VLOOKUP($A419,Sheet6!$A$8:$F$224,2,FALSE)</f>
        <v>719184</v>
      </c>
      <c r="N419">
        <f>VLOOKUP($A419,Sheet6!$A$8:$F$224,3,FALSE)</f>
        <v>724523</v>
      </c>
      <c r="O419">
        <f>VLOOKUP($A419,Sheet6!$A$8:$F$224,4,FALSE)</f>
        <v>731886</v>
      </c>
      <c r="P419">
        <f>VLOOKUP($A419,Sheet6!$A$8:$F$224,5,FALSE)</f>
        <v>737350</v>
      </c>
      <c r="Q419">
        <f>VLOOKUP($A419,Sheet6!$A$8:$F$224,6,FALSE)</f>
        <v>744811</v>
      </c>
      <c r="R419">
        <f>VLOOKUP($A419,Sheet6!$A$8:$G$224,7,FALSE)</f>
        <v>751171</v>
      </c>
      <c r="S419">
        <f>VLOOKUP($A419,Sheet6!$A$8:$H$224,8,FALSE)</f>
        <v>755833</v>
      </c>
      <c r="T419">
        <f>VLOOKUP($A419,Sheet6!$A$8:$I$229,9,FALSE)</f>
        <v>761224</v>
      </c>
    </row>
    <row r="420" spans="1:20" x14ac:dyDescent="0.3">
      <c r="A420" t="s">
        <v>146</v>
      </c>
      <c r="B420" t="s">
        <v>482</v>
      </c>
      <c r="C420" t="s">
        <v>480</v>
      </c>
      <c r="D420">
        <f>VLOOKUP($A420,'TRA8903'!$C$9:$AB$235,'TRA8903'!X$4,FALSE)</f>
        <v>2772</v>
      </c>
      <c r="E420">
        <f>VLOOKUP($A420,'TRA8903'!$C$9:$AB$235,'TRA8903'!Y$4,FALSE)</f>
        <v>2817</v>
      </c>
      <c r="F420">
        <f>VLOOKUP($A420,'TRA8903'!$C$9:$AB$235,'TRA8903'!Z$4,FALSE)</f>
        <v>2938</v>
      </c>
      <c r="G420">
        <f>VLOOKUP($A420,'TRA8903'!$C$9:$AB$235,'TRA8903'!AA$4,FALSE)</f>
        <v>3040</v>
      </c>
      <c r="H420">
        <f>VLOOKUP($A420,'TRA8903'!$C$9:$AB$235,'TRA8903'!AB$4,FALSE)</f>
        <v>3139</v>
      </c>
      <c r="I420">
        <f>VLOOKUP($A420,'TRA8903'!$C$9:$AC$235,'TRA8903'!AC$4,FALSE)</f>
        <v>3196</v>
      </c>
      <c r="J420">
        <f>VLOOKUP($A420,'TRA8903'!$C$9:$AD$235,'TRA8903'!AD$4,FALSE)</f>
        <v>3269</v>
      </c>
      <c r="K420">
        <f>VLOOKUP($A420,'TRA8903'!$C$9:$AE$235,'TRA8903'!AE$4,FALSE)</f>
        <v>3341</v>
      </c>
      <c r="M420">
        <f>VLOOKUP($A420,Sheet6!$A$8:$F$224,2,FALSE)</f>
        <v>700331</v>
      </c>
      <c r="N420">
        <f>VLOOKUP($A420,Sheet6!$A$8:$F$224,3,FALSE)</f>
        <v>705655</v>
      </c>
      <c r="O420">
        <f>VLOOKUP($A420,Sheet6!$A$8:$F$224,4,FALSE)</f>
        <v>713351</v>
      </c>
      <c r="P420">
        <f>VLOOKUP($A420,Sheet6!$A$8:$F$224,5,FALSE)</f>
        <v>722167</v>
      </c>
      <c r="Q420">
        <f>VLOOKUP($A420,Sheet6!$A$8:$F$224,6,FALSE)</f>
        <v>732452</v>
      </c>
      <c r="R420">
        <f>VLOOKUP($A420,Sheet6!$A$8:$G$224,7,FALSE)</f>
        <v>741209</v>
      </c>
      <c r="S420">
        <f>VLOOKUP($A420,Sheet6!$A$8:$H$224,8,FALSE)</f>
        <v>747622</v>
      </c>
      <c r="T420">
        <f>VLOOKUP($A420,Sheet6!$A$8:$I$229,9,FALSE)</f>
        <v>753278</v>
      </c>
    </row>
    <row r="421" spans="1:20" x14ac:dyDescent="0.3">
      <c r="A421" t="s">
        <v>150</v>
      </c>
      <c r="B421" t="s">
        <v>482</v>
      </c>
      <c r="C421" t="s">
        <v>480</v>
      </c>
      <c r="D421">
        <f>VLOOKUP($A421,'TRA8903'!$C$9:$AB$235,'TRA8903'!X$4,FALSE)</f>
        <v>2830</v>
      </c>
      <c r="E421">
        <f>VLOOKUP($A421,'TRA8903'!$C$9:$AB$235,'TRA8903'!Y$4,FALSE)</f>
        <v>2864</v>
      </c>
      <c r="F421">
        <f>VLOOKUP($A421,'TRA8903'!$C$9:$AB$235,'TRA8903'!Z$4,FALSE)</f>
        <v>2979</v>
      </c>
      <c r="G421">
        <f>VLOOKUP($A421,'TRA8903'!$C$9:$AB$235,'TRA8903'!AA$4,FALSE)</f>
        <v>3070</v>
      </c>
      <c r="H421">
        <f>VLOOKUP($A421,'TRA8903'!$C$9:$AB$235,'TRA8903'!AB$4,FALSE)</f>
        <v>3141</v>
      </c>
      <c r="I421">
        <f>VLOOKUP($A421,'TRA8903'!$C$9:$AC$235,'TRA8903'!AC$4,FALSE)</f>
        <v>3151</v>
      </c>
      <c r="J421">
        <f>VLOOKUP($A421,'TRA8903'!$C$9:$AD$235,'TRA8903'!AD$4,FALSE)</f>
        <v>3182</v>
      </c>
      <c r="K421">
        <f>VLOOKUP($A421,'TRA8903'!$C$9:$AE$235,'TRA8903'!AE$4,FALSE)</f>
        <v>3192</v>
      </c>
      <c r="M421">
        <f>VLOOKUP($A421,Sheet6!$A$8:$F$224,2,FALSE)</f>
        <v>790167</v>
      </c>
      <c r="N421">
        <f>VLOOKUP($A421,Sheet6!$A$8:$F$224,3,FALSE)</f>
        <v>796423</v>
      </c>
      <c r="O421">
        <f>VLOOKUP($A421,Sheet6!$A$8:$F$224,4,FALSE)</f>
        <v>801616</v>
      </c>
      <c r="P421">
        <f>VLOOKUP($A421,Sheet6!$A$8:$F$224,5,FALSE)</f>
        <v>806217</v>
      </c>
      <c r="Q421">
        <f>VLOOKUP($A421,Sheet6!$A$8:$F$224,6,FALSE)</f>
        <v>811483</v>
      </c>
      <c r="R421">
        <f>VLOOKUP($A421,Sheet6!$A$8:$G$224,7,FALSE)</f>
        <v>817851</v>
      </c>
      <c r="S421">
        <f>VLOOKUP($A421,Sheet6!$A$8:$H$224,8,FALSE)</f>
        <v>823126</v>
      </c>
      <c r="T421">
        <f>VLOOKUP($A421,Sheet6!$A$8:$I$229,9,FALSE)</f>
        <v>828224</v>
      </c>
    </row>
    <row r="422" spans="1:20" x14ac:dyDescent="0.3">
      <c r="A422" t="s">
        <v>160</v>
      </c>
      <c r="B422" t="s">
        <v>482</v>
      </c>
      <c r="C422" t="s">
        <v>480</v>
      </c>
      <c r="D422">
        <f>VLOOKUP($A422,'TRA8903'!$C$9:$AB$235,'TRA8903'!X$4,FALSE)</f>
        <v>3037</v>
      </c>
      <c r="E422">
        <f>VLOOKUP($A422,'TRA8903'!$C$9:$AB$235,'TRA8903'!Y$4,FALSE)</f>
        <v>3056</v>
      </c>
      <c r="F422">
        <f>VLOOKUP($A422,'TRA8903'!$C$9:$AB$235,'TRA8903'!Z$4,FALSE)</f>
        <v>3192</v>
      </c>
      <c r="G422">
        <f>VLOOKUP($A422,'TRA8903'!$C$9:$AB$235,'TRA8903'!AA$4,FALSE)</f>
        <v>3280</v>
      </c>
      <c r="H422">
        <f>VLOOKUP($A422,'TRA8903'!$C$9:$AB$235,'TRA8903'!AB$4,FALSE)</f>
        <v>3355</v>
      </c>
      <c r="I422">
        <f>VLOOKUP($A422,'TRA8903'!$C$9:$AC$235,'TRA8903'!AC$4,FALSE)</f>
        <v>3332</v>
      </c>
      <c r="J422">
        <f>VLOOKUP($A422,'TRA8903'!$C$9:$AD$235,'TRA8903'!AD$4,FALSE)</f>
        <v>3365</v>
      </c>
      <c r="K422">
        <f>VLOOKUP($A422,'TRA8903'!$C$9:$AE$235,'TRA8903'!AE$4,FALSE)</f>
        <v>3392</v>
      </c>
      <c r="M422">
        <f>VLOOKUP($A422,Sheet6!$A$8:$F$224,2,FALSE)</f>
        <v>852039</v>
      </c>
      <c r="N422">
        <f>VLOOKUP($A422,Sheet6!$A$8:$F$224,3,FALSE)</f>
        <v>856837</v>
      </c>
      <c r="O422">
        <f>VLOOKUP($A422,Sheet6!$A$8:$F$224,4,FALSE)</f>
        <v>859870</v>
      </c>
      <c r="P422">
        <f>VLOOKUP($A422,Sheet6!$A$8:$F$224,5,FALSE)</f>
        <v>862166</v>
      </c>
      <c r="Q422">
        <f>VLOOKUP($A422,Sheet6!$A$8:$F$224,6,FALSE)</f>
        <v>866430</v>
      </c>
      <c r="R422">
        <f>VLOOKUP($A422,Sheet6!$A$8:$G$224,7,FALSE)</f>
        <v>870825</v>
      </c>
      <c r="S422">
        <f>VLOOKUP($A422,Sheet6!$A$8:$H$224,8,FALSE)</f>
        <v>875219</v>
      </c>
      <c r="T422">
        <f>VLOOKUP($A422,Sheet6!$A$8:$I$229,9,FALSE)</f>
        <v>879560</v>
      </c>
    </row>
    <row r="423" spans="1:20" x14ac:dyDescent="0.3">
      <c r="A423" t="s">
        <v>166</v>
      </c>
      <c r="B423" t="s">
        <v>482</v>
      </c>
      <c r="C423" t="s">
        <v>480</v>
      </c>
      <c r="D423">
        <f>VLOOKUP($A423,'TRA8903'!$C$9:$AB$235,'TRA8903'!X$4,FALSE)</f>
        <v>2412</v>
      </c>
      <c r="E423">
        <f>VLOOKUP($A423,'TRA8903'!$C$9:$AB$235,'TRA8903'!Y$4,FALSE)</f>
        <v>2452</v>
      </c>
      <c r="F423">
        <f>VLOOKUP($A423,'TRA8903'!$C$9:$AB$235,'TRA8903'!Z$4,FALSE)</f>
        <v>2571</v>
      </c>
      <c r="G423">
        <f>VLOOKUP($A423,'TRA8903'!$C$9:$AB$235,'TRA8903'!AA$4,FALSE)</f>
        <v>2645</v>
      </c>
      <c r="H423">
        <f>VLOOKUP($A423,'TRA8903'!$C$9:$AB$235,'TRA8903'!AB$4,FALSE)</f>
        <v>2734</v>
      </c>
      <c r="I423">
        <f>VLOOKUP($A423,'TRA8903'!$C$9:$AC$235,'TRA8903'!AC$4,FALSE)</f>
        <v>2768</v>
      </c>
      <c r="J423">
        <f>VLOOKUP($A423,'TRA8903'!$C$9:$AD$235,'TRA8903'!AD$4,FALSE)</f>
        <v>2816</v>
      </c>
      <c r="K423">
        <f>VLOOKUP($A423,'TRA8903'!$C$9:$AE$235,'TRA8903'!AE$4,FALSE)</f>
        <v>2836</v>
      </c>
      <c r="M423">
        <f>VLOOKUP($A423,Sheet6!$A$8:$F$224,2,FALSE)</f>
        <v>548320</v>
      </c>
      <c r="N423">
        <f>VLOOKUP($A423,Sheet6!$A$8:$F$224,3,FALSE)</f>
        <v>549517</v>
      </c>
      <c r="O423">
        <f>VLOOKUP($A423,Sheet6!$A$8:$F$224,4,FALSE)</f>
        <v>552450</v>
      </c>
      <c r="P423">
        <f>VLOOKUP($A423,Sheet6!$A$8:$F$224,5,FALSE)</f>
        <v>555154</v>
      </c>
      <c r="Q423">
        <f>VLOOKUP($A423,Sheet6!$A$8:$F$224,6,FALSE)</f>
        <v>558991</v>
      </c>
      <c r="R423">
        <f>VLOOKUP($A423,Sheet6!$A$8:$G$224,7,FALSE)</f>
        <v>564562</v>
      </c>
      <c r="S423">
        <f>VLOOKUP($A423,Sheet6!$A$8:$H$224,8,FALSE)</f>
        <v>571010</v>
      </c>
      <c r="T423">
        <f>VLOOKUP($A423,Sheet6!$A$8:$I$229,9,FALSE)</f>
        <v>577933</v>
      </c>
    </row>
    <row r="424" spans="1:20" x14ac:dyDescent="0.3">
      <c r="A424" t="s">
        <v>168</v>
      </c>
      <c r="B424" t="s">
        <v>482</v>
      </c>
      <c r="C424" t="s">
        <v>480</v>
      </c>
      <c r="D424">
        <f>VLOOKUP($A424,'TRA8903'!$C$9:$AB$235,'TRA8903'!X$4,FALSE)</f>
        <v>2515</v>
      </c>
      <c r="E424">
        <f>VLOOKUP($A424,'TRA8903'!$C$9:$AB$235,'TRA8903'!Y$4,FALSE)</f>
        <v>2534</v>
      </c>
      <c r="F424">
        <f>VLOOKUP($A424,'TRA8903'!$C$9:$AB$235,'TRA8903'!Z$4,FALSE)</f>
        <v>2645</v>
      </c>
      <c r="G424">
        <f>VLOOKUP($A424,'TRA8903'!$C$9:$AB$235,'TRA8903'!AA$4,FALSE)</f>
        <v>2720</v>
      </c>
      <c r="H424">
        <f>VLOOKUP($A424,'TRA8903'!$C$9:$AB$235,'TRA8903'!AB$4,FALSE)</f>
        <v>2798</v>
      </c>
      <c r="I424">
        <f>VLOOKUP($A424,'TRA8903'!$C$9:$AC$235,'TRA8903'!AC$4,FALSE)</f>
        <v>2849</v>
      </c>
      <c r="J424">
        <f>VLOOKUP($A424,'TRA8903'!$C$9:$AD$235,'TRA8903'!AD$4,FALSE)</f>
        <v>2895</v>
      </c>
      <c r="K424">
        <f>VLOOKUP($A424,'TRA8903'!$C$9:$AE$235,'TRA8903'!AE$4,FALSE)</f>
        <v>2911</v>
      </c>
      <c r="M424">
        <f>VLOOKUP($A424,Sheet6!$A$8:$F$224,2,FALSE)</f>
        <v>569301</v>
      </c>
      <c r="N424">
        <f>VLOOKUP($A424,Sheet6!$A$8:$F$224,3,FALSE)</f>
        <v>572613</v>
      </c>
      <c r="O424">
        <f>VLOOKUP($A424,Sheet6!$A$8:$F$224,4,FALSE)</f>
        <v>575993</v>
      </c>
      <c r="P424">
        <f>VLOOKUP($A424,Sheet6!$A$8:$F$224,5,FALSE)</f>
        <v>579050</v>
      </c>
      <c r="Q424">
        <f>VLOOKUP($A424,Sheet6!$A$8:$F$224,6,FALSE)</f>
        <v>583491</v>
      </c>
      <c r="R424">
        <f>VLOOKUP($A424,Sheet6!$A$8:$G$224,7,FALSE)</f>
        <v>588370</v>
      </c>
      <c r="S424">
        <f>VLOOKUP($A424,Sheet6!$A$8:$H$224,8,FALSE)</f>
        <v>592057</v>
      </c>
      <c r="T424">
        <f>VLOOKUP($A424,Sheet6!$A$8:$I$229,9,FALSE)</f>
        <v>595786</v>
      </c>
    </row>
    <row r="425" spans="1:20" x14ac:dyDescent="0.3">
      <c r="A425" t="s">
        <v>194</v>
      </c>
      <c r="B425" t="s">
        <v>479</v>
      </c>
      <c r="C425" t="s">
        <v>480</v>
      </c>
      <c r="D425">
        <f>VLOOKUP($A425,'TRA8903'!$C$9:$AB$235,'TRA8903'!X$4,FALSE)</f>
        <v>2373</v>
      </c>
      <c r="E425">
        <f>VLOOKUP($A425,'TRA8903'!$C$9:$AB$235,'TRA8903'!Y$4,FALSE)</f>
        <v>2395</v>
      </c>
      <c r="F425">
        <f>VLOOKUP($A425,'TRA8903'!$C$9:$AB$235,'TRA8903'!Z$4,FALSE)</f>
        <v>2489</v>
      </c>
      <c r="G425">
        <f>VLOOKUP($A425,'TRA8903'!$C$9:$AB$235,'TRA8903'!AA$4,FALSE)</f>
        <v>2570</v>
      </c>
      <c r="H425">
        <f>VLOOKUP($A425,'TRA8903'!$C$9:$AB$235,'TRA8903'!AB$4,FALSE)</f>
        <v>2643</v>
      </c>
      <c r="I425">
        <f>VLOOKUP($A425,'TRA8903'!$C$9:$AC$235,'TRA8903'!AC$4,FALSE)</f>
        <v>2776</v>
      </c>
      <c r="J425">
        <f>VLOOKUP($A425,'TRA8903'!$C$9:$AD$235,'TRA8903'!AD$4,FALSE)</f>
        <v>2738</v>
      </c>
      <c r="K425">
        <f>VLOOKUP($A425,'TRA8903'!$C$9:$AE$235,'TRA8903'!AE$4,FALSE)</f>
        <v>2757</v>
      </c>
      <c r="M425">
        <f>VLOOKUP($A425,Sheet6!$A$8:$F$224,2,FALSE)</f>
        <v>625908</v>
      </c>
      <c r="N425">
        <f>VLOOKUP($A425,Sheet6!$A$8:$F$224,3,FALSE)</f>
        <v>628918</v>
      </c>
      <c r="O425">
        <f>VLOOKUP($A425,Sheet6!$A$8:$F$224,4,FALSE)</f>
        <v>635186</v>
      </c>
      <c r="P425">
        <f>VLOOKUP($A425,Sheet6!$A$8:$F$224,5,FALSE)</f>
        <v>641524</v>
      </c>
      <c r="Q425">
        <f>VLOOKUP($A425,Sheet6!$A$8:$F$224,6,FALSE)</f>
        <v>644575</v>
      </c>
      <c r="R425">
        <f>VLOOKUP($A425,Sheet6!$A$8:$G$224,7,FALSE)</f>
        <v>648237</v>
      </c>
      <c r="S425">
        <f>VLOOKUP($A425,Sheet6!$A$8:$H$224,8,FALSE)</f>
        <v>651482</v>
      </c>
      <c r="T425">
        <f>VLOOKUP($A425,Sheet6!$A$8:$I$229,9,FALSE)</f>
        <v>653537</v>
      </c>
    </row>
    <row r="426" spans="1:20" x14ac:dyDescent="0.3">
      <c r="A426" t="s">
        <v>196</v>
      </c>
      <c r="B426" t="s">
        <v>482</v>
      </c>
      <c r="C426" t="s">
        <v>480</v>
      </c>
      <c r="D426">
        <f>VLOOKUP($A426,'TRA8903'!$C$9:$AB$235,'TRA8903'!X$4,FALSE)</f>
        <v>5581</v>
      </c>
      <c r="E426">
        <f>VLOOKUP($A426,'TRA8903'!$C$9:$AB$235,'TRA8903'!Y$4,FALSE)</f>
        <v>5639</v>
      </c>
      <c r="F426">
        <f>VLOOKUP($A426,'TRA8903'!$C$9:$AB$235,'TRA8903'!Z$4,FALSE)</f>
        <v>5910</v>
      </c>
      <c r="G426">
        <f>VLOOKUP($A426,'TRA8903'!$C$9:$AB$235,'TRA8903'!AA$4,FALSE)</f>
        <v>6009</v>
      </c>
      <c r="H426">
        <f>VLOOKUP($A426,'TRA8903'!$C$9:$AB$235,'TRA8903'!AB$4,FALSE)</f>
        <v>6204</v>
      </c>
      <c r="I426">
        <f>VLOOKUP($A426,'TRA8903'!$C$9:$AC$235,'TRA8903'!AC$4,FALSE)</f>
        <v>6524</v>
      </c>
      <c r="J426">
        <f>VLOOKUP($A426,'TRA8903'!$C$9:$AD$235,'TRA8903'!AD$4,FALSE)</f>
        <v>6477</v>
      </c>
      <c r="K426">
        <f>VLOOKUP($A426,'TRA8903'!$C$9:$AE$235,'TRA8903'!AE$4,FALSE)</f>
        <v>6520</v>
      </c>
      <c r="M426">
        <f>VLOOKUP($A426,Sheet6!$A$8:$F$224,2,FALSE)</f>
        <v>1407084</v>
      </c>
      <c r="N426">
        <f>VLOOKUP($A426,Sheet6!$A$8:$F$224,3,FALSE)</f>
        <v>1417596</v>
      </c>
      <c r="O426">
        <f>VLOOKUP($A426,Sheet6!$A$8:$F$224,4,FALSE)</f>
        <v>1433282</v>
      </c>
      <c r="P426">
        <f>VLOOKUP($A426,Sheet6!$A$8:$F$224,5,FALSE)</f>
        <v>1445323</v>
      </c>
      <c r="Q426">
        <f>VLOOKUP($A426,Sheet6!$A$8:$F$224,6,FALSE)</f>
        <v>1457910</v>
      </c>
      <c r="R426">
        <f>VLOOKUP($A426,Sheet6!$A$8:$G$224,7,FALSE)</f>
        <v>1468177</v>
      </c>
      <c r="S426">
        <f>VLOOKUP($A426,Sheet6!$A$8:$H$224,8,FALSE)</f>
        <v>1477764</v>
      </c>
      <c r="T426">
        <f>VLOOKUP($A426,Sheet6!$A$8:$I$229,9,FALSE)</f>
        <v>1489189</v>
      </c>
    </row>
    <row r="427" spans="1:20" x14ac:dyDescent="0.3">
      <c r="A427" t="s">
        <v>198</v>
      </c>
      <c r="B427" t="s">
        <v>481</v>
      </c>
      <c r="C427" t="s">
        <v>480</v>
      </c>
      <c r="D427">
        <f>VLOOKUP($A427,'TRA8903'!$C$9:$AB$235,'TRA8903'!X$4,FALSE)</f>
        <v>4625</v>
      </c>
      <c r="E427">
        <f>VLOOKUP($A427,'TRA8903'!$C$9:$AB$235,'TRA8903'!Y$4,FALSE)</f>
        <v>4649</v>
      </c>
      <c r="F427">
        <f>VLOOKUP($A427,'TRA8903'!$C$9:$AB$235,'TRA8903'!Z$4,FALSE)</f>
        <v>4814</v>
      </c>
      <c r="G427">
        <f>VLOOKUP($A427,'TRA8903'!$C$9:$AB$235,'TRA8903'!AA$4,FALSE)</f>
        <v>4915</v>
      </c>
      <c r="H427">
        <f>VLOOKUP($A427,'TRA8903'!$C$9:$AB$235,'TRA8903'!AB$4,FALSE)</f>
        <v>5034</v>
      </c>
      <c r="I427">
        <f>VLOOKUP($A427,'TRA8903'!$C$9:$AC$235,'TRA8903'!AC$4,FALSE)</f>
        <v>5240</v>
      </c>
      <c r="J427">
        <f>VLOOKUP($A427,'TRA8903'!$C$9:$AD$235,'TRA8903'!AD$4,FALSE)</f>
        <v>5198</v>
      </c>
      <c r="K427">
        <f>VLOOKUP($A427,'TRA8903'!$C$9:$AE$235,'TRA8903'!AE$4,FALSE)</f>
        <v>5195</v>
      </c>
      <c r="M427">
        <f>VLOOKUP($A427,Sheet6!$A$8:$F$224,2,FALSE)</f>
        <v>1129291</v>
      </c>
      <c r="N427">
        <f>VLOOKUP($A427,Sheet6!$A$8:$F$224,3,FALSE)</f>
        <v>1140618</v>
      </c>
      <c r="O427">
        <f>VLOOKUP($A427,Sheet6!$A$8:$F$224,4,FALSE)</f>
        <v>1154195</v>
      </c>
      <c r="P427">
        <f>VLOOKUP($A427,Sheet6!$A$8:$F$224,5,FALSE)</f>
        <v>1165332</v>
      </c>
      <c r="Q427">
        <f>VLOOKUP($A427,Sheet6!$A$8:$F$224,6,FALSE)</f>
        <v>1176386</v>
      </c>
      <c r="R427">
        <f>VLOOKUP($A427,Sheet6!$A$8:$G$224,7,FALSE)</f>
        <v>1180934</v>
      </c>
      <c r="S427">
        <f>VLOOKUP($A427,Sheet6!$A$8:$H$224,8,FALSE)</f>
        <v>1184365</v>
      </c>
      <c r="T427">
        <f>VLOOKUP($A427,Sheet6!$A$8:$I$229,9,FALSE)</f>
        <v>1189519</v>
      </c>
    </row>
    <row r="428" spans="1:20" x14ac:dyDescent="0.3">
      <c r="A428" t="s">
        <v>202</v>
      </c>
      <c r="B428" t="s">
        <v>479</v>
      </c>
      <c r="C428" t="s">
        <v>480</v>
      </c>
      <c r="D428">
        <f>VLOOKUP($A428,'TRA8903'!$C$9:$AB$235,'TRA8903'!X$4,FALSE)</f>
        <v>3926</v>
      </c>
      <c r="E428">
        <f>VLOOKUP($A428,'TRA8903'!$C$9:$AB$235,'TRA8903'!Y$4,FALSE)</f>
        <v>3966</v>
      </c>
      <c r="F428">
        <f>VLOOKUP($A428,'TRA8903'!$C$9:$AB$235,'TRA8903'!Z$4,FALSE)</f>
        <v>4095</v>
      </c>
      <c r="G428">
        <f>VLOOKUP($A428,'TRA8903'!$C$9:$AB$235,'TRA8903'!AA$4,FALSE)</f>
        <v>4155</v>
      </c>
      <c r="H428">
        <f>VLOOKUP($A428,'TRA8903'!$C$9:$AB$235,'TRA8903'!AB$4,FALSE)</f>
        <v>4281</v>
      </c>
      <c r="I428">
        <f>VLOOKUP($A428,'TRA8903'!$C$9:$AC$235,'TRA8903'!AC$4,FALSE)</f>
        <v>4480</v>
      </c>
      <c r="J428">
        <f>VLOOKUP($A428,'TRA8903'!$C$9:$AD$235,'TRA8903'!AD$4,FALSE)</f>
        <v>4530</v>
      </c>
      <c r="K428">
        <f>VLOOKUP($A428,'TRA8903'!$C$9:$AE$235,'TRA8903'!AE$4,FALSE)</f>
        <v>4586</v>
      </c>
      <c r="M428">
        <f>VLOOKUP($A428,Sheet6!$A$8:$F$224,2,FALSE)</f>
        <v>864847</v>
      </c>
      <c r="N428">
        <f>VLOOKUP($A428,Sheet6!$A$8:$F$224,3,FALSE)</f>
        <v>870296</v>
      </c>
      <c r="O428">
        <f>VLOOKUP($A428,Sheet6!$A$8:$F$224,4,FALSE)</f>
        <v>877388</v>
      </c>
      <c r="P428">
        <f>VLOOKUP($A428,Sheet6!$A$8:$F$224,5,FALSE)</f>
        <v>884748</v>
      </c>
      <c r="Q428">
        <f>VLOOKUP($A428,Sheet6!$A$8:$F$224,6,FALSE)</f>
        <v>891731</v>
      </c>
      <c r="R428">
        <f>VLOOKUP($A428,Sheet6!$A$8:$G$224,7,FALSE)</f>
        <v>898390</v>
      </c>
      <c r="S428">
        <f>VLOOKUP($A428,Sheet6!$A$8:$H$224,8,FALSE)</f>
        <v>903680</v>
      </c>
      <c r="T428">
        <f>VLOOKUP($A428,Sheet6!$A$8:$I$229,9,FALSE)</f>
        <v>907760</v>
      </c>
    </row>
    <row r="429" spans="1:20" x14ac:dyDescent="0.3">
      <c r="A429" t="s">
        <v>208</v>
      </c>
      <c r="B429" t="s">
        <v>479</v>
      </c>
      <c r="C429" t="s">
        <v>480</v>
      </c>
      <c r="D429">
        <f>VLOOKUP($A429,'TRA8903'!$C$9:$AB$235,'TRA8903'!X$4,FALSE)</f>
        <v>2545</v>
      </c>
      <c r="E429">
        <f>VLOOKUP($A429,'TRA8903'!$C$9:$AB$235,'TRA8903'!Y$4,FALSE)</f>
        <v>2578</v>
      </c>
      <c r="F429">
        <f>VLOOKUP($A429,'TRA8903'!$C$9:$AB$235,'TRA8903'!Z$4,FALSE)</f>
        <v>2684</v>
      </c>
      <c r="G429">
        <f>VLOOKUP($A429,'TRA8903'!$C$9:$AB$235,'TRA8903'!AA$4,FALSE)</f>
        <v>2761</v>
      </c>
      <c r="H429">
        <f>VLOOKUP($A429,'TRA8903'!$C$9:$AB$235,'TRA8903'!AB$4,FALSE)</f>
        <v>2849</v>
      </c>
      <c r="I429">
        <f>VLOOKUP($A429,'TRA8903'!$C$9:$AC$235,'TRA8903'!AC$4,FALSE)</f>
        <v>3010</v>
      </c>
      <c r="J429">
        <f>VLOOKUP($A429,'TRA8903'!$C$9:$AD$235,'TRA8903'!AD$4,FALSE)</f>
        <v>2962</v>
      </c>
      <c r="K429">
        <f>VLOOKUP($A429,'TRA8903'!$C$9:$AE$235,'TRA8903'!AE$4,FALSE)</f>
        <v>2975</v>
      </c>
      <c r="M429">
        <f>VLOOKUP($A429,Sheet6!$A$8:$F$224,2,FALSE)</f>
        <v>732802</v>
      </c>
      <c r="N429">
        <f>VLOOKUP($A429,Sheet6!$A$8:$F$224,3,FALSE)</f>
        <v>735844</v>
      </c>
      <c r="O429">
        <f>VLOOKUP($A429,Sheet6!$A$8:$F$224,4,FALSE)</f>
        <v>742499</v>
      </c>
      <c r="P429">
        <f>VLOOKUP($A429,Sheet6!$A$8:$F$224,5,FALSE)</f>
        <v>747734</v>
      </c>
      <c r="Q429">
        <f>VLOOKUP($A429,Sheet6!$A$8:$F$224,6,FALSE)</f>
        <v>751175</v>
      </c>
      <c r="R429">
        <f>VLOOKUP($A429,Sheet6!$A$8:$G$224,7,FALSE)</f>
        <v>756978</v>
      </c>
      <c r="S429">
        <f>VLOOKUP($A429,Sheet6!$A$8:$H$224,8,FALSE)</f>
        <v>758556</v>
      </c>
      <c r="T429">
        <f>VLOOKUP($A429,Sheet6!$A$8:$I$229,9,FALSE)</f>
        <v>761350</v>
      </c>
    </row>
    <row r="430" spans="1:20" x14ac:dyDescent="0.3">
      <c r="A430" t="s">
        <v>286</v>
      </c>
      <c r="B430" t="s">
        <v>482</v>
      </c>
      <c r="C430" t="s">
        <v>480</v>
      </c>
      <c r="D430">
        <f>VLOOKUP($A430,'TRA8903'!$C$9:$AB$235,'TRA8903'!X$4,FALSE)</f>
        <v>2227</v>
      </c>
      <c r="E430">
        <f>VLOOKUP($A430,'TRA8903'!$C$9:$AB$235,'TRA8903'!Y$4,FALSE)</f>
        <v>2254</v>
      </c>
      <c r="F430">
        <f>VLOOKUP($A430,'TRA8903'!$C$9:$AB$235,'TRA8903'!Z$4,FALSE)</f>
        <v>2348</v>
      </c>
      <c r="G430">
        <f>VLOOKUP($A430,'TRA8903'!$C$9:$AB$235,'TRA8903'!AA$4,FALSE)</f>
        <v>2409</v>
      </c>
      <c r="H430">
        <f>VLOOKUP($A430,'TRA8903'!$C$9:$AB$235,'TRA8903'!AB$4,FALSE)</f>
        <v>2471</v>
      </c>
      <c r="I430">
        <f>VLOOKUP($A430,'TRA8903'!$C$9:$AC$235,'TRA8903'!AC$4,FALSE)</f>
        <v>2461</v>
      </c>
      <c r="J430">
        <f>VLOOKUP($A430,'TRA8903'!$C$9:$AD$235,'TRA8903'!AD$4,FALSE)</f>
        <v>2441</v>
      </c>
      <c r="K430">
        <f>VLOOKUP($A430,'TRA8903'!$C$9:$AE$235,'TRA8903'!AE$4,FALSE)</f>
        <v>2482</v>
      </c>
      <c r="M430">
        <f>VLOOKUP($A430,Sheet6!$A$8:$F$224,2,FALSE)</f>
        <v>510983</v>
      </c>
      <c r="N430">
        <f>VLOOKUP($A430,Sheet6!$A$8:$F$224,3,FALSE)</f>
        <v>515533</v>
      </c>
      <c r="O430">
        <f>VLOOKUP($A430,Sheet6!$A$8:$F$224,4,FALSE)</f>
        <v>520900</v>
      </c>
      <c r="P430">
        <f>VLOOKUP($A430,Sheet6!$A$8:$F$224,5,FALSE)</f>
        <v>527114</v>
      </c>
      <c r="Q430">
        <f>VLOOKUP($A430,Sheet6!$A$8:$F$224,6,FALSE)</f>
        <v>533056</v>
      </c>
      <c r="R430">
        <f>VLOOKUP($A430,Sheet6!$A$8:$G$224,7,FALSE)</f>
        <v>535918</v>
      </c>
      <c r="S430">
        <f>VLOOKUP($A430,Sheet6!$A$8:$H$224,8,FALSE)</f>
        <v>540059</v>
      </c>
      <c r="T430">
        <f>VLOOKUP($A430,Sheet6!$A$8:$I$229,9,FALSE)</f>
        <v>543973</v>
      </c>
    </row>
    <row r="431" spans="1:20" x14ac:dyDescent="0.3">
      <c r="A431" t="s">
        <v>288</v>
      </c>
      <c r="B431" t="s">
        <v>482</v>
      </c>
      <c r="C431" t="s">
        <v>480</v>
      </c>
      <c r="D431">
        <f>VLOOKUP($A431,'TRA8903'!$C$9:$AB$235,'TRA8903'!X$4,FALSE)</f>
        <v>2171</v>
      </c>
      <c r="E431">
        <f>VLOOKUP($A431,'TRA8903'!$C$9:$AB$235,'TRA8903'!Y$4,FALSE)</f>
        <v>2187</v>
      </c>
      <c r="F431">
        <f>VLOOKUP($A431,'TRA8903'!$C$9:$AB$235,'TRA8903'!Z$4,FALSE)</f>
        <v>2278</v>
      </c>
      <c r="G431">
        <f>VLOOKUP($A431,'TRA8903'!$C$9:$AB$235,'TRA8903'!AA$4,FALSE)</f>
        <v>2318</v>
      </c>
      <c r="H431">
        <f>VLOOKUP($A431,'TRA8903'!$C$9:$AB$235,'TRA8903'!AB$4,FALSE)</f>
        <v>2372</v>
      </c>
      <c r="I431">
        <f>VLOOKUP($A431,'TRA8903'!$C$9:$AC$235,'TRA8903'!AC$4,FALSE)</f>
        <v>2408</v>
      </c>
      <c r="J431">
        <f>VLOOKUP($A431,'TRA8903'!$C$9:$AD$235,'TRA8903'!AD$4,FALSE)</f>
        <v>2388</v>
      </c>
      <c r="K431">
        <f>VLOOKUP($A431,'TRA8903'!$C$9:$AE$235,'TRA8903'!AE$4,FALSE)</f>
        <v>2446</v>
      </c>
      <c r="M431">
        <f>VLOOKUP($A431,Sheet6!$A$8:$F$224,2,FALSE)</f>
        <v>531088</v>
      </c>
      <c r="N431">
        <f>VLOOKUP($A431,Sheet6!$A$8:$F$224,3,FALSE)</f>
        <v>534904</v>
      </c>
      <c r="O431">
        <f>VLOOKUP($A431,Sheet6!$A$8:$F$224,4,FALSE)</f>
        <v>540503</v>
      </c>
      <c r="P431">
        <f>VLOOKUP($A431,Sheet6!$A$8:$F$224,5,FALSE)</f>
        <v>545021</v>
      </c>
      <c r="Q431">
        <f>VLOOKUP($A431,Sheet6!$A$8:$F$224,6,FALSE)</f>
        <v>549557</v>
      </c>
      <c r="R431">
        <f>VLOOKUP($A431,Sheet6!$A$8:$G$224,7,FALSE)</f>
        <v>552259</v>
      </c>
      <c r="S431">
        <f>VLOOKUP($A431,Sheet6!$A$8:$H$224,8,FALSE)</f>
        <v>554590</v>
      </c>
      <c r="T431">
        <f>VLOOKUP($A431,Sheet6!$A$8:$I$229,9,FALSE)</f>
        <v>557229</v>
      </c>
    </row>
    <row r="432" spans="1:20" x14ac:dyDescent="0.3">
      <c r="A432" t="s">
        <v>290</v>
      </c>
      <c r="B432" t="s">
        <v>482</v>
      </c>
      <c r="C432" t="s">
        <v>480</v>
      </c>
      <c r="D432">
        <f>VLOOKUP($A432,'TRA8903'!$C$9:$AB$235,'TRA8903'!X$4,FALSE)</f>
        <v>5356</v>
      </c>
      <c r="E432">
        <f>VLOOKUP($A432,'TRA8903'!$C$9:$AB$235,'TRA8903'!Y$4,FALSE)</f>
        <v>5394</v>
      </c>
      <c r="F432">
        <f>VLOOKUP($A432,'TRA8903'!$C$9:$AB$235,'TRA8903'!Z$4,FALSE)</f>
        <v>5611</v>
      </c>
      <c r="G432">
        <f>VLOOKUP($A432,'TRA8903'!$C$9:$AB$235,'TRA8903'!AA$4,FALSE)</f>
        <v>5733</v>
      </c>
      <c r="H432">
        <f>VLOOKUP($A432,'TRA8903'!$C$9:$AB$235,'TRA8903'!AB$4,FALSE)</f>
        <v>5874</v>
      </c>
      <c r="I432">
        <f>VLOOKUP($A432,'TRA8903'!$C$9:$AC$235,'TRA8903'!AC$4,FALSE)</f>
        <v>5936</v>
      </c>
      <c r="J432">
        <f>VLOOKUP($A432,'TRA8903'!$C$9:$AD$235,'TRA8903'!AD$4,FALSE)</f>
        <v>5922</v>
      </c>
      <c r="K432">
        <f>VLOOKUP($A432,'TRA8903'!$C$9:$AE$235,'TRA8903'!AE$4,FALSE)</f>
        <v>6011</v>
      </c>
      <c r="M432">
        <f>VLOOKUP($A432,Sheet6!$A$8:$F$224,2,FALSE)</f>
        <v>1331394</v>
      </c>
      <c r="N432">
        <f>VLOOKUP($A432,Sheet6!$A$8:$F$224,3,FALSE)</f>
        <v>1340180</v>
      </c>
      <c r="O432">
        <f>VLOOKUP($A432,Sheet6!$A$8:$F$224,4,FALSE)</f>
        <v>1349627</v>
      </c>
      <c r="P432">
        <f>VLOOKUP($A432,Sheet6!$A$8:$F$224,5,FALSE)</f>
        <v>1356994</v>
      </c>
      <c r="Q432">
        <f>VLOOKUP($A432,Sheet6!$A$8:$F$224,6,FALSE)</f>
        <v>1365103</v>
      </c>
      <c r="R432">
        <f>VLOOKUP($A432,Sheet6!$A$8:$G$224,7,FALSE)</f>
        <v>1370728</v>
      </c>
      <c r="S432">
        <f>VLOOKUP($A432,Sheet6!$A$8:$H$224,8,FALSE)</f>
        <v>1376316</v>
      </c>
      <c r="T432">
        <f>VLOOKUP($A432,Sheet6!$A$8:$I$229,9,FALSE)</f>
        <v>1382542</v>
      </c>
    </row>
    <row r="433" spans="1:20" x14ac:dyDescent="0.3">
      <c r="A433" t="s">
        <v>294</v>
      </c>
      <c r="B433" t="s">
        <v>482</v>
      </c>
      <c r="C433" t="s">
        <v>480</v>
      </c>
      <c r="D433">
        <f>VLOOKUP($A433,'TRA8903'!$C$9:$AB$235,'TRA8903'!X$4,FALSE)</f>
        <v>4884</v>
      </c>
      <c r="E433">
        <f>VLOOKUP($A433,'TRA8903'!$C$9:$AB$235,'TRA8903'!Y$4,FALSE)</f>
        <v>4929</v>
      </c>
      <c r="F433">
        <f>VLOOKUP($A433,'TRA8903'!$C$9:$AB$235,'TRA8903'!Z$4,FALSE)</f>
        <v>5099</v>
      </c>
      <c r="G433">
        <f>VLOOKUP($A433,'TRA8903'!$C$9:$AB$235,'TRA8903'!AA$4,FALSE)</f>
        <v>5218</v>
      </c>
      <c r="H433">
        <f>VLOOKUP($A433,'TRA8903'!$C$9:$AB$235,'TRA8903'!AB$4,FALSE)</f>
        <v>5344</v>
      </c>
      <c r="I433">
        <f>VLOOKUP($A433,'TRA8903'!$C$9:$AC$235,'TRA8903'!AC$4,FALSE)</f>
        <v>5377</v>
      </c>
      <c r="J433">
        <f>VLOOKUP($A433,'TRA8903'!$C$9:$AD$235,'TRA8903'!AD$4,FALSE)</f>
        <v>5369</v>
      </c>
      <c r="K433">
        <f>VLOOKUP($A433,'TRA8903'!$C$9:$AE$235,'TRA8903'!AE$4,FALSE)</f>
        <v>5454</v>
      </c>
      <c r="M433">
        <f>VLOOKUP($A433,Sheet6!$A$8:$F$224,2,FALSE)</f>
        <v>1480151</v>
      </c>
      <c r="N433">
        <f>VLOOKUP($A433,Sheet6!$A$8:$F$224,3,FALSE)</f>
        <v>1493114</v>
      </c>
      <c r="O433">
        <f>VLOOKUP($A433,Sheet6!$A$8:$F$224,4,FALSE)</f>
        <v>1509301</v>
      </c>
      <c r="P433">
        <f>VLOOKUP($A433,Sheet6!$A$8:$F$224,5,FALSE)</f>
        <v>1523100</v>
      </c>
      <c r="Q433">
        <f>VLOOKUP($A433,Sheet6!$A$8:$F$224,6,FALSE)</f>
        <v>1540438</v>
      </c>
      <c r="R433">
        <f>VLOOKUP($A433,Sheet6!$A$8:$G$224,7,FALSE)</f>
        <v>1554636</v>
      </c>
      <c r="S433">
        <f>VLOOKUP($A433,Sheet6!$A$8:$H$224,8,FALSE)</f>
        <v>1568623</v>
      </c>
      <c r="T433">
        <f>VLOOKUP($A433,Sheet6!$A$8:$I$229,9,FALSE)</f>
        <v>1581555</v>
      </c>
    </row>
    <row r="434" spans="1:20" x14ac:dyDescent="0.3">
      <c r="A434" t="s">
        <v>300</v>
      </c>
      <c r="B434" t="s">
        <v>479</v>
      </c>
      <c r="C434" t="s">
        <v>480</v>
      </c>
      <c r="D434">
        <f>VLOOKUP($A434,'TRA8903'!$C$9:$AB$235,'TRA8903'!X$4,FALSE)</f>
        <v>2820</v>
      </c>
      <c r="E434">
        <f>VLOOKUP($A434,'TRA8903'!$C$9:$AB$235,'TRA8903'!Y$4,FALSE)</f>
        <v>2844</v>
      </c>
      <c r="F434">
        <f>VLOOKUP($A434,'TRA8903'!$C$9:$AB$235,'TRA8903'!Z$4,FALSE)</f>
        <v>2968</v>
      </c>
      <c r="G434">
        <f>VLOOKUP($A434,'TRA8903'!$C$9:$AB$235,'TRA8903'!AA$4,FALSE)</f>
        <v>3038</v>
      </c>
      <c r="H434">
        <f>VLOOKUP($A434,'TRA8903'!$C$9:$AB$235,'TRA8903'!AB$4,FALSE)</f>
        <v>3126</v>
      </c>
      <c r="I434">
        <f>VLOOKUP($A434,'TRA8903'!$C$9:$AC$235,'TRA8903'!AC$4,FALSE)</f>
        <v>3182</v>
      </c>
      <c r="J434">
        <f>VLOOKUP($A434,'TRA8903'!$C$9:$AD$235,'TRA8903'!AD$4,FALSE)</f>
        <v>3187</v>
      </c>
      <c r="K434">
        <f>VLOOKUP($A434,'TRA8903'!$C$9:$AE$235,'TRA8903'!AE$4,FALSE)</f>
        <v>3233</v>
      </c>
      <c r="M434">
        <f>VLOOKUP($A434,Sheet6!$A$8:$F$224,2,FALSE)</f>
        <v>660009</v>
      </c>
      <c r="N434">
        <f>VLOOKUP($A434,Sheet6!$A$8:$F$224,3,FALSE)</f>
        <v>663998</v>
      </c>
      <c r="O434">
        <f>VLOOKUP($A434,Sheet6!$A$8:$F$224,4,FALSE)</f>
        <v>669377</v>
      </c>
      <c r="P434">
        <f>VLOOKUP($A434,Sheet6!$A$8:$F$224,5,FALSE)</f>
        <v>673590</v>
      </c>
      <c r="Q434">
        <f>VLOOKUP($A434,Sheet6!$A$8:$F$224,6,FALSE)</f>
        <v>678484</v>
      </c>
      <c r="R434">
        <f>VLOOKUP($A434,Sheet6!$A$8:$G$224,7,FALSE)</f>
        <v>682444</v>
      </c>
      <c r="S434">
        <f>VLOOKUP($A434,Sheet6!$A$8:$H$224,8,FALSE)</f>
        <v>687524</v>
      </c>
      <c r="T434">
        <f>VLOOKUP($A434,Sheet6!$A$8:$I$229,9,FALSE)</f>
        <v>691667</v>
      </c>
    </row>
    <row r="435" spans="1:20" x14ac:dyDescent="0.3">
      <c r="A435" t="s">
        <v>310</v>
      </c>
      <c r="B435" t="s">
        <v>481</v>
      </c>
      <c r="C435" t="s">
        <v>480</v>
      </c>
      <c r="D435">
        <f>VLOOKUP($A435,'TRA8903'!$C$9:$AB$235,'TRA8903'!X$4,FALSE)</f>
        <v>4741</v>
      </c>
      <c r="E435">
        <f>VLOOKUP($A435,'TRA8903'!$C$9:$AB$235,'TRA8903'!Y$4,FALSE)</f>
        <v>4773</v>
      </c>
      <c r="F435">
        <f>VLOOKUP($A435,'TRA8903'!$C$9:$AB$235,'TRA8903'!Z$4,FALSE)</f>
        <v>4927</v>
      </c>
      <c r="G435">
        <f>VLOOKUP($A435,'TRA8903'!$C$9:$AB$235,'TRA8903'!AA$4,FALSE)</f>
        <v>5016</v>
      </c>
      <c r="H435">
        <f>VLOOKUP($A435,'TRA8903'!$C$9:$AB$235,'TRA8903'!AB$4,FALSE)</f>
        <v>5069</v>
      </c>
      <c r="I435">
        <f>VLOOKUP($A435,'TRA8903'!$C$9:$AC$235,'TRA8903'!AC$4,FALSE)</f>
        <v>5104</v>
      </c>
      <c r="J435">
        <f>VLOOKUP($A435,'TRA8903'!$C$9:$AD$235,'TRA8903'!AD$4,FALSE)</f>
        <v>5057</v>
      </c>
      <c r="K435">
        <f>VLOOKUP($A435,'TRA8903'!$C$9:$AE$235,'TRA8903'!AE$4,FALSE)</f>
        <v>5123</v>
      </c>
      <c r="M435">
        <f>VLOOKUP($A435,Sheet6!$A$8:$F$224,2,FALSE)</f>
        <v>1144046</v>
      </c>
      <c r="N435">
        <f>VLOOKUP($A435,Sheet6!$A$8:$F$224,3,FALSE)</f>
        <v>1154136</v>
      </c>
      <c r="O435">
        <f>VLOOKUP($A435,Sheet6!$A$8:$F$224,4,FALSE)</f>
        <v>1164095</v>
      </c>
      <c r="P435">
        <f>VLOOKUP($A435,Sheet6!$A$8:$F$224,5,FALSE)</f>
        <v>1172382</v>
      </c>
      <c r="Q435">
        <f>VLOOKUP($A435,Sheet6!$A$8:$F$224,6,FALSE)</f>
        <v>1180956</v>
      </c>
      <c r="R435">
        <f>VLOOKUP($A435,Sheet6!$A$8:$G$224,7,FALSE)</f>
        <v>1185321</v>
      </c>
      <c r="S435">
        <f>VLOOKUP($A435,Sheet6!$A$8:$H$224,8,FALSE)</f>
        <v>1189934</v>
      </c>
      <c r="T435">
        <f>VLOOKUP($A435,Sheet6!$A$8:$I$229,9,FALSE)</f>
        <v>1196236</v>
      </c>
    </row>
    <row r="436" spans="1:20" x14ac:dyDescent="0.3">
      <c r="A436" t="s">
        <v>314</v>
      </c>
      <c r="B436" t="s">
        <v>481</v>
      </c>
      <c r="C436" t="s">
        <v>480</v>
      </c>
      <c r="D436">
        <f>VLOOKUP($A436,'TRA8903'!$C$9:$AB$235,'TRA8903'!X$4,FALSE)</f>
        <v>3310</v>
      </c>
      <c r="E436">
        <f>VLOOKUP($A436,'TRA8903'!$C$9:$AB$235,'TRA8903'!Y$4,FALSE)</f>
        <v>3312</v>
      </c>
      <c r="F436">
        <f>VLOOKUP($A436,'TRA8903'!$C$9:$AB$235,'TRA8903'!Z$4,FALSE)</f>
        <v>3440</v>
      </c>
      <c r="G436">
        <f>VLOOKUP($A436,'TRA8903'!$C$9:$AB$235,'TRA8903'!AA$4,FALSE)</f>
        <v>3525</v>
      </c>
      <c r="H436">
        <f>VLOOKUP($A436,'TRA8903'!$C$9:$AB$235,'TRA8903'!AB$4,FALSE)</f>
        <v>3650</v>
      </c>
      <c r="I436">
        <f>VLOOKUP($A436,'TRA8903'!$C$9:$AC$235,'TRA8903'!AC$4,FALSE)</f>
        <v>3689</v>
      </c>
      <c r="J436">
        <f>VLOOKUP($A436,'TRA8903'!$C$9:$AD$235,'TRA8903'!AD$4,FALSE)</f>
        <v>3669</v>
      </c>
      <c r="K436">
        <f>VLOOKUP($A436,'TRA8903'!$C$9:$AE$235,'TRA8903'!AE$4,FALSE)</f>
        <v>3732</v>
      </c>
      <c r="M436">
        <f>VLOOKUP($A436,Sheet6!$A$8:$F$224,2,FALSE)</f>
        <v>815960</v>
      </c>
      <c r="N436">
        <f>VLOOKUP($A436,Sheet6!$A$8:$F$224,3,FALSE)</f>
        <v>822940</v>
      </c>
      <c r="O436">
        <f>VLOOKUP($A436,Sheet6!$A$8:$F$224,4,FALSE)</f>
        <v>830512</v>
      </c>
      <c r="P436">
        <f>VLOOKUP($A436,Sheet6!$A$8:$F$224,5,FALSE)</f>
        <v>838525</v>
      </c>
      <c r="Q436">
        <f>VLOOKUP($A436,Sheet6!$A$8:$F$224,6,FALSE)</f>
        <v>846888</v>
      </c>
      <c r="R436">
        <f>VLOOKUP($A436,Sheet6!$A$8:$G$224,7,FALSE)</f>
        <v>852353</v>
      </c>
      <c r="S436">
        <f>VLOOKUP($A436,Sheet6!$A$8:$H$224,8,FALSE)</f>
        <v>858852</v>
      </c>
      <c r="T436">
        <f>VLOOKUP($A436,Sheet6!$A$8:$I$229,9,FALSE)</f>
        <v>863980</v>
      </c>
    </row>
    <row r="437" spans="1:20" x14ac:dyDescent="0.3">
      <c r="A437" t="s">
        <v>330</v>
      </c>
      <c r="B437" t="s">
        <v>479</v>
      </c>
      <c r="C437" t="s">
        <v>480</v>
      </c>
      <c r="D437">
        <f>VLOOKUP($A437,'TRA8903'!$C$9:$AB$235,'TRA8903'!X$4,FALSE)</f>
        <v>3189</v>
      </c>
      <c r="E437">
        <f>VLOOKUP($A437,'TRA8903'!$C$9:$AB$235,'TRA8903'!Y$4,FALSE)</f>
        <v>3255</v>
      </c>
      <c r="F437">
        <f>VLOOKUP($A437,'TRA8903'!$C$9:$AB$235,'TRA8903'!Z$4,FALSE)</f>
        <v>3399</v>
      </c>
      <c r="G437">
        <f>VLOOKUP($A437,'TRA8903'!$C$9:$AB$235,'TRA8903'!AA$4,FALSE)</f>
        <v>3483</v>
      </c>
      <c r="H437">
        <f>VLOOKUP($A437,'TRA8903'!$C$9:$AB$235,'TRA8903'!AB$4,FALSE)</f>
        <v>3651</v>
      </c>
      <c r="I437">
        <f>VLOOKUP($A437,'TRA8903'!$C$9:$AC$235,'TRA8903'!AC$4,FALSE)</f>
        <v>3800</v>
      </c>
      <c r="J437">
        <f>VLOOKUP($A437,'TRA8903'!$C$9:$AD$235,'TRA8903'!AD$4,FALSE)</f>
        <v>3813</v>
      </c>
      <c r="K437">
        <f>VLOOKUP($A437,'TRA8903'!$C$9:$AE$235,'TRA8903'!AE$4,FALSE)</f>
        <v>3926</v>
      </c>
      <c r="M437">
        <f>VLOOKUP($A437,Sheet6!$A$8:$F$224,2,FALSE)</f>
        <v>753102</v>
      </c>
      <c r="N437">
        <f>VLOOKUP($A437,Sheet6!$A$8:$F$224,3,FALSE)</f>
        <v>757930</v>
      </c>
      <c r="O437">
        <f>VLOOKUP($A437,Sheet6!$A$8:$F$224,4,FALSE)</f>
        <v>764702</v>
      </c>
      <c r="P437">
        <f>VLOOKUP($A437,Sheet6!$A$8:$F$224,5,FALSE)</f>
        <v>772406</v>
      </c>
      <c r="Q437">
        <f>VLOOKUP($A437,Sheet6!$A$8:$F$224,6,FALSE)</f>
        <v>778831</v>
      </c>
      <c r="R437">
        <f>VLOOKUP($A437,Sheet6!$A$8:$G$224,7,FALSE)</f>
        <v>787171</v>
      </c>
      <c r="S437">
        <f>VLOOKUP($A437,Sheet6!$A$8:$H$224,8,FALSE)</f>
        <v>795286</v>
      </c>
      <c r="T437">
        <f>VLOOKUP($A437,Sheet6!$A$8:$I$229,9,FALSE)</f>
        <v>802375</v>
      </c>
    </row>
    <row r="438" spans="1:20" x14ac:dyDescent="0.3">
      <c r="A438" t="s">
        <v>332</v>
      </c>
      <c r="B438" t="s">
        <v>479</v>
      </c>
      <c r="C438" t="s">
        <v>480</v>
      </c>
      <c r="D438">
        <f>VLOOKUP($A438,'TRA8903'!$C$9:$AB$235,'TRA8903'!X$4,FALSE)</f>
        <v>1956</v>
      </c>
      <c r="E438">
        <f>VLOOKUP($A438,'TRA8903'!$C$9:$AB$235,'TRA8903'!Y$4,FALSE)</f>
        <v>2012</v>
      </c>
      <c r="F438">
        <f>VLOOKUP($A438,'TRA8903'!$C$9:$AB$235,'TRA8903'!Z$4,FALSE)</f>
        <v>2092</v>
      </c>
      <c r="G438">
        <f>VLOOKUP($A438,'TRA8903'!$C$9:$AB$235,'TRA8903'!AA$4,FALSE)</f>
        <v>2143</v>
      </c>
      <c r="H438">
        <f>VLOOKUP($A438,'TRA8903'!$C$9:$AB$235,'TRA8903'!AB$4,FALSE)</f>
        <v>2216</v>
      </c>
      <c r="I438">
        <f>VLOOKUP($A438,'TRA8903'!$C$9:$AC$235,'TRA8903'!AC$4,FALSE)</f>
        <v>2264</v>
      </c>
      <c r="J438">
        <f>VLOOKUP($A438,'TRA8903'!$C$9:$AD$235,'TRA8903'!AD$4,FALSE)</f>
        <v>2274</v>
      </c>
      <c r="K438" t="str">
        <f>VLOOKUP($A438,'TRA8903'!$C$9:$AE$235,'TRA8903'!AE$4,FALSE)</f>
        <v>..</v>
      </c>
      <c r="M438">
        <f>VLOOKUP($A438,Sheet6!$A$8:$F$224,2,FALSE)</f>
        <v>414965</v>
      </c>
      <c r="N438">
        <f>VLOOKUP($A438,Sheet6!$A$8:$F$224,3,FALSE)</f>
        <v>417025</v>
      </c>
      <c r="O438">
        <f>VLOOKUP($A438,Sheet6!$A$8:$F$224,4,FALSE)</f>
        <v>418498</v>
      </c>
      <c r="P438">
        <f>VLOOKUP($A438,Sheet6!$A$8:$F$224,5,FALSE)</f>
        <v>420847</v>
      </c>
      <c r="Q438">
        <f>VLOOKUP($A438,Sheet6!$A$8:$F$224,6,FALSE)</f>
        <v>422933</v>
      </c>
      <c r="R438">
        <f>VLOOKUP($A438,Sheet6!$A$8:$G$224,7,FALSE)</f>
        <v>424667</v>
      </c>
      <c r="S438">
        <f>VLOOKUP($A438,Sheet6!$A$8:$H$224,8,FALSE)</f>
        <v>426516</v>
      </c>
    </row>
    <row r="439" spans="1:20" x14ac:dyDescent="0.3">
      <c r="A439" t="s">
        <v>334</v>
      </c>
      <c r="B439" t="s">
        <v>482</v>
      </c>
      <c r="C439" t="s">
        <v>480</v>
      </c>
      <c r="D439">
        <f>VLOOKUP($A439,'TRA8903'!$C$9:$AB$235,'TRA8903'!X$4,FALSE)</f>
        <v>2497</v>
      </c>
      <c r="E439">
        <f>VLOOKUP($A439,'TRA8903'!$C$9:$AB$235,'TRA8903'!Y$4,FALSE)</f>
        <v>2532</v>
      </c>
      <c r="F439">
        <f>VLOOKUP($A439,'TRA8903'!$C$9:$AB$235,'TRA8903'!Z$4,FALSE)</f>
        <v>2633</v>
      </c>
      <c r="G439">
        <f>VLOOKUP($A439,'TRA8903'!$C$9:$AB$235,'TRA8903'!AA$4,FALSE)</f>
        <v>2696</v>
      </c>
      <c r="H439">
        <f>VLOOKUP($A439,'TRA8903'!$C$9:$AB$235,'TRA8903'!AB$4,FALSE)</f>
        <v>2775</v>
      </c>
      <c r="I439">
        <f>VLOOKUP($A439,'TRA8903'!$C$9:$AC$235,'TRA8903'!AC$4,FALSE)</f>
        <v>2834</v>
      </c>
      <c r="J439">
        <f>VLOOKUP($A439,'TRA8903'!$C$9:$AD$235,'TRA8903'!AD$4,FALSE)</f>
        <v>2843</v>
      </c>
      <c r="K439">
        <f>VLOOKUP($A439,'TRA8903'!$C$9:$AE$235,'TRA8903'!AE$4,FALSE)</f>
        <v>2906</v>
      </c>
      <c r="M439">
        <f>VLOOKUP($A439,Sheet6!$A$8:$F$224,2,FALSE)</f>
        <v>602216</v>
      </c>
      <c r="N439">
        <f>VLOOKUP($A439,Sheet6!$A$8:$F$224,3,FALSE)</f>
        <v>605959</v>
      </c>
      <c r="O439">
        <f>VLOOKUP($A439,Sheet6!$A$8:$F$224,4,FALSE)</f>
        <v>611739</v>
      </c>
      <c r="P439">
        <f>VLOOKUP($A439,Sheet6!$A$8:$F$224,5,FALSE)</f>
        <v>617527</v>
      </c>
      <c r="Q439">
        <f>VLOOKUP($A439,Sheet6!$A$8:$F$224,6,FALSE)</f>
        <v>623094</v>
      </c>
      <c r="R439">
        <f>VLOOKUP($A439,Sheet6!$A$8:$G$224,7,FALSE)</f>
        <v>628139</v>
      </c>
      <c r="S439">
        <f>VLOOKUP($A439,Sheet6!$A$8:$H$224,8,FALSE)</f>
        <v>633558</v>
      </c>
      <c r="T439">
        <f>VLOOKUP($A439,Sheet6!$A$8:$I$229,9,FALSE)</f>
        <v>637070</v>
      </c>
    </row>
    <row r="440" spans="1:20" x14ac:dyDescent="0.3">
      <c r="A440" t="s">
        <v>344</v>
      </c>
      <c r="B440" t="s">
        <v>479</v>
      </c>
      <c r="C440" t="s">
        <v>480</v>
      </c>
      <c r="D440">
        <f>VLOOKUP($A440,'TRA8903'!$C$9:$AB$235,'TRA8903'!X$4,FALSE)</f>
        <v>2719</v>
      </c>
      <c r="E440">
        <f>VLOOKUP($A440,'TRA8903'!$C$9:$AB$235,'TRA8903'!Y$4,FALSE)</f>
        <v>2783</v>
      </c>
      <c r="F440">
        <f>VLOOKUP($A440,'TRA8903'!$C$9:$AB$235,'TRA8903'!Z$4,FALSE)</f>
        <v>2898</v>
      </c>
      <c r="G440">
        <f>VLOOKUP($A440,'TRA8903'!$C$9:$AB$235,'TRA8903'!AA$4,FALSE)</f>
        <v>2982</v>
      </c>
      <c r="H440">
        <f>VLOOKUP($A440,'TRA8903'!$C$9:$AB$235,'TRA8903'!AB$4,FALSE)</f>
        <v>3104</v>
      </c>
      <c r="I440">
        <f>VLOOKUP($A440,'TRA8903'!$C$9:$AC$235,'TRA8903'!AC$4,FALSE)</f>
        <v>3213</v>
      </c>
      <c r="J440">
        <f>VLOOKUP($A440,'TRA8903'!$C$9:$AD$235,'TRA8903'!AD$4,FALSE)</f>
        <v>3224</v>
      </c>
      <c r="K440">
        <f>VLOOKUP($A440,'TRA8903'!$C$9:$AE$235,'TRA8903'!AE$4,FALSE)</f>
        <v>3299</v>
      </c>
      <c r="M440">
        <f>VLOOKUP($A440,Sheet6!$A$8:$F$224,2,FALSE)</f>
        <v>535197</v>
      </c>
      <c r="N440">
        <f>VLOOKUP($A440,Sheet6!$A$8:$F$224,3,FALSE)</f>
        <v>538370</v>
      </c>
      <c r="O440">
        <f>VLOOKUP($A440,Sheet6!$A$8:$F$224,4,FALSE)</f>
        <v>542203</v>
      </c>
      <c r="P440">
        <f>VLOOKUP($A440,Sheet6!$A$8:$F$224,5,FALSE)</f>
        <v>546466</v>
      </c>
      <c r="Q440">
        <f>VLOOKUP($A440,Sheet6!$A$8:$F$224,6,FALSE)</f>
        <v>551446</v>
      </c>
      <c r="R440">
        <f>VLOOKUP($A440,Sheet6!$A$8:$G$224,7,FALSE)</f>
        <v>555195</v>
      </c>
      <c r="S440">
        <f>VLOOKUP($A440,Sheet6!$A$8:$H$224,8,FALSE)</f>
        <v>559399</v>
      </c>
      <c r="T440">
        <f>VLOOKUP($A440,Sheet6!$A$8:$I$229,9,FALSE)</f>
        <v>562225</v>
      </c>
    </row>
    <row r="441" spans="1:20" x14ac:dyDescent="0.3">
      <c r="A441" t="s">
        <v>224</v>
      </c>
      <c r="B441" t="s">
        <v>481</v>
      </c>
      <c r="C441" t="s">
        <v>483</v>
      </c>
      <c r="D441">
        <f>VLOOKUP($A441,'TRA8903'!$C$9:$AB$235,'TRA8903'!X$4,FALSE)</f>
        <v>282</v>
      </c>
      <c r="E441">
        <f>VLOOKUP($A441,'TRA8903'!$C$9:$AB$235,'TRA8903'!Y$4,FALSE)</f>
        <v>283</v>
      </c>
      <c r="F441">
        <f>VLOOKUP($A441,'TRA8903'!$C$9:$AB$235,'TRA8903'!Z$4,FALSE)</f>
        <v>289</v>
      </c>
      <c r="G441">
        <f>VLOOKUP($A441,'TRA8903'!$C$9:$AB$235,'TRA8903'!AA$4,FALSE)</f>
        <v>291</v>
      </c>
      <c r="H441">
        <f>VLOOKUP($A441,'TRA8903'!$C$9:$AB$235,'TRA8903'!AB$4,FALSE)</f>
        <v>292</v>
      </c>
      <c r="I441">
        <f>VLOOKUP($A441,'TRA8903'!$C$9:$AC$235,'TRA8903'!AC$4,FALSE)</f>
        <v>296</v>
      </c>
      <c r="J441">
        <f>VLOOKUP($A441,'TRA8903'!$C$9:$AD$235,'TRA8903'!AD$4,FALSE)</f>
        <v>298</v>
      </c>
      <c r="K441">
        <f>VLOOKUP($A441,'TRA8903'!$C$9:$AE$235,'TRA8903'!AE$4,FALSE)</f>
        <v>297</v>
      </c>
      <c r="M441">
        <f>VLOOKUP($A441,Sheet6!$A$8:$F$224,2,FALSE)</f>
        <v>224809</v>
      </c>
      <c r="N441">
        <f>VLOOKUP($A441,Sheet6!$A$8:$F$224,3,FALSE)</f>
        <v>230486</v>
      </c>
      <c r="O441">
        <f>VLOOKUP($A441,Sheet6!$A$8:$F$224,4,FALSE)</f>
        <v>236022</v>
      </c>
      <c r="P441">
        <f>VLOOKUP($A441,Sheet6!$A$8:$F$224,5,FALSE)</f>
        <v>243837</v>
      </c>
      <c r="Q441">
        <f>VLOOKUP($A441,Sheet6!$A$8:$F$224,6,FALSE)</f>
        <v>249162</v>
      </c>
      <c r="R441">
        <f>VLOOKUP($A441,Sheet6!$A$8:$G$224,7,FALSE)</f>
        <v>253361</v>
      </c>
      <c r="S441">
        <f>VLOOKUP($A441,Sheet6!$A$8:$H$224,8,FALSE)</f>
        <v>262226</v>
      </c>
      <c r="T441">
        <f>VLOOKUP($A441,Sheet6!$A$8:$I$229,9,FALSE)</f>
        <v>270029</v>
      </c>
    </row>
    <row r="442" spans="1:20" x14ac:dyDescent="0.3">
      <c r="A442" t="s">
        <v>226</v>
      </c>
      <c r="B442" t="s">
        <v>481</v>
      </c>
      <c r="C442" t="s">
        <v>483</v>
      </c>
      <c r="D442">
        <f>VLOOKUP($A442,'TRA8903'!$C$9:$AB$235,'TRA8903'!X$4,FALSE)</f>
        <v>101</v>
      </c>
      <c r="E442">
        <f>VLOOKUP($A442,'TRA8903'!$C$9:$AB$235,'TRA8903'!Y$4,FALSE)</f>
        <v>101</v>
      </c>
      <c r="F442">
        <f>VLOOKUP($A442,'TRA8903'!$C$9:$AB$235,'TRA8903'!Z$4,FALSE)</f>
        <v>105</v>
      </c>
      <c r="G442">
        <f>VLOOKUP($A442,'TRA8903'!$C$9:$AB$235,'TRA8903'!AA$4,FALSE)</f>
        <v>106</v>
      </c>
      <c r="H442">
        <f>VLOOKUP($A442,'TRA8903'!$C$9:$AB$235,'TRA8903'!AB$4,FALSE)</f>
        <v>104</v>
      </c>
      <c r="I442">
        <f>VLOOKUP($A442,'TRA8903'!$C$9:$AC$235,'TRA8903'!AC$4,FALSE)</f>
        <v>104</v>
      </c>
      <c r="J442">
        <f>VLOOKUP($A442,'TRA8903'!$C$9:$AD$235,'TRA8903'!AD$4,FALSE)</f>
        <v>104</v>
      </c>
      <c r="K442">
        <f>VLOOKUP($A442,'TRA8903'!$C$9:$AE$235,'TRA8903'!AE$4,FALSE)</f>
        <v>105</v>
      </c>
      <c r="M442">
        <f>VLOOKUP($A442,Sheet6!$A$8:$F$224,2,FALSE)</f>
        <v>6612</v>
      </c>
      <c r="N442">
        <f>VLOOKUP($A442,Sheet6!$A$8:$F$224,3,FALSE)</f>
        <v>6031</v>
      </c>
      <c r="O442">
        <f>VLOOKUP($A442,Sheet6!$A$8:$F$224,4,FALSE)</f>
        <v>6139</v>
      </c>
      <c r="P442">
        <f>VLOOKUP($A442,Sheet6!$A$8:$F$224,5,FALSE)</f>
        <v>6687</v>
      </c>
      <c r="Q442">
        <f>VLOOKUP($A442,Sheet6!$A$8:$F$224,6,FALSE)</f>
        <v>7246</v>
      </c>
      <c r="R442">
        <f>VLOOKUP($A442,Sheet6!$A$8:$G$224,7,FALSE)</f>
        <v>7654</v>
      </c>
      <c r="S442">
        <f>VLOOKUP($A442,Sheet6!$A$8:$H$224,8,FALSE)</f>
        <v>8706</v>
      </c>
      <c r="T442">
        <f>VLOOKUP($A442,Sheet6!$A$8:$I$229,9,FALSE)</f>
        <v>9721</v>
      </c>
    </row>
    <row r="443" spans="1:20" x14ac:dyDescent="0.3">
      <c r="A443" t="s">
        <v>236</v>
      </c>
      <c r="B443" t="s">
        <v>481</v>
      </c>
      <c r="C443" t="s">
        <v>483</v>
      </c>
      <c r="D443">
        <f>VLOOKUP($A443,'TRA8903'!$C$9:$AB$235,'TRA8903'!X$4,FALSE)</f>
        <v>305</v>
      </c>
      <c r="E443">
        <f>VLOOKUP($A443,'TRA8903'!$C$9:$AB$235,'TRA8903'!Y$4,FALSE)</f>
        <v>301</v>
      </c>
      <c r="F443">
        <f>VLOOKUP($A443,'TRA8903'!$C$9:$AB$235,'TRA8903'!Z$4,FALSE)</f>
        <v>310</v>
      </c>
      <c r="G443">
        <f>VLOOKUP($A443,'TRA8903'!$C$9:$AB$235,'TRA8903'!AA$4,FALSE)</f>
        <v>315</v>
      </c>
      <c r="H443">
        <f>VLOOKUP($A443,'TRA8903'!$C$9:$AB$235,'TRA8903'!AB$4,FALSE)</f>
        <v>324</v>
      </c>
      <c r="I443">
        <f>VLOOKUP($A443,'TRA8903'!$C$9:$AC$235,'TRA8903'!AC$4,FALSE)</f>
        <v>327</v>
      </c>
      <c r="J443">
        <f>VLOOKUP($A443,'TRA8903'!$C$9:$AD$235,'TRA8903'!AD$4,FALSE)</f>
        <v>330</v>
      </c>
      <c r="K443">
        <f>VLOOKUP($A443,'TRA8903'!$C$9:$AE$235,'TRA8903'!AE$4,FALSE)</f>
        <v>341</v>
      </c>
      <c r="M443">
        <f>VLOOKUP($A443,Sheet6!$A$8:$F$224,2,FALSE)</f>
        <v>252212</v>
      </c>
      <c r="N443">
        <f>VLOOKUP($A443,Sheet6!$A$8:$F$224,3,FALSE)</f>
        <v>257436</v>
      </c>
      <c r="O443">
        <f>VLOOKUP($A443,Sheet6!$A$8:$F$224,4,FALSE)</f>
        <v>263112</v>
      </c>
      <c r="P443">
        <f>VLOOKUP($A443,Sheet6!$A$8:$F$224,5,FALSE)</f>
        <v>268626</v>
      </c>
      <c r="Q443">
        <f>VLOOKUP($A443,Sheet6!$A$8:$F$224,6,FALSE)</f>
        <v>273239</v>
      </c>
      <c r="R443">
        <f>VLOOKUP($A443,Sheet6!$A$8:$G$224,7,FALSE)</f>
        <v>275929</v>
      </c>
      <c r="S443">
        <f>VLOOKUP($A443,Sheet6!$A$8:$H$224,8,FALSE)</f>
        <v>279665</v>
      </c>
      <c r="T443">
        <f>VLOOKUP($A443,Sheet6!$A$8:$I$229,9,FALSE)</f>
        <v>281120</v>
      </c>
    </row>
    <row r="444" spans="1:20" x14ac:dyDescent="0.3">
      <c r="A444" t="s">
        <v>238</v>
      </c>
      <c r="B444" t="s">
        <v>481</v>
      </c>
      <c r="C444" t="s">
        <v>483</v>
      </c>
      <c r="D444">
        <f>VLOOKUP($A444,'TRA8903'!$C$9:$AB$235,'TRA8903'!X$4,FALSE)</f>
        <v>320</v>
      </c>
      <c r="E444">
        <f>VLOOKUP($A444,'TRA8903'!$C$9:$AB$235,'TRA8903'!Y$4,FALSE)</f>
        <v>332</v>
      </c>
      <c r="F444">
        <f>VLOOKUP($A444,'TRA8903'!$C$9:$AB$235,'TRA8903'!Z$4,FALSE)</f>
        <v>332</v>
      </c>
      <c r="G444">
        <f>VLOOKUP($A444,'TRA8903'!$C$9:$AB$235,'TRA8903'!AA$4,FALSE)</f>
        <v>336</v>
      </c>
      <c r="H444">
        <f>VLOOKUP($A444,'TRA8903'!$C$9:$AB$235,'TRA8903'!AB$4,FALSE)</f>
        <v>348</v>
      </c>
      <c r="I444">
        <f>VLOOKUP($A444,'TRA8903'!$C$9:$AC$235,'TRA8903'!AC$4,FALSE)</f>
        <v>351</v>
      </c>
      <c r="J444">
        <f>VLOOKUP($A444,'TRA8903'!$C$9:$AD$235,'TRA8903'!AD$4,FALSE)</f>
        <v>364</v>
      </c>
      <c r="K444">
        <f>VLOOKUP($A444,'TRA8903'!$C$9:$AE$235,'TRA8903'!AE$4,FALSE)</f>
        <v>367</v>
      </c>
      <c r="M444">
        <f>VLOOKUP($A444,Sheet6!$A$8:$F$224,2,FALSE)</f>
        <v>182117</v>
      </c>
      <c r="N444">
        <f>VLOOKUP($A444,Sheet6!$A$8:$F$224,3,FALSE)</f>
        <v>181421</v>
      </c>
      <c r="O444">
        <f>VLOOKUP($A444,Sheet6!$A$8:$F$224,4,FALSE)</f>
        <v>181679</v>
      </c>
      <c r="P444">
        <f>VLOOKUP($A444,Sheet6!$A$8:$F$224,5,FALSE)</f>
        <v>182183</v>
      </c>
      <c r="Q444">
        <f>VLOOKUP($A444,Sheet6!$A$8:$F$224,6,FALSE)</f>
        <v>181783</v>
      </c>
      <c r="R444">
        <f>VLOOKUP($A444,Sheet6!$A$8:$G$224,7,FALSE)</f>
        <v>182998</v>
      </c>
      <c r="S444">
        <f>VLOOKUP($A444,Sheet6!$A$8:$H$224,8,FALSE)</f>
        <v>185426</v>
      </c>
      <c r="T444">
        <f>VLOOKUP($A444,Sheet6!$A$8:$I$229,9,FALSE)</f>
        <v>185143</v>
      </c>
    </row>
    <row r="445" spans="1:20" x14ac:dyDescent="0.3">
      <c r="A445" t="s">
        <v>240</v>
      </c>
      <c r="B445" t="s">
        <v>481</v>
      </c>
      <c r="C445" t="s">
        <v>483</v>
      </c>
      <c r="D445">
        <f>VLOOKUP($A445,'TRA8903'!$C$9:$AB$235,'TRA8903'!X$4,FALSE)</f>
        <v>347</v>
      </c>
      <c r="E445">
        <f>VLOOKUP($A445,'TRA8903'!$C$9:$AB$235,'TRA8903'!Y$4,FALSE)</f>
        <v>351</v>
      </c>
      <c r="F445">
        <f>VLOOKUP($A445,'TRA8903'!$C$9:$AB$235,'TRA8903'!Z$4,FALSE)</f>
        <v>362</v>
      </c>
      <c r="G445">
        <f>VLOOKUP($A445,'TRA8903'!$C$9:$AB$235,'TRA8903'!AA$4,FALSE)</f>
        <v>369</v>
      </c>
      <c r="H445">
        <f>VLOOKUP($A445,'TRA8903'!$C$9:$AB$235,'TRA8903'!AB$4,FALSE)</f>
        <v>378</v>
      </c>
      <c r="I445">
        <f>VLOOKUP($A445,'TRA8903'!$C$9:$AC$235,'TRA8903'!AC$4,FALSE)</f>
        <v>385</v>
      </c>
      <c r="J445">
        <f>VLOOKUP($A445,'TRA8903'!$C$9:$AD$235,'TRA8903'!AD$4,FALSE)</f>
        <v>400</v>
      </c>
      <c r="K445">
        <f>VLOOKUP($A445,'TRA8903'!$C$9:$AE$235,'TRA8903'!AE$4,FALSE)</f>
        <v>417</v>
      </c>
      <c r="M445">
        <f>VLOOKUP($A445,Sheet6!$A$8:$F$224,2,FALSE)</f>
        <v>257898</v>
      </c>
      <c r="N445">
        <f>VLOOKUP($A445,Sheet6!$A$8:$F$224,3,FALSE)</f>
        <v>261033</v>
      </c>
      <c r="O445">
        <f>VLOOKUP($A445,Sheet6!$A$8:$F$224,4,FALSE)</f>
        <v>264398</v>
      </c>
      <c r="P445">
        <f>VLOOKUP($A445,Sheet6!$A$8:$F$224,5,FALSE)</f>
        <v>268251</v>
      </c>
      <c r="Q445">
        <f>VLOOKUP($A445,Sheet6!$A$8:$F$224,6,FALSE)</f>
        <v>272078</v>
      </c>
      <c r="R445">
        <f>VLOOKUP($A445,Sheet6!$A$8:$G$224,7,FALSE)</f>
        <v>271224</v>
      </c>
      <c r="S445">
        <f>VLOOKUP($A445,Sheet6!$A$8:$H$224,8,FALSE)</f>
        <v>270624</v>
      </c>
      <c r="T445">
        <f>VLOOKUP($A445,Sheet6!$A$8:$I$229,9,FALSE)</f>
        <v>268647</v>
      </c>
    </row>
    <row r="446" spans="1:20" x14ac:dyDescent="0.3">
      <c r="A446" t="s">
        <v>250</v>
      </c>
      <c r="B446" t="s">
        <v>481</v>
      </c>
      <c r="C446" t="s">
        <v>483</v>
      </c>
      <c r="D446">
        <f>VLOOKUP($A446,'TRA8903'!$C$9:$AB$235,'TRA8903'!X$4,FALSE)</f>
        <v>257</v>
      </c>
      <c r="E446">
        <f>VLOOKUP($A446,'TRA8903'!$C$9:$AB$235,'TRA8903'!Y$4,FALSE)</f>
        <v>254</v>
      </c>
      <c r="F446">
        <f>VLOOKUP($A446,'TRA8903'!$C$9:$AB$235,'TRA8903'!Z$4,FALSE)</f>
        <v>260</v>
      </c>
      <c r="G446">
        <f>VLOOKUP($A446,'TRA8903'!$C$9:$AB$235,'TRA8903'!AA$4,FALSE)</f>
        <v>260</v>
      </c>
      <c r="H446">
        <f>VLOOKUP($A446,'TRA8903'!$C$9:$AB$235,'TRA8903'!AB$4,FALSE)</f>
        <v>266</v>
      </c>
      <c r="I446">
        <f>VLOOKUP($A446,'TRA8903'!$C$9:$AC$235,'TRA8903'!AC$4,FALSE)</f>
        <v>270</v>
      </c>
      <c r="J446">
        <f>VLOOKUP($A446,'TRA8903'!$C$9:$AD$235,'TRA8903'!AD$4,FALSE)</f>
        <v>274</v>
      </c>
      <c r="K446">
        <f>VLOOKUP($A446,'TRA8903'!$C$9:$AE$235,'TRA8903'!AE$4,FALSE)</f>
        <v>278</v>
      </c>
      <c r="M446">
        <f>VLOOKUP($A446,Sheet6!$A$8:$F$224,2,FALSE)</f>
        <v>211273</v>
      </c>
      <c r="N446">
        <f>VLOOKUP($A446,Sheet6!$A$8:$F$224,3,FALSE)</f>
        <v>215855</v>
      </c>
      <c r="O446">
        <f>VLOOKUP($A446,Sheet6!$A$8:$F$224,4,FALSE)</f>
        <v>221405</v>
      </c>
      <c r="P446">
        <f>VLOOKUP($A446,Sheet6!$A$8:$F$224,5,FALSE)</f>
        <v>227507</v>
      </c>
      <c r="Q446">
        <f>VLOOKUP($A446,Sheet6!$A$8:$F$224,6,FALSE)</f>
        <v>232055</v>
      </c>
      <c r="R446">
        <f>VLOOKUP($A446,Sheet6!$A$8:$G$224,7,FALSE)</f>
        <v>235000</v>
      </c>
      <c r="S446">
        <f>VLOOKUP($A446,Sheet6!$A$8:$H$224,8,FALSE)</f>
        <v>239142</v>
      </c>
      <c r="T446">
        <f>VLOOKUP($A446,Sheet6!$A$8:$I$229,9,FALSE)</f>
        <v>242467</v>
      </c>
    </row>
    <row r="447" spans="1:20" x14ac:dyDescent="0.3">
      <c r="A447" t="s">
        <v>252</v>
      </c>
      <c r="B447" t="s">
        <v>481</v>
      </c>
      <c r="C447" t="s">
        <v>483</v>
      </c>
      <c r="D447">
        <f>VLOOKUP($A447,'TRA8903'!$C$9:$AB$235,'TRA8903'!X$4,FALSE)</f>
        <v>315</v>
      </c>
      <c r="E447">
        <f>VLOOKUP($A447,'TRA8903'!$C$9:$AB$235,'TRA8903'!Y$4,FALSE)</f>
        <v>313</v>
      </c>
      <c r="F447">
        <f>VLOOKUP($A447,'TRA8903'!$C$9:$AB$235,'TRA8903'!Z$4,FALSE)</f>
        <v>325</v>
      </c>
      <c r="G447">
        <f>VLOOKUP($A447,'TRA8903'!$C$9:$AB$235,'TRA8903'!AA$4,FALSE)</f>
        <v>324</v>
      </c>
      <c r="H447">
        <f>VLOOKUP($A447,'TRA8903'!$C$9:$AB$235,'TRA8903'!AB$4,FALSE)</f>
        <v>331</v>
      </c>
      <c r="I447">
        <f>VLOOKUP($A447,'TRA8903'!$C$9:$AC$235,'TRA8903'!AC$4,FALSE)</f>
        <v>336</v>
      </c>
      <c r="J447">
        <f>VLOOKUP($A447,'TRA8903'!$C$9:$AD$235,'TRA8903'!AD$4,FALSE)</f>
        <v>355</v>
      </c>
      <c r="K447">
        <f>VLOOKUP($A447,'TRA8903'!$C$9:$AE$235,'TRA8903'!AE$4,FALSE)</f>
        <v>363</v>
      </c>
      <c r="M447">
        <f>VLOOKUP($A447,Sheet6!$A$8:$F$224,2,FALSE)</f>
        <v>156912</v>
      </c>
      <c r="N447">
        <f>VLOOKUP($A447,Sheet6!$A$8:$F$224,3,FALSE)</f>
        <v>157141</v>
      </c>
      <c r="O447">
        <f>VLOOKUP($A447,Sheet6!$A$8:$F$224,4,FALSE)</f>
        <v>157830</v>
      </c>
      <c r="P447">
        <f>VLOOKUP($A447,Sheet6!$A$8:$F$224,5,FALSE)</f>
        <v>158589</v>
      </c>
      <c r="Q447">
        <f>VLOOKUP($A447,Sheet6!$A$8:$F$224,6,FALSE)</f>
        <v>156773</v>
      </c>
      <c r="R447">
        <f>VLOOKUP($A447,Sheet6!$A$8:$G$224,7,FALSE)</f>
        <v>155741</v>
      </c>
      <c r="S447">
        <f>VLOOKUP($A447,Sheet6!$A$8:$H$224,8,FALSE)</f>
        <v>156197</v>
      </c>
      <c r="T447">
        <f>VLOOKUP($A447,Sheet6!$A$8:$I$229,9,FALSE)</f>
        <v>156129</v>
      </c>
    </row>
    <row r="448" spans="1:20" x14ac:dyDescent="0.3">
      <c r="A448" t="s">
        <v>256</v>
      </c>
      <c r="B448" t="s">
        <v>481</v>
      </c>
      <c r="C448" t="s">
        <v>483</v>
      </c>
      <c r="D448">
        <f>VLOOKUP($A448,'TRA8903'!$C$9:$AB$235,'TRA8903'!X$4,FALSE)</f>
        <v>470</v>
      </c>
      <c r="E448">
        <f>VLOOKUP($A448,'TRA8903'!$C$9:$AB$235,'TRA8903'!Y$4,FALSE)</f>
        <v>465</v>
      </c>
      <c r="F448">
        <f>VLOOKUP($A448,'TRA8903'!$C$9:$AB$235,'TRA8903'!Z$4,FALSE)</f>
        <v>479</v>
      </c>
      <c r="G448">
        <f>VLOOKUP($A448,'TRA8903'!$C$9:$AB$235,'TRA8903'!AA$4,FALSE)</f>
        <v>483</v>
      </c>
      <c r="H448">
        <f>VLOOKUP($A448,'TRA8903'!$C$9:$AB$235,'TRA8903'!AB$4,FALSE)</f>
        <v>503</v>
      </c>
      <c r="I448">
        <f>VLOOKUP($A448,'TRA8903'!$C$9:$AC$235,'TRA8903'!AC$4,FALSE)</f>
        <v>525</v>
      </c>
      <c r="J448">
        <f>VLOOKUP($A448,'TRA8903'!$C$9:$AD$235,'TRA8903'!AD$4,FALSE)</f>
        <v>531</v>
      </c>
      <c r="K448">
        <f>VLOOKUP($A448,'TRA8903'!$C$9:$AE$235,'TRA8903'!AE$4,FALSE)</f>
        <v>547</v>
      </c>
      <c r="M448">
        <f>VLOOKUP($A448,Sheet6!$A$8:$F$224,2,FALSE)</f>
        <v>309366</v>
      </c>
      <c r="N448">
        <f>VLOOKUP($A448,Sheet6!$A$8:$F$224,3,FALSE)</f>
        <v>312700</v>
      </c>
      <c r="O448">
        <f>VLOOKUP($A448,Sheet6!$A$8:$F$224,4,FALSE)</f>
        <v>316637</v>
      </c>
      <c r="P448">
        <f>VLOOKUP($A448,Sheet6!$A$8:$F$224,5,FALSE)</f>
        <v>320736</v>
      </c>
      <c r="Q448">
        <f>VLOOKUP($A448,Sheet6!$A$8:$F$224,6,FALSE)</f>
        <v>323063</v>
      </c>
      <c r="R448">
        <f>VLOOKUP($A448,Sheet6!$A$8:$G$224,7,FALSE)</f>
        <v>324048</v>
      </c>
      <c r="S448">
        <f>VLOOKUP($A448,Sheet6!$A$8:$H$224,8,FALSE)</f>
        <v>325917</v>
      </c>
      <c r="T448">
        <f>VLOOKUP($A448,Sheet6!$A$8:$I$229,9,FALSE)</f>
        <v>326034</v>
      </c>
    </row>
    <row r="449" spans="1:20" x14ac:dyDescent="0.3">
      <c r="A449" t="s">
        <v>258</v>
      </c>
      <c r="B449" t="s">
        <v>481</v>
      </c>
      <c r="C449" t="s">
        <v>483</v>
      </c>
      <c r="D449">
        <f>VLOOKUP($A449,'TRA8903'!$C$9:$AB$235,'TRA8903'!X$4,FALSE)</f>
        <v>498</v>
      </c>
      <c r="E449">
        <f>VLOOKUP($A449,'TRA8903'!$C$9:$AB$235,'TRA8903'!Y$4,FALSE)</f>
        <v>496</v>
      </c>
      <c r="F449">
        <f>VLOOKUP($A449,'TRA8903'!$C$9:$AB$235,'TRA8903'!Z$4,FALSE)</f>
        <v>513</v>
      </c>
      <c r="G449">
        <f>VLOOKUP($A449,'TRA8903'!$C$9:$AB$235,'TRA8903'!AA$4,FALSE)</f>
        <v>526</v>
      </c>
      <c r="H449">
        <f>VLOOKUP($A449,'TRA8903'!$C$9:$AB$235,'TRA8903'!AB$4,FALSE)</f>
        <v>553</v>
      </c>
      <c r="I449">
        <f>VLOOKUP($A449,'TRA8903'!$C$9:$AC$235,'TRA8903'!AC$4,FALSE)</f>
        <v>574</v>
      </c>
      <c r="J449">
        <f>VLOOKUP($A449,'TRA8903'!$C$9:$AD$235,'TRA8903'!AD$4,FALSE)</f>
        <v>585</v>
      </c>
      <c r="K449">
        <f>VLOOKUP($A449,'TRA8903'!$C$9:$AE$235,'TRA8903'!AE$4,FALSE)</f>
        <v>614</v>
      </c>
      <c r="M449">
        <f>VLOOKUP($A449,Sheet6!$A$8:$F$224,2,FALSE)</f>
        <v>280705</v>
      </c>
      <c r="N449">
        <f>VLOOKUP($A449,Sheet6!$A$8:$F$224,3,FALSE)</f>
        <v>284956</v>
      </c>
      <c r="O449">
        <f>VLOOKUP($A449,Sheet6!$A$8:$F$224,4,FALSE)</f>
        <v>290284</v>
      </c>
      <c r="P449">
        <f>VLOOKUP($A449,Sheet6!$A$8:$F$224,5,FALSE)</f>
        <v>294999</v>
      </c>
      <c r="Q449">
        <f>VLOOKUP($A449,Sheet6!$A$8:$F$224,6,FALSE)</f>
        <v>298903</v>
      </c>
      <c r="R449">
        <f>VLOOKUP($A449,Sheet6!$A$8:$G$224,7,FALSE)</f>
        <v>301307</v>
      </c>
      <c r="S449">
        <f>VLOOKUP($A449,Sheet6!$A$8:$H$224,8,FALSE)</f>
        <v>303536</v>
      </c>
      <c r="T449">
        <f>VLOOKUP($A449,Sheet6!$A$8:$I$229,9,FALSE)</f>
        <v>305842</v>
      </c>
    </row>
    <row r="450" spans="1:20" x14ac:dyDescent="0.3">
      <c r="A450" t="s">
        <v>262</v>
      </c>
      <c r="B450" t="s">
        <v>481</v>
      </c>
      <c r="C450" t="s">
        <v>483</v>
      </c>
      <c r="D450">
        <f>VLOOKUP($A450,'TRA8903'!$C$9:$AB$235,'TRA8903'!X$4,FALSE)</f>
        <v>566</v>
      </c>
      <c r="E450">
        <f>VLOOKUP($A450,'TRA8903'!$C$9:$AB$235,'TRA8903'!Y$4,FALSE)</f>
        <v>539</v>
      </c>
      <c r="F450">
        <f>VLOOKUP($A450,'TRA8903'!$C$9:$AB$235,'TRA8903'!Z$4,FALSE)</f>
        <v>580</v>
      </c>
      <c r="G450">
        <f>VLOOKUP($A450,'TRA8903'!$C$9:$AB$235,'TRA8903'!AA$4,FALSE)</f>
        <v>597</v>
      </c>
      <c r="H450">
        <f>VLOOKUP($A450,'TRA8903'!$C$9:$AB$235,'TRA8903'!AB$4,FALSE)</f>
        <v>614</v>
      </c>
      <c r="I450">
        <f>VLOOKUP($A450,'TRA8903'!$C$9:$AC$235,'TRA8903'!AC$4,FALSE)</f>
        <v>650</v>
      </c>
      <c r="J450">
        <f>VLOOKUP($A450,'TRA8903'!$C$9:$AD$235,'TRA8903'!AD$4,FALSE)</f>
        <v>667</v>
      </c>
      <c r="K450">
        <f>VLOOKUP($A450,'TRA8903'!$C$9:$AE$235,'TRA8903'!AE$4,FALSE)</f>
        <v>667</v>
      </c>
      <c r="M450">
        <f>VLOOKUP($A450,Sheet6!$A$8:$F$224,2,FALSE)</f>
        <v>316295</v>
      </c>
      <c r="N450">
        <f>VLOOKUP($A450,Sheet6!$A$8:$F$224,3,FALSE)</f>
        <v>321465</v>
      </c>
      <c r="O450">
        <f>VLOOKUP($A450,Sheet6!$A$8:$F$224,4,FALSE)</f>
        <v>328066</v>
      </c>
      <c r="P450">
        <f>VLOOKUP($A450,Sheet6!$A$8:$F$224,5,FALSE)</f>
        <v>336254</v>
      </c>
      <c r="Q450">
        <f>VLOOKUP($A450,Sheet6!$A$8:$F$224,6,FALSE)</f>
        <v>344533</v>
      </c>
      <c r="R450">
        <f>VLOOKUP($A450,Sheet6!$A$8:$G$224,7,FALSE)</f>
        <v>347996</v>
      </c>
      <c r="S450">
        <f>VLOOKUP($A450,Sheet6!$A$8:$H$224,8,FALSE)</f>
        <v>352005</v>
      </c>
      <c r="T450">
        <f>VLOOKUP($A450,Sheet6!$A$8:$I$229,9,FALSE)</f>
        <v>353134</v>
      </c>
    </row>
    <row r="451" spans="1:20" x14ac:dyDescent="0.3">
      <c r="A451" t="s">
        <v>268</v>
      </c>
      <c r="B451" t="s">
        <v>481</v>
      </c>
      <c r="C451" t="s">
        <v>483</v>
      </c>
      <c r="D451">
        <f>VLOOKUP($A451,'TRA8903'!$C$9:$AB$235,'TRA8903'!X$4,FALSE)</f>
        <v>463</v>
      </c>
      <c r="E451">
        <f>VLOOKUP($A451,'TRA8903'!$C$9:$AB$235,'TRA8903'!Y$4,FALSE)</f>
        <v>459</v>
      </c>
      <c r="F451">
        <f>VLOOKUP($A451,'TRA8903'!$C$9:$AB$235,'TRA8903'!Z$4,FALSE)</f>
        <v>472</v>
      </c>
      <c r="G451">
        <f>VLOOKUP($A451,'TRA8903'!$C$9:$AB$235,'TRA8903'!AA$4,FALSE)</f>
        <v>476</v>
      </c>
      <c r="H451">
        <f>VLOOKUP($A451,'TRA8903'!$C$9:$AB$235,'TRA8903'!AB$4,FALSE)</f>
        <v>487</v>
      </c>
      <c r="I451">
        <f>VLOOKUP($A451,'TRA8903'!$C$9:$AC$235,'TRA8903'!AC$4,FALSE)</f>
        <v>502</v>
      </c>
      <c r="J451">
        <f>VLOOKUP($A451,'TRA8903'!$C$9:$AD$235,'TRA8903'!AD$4,FALSE)</f>
        <v>511</v>
      </c>
      <c r="K451">
        <f>VLOOKUP($A451,'TRA8903'!$C$9:$AE$235,'TRA8903'!AE$4,FALSE)</f>
        <v>527</v>
      </c>
      <c r="M451">
        <f>VLOOKUP($A451,Sheet6!$A$8:$F$224,2,FALSE)</f>
        <v>293440</v>
      </c>
      <c r="N451">
        <f>VLOOKUP($A451,Sheet6!$A$8:$F$224,3,FALSE)</f>
        <v>298663</v>
      </c>
      <c r="O451">
        <f>VLOOKUP($A451,Sheet6!$A$8:$F$224,4,FALSE)</f>
        <v>302818</v>
      </c>
      <c r="P451">
        <f>VLOOKUP($A451,Sheet6!$A$8:$F$224,5,FALSE)</f>
        <v>308434</v>
      </c>
      <c r="Q451">
        <f>VLOOKUP($A451,Sheet6!$A$8:$F$224,6,FALSE)</f>
        <v>311655</v>
      </c>
      <c r="R451">
        <f>VLOOKUP($A451,Sheet6!$A$8:$G$224,7,FALSE)</f>
        <v>314232</v>
      </c>
      <c r="S451">
        <f>VLOOKUP($A451,Sheet6!$A$8:$H$224,8,FALSE)</f>
        <v>317256</v>
      </c>
      <c r="T451">
        <f>VLOOKUP($A451,Sheet6!$A$8:$I$229,9,FALSE)</f>
        <v>318830</v>
      </c>
    </row>
    <row r="452" spans="1:20" x14ac:dyDescent="0.3">
      <c r="A452" t="s">
        <v>272</v>
      </c>
      <c r="B452" t="s">
        <v>481</v>
      </c>
      <c r="C452" t="s">
        <v>483</v>
      </c>
      <c r="D452">
        <f>VLOOKUP($A452,'TRA8903'!$C$9:$AB$235,'TRA8903'!X$4,FALSE)</f>
        <v>558</v>
      </c>
      <c r="E452">
        <f>VLOOKUP($A452,'TRA8903'!$C$9:$AB$235,'TRA8903'!Y$4,FALSE)</f>
        <v>564</v>
      </c>
      <c r="F452">
        <f>VLOOKUP($A452,'TRA8903'!$C$9:$AB$235,'TRA8903'!Z$4,FALSE)</f>
        <v>568</v>
      </c>
      <c r="G452">
        <f>VLOOKUP($A452,'TRA8903'!$C$9:$AB$235,'TRA8903'!AA$4,FALSE)</f>
        <v>562</v>
      </c>
      <c r="H452">
        <f>VLOOKUP($A452,'TRA8903'!$C$9:$AB$235,'TRA8903'!AB$4,FALSE)</f>
        <v>584</v>
      </c>
      <c r="I452">
        <f>VLOOKUP($A452,'TRA8903'!$C$9:$AC$235,'TRA8903'!AC$4,FALSE)</f>
        <v>606</v>
      </c>
      <c r="J452">
        <f>VLOOKUP($A452,'TRA8903'!$C$9:$AD$235,'TRA8903'!AD$4,FALSE)</f>
        <v>623</v>
      </c>
      <c r="K452">
        <f>VLOOKUP($A452,'TRA8903'!$C$9:$AE$235,'TRA8903'!AE$4,FALSE)</f>
        <v>631</v>
      </c>
      <c r="M452">
        <f>VLOOKUP($A452,Sheet6!$A$8:$F$224,2,FALSE)</f>
        <v>263624</v>
      </c>
      <c r="N452">
        <f>VLOOKUP($A452,Sheet6!$A$8:$F$224,3,FALSE)</f>
        <v>273616</v>
      </c>
      <c r="O452">
        <f>VLOOKUP($A452,Sheet6!$A$8:$F$224,4,FALSE)</f>
        <v>284596</v>
      </c>
      <c r="P452">
        <f>VLOOKUP($A452,Sheet6!$A$8:$F$224,5,FALSE)</f>
        <v>293828</v>
      </c>
      <c r="Q452">
        <f>VLOOKUP($A452,Sheet6!$A$8:$F$224,6,FALSE)</f>
        <v>300943</v>
      </c>
      <c r="R452">
        <f>VLOOKUP($A452,Sheet6!$A$8:$G$224,7,FALSE)</f>
        <v>307964</v>
      </c>
      <c r="S452">
        <f>VLOOKUP($A452,Sheet6!$A$8:$H$224,8,FALSE)</f>
        <v>317705</v>
      </c>
      <c r="T452">
        <f>VLOOKUP($A452,Sheet6!$A$8:$I$229,9,FALSE)</f>
        <v>324745</v>
      </c>
    </row>
    <row r="453" spans="1:20" x14ac:dyDescent="0.3">
      <c r="A453" t="s">
        <v>276</v>
      </c>
      <c r="B453" t="s">
        <v>481</v>
      </c>
      <c r="C453" t="s">
        <v>483</v>
      </c>
      <c r="D453">
        <f>VLOOKUP($A453,'TRA8903'!$C$9:$AB$235,'TRA8903'!X$4,FALSE)</f>
        <v>506</v>
      </c>
      <c r="E453">
        <f>VLOOKUP($A453,'TRA8903'!$C$9:$AB$235,'TRA8903'!Y$4,FALSE)</f>
        <v>495</v>
      </c>
      <c r="F453">
        <f>VLOOKUP($A453,'TRA8903'!$C$9:$AB$235,'TRA8903'!Z$4,FALSE)</f>
        <v>495</v>
      </c>
      <c r="G453">
        <f>VLOOKUP($A453,'TRA8903'!$C$9:$AB$235,'TRA8903'!AA$4,FALSE)</f>
        <v>505</v>
      </c>
      <c r="H453">
        <f>VLOOKUP($A453,'TRA8903'!$C$9:$AB$235,'TRA8903'!AB$4,FALSE)</f>
        <v>509</v>
      </c>
      <c r="I453">
        <f>VLOOKUP($A453,'TRA8903'!$C$9:$AC$235,'TRA8903'!AC$4,FALSE)</f>
        <v>539</v>
      </c>
      <c r="J453">
        <f>VLOOKUP($A453,'TRA8903'!$C$9:$AD$235,'TRA8903'!AD$4,FALSE)</f>
        <v>552</v>
      </c>
      <c r="K453">
        <f>VLOOKUP($A453,'TRA8903'!$C$9:$AE$235,'TRA8903'!AE$4,FALSE)</f>
        <v>578</v>
      </c>
      <c r="M453">
        <f>VLOOKUP($A453,Sheet6!$A$8:$F$224,2,FALSE)</f>
        <v>309497</v>
      </c>
      <c r="N453">
        <f>VLOOKUP($A453,Sheet6!$A$8:$F$224,3,FALSE)</f>
        <v>313091</v>
      </c>
      <c r="O453">
        <f>VLOOKUP($A453,Sheet6!$A$8:$F$224,4,FALSE)</f>
        <v>316536</v>
      </c>
      <c r="P453">
        <f>VLOOKUP($A453,Sheet6!$A$8:$F$224,5,FALSE)</f>
        <v>319477</v>
      </c>
      <c r="Q453">
        <f>VLOOKUP($A453,Sheet6!$A$8:$F$224,6,FALSE)</f>
        <v>321497</v>
      </c>
      <c r="R453">
        <f>VLOOKUP($A453,Sheet6!$A$8:$G$224,7,FALSE)</f>
        <v>323257</v>
      </c>
      <c r="S453">
        <f>VLOOKUP($A453,Sheet6!$A$8:$H$224,8,FALSE)</f>
        <v>326474</v>
      </c>
      <c r="T453">
        <f>VLOOKUP($A453,Sheet6!$A$8:$I$229,9,FALSE)</f>
        <v>329677</v>
      </c>
    </row>
    <row r="454" spans="1:20" x14ac:dyDescent="0.3">
      <c r="A454" t="s">
        <v>278</v>
      </c>
      <c r="B454" t="s">
        <v>481</v>
      </c>
      <c r="C454" t="s">
        <v>483</v>
      </c>
      <c r="D454">
        <f>VLOOKUP($A454,'TRA8903'!$C$9:$AB$235,'TRA8903'!X$4,FALSE)</f>
        <v>540</v>
      </c>
      <c r="E454">
        <f>VLOOKUP($A454,'TRA8903'!$C$9:$AB$235,'TRA8903'!Y$4,FALSE)</f>
        <v>522</v>
      </c>
      <c r="F454">
        <f>VLOOKUP($A454,'TRA8903'!$C$9:$AB$235,'TRA8903'!Z$4,FALSE)</f>
        <v>544</v>
      </c>
      <c r="G454">
        <f>VLOOKUP($A454,'TRA8903'!$C$9:$AB$235,'TRA8903'!AA$4,FALSE)</f>
        <v>553</v>
      </c>
      <c r="H454">
        <f>VLOOKUP($A454,'TRA8903'!$C$9:$AB$235,'TRA8903'!AB$4,FALSE)</f>
        <v>556</v>
      </c>
      <c r="I454">
        <f>VLOOKUP($A454,'TRA8903'!$C$9:$AC$235,'TRA8903'!AC$4,FALSE)</f>
        <v>558</v>
      </c>
      <c r="J454">
        <f>VLOOKUP($A454,'TRA8903'!$C$9:$AD$235,'TRA8903'!AD$4,FALSE)</f>
        <v>563</v>
      </c>
      <c r="K454">
        <f>VLOOKUP($A454,'TRA8903'!$C$9:$AE$235,'TRA8903'!AE$4,FALSE)</f>
        <v>553</v>
      </c>
      <c r="M454">
        <f>VLOOKUP($A454,Sheet6!$A$8:$F$224,2,FALSE)</f>
        <v>223737</v>
      </c>
      <c r="N454">
        <f>VLOOKUP($A454,Sheet6!$A$8:$F$224,3,FALSE)</f>
        <v>225306</v>
      </c>
      <c r="O454">
        <f>VLOOKUP($A454,Sheet6!$A$8:$F$224,4,FALSE)</f>
        <v>229899</v>
      </c>
      <c r="P454">
        <f>VLOOKUP($A454,Sheet6!$A$8:$F$224,5,FALSE)</f>
        <v>238047</v>
      </c>
      <c r="Q454">
        <f>VLOOKUP($A454,Sheet6!$A$8:$F$224,6,FALSE)</f>
        <v>241974</v>
      </c>
      <c r="R454">
        <f>VLOOKUP($A454,Sheet6!$A$8:$G$224,7,FALSE)</f>
        <v>244796</v>
      </c>
      <c r="S454">
        <f>VLOOKUP($A454,Sheet6!$A$8:$H$224,8,FALSE)</f>
        <v>255324</v>
      </c>
      <c r="T454">
        <f>VLOOKUP($A454,Sheet6!$A$8:$I$229,9,FALSE)</f>
        <v>261317</v>
      </c>
    </row>
    <row r="455" spans="1:20" x14ac:dyDescent="0.3">
      <c r="A455" t="s">
        <v>214</v>
      </c>
      <c r="B455" t="s">
        <v>481</v>
      </c>
      <c r="C455" t="s">
        <v>483</v>
      </c>
      <c r="D455">
        <f>VLOOKUP($A455,'TRA8903'!$C$9:$AB$235,'TRA8903'!X$4,FALSE)</f>
        <v>411</v>
      </c>
      <c r="E455">
        <f>VLOOKUP($A455,'TRA8903'!$C$9:$AB$235,'TRA8903'!Y$4,FALSE)</f>
        <v>431</v>
      </c>
      <c r="F455">
        <f>VLOOKUP($A455,'TRA8903'!$C$9:$AB$235,'TRA8903'!Z$4,FALSE)</f>
        <v>452</v>
      </c>
      <c r="G455">
        <f>VLOOKUP($A455,'TRA8903'!$C$9:$AB$235,'TRA8903'!AA$4,FALSE)</f>
        <v>459</v>
      </c>
      <c r="H455">
        <f>VLOOKUP($A455,'TRA8903'!$C$9:$AB$235,'TRA8903'!AB$4,FALSE)</f>
        <v>478</v>
      </c>
      <c r="I455">
        <f>VLOOKUP($A455,'TRA8903'!$C$9:$AC$235,'TRA8903'!AC$4,FALSE)</f>
        <v>482</v>
      </c>
      <c r="J455">
        <f>VLOOKUP($A455,'TRA8903'!$C$9:$AD$235,'TRA8903'!AD$4,FALSE)</f>
        <v>496</v>
      </c>
      <c r="K455">
        <f>VLOOKUP($A455,'TRA8903'!$C$9:$AE$235,'TRA8903'!AE$4,FALSE)</f>
        <v>503</v>
      </c>
      <c r="M455">
        <f>VLOOKUP($A455,Sheet6!$A$8:$F$224,2,FALSE)</f>
        <v>190663</v>
      </c>
      <c r="N455">
        <f>VLOOKUP($A455,Sheet6!$A$8:$F$224,3,FALSE)</f>
        <v>194576</v>
      </c>
      <c r="O455">
        <f>VLOOKUP($A455,Sheet6!$A$8:$F$224,4,FALSE)</f>
        <v>198650</v>
      </c>
      <c r="P455">
        <f>VLOOKUP($A455,Sheet6!$A$8:$F$224,5,FALSE)</f>
        <v>203101</v>
      </c>
      <c r="Q455">
        <f>VLOOKUP($A455,Sheet6!$A$8:$F$224,6,FALSE)</f>
        <v>208182</v>
      </c>
      <c r="R455">
        <f>VLOOKUP($A455,Sheet6!$A$8:$G$224,7,FALSE)</f>
        <v>210711</v>
      </c>
      <c r="S455">
        <f>VLOOKUP($A455,Sheet6!$A$8:$H$224,8,FALSE)</f>
        <v>211998</v>
      </c>
      <c r="T455">
        <f>VLOOKUP($A455,Sheet6!$A$8:$I$229,9,FALSE)</f>
        <v>212906</v>
      </c>
    </row>
    <row r="456" spans="1:20" x14ac:dyDescent="0.3">
      <c r="A456" t="s">
        <v>216</v>
      </c>
      <c r="B456" t="s">
        <v>481</v>
      </c>
      <c r="C456" t="s">
        <v>483</v>
      </c>
      <c r="D456">
        <f>VLOOKUP($A456,'TRA8903'!$C$9:$AB$235,'TRA8903'!X$4,FALSE)</f>
        <v>988</v>
      </c>
      <c r="E456">
        <f>VLOOKUP($A456,'TRA8903'!$C$9:$AB$235,'TRA8903'!Y$4,FALSE)</f>
        <v>1004</v>
      </c>
      <c r="F456">
        <f>VLOOKUP($A456,'TRA8903'!$C$9:$AB$235,'TRA8903'!Z$4,FALSE)</f>
        <v>1027</v>
      </c>
      <c r="G456">
        <f>VLOOKUP($A456,'TRA8903'!$C$9:$AB$235,'TRA8903'!AA$4,FALSE)</f>
        <v>1026</v>
      </c>
      <c r="H456">
        <f>VLOOKUP($A456,'TRA8903'!$C$9:$AB$235,'TRA8903'!AB$4,FALSE)</f>
        <v>1027</v>
      </c>
      <c r="I456">
        <f>VLOOKUP($A456,'TRA8903'!$C$9:$AC$235,'TRA8903'!AC$4,FALSE)</f>
        <v>1063</v>
      </c>
      <c r="J456">
        <f>VLOOKUP($A456,'TRA8903'!$C$9:$AD$235,'TRA8903'!AD$4,FALSE)</f>
        <v>1089</v>
      </c>
      <c r="K456">
        <f>VLOOKUP($A456,'TRA8903'!$C$9:$AE$235,'TRA8903'!AE$4,FALSE)</f>
        <v>1114</v>
      </c>
      <c r="M456">
        <f>VLOOKUP($A456,Sheet6!$A$8:$F$224,2,FALSE)</f>
        <v>363777</v>
      </c>
      <c r="N456">
        <f>VLOOKUP($A456,Sheet6!$A$8:$F$224,3,FALSE)</f>
        <v>368301</v>
      </c>
      <c r="O456">
        <f>VLOOKUP($A456,Sheet6!$A$8:$F$224,4,FALSE)</f>
        <v>373745</v>
      </c>
      <c r="P456">
        <f>VLOOKUP($A456,Sheet6!$A$8:$F$224,5,FALSE)</f>
        <v>378778</v>
      </c>
      <c r="Q456">
        <f>VLOOKUP($A456,Sheet6!$A$8:$F$224,6,FALSE)</f>
        <v>384774</v>
      </c>
      <c r="R456">
        <f>VLOOKUP($A456,Sheet6!$A$8:$G$224,7,FALSE)</f>
        <v>387803</v>
      </c>
      <c r="S456">
        <f>VLOOKUP($A456,Sheet6!$A$8:$H$224,8,FALSE)</f>
        <v>392140</v>
      </c>
      <c r="T456">
        <f>VLOOKUP($A456,Sheet6!$A$8:$I$229,9,FALSE)</f>
        <v>395869</v>
      </c>
    </row>
    <row r="457" spans="1:20" x14ac:dyDescent="0.3">
      <c r="A457" t="s">
        <v>218</v>
      </c>
      <c r="B457" t="s">
        <v>481</v>
      </c>
      <c r="C457" t="s">
        <v>483</v>
      </c>
      <c r="D457">
        <f>VLOOKUP($A457,'TRA8903'!$C$9:$AB$235,'TRA8903'!X$4,FALSE)</f>
        <v>660</v>
      </c>
      <c r="E457">
        <f>VLOOKUP($A457,'TRA8903'!$C$9:$AB$235,'TRA8903'!Y$4,FALSE)</f>
        <v>659</v>
      </c>
      <c r="F457">
        <f>VLOOKUP($A457,'TRA8903'!$C$9:$AB$235,'TRA8903'!Z$4,FALSE)</f>
        <v>688</v>
      </c>
      <c r="G457">
        <f>VLOOKUP($A457,'TRA8903'!$C$9:$AB$235,'TRA8903'!AA$4,FALSE)</f>
        <v>703</v>
      </c>
      <c r="H457">
        <f>VLOOKUP($A457,'TRA8903'!$C$9:$AB$235,'TRA8903'!AB$4,FALSE)</f>
        <v>732</v>
      </c>
      <c r="I457">
        <f>VLOOKUP($A457,'TRA8903'!$C$9:$AC$235,'TRA8903'!AC$4,FALSE)</f>
        <v>751</v>
      </c>
      <c r="J457">
        <f>VLOOKUP($A457,'TRA8903'!$C$9:$AD$235,'TRA8903'!AD$4,FALSE)</f>
        <v>764</v>
      </c>
      <c r="K457">
        <f>VLOOKUP($A457,'TRA8903'!$C$9:$AE$235,'TRA8903'!AE$4,FALSE)</f>
        <v>792</v>
      </c>
      <c r="M457">
        <f>VLOOKUP($A457,Sheet6!$A$8:$F$224,2,FALSE)</f>
        <v>234308</v>
      </c>
      <c r="N457">
        <f>VLOOKUP($A457,Sheet6!$A$8:$F$224,3,FALSE)</f>
        <v>236816</v>
      </c>
      <c r="O457">
        <f>VLOOKUP($A457,Sheet6!$A$8:$F$224,4,FALSE)</f>
        <v>240016</v>
      </c>
      <c r="P457">
        <f>VLOOKUP($A457,Sheet6!$A$8:$F$224,5,FALSE)</f>
        <v>242387</v>
      </c>
      <c r="Q457">
        <f>VLOOKUP($A457,Sheet6!$A$8:$F$224,6,FALSE)</f>
        <v>245095</v>
      </c>
      <c r="R457">
        <f>VLOOKUP($A457,Sheet6!$A$8:$G$224,7,FALSE)</f>
        <v>246124</v>
      </c>
      <c r="S457">
        <f>VLOOKUP($A457,Sheet6!$A$8:$H$224,8,FALSE)</f>
        <v>247258</v>
      </c>
      <c r="T457">
        <f>VLOOKUP($A457,Sheet6!$A$8:$I$229,9,FALSE)</f>
        <v>248287</v>
      </c>
    </row>
    <row r="458" spans="1:20" x14ac:dyDescent="0.3">
      <c r="A458" t="s">
        <v>220</v>
      </c>
      <c r="B458" t="s">
        <v>481</v>
      </c>
      <c r="C458" t="s">
        <v>483</v>
      </c>
      <c r="D458">
        <f>VLOOKUP($A458,'TRA8903'!$C$9:$AB$235,'TRA8903'!X$4,FALSE)</f>
        <v>566</v>
      </c>
      <c r="E458">
        <f>VLOOKUP($A458,'TRA8903'!$C$9:$AB$235,'TRA8903'!Y$4,FALSE)</f>
        <v>558</v>
      </c>
      <c r="F458">
        <f>VLOOKUP($A458,'TRA8903'!$C$9:$AB$235,'TRA8903'!Z$4,FALSE)</f>
        <v>586</v>
      </c>
      <c r="G458">
        <f>VLOOKUP($A458,'TRA8903'!$C$9:$AB$235,'TRA8903'!AA$4,FALSE)</f>
        <v>582</v>
      </c>
      <c r="H458">
        <f>VLOOKUP($A458,'TRA8903'!$C$9:$AB$235,'TRA8903'!AB$4,FALSE)</f>
        <v>613</v>
      </c>
      <c r="I458">
        <f>VLOOKUP($A458,'TRA8903'!$C$9:$AC$235,'TRA8903'!AC$4,FALSE)</f>
        <v>626</v>
      </c>
      <c r="J458">
        <f>VLOOKUP($A458,'TRA8903'!$C$9:$AD$235,'TRA8903'!AD$4,FALSE)</f>
        <v>656</v>
      </c>
      <c r="K458">
        <f>VLOOKUP($A458,'TRA8903'!$C$9:$AE$235,'TRA8903'!AE$4,FALSE)</f>
        <v>682</v>
      </c>
      <c r="M458">
        <f>VLOOKUP($A458,Sheet6!$A$8:$F$224,2,FALSE)</f>
        <v>314593</v>
      </c>
      <c r="N458">
        <f>VLOOKUP($A458,Sheet6!$A$8:$F$224,3,FALSE)</f>
        <v>317112</v>
      </c>
      <c r="O458">
        <f>VLOOKUP($A458,Sheet6!$A$8:$F$224,4,FALSE)</f>
        <v>320101</v>
      </c>
      <c r="P458">
        <f>VLOOKUP($A458,Sheet6!$A$8:$F$224,5,FALSE)</f>
        <v>323443</v>
      </c>
      <c r="Q458">
        <f>VLOOKUP($A458,Sheet6!$A$8:$F$224,6,FALSE)</f>
        <v>326427</v>
      </c>
      <c r="R458">
        <f>VLOOKUP($A458,Sheet6!$A$8:$G$224,7,FALSE)</f>
        <v>329102</v>
      </c>
      <c r="S458">
        <f>VLOOKUP($A458,Sheet6!$A$8:$H$224,8,FALSE)</f>
        <v>330795</v>
      </c>
      <c r="T458">
        <f>VLOOKUP($A458,Sheet6!$A$8:$I$229,9,FALSE)</f>
        <v>329771</v>
      </c>
    </row>
    <row r="459" spans="1:20" x14ac:dyDescent="0.3">
      <c r="A459" t="s">
        <v>222</v>
      </c>
      <c r="B459" t="s">
        <v>481</v>
      </c>
      <c r="C459" t="s">
        <v>483</v>
      </c>
      <c r="D459">
        <f>VLOOKUP($A459,'TRA8903'!$C$9:$AB$235,'TRA8903'!X$4,FALSE)</f>
        <v>798</v>
      </c>
      <c r="E459">
        <f>VLOOKUP($A459,'TRA8903'!$C$9:$AB$235,'TRA8903'!Y$4,FALSE)</f>
        <v>814</v>
      </c>
      <c r="F459">
        <f>VLOOKUP($A459,'TRA8903'!$C$9:$AB$235,'TRA8903'!Z$4,FALSE)</f>
        <v>843</v>
      </c>
      <c r="G459">
        <f>VLOOKUP($A459,'TRA8903'!$C$9:$AB$235,'TRA8903'!AA$4,FALSE)</f>
        <v>861</v>
      </c>
      <c r="H459">
        <f>VLOOKUP($A459,'TRA8903'!$C$9:$AB$235,'TRA8903'!AB$4,FALSE)</f>
        <v>881</v>
      </c>
      <c r="I459">
        <f>VLOOKUP($A459,'TRA8903'!$C$9:$AC$235,'TRA8903'!AC$4,FALSE)</f>
        <v>899</v>
      </c>
      <c r="J459">
        <f>VLOOKUP($A459,'TRA8903'!$C$9:$AD$235,'TRA8903'!AD$4,FALSE)</f>
        <v>923</v>
      </c>
      <c r="K459">
        <f>VLOOKUP($A459,'TRA8903'!$C$9:$AE$235,'TRA8903'!AE$4,FALSE)</f>
        <v>966</v>
      </c>
      <c r="M459">
        <f>VLOOKUP($A459,Sheet6!$A$8:$F$224,2,FALSE)</f>
        <v>314039</v>
      </c>
      <c r="N459">
        <f>VLOOKUP($A459,Sheet6!$A$8:$F$224,3,FALSE)</f>
        <v>318167</v>
      </c>
      <c r="O459">
        <f>VLOOKUP($A459,Sheet6!$A$8:$F$224,4,FALSE)</f>
        <v>321602</v>
      </c>
      <c r="P459">
        <f>VLOOKUP($A459,Sheet6!$A$8:$F$224,5,FALSE)</f>
        <v>325303</v>
      </c>
      <c r="Q459">
        <f>VLOOKUP($A459,Sheet6!$A$8:$F$224,6,FALSE)</f>
        <v>327580</v>
      </c>
      <c r="R459">
        <f>VLOOKUP($A459,Sheet6!$A$8:$G$224,7,FALSE)</f>
        <v>329391</v>
      </c>
      <c r="S459">
        <f>VLOOKUP($A459,Sheet6!$A$8:$H$224,8,FALSE)</f>
        <v>331096</v>
      </c>
      <c r="T459">
        <f>VLOOKUP($A459,Sheet6!$A$8:$I$229,9,FALSE)</f>
        <v>332336</v>
      </c>
    </row>
    <row r="460" spans="1:20" x14ac:dyDescent="0.3">
      <c r="A460" t="s">
        <v>228</v>
      </c>
      <c r="B460" t="s">
        <v>481</v>
      </c>
      <c r="C460" t="s">
        <v>483</v>
      </c>
      <c r="D460">
        <f>VLOOKUP($A460,'TRA8903'!$C$9:$AB$235,'TRA8903'!X$4,FALSE)</f>
        <v>759</v>
      </c>
      <c r="E460">
        <f>VLOOKUP($A460,'TRA8903'!$C$9:$AB$235,'TRA8903'!Y$4,FALSE)</f>
        <v>776</v>
      </c>
      <c r="F460">
        <f>VLOOKUP($A460,'TRA8903'!$C$9:$AB$235,'TRA8903'!Z$4,FALSE)</f>
        <v>802</v>
      </c>
      <c r="G460">
        <f>VLOOKUP($A460,'TRA8903'!$C$9:$AB$235,'TRA8903'!AA$4,FALSE)</f>
        <v>817</v>
      </c>
      <c r="H460">
        <f>VLOOKUP($A460,'TRA8903'!$C$9:$AB$235,'TRA8903'!AB$4,FALSE)</f>
        <v>844</v>
      </c>
      <c r="I460">
        <f>VLOOKUP($A460,'TRA8903'!$C$9:$AC$235,'TRA8903'!AC$4,FALSE)</f>
        <v>864</v>
      </c>
      <c r="J460">
        <f>VLOOKUP($A460,'TRA8903'!$C$9:$AD$235,'TRA8903'!AD$4,FALSE)</f>
        <v>903</v>
      </c>
      <c r="K460">
        <f>VLOOKUP($A460,'TRA8903'!$C$9:$AE$235,'TRA8903'!AE$4,FALSE)</f>
        <v>936</v>
      </c>
      <c r="M460">
        <f>VLOOKUP($A460,Sheet6!$A$8:$F$224,2,FALSE)</f>
        <v>369189</v>
      </c>
      <c r="N460">
        <f>VLOOKUP($A460,Sheet6!$A$8:$F$224,3,FALSE)</f>
        <v>373628</v>
      </c>
      <c r="O460">
        <f>VLOOKUP($A460,Sheet6!$A$8:$F$224,4,FALSE)</f>
        <v>377073</v>
      </c>
      <c r="P460">
        <f>VLOOKUP($A460,Sheet6!$A$8:$F$224,5,FALSE)</f>
        <v>380070</v>
      </c>
      <c r="Q460">
        <f>VLOOKUP($A460,Sheet6!$A$8:$F$224,6,FALSE)</f>
        <v>383301</v>
      </c>
      <c r="R460">
        <f>VLOOKUP($A460,Sheet6!$A$8:$G$224,7,FALSE)</f>
        <v>384837</v>
      </c>
      <c r="S460">
        <f>VLOOKUP($A460,Sheet6!$A$8:$H$224,8,FALSE)</f>
        <v>385346</v>
      </c>
      <c r="T460">
        <f>VLOOKUP($A460,Sheet6!$A$8:$I$229,9,FALSE)</f>
        <v>386710</v>
      </c>
    </row>
    <row r="461" spans="1:20" x14ac:dyDescent="0.3">
      <c r="A461" t="s">
        <v>230</v>
      </c>
      <c r="B461" t="s">
        <v>481</v>
      </c>
      <c r="C461" t="s">
        <v>483</v>
      </c>
      <c r="D461">
        <f>VLOOKUP($A461,'TRA8903'!$C$9:$AB$235,'TRA8903'!X$4,FALSE)</f>
        <v>754</v>
      </c>
      <c r="E461">
        <f>VLOOKUP($A461,'TRA8903'!$C$9:$AB$235,'TRA8903'!Y$4,FALSE)</f>
        <v>807</v>
      </c>
      <c r="F461">
        <f>VLOOKUP($A461,'TRA8903'!$C$9:$AB$235,'TRA8903'!Z$4,FALSE)</f>
        <v>798</v>
      </c>
      <c r="G461">
        <f>VLOOKUP($A461,'TRA8903'!$C$9:$AB$235,'TRA8903'!AA$4,FALSE)</f>
        <v>813</v>
      </c>
      <c r="H461">
        <f>VLOOKUP($A461,'TRA8903'!$C$9:$AB$235,'TRA8903'!AB$4,FALSE)</f>
        <v>819</v>
      </c>
      <c r="I461">
        <f>VLOOKUP($A461,'TRA8903'!$C$9:$AC$235,'TRA8903'!AC$4,FALSE)</f>
        <v>854</v>
      </c>
      <c r="J461">
        <f>VLOOKUP($A461,'TRA8903'!$C$9:$AD$235,'TRA8903'!AD$4,FALSE)</f>
        <v>877</v>
      </c>
      <c r="K461">
        <f>VLOOKUP($A461,'TRA8903'!$C$9:$AE$235,'TRA8903'!AE$4,FALSE)</f>
        <v>885</v>
      </c>
      <c r="M461">
        <f>VLOOKUP($A461,Sheet6!$A$8:$F$224,2,FALSE)</f>
        <v>340332</v>
      </c>
      <c r="N461">
        <f>VLOOKUP($A461,Sheet6!$A$8:$F$224,3,FALSE)</f>
        <v>342108</v>
      </c>
      <c r="O461">
        <f>VLOOKUP($A461,Sheet6!$A$8:$F$224,4,FALSE)</f>
        <v>342997</v>
      </c>
      <c r="P461">
        <f>VLOOKUP($A461,Sheet6!$A$8:$F$224,5,FALSE)</f>
        <v>344285</v>
      </c>
      <c r="Q461">
        <f>VLOOKUP($A461,Sheet6!$A$8:$F$224,6,FALSE)</f>
        <v>344802</v>
      </c>
      <c r="R461">
        <f>VLOOKUP($A461,Sheet6!$A$8:$G$224,7,FALSE)</f>
        <v>342736</v>
      </c>
      <c r="S461">
        <f>VLOOKUP($A461,Sheet6!$A$8:$H$224,8,FALSE)</f>
        <v>341982</v>
      </c>
      <c r="T461">
        <f>VLOOKUP($A461,Sheet6!$A$8:$I$229,9,FALSE)</f>
        <v>341806</v>
      </c>
    </row>
    <row r="462" spans="1:20" x14ac:dyDescent="0.3">
      <c r="A462" t="s">
        <v>232</v>
      </c>
      <c r="B462" t="s">
        <v>481</v>
      </c>
      <c r="C462" t="s">
        <v>483</v>
      </c>
      <c r="D462">
        <f>VLOOKUP($A462,'TRA8903'!$C$9:$AB$235,'TRA8903'!X$4,FALSE)</f>
        <v>758</v>
      </c>
      <c r="E462">
        <f>VLOOKUP($A462,'TRA8903'!$C$9:$AB$235,'TRA8903'!Y$4,FALSE)</f>
        <v>779</v>
      </c>
      <c r="F462">
        <f>VLOOKUP($A462,'TRA8903'!$C$9:$AB$235,'TRA8903'!Z$4,FALSE)</f>
        <v>814</v>
      </c>
      <c r="G462">
        <f>VLOOKUP($A462,'TRA8903'!$C$9:$AB$235,'TRA8903'!AA$4,FALSE)</f>
        <v>813</v>
      </c>
      <c r="H462">
        <f>VLOOKUP($A462,'TRA8903'!$C$9:$AB$235,'TRA8903'!AB$4,FALSE)</f>
        <v>834</v>
      </c>
      <c r="I462">
        <f>VLOOKUP($A462,'TRA8903'!$C$9:$AC$235,'TRA8903'!AC$4,FALSE)</f>
        <v>849</v>
      </c>
      <c r="J462">
        <f>VLOOKUP($A462,'TRA8903'!$C$9:$AD$235,'TRA8903'!AD$4,FALSE)</f>
        <v>877</v>
      </c>
      <c r="K462">
        <f>VLOOKUP($A462,'TRA8903'!$C$9:$AE$235,'TRA8903'!AE$4,FALSE)</f>
        <v>910</v>
      </c>
      <c r="M462">
        <f>VLOOKUP($A462,Sheet6!$A$8:$F$224,2,FALSE)</f>
        <v>317257</v>
      </c>
      <c r="N462">
        <f>VLOOKUP($A462,Sheet6!$A$8:$F$224,3,FALSE)</f>
        <v>320317</v>
      </c>
      <c r="O462">
        <f>VLOOKUP($A462,Sheet6!$A$8:$F$224,4,FALSE)</f>
        <v>324409</v>
      </c>
      <c r="P462">
        <f>VLOOKUP($A462,Sheet6!$A$8:$F$224,5,FALSE)</f>
        <v>328738</v>
      </c>
      <c r="Q462">
        <f>VLOOKUP($A462,Sheet6!$A$8:$F$224,6,FALSE)</f>
        <v>332127</v>
      </c>
      <c r="R462">
        <f>VLOOKUP($A462,Sheet6!$A$8:$G$224,7,FALSE)</f>
        <v>332705</v>
      </c>
      <c r="S462">
        <f>VLOOKUP($A462,Sheet6!$A$8:$H$224,8,FALSE)</f>
        <v>333869</v>
      </c>
      <c r="T462">
        <f>VLOOKUP($A462,Sheet6!$A$8:$I$229,9,FALSE)</f>
        <v>333794</v>
      </c>
    </row>
    <row r="463" spans="1:20" x14ac:dyDescent="0.3">
      <c r="A463" t="s">
        <v>234</v>
      </c>
      <c r="B463" t="s">
        <v>481</v>
      </c>
      <c r="C463" t="s">
        <v>483</v>
      </c>
      <c r="D463">
        <f>VLOOKUP($A463,'TRA8903'!$C$9:$AB$235,'TRA8903'!X$4,FALSE)</f>
        <v>680</v>
      </c>
      <c r="E463">
        <f>VLOOKUP($A463,'TRA8903'!$C$9:$AB$235,'TRA8903'!Y$4,FALSE)</f>
        <v>681</v>
      </c>
      <c r="F463">
        <f>VLOOKUP($A463,'TRA8903'!$C$9:$AB$235,'TRA8903'!Z$4,FALSE)</f>
        <v>700</v>
      </c>
      <c r="G463">
        <f>VLOOKUP($A463,'TRA8903'!$C$9:$AB$235,'TRA8903'!AA$4,FALSE)</f>
        <v>714</v>
      </c>
      <c r="H463">
        <f>VLOOKUP($A463,'TRA8903'!$C$9:$AB$235,'TRA8903'!AB$4,FALSE)</f>
        <v>721</v>
      </c>
      <c r="I463">
        <f>VLOOKUP($A463,'TRA8903'!$C$9:$AC$235,'TRA8903'!AC$4,FALSE)</f>
        <v>753</v>
      </c>
      <c r="J463">
        <f>VLOOKUP($A463,'TRA8903'!$C$9:$AD$235,'TRA8903'!AD$4,FALSE)</f>
        <v>781</v>
      </c>
      <c r="K463">
        <f>VLOOKUP($A463,'TRA8903'!$C$9:$AE$235,'TRA8903'!AE$4,FALSE)</f>
        <v>801</v>
      </c>
      <c r="M463">
        <f>VLOOKUP($A463,Sheet6!$A$8:$F$224,2,FALSE)</f>
        <v>259986</v>
      </c>
      <c r="N463">
        <f>VLOOKUP($A463,Sheet6!$A$8:$F$224,3,FALSE)</f>
        <v>264097</v>
      </c>
      <c r="O463">
        <f>VLOOKUP($A463,Sheet6!$A$8:$F$224,4,FALSE)</f>
        <v>268853</v>
      </c>
      <c r="P463">
        <f>VLOOKUP($A463,Sheet6!$A$8:$F$224,5,FALSE)</f>
        <v>274542</v>
      </c>
      <c r="Q463">
        <f>VLOOKUP($A463,Sheet6!$A$8:$F$224,6,FALSE)</f>
        <v>279139</v>
      </c>
      <c r="R463">
        <f>VLOOKUP($A463,Sheet6!$A$8:$G$224,7,FALSE)</f>
        <v>282849</v>
      </c>
      <c r="S463">
        <f>VLOOKUP($A463,Sheet6!$A$8:$H$224,8,FALSE)</f>
        <v>286186</v>
      </c>
      <c r="T463">
        <f>VLOOKUP($A463,Sheet6!$A$8:$I$229,9,FALSE)</f>
        <v>287942</v>
      </c>
    </row>
    <row r="464" spans="1:20" x14ac:dyDescent="0.3">
      <c r="A464" t="s">
        <v>242</v>
      </c>
      <c r="B464" t="s">
        <v>481</v>
      </c>
      <c r="C464" t="s">
        <v>483</v>
      </c>
      <c r="D464">
        <f>VLOOKUP($A464,'TRA8903'!$C$9:$AB$235,'TRA8903'!X$4,FALSE)</f>
        <v>454</v>
      </c>
      <c r="E464">
        <f>VLOOKUP($A464,'TRA8903'!$C$9:$AB$235,'TRA8903'!Y$4,FALSE)</f>
        <v>452</v>
      </c>
      <c r="F464">
        <f>VLOOKUP($A464,'TRA8903'!$C$9:$AB$235,'TRA8903'!Z$4,FALSE)</f>
        <v>469</v>
      </c>
      <c r="G464">
        <f>VLOOKUP($A464,'TRA8903'!$C$9:$AB$235,'TRA8903'!AA$4,FALSE)</f>
        <v>477</v>
      </c>
      <c r="H464">
        <f>VLOOKUP($A464,'TRA8903'!$C$9:$AB$235,'TRA8903'!AB$4,FALSE)</f>
        <v>494</v>
      </c>
      <c r="I464">
        <f>VLOOKUP($A464,'TRA8903'!$C$9:$AC$235,'TRA8903'!AC$4,FALSE)</f>
        <v>509</v>
      </c>
      <c r="J464">
        <f>VLOOKUP($A464,'TRA8903'!$C$9:$AD$235,'TRA8903'!AD$4,FALSE)</f>
        <v>529</v>
      </c>
      <c r="K464">
        <f>VLOOKUP($A464,'TRA8903'!$C$9:$AE$235,'TRA8903'!AE$4,FALSE)</f>
        <v>556</v>
      </c>
      <c r="M464">
        <f>VLOOKUP($A464,Sheet6!$A$8:$F$224,2,FALSE)</f>
        <v>241978</v>
      </c>
      <c r="N464">
        <f>VLOOKUP($A464,Sheet6!$A$8:$F$224,3,FALSE)</f>
        <v>243004</v>
      </c>
      <c r="O464">
        <f>VLOOKUP($A464,Sheet6!$A$8:$F$224,4,FALSE)</f>
        <v>245149</v>
      </c>
      <c r="P464">
        <f>VLOOKUP($A464,Sheet6!$A$8:$F$224,5,FALSE)</f>
        <v>246818</v>
      </c>
      <c r="Q464">
        <f>VLOOKUP($A464,Sheet6!$A$8:$F$224,6,FALSE)</f>
        <v>248697</v>
      </c>
      <c r="R464">
        <f>VLOOKUP($A464,Sheet6!$A$8:$G$224,7,FALSE)</f>
        <v>248880</v>
      </c>
      <c r="S464">
        <f>VLOOKUP($A464,Sheet6!$A$8:$H$224,8,FALSE)</f>
        <v>250149</v>
      </c>
      <c r="T464">
        <f>VLOOKUP($A464,Sheet6!$A$8:$I$229,9,FALSE)</f>
        <v>251160</v>
      </c>
    </row>
    <row r="465" spans="1:20" x14ac:dyDescent="0.3">
      <c r="A465" t="s">
        <v>244</v>
      </c>
      <c r="B465" t="s">
        <v>481</v>
      </c>
      <c r="C465" t="s">
        <v>483</v>
      </c>
      <c r="D465">
        <f>VLOOKUP($A465,'TRA8903'!$C$9:$AB$235,'TRA8903'!X$4,FALSE)</f>
        <v>668</v>
      </c>
      <c r="E465">
        <f>VLOOKUP($A465,'TRA8903'!$C$9:$AB$235,'TRA8903'!Y$4,FALSE)</f>
        <v>678</v>
      </c>
      <c r="F465">
        <f>VLOOKUP($A465,'TRA8903'!$C$9:$AB$235,'TRA8903'!Z$4,FALSE)</f>
        <v>704</v>
      </c>
      <c r="G465">
        <f>VLOOKUP($A465,'TRA8903'!$C$9:$AB$235,'TRA8903'!AA$4,FALSE)</f>
        <v>704</v>
      </c>
      <c r="H465">
        <f>VLOOKUP($A465,'TRA8903'!$C$9:$AB$235,'TRA8903'!AB$4,FALSE)</f>
        <v>722</v>
      </c>
      <c r="I465">
        <f>VLOOKUP($A465,'TRA8903'!$C$9:$AC$235,'TRA8903'!AC$4,FALSE)</f>
        <v>752</v>
      </c>
      <c r="J465">
        <f>VLOOKUP($A465,'TRA8903'!$C$9:$AD$235,'TRA8903'!AD$4,FALSE)</f>
        <v>778</v>
      </c>
      <c r="K465">
        <f>VLOOKUP($A465,'TRA8903'!$C$9:$AE$235,'TRA8903'!AE$4,FALSE)</f>
        <v>802</v>
      </c>
      <c r="M465">
        <f>VLOOKUP($A465,Sheet6!$A$8:$F$224,2,FALSE)</f>
        <v>239742</v>
      </c>
      <c r="N465">
        <f>VLOOKUP($A465,Sheet6!$A$8:$F$224,3,FALSE)</f>
        <v>242142</v>
      </c>
      <c r="O465">
        <f>VLOOKUP($A465,Sheet6!$A$8:$F$224,4,FALSE)</f>
        <v>246030</v>
      </c>
      <c r="P465">
        <f>VLOOKUP($A465,Sheet6!$A$8:$F$224,5,FALSE)</f>
        <v>249375</v>
      </c>
      <c r="Q465">
        <f>VLOOKUP($A465,Sheet6!$A$8:$F$224,6,FALSE)</f>
        <v>253371</v>
      </c>
      <c r="R465">
        <f>VLOOKUP($A465,Sheet6!$A$8:$G$224,7,FALSE)</f>
        <v>256039</v>
      </c>
      <c r="S465">
        <f>VLOOKUP($A465,Sheet6!$A$8:$H$224,8,FALSE)</f>
        <v>257810</v>
      </c>
      <c r="T465">
        <f>VLOOKUP($A465,Sheet6!$A$8:$I$229,9,FALSE)</f>
        <v>259552</v>
      </c>
    </row>
    <row r="466" spans="1:20" x14ac:dyDescent="0.3">
      <c r="A466" t="s">
        <v>246</v>
      </c>
      <c r="B466" t="s">
        <v>481</v>
      </c>
      <c r="C466" t="s">
        <v>483</v>
      </c>
      <c r="D466">
        <f>VLOOKUP($A466,'TRA8903'!$C$9:$AB$235,'TRA8903'!X$4,FALSE)</f>
        <v>1026</v>
      </c>
      <c r="E466">
        <f>VLOOKUP($A466,'TRA8903'!$C$9:$AB$235,'TRA8903'!Y$4,FALSE)</f>
        <v>1054</v>
      </c>
      <c r="F466">
        <f>VLOOKUP($A466,'TRA8903'!$C$9:$AB$235,'TRA8903'!Z$4,FALSE)</f>
        <v>1091</v>
      </c>
      <c r="G466">
        <f>VLOOKUP($A466,'TRA8903'!$C$9:$AB$235,'TRA8903'!AA$4,FALSE)</f>
        <v>1117</v>
      </c>
      <c r="H466">
        <f>VLOOKUP($A466,'TRA8903'!$C$9:$AB$235,'TRA8903'!AB$4,FALSE)</f>
        <v>1149</v>
      </c>
      <c r="I466">
        <f>VLOOKUP($A466,'TRA8903'!$C$9:$AC$235,'TRA8903'!AC$4,FALSE)</f>
        <v>1169</v>
      </c>
      <c r="J466">
        <f>VLOOKUP($A466,'TRA8903'!$C$9:$AD$235,'TRA8903'!AD$4,FALSE)</f>
        <v>1225</v>
      </c>
      <c r="K466">
        <f>VLOOKUP($A466,'TRA8903'!$C$9:$AE$235,'TRA8903'!AE$4,FALSE)</f>
        <v>1278</v>
      </c>
      <c r="M466">
        <f>VLOOKUP($A466,Sheet6!$A$8:$F$224,2,FALSE)</f>
        <v>281179</v>
      </c>
      <c r="N466">
        <f>VLOOKUP($A466,Sheet6!$A$8:$F$224,3,FALSE)</f>
        <v>285996</v>
      </c>
      <c r="O466">
        <f>VLOOKUP($A466,Sheet6!$A$8:$F$224,4,FALSE)</f>
        <v>291368</v>
      </c>
      <c r="P466">
        <f>VLOOKUP($A466,Sheet6!$A$8:$F$224,5,FALSE)</f>
        <v>296056</v>
      </c>
      <c r="Q466">
        <f>VLOOKUP($A466,Sheet6!$A$8:$F$224,6,FALSE)</f>
        <v>299899</v>
      </c>
      <c r="R466">
        <f>VLOOKUP($A466,Sheet6!$A$8:$G$224,7,FALSE)</f>
        <v>302343</v>
      </c>
      <c r="S466">
        <f>VLOOKUP($A466,Sheet6!$A$8:$H$224,8,FALSE)</f>
        <v>304824</v>
      </c>
      <c r="T466">
        <f>VLOOKUP($A466,Sheet6!$A$8:$I$229,9,FALSE)</f>
        <v>306870</v>
      </c>
    </row>
    <row r="467" spans="1:20" x14ac:dyDescent="0.3">
      <c r="A467" t="s">
        <v>248</v>
      </c>
      <c r="B467" t="s">
        <v>481</v>
      </c>
      <c r="C467" t="s">
        <v>483</v>
      </c>
      <c r="D467">
        <f>VLOOKUP($A467,'TRA8903'!$C$9:$AB$235,'TRA8903'!X$4,FALSE)</f>
        <v>759</v>
      </c>
      <c r="E467">
        <f>VLOOKUP($A467,'TRA8903'!$C$9:$AB$235,'TRA8903'!Y$4,FALSE)</f>
        <v>768</v>
      </c>
      <c r="F467">
        <f>VLOOKUP($A467,'TRA8903'!$C$9:$AB$235,'TRA8903'!Z$4,FALSE)</f>
        <v>778</v>
      </c>
      <c r="G467">
        <f>VLOOKUP($A467,'TRA8903'!$C$9:$AB$235,'TRA8903'!AA$4,FALSE)</f>
        <v>779</v>
      </c>
      <c r="H467">
        <f>VLOOKUP($A467,'TRA8903'!$C$9:$AB$235,'TRA8903'!AB$4,FALSE)</f>
        <v>797</v>
      </c>
      <c r="I467">
        <f>VLOOKUP($A467,'TRA8903'!$C$9:$AC$235,'TRA8903'!AC$4,FALSE)</f>
        <v>807</v>
      </c>
      <c r="J467">
        <f>VLOOKUP($A467,'TRA8903'!$C$9:$AD$235,'TRA8903'!AD$4,FALSE)</f>
        <v>851</v>
      </c>
      <c r="K467">
        <f>VLOOKUP($A467,'TRA8903'!$C$9:$AE$235,'TRA8903'!AE$4,FALSE)</f>
        <v>884</v>
      </c>
      <c r="M467">
        <f>VLOOKUP($A467,Sheet6!$A$8:$F$224,2,FALSE)</f>
        <v>258518</v>
      </c>
      <c r="N467">
        <f>VLOOKUP($A467,Sheet6!$A$8:$F$224,3,FALSE)</f>
        <v>261275</v>
      </c>
      <c r="O467">
        <f>VLOOKUP($A467,Sheet6!$A$8:$F$224,4,FALSE)</f>
        <v>264030</v>
      </c>
      <c r="P467">
        <f>VLOOKUP($A467,Sheet6!$A$8:$F$224,5,FALSE)</f>
        <v>266412</v>
      </c>
      <c r="Q467">
        <f>VLOOKUP($A467,Sheet6!$A$8:$F$224,6,FALSE)</f>
        <v>268270</v>
      </c>
      <c r="R467">
        <f>VLOOKUP($A467,Sheet6!$A$8:$G$224,7,FALSE)</f>
        <v>269100</v>
      </c>
      <c r="S467">
        <f>VLOOKUP($A467,Sheet6!$A$8:$H$224,8,FALSE)</f>
        <v>270782</v>
      </c>
      <c r="T467">
        <f>VLOOKUP($A467,Sheet6!$A$8:$I$229,9,FALSE)</f>
        <v>271523</v>
      </c>
    </row>
    <row r="468" spans="1:20" x14ac:dyDescent="0.3">
      <c r="A468" t="s">
        <v>254</v>
      </c>
      <c r="B468" t="s">
        <v>481</v>
      </c>
      <c r="C468" t="s">
        <v>483</v>
      </c>
      <c r="D468">
        <f>VLOOKUP($A468,'TRA8903'!$C$9:$AB$235,'TRA8903'!X$4,FALSE)</f>
        <v>581</v>
      </c>
      <c r="E468">
        <f>VLOOKUP($A468,'TRA8903'!$C$9:$AB$235,'TRA8903'!Y$4,FALSE)</f>
        <v>583</v>
      </c>
      <c r="F468">
        <f>VLOOKUP($A468,'TRA8903'!$C$9:$AB$235,'TRA8903'!Z$4,FALSE)</f>
        <v>593</v>
      </c>
      <c r="G468">
        <f>VLOOKUP($A468,'TRA8903'!$C$9:$AB$235,'TRA8903'!AA$4,FALSE)</f>
        <v>601</v>
      </c>
      <c r="H468">
        <f>VLOOKUP($A468,'TRA8903'!$C$9:$AB$235,'TRA8903'!AB$4,FALSE)</f>
        <v>622</v>
      </c>
      <c r="I468">
        <f>VLOOKUP($A468,'TRA8903'!$C$9:$AC$235,'TRA8903'!AC$4,FALSE)</f>
        <v>630</v>
      </c>
      <c r="J468">
        <f>VLOOKUP($A468,'TRA8903'!$C$9:$AD$235,'TRA8903'!AD$4,FALSE)</f>
        <v>651</v>
      </c>
      <c r="K468">
        <f>VLOOKUP($A468,'TRA8903'!$C$9:$AE$235,'TRA8903'!AE$4,FALSE)</f>
        <v>672</v>
      </c>
      <c r="M468">
        <f>VLOOKUP($A468,Sheet6!$A$8:$F$224,2,FALSE)</f>
        <v>163200</v>
      </c>
      <c r="N468">
        <f>VLOOKUP($A468,Sheet6!$A$8:$F$224,3,FALSE)</f>
        <v>165657</v>
      </c>
      <c r="O468">
        <f>VLOOKUP($A468,Sheet6!$A$8:$F$224,4,FALSE)</f>
        <v>168433</v>
      </c>
      <c r="P468">
        <f>VLOOKUP($A468,Sheet6!$A$8:$F$224,5,FALSE)</f>
        <v>171609</v>
      </c>
      <c r="Q468">
        <f>VLOOKUP($A468,Sheet6!$A$8:$F$224,6,FALSE)</f>
        <v>173703</v>
      </c>
      <c r="R468">
        <f>VLOOKUP($A468,Sheet6!$A$8:$G$224,7,FALSE)</f>
        <v>174609</v>
      </c>
      <c r="S468">
        <f>VLOOKUP($A468,Sheet6!$A$8:$H$224,8,FALSE)</f>
        <v>175470</v>
      </c>
      <c r="T468">
        <f>VLOOKUP($A468,Sheet6!$A$8:$I$229,9,FALSE)</f>
        <v>177507</v>
      </c>
    </row>
    <row r="469" spans="1:20" x14ac:dyDescent="0.3">
      <c r="A469" t="s">
        <v>260</v>
      </c>
      <c r="B469" t="s">
        <v>481</v>
      </c>
      <c r="C469" t="s">
        <v>483</v>
      </c>
      <c r="D469">
        <f>VLOOKUP($A469,'TRA8903'!$C$9:$AB$235,'TRA8903'!X$4,FALSE)</f>
        <v>380</v>
      </c>
      <c r="E469">
        <f>VLOOKUP($A469,'TRA8903'!$C$9:$AB$235,'TRA8903'!Y$4,FALSE)</f>
        <v>382</v>
      </c>
      <c r="F469">
        <f>VLOOKUP($A469,'TRA8903'!$C$9:$AB$235,'TRA8903'!Z$4,FALSE)</f>
        <v>388</v>
      </c>
      <c r="G469">
        <f>VLOOKUP($A469,'TRA8903'!$C$9:$AB$235,'TRA8903'!AA$4,FALSE)</f>
        <v>392</v>
      </c>
      <c r="H469">
        <f>VLOOKUP($A469,'TRA8903'!$C$9:$AB$235,'TRA8903'!AB$4,FALSE)</f>
        <v>401</v>
      </c>
      <c r="I469">
        <f>VLOOKUP($A469,'TRA8903'!$C$9:$AC$235,'TRA8903'!AC$4,FALSE)</f>
        <v>409</v>
      </c>
      <c r="J469">
        <f>VLOOKUP($A469,'TRA8903'!$C$9:$AD$235,'TRA8903'!AD$4,FALSE)</f>
        <v>434</v>
      </c>
      <c r="K469">
        <f>VLOOKUP($A469,'TRA8903'!$C$9:$AE$235,'TRA8903'!AE$4,FALSE)</f>
        <v>450</v>
      </c>
      <c r="M469">
        <f>VLOOKUP($A469,Sheet6!$A$8:$F$224,2,FALSE)</f>
        <v>202047</v>
      </c>
      <c r="N469">
        <f>VLOOKUP($A469,Sheet6!$A$8:$F$224,3,FALSE)</f>
        <v>203637</v>
      </c>
      <c r="O469">
        <f>VLOOKUP($A469,Sheet6!$A$8:$F$224,4,FALSE)</f>
        <v>204598</v>
      </c>
      <c r="P469">
        <f>VLOOKUP($A469,Sheet6!$A$8:$F$224,5,FALSE)</f>
        <v>205965</v>
      </c>
      <c r="Q469">
        <f>VLOOKUP($A469,Sheet6!$A$8:$F$224,6,FALSE)</f>
        <v>206706</v>
      </c>
      <c r="R469">
        <f>VLOOKUP($A469,Sheet6!$A$8:$G$224,7,FALSE)</f>
        <v>206052</v>
      </c>
      <c r="S469">
        <f>VLOOKUP($A469,Sheet6!$A$8:$H$224,8,FALSE)</f>
        <v>206186</v>
      </c>
      <c r="T469">
        <f>VLOOKUP($A469,Sheet6!$A$8:$I$229,9,FALSE)</f>
        <v>206548</v>
      </c>
    </row>
    <row r="470" spans="1:20" x14ac:dyDescent="0.3">
      <c r="A470" t="s">
        <v>264</v>
      </c>
      <c r="B470" t="s">
        <v>481</v>
      </c>
      <c r="C470" t="s">
        <v>483</v>
      </c>
      <c r="D470">
        <f>VLOOKUP($A470,'TRA8903'!$C$9:$AB$235,'TRA8903'!X$4,FALSE)</f>
        <v>704</v>
      </c>
      <c r="E470">
        <f>VLOOKUP($A470,'TRA8903'!$C$9:$AB$235,'TRA8903'!Y$4,FALSE)</f>
        <v>707</v>
      </c>
      <c r="F470">
        <f>VLOOKUP($A470,'TRA8903'!$C$9:$AB$235,'TRA8903'!Z$4,FALSE)</f>
        <v>727</v>
      </c>
      <c r="G470">
        <f>VLOOKUP($A470,'TRA8903'!$C$9:$AB$235,'TRA8903'!AA$4,FALSE)</f>
        <v>728</v>
      </c>
      <c r="H470">
        <f>VLOOKUP($A470,'TRA8903'!$C$9:$AB$235,'TRA8903'!AB$4,FALSE)</f>
        <v>747</v>
      </c>
      <c r="I470">
        <f>VLOOKUP($A470,'TRA8903'!$C$9:$AC$235,'TRA8903'!AC$4,FALSE)</f>
        <v>762</v>
      </c>
      <c r="J470">
        <f>VLOOKUP($A470,'TRA8903'!$C$9:$AD$235,'TRA8903'!AD$4,FALSE)</f>
        <v>798</v>
      </c>
      <c r="K470">
        <f>VLOOKUP($A470,'TRA8903'!$C$9:$AE$235,'TRA8903'!AE$4,FALSE)</f>
        <v>797</v>
      </c>
      <c r="M470">
        <f>VLOOKUP($A470,Sheet6!$A$8:$F$224,2,FALSE)</f>
        <v>284625</v>
      </c>
      <c r="N470">
        <f>VLOOKUP($A470,Sheet6!$A$8:$F$224,3,FALSE)</f>
        <v>288850</v>
      </c>
      <c r="O470">
        <f>VLOOKUP($A470,Sheet6!$A$8:$F$224,4,FALSE)</f>
        <v>293853</v>
      </c>
      <c r="P470">
        <f>VLOOKUP($A470,Sheet6!$A$8:$F$224,5,FALSE)</f>
        <v>297928</v>
      </c>
      <c r="Q470">
        <f>VLOOKUP($A470,Sheet6!$A$8:$F$224,6,FALSE)</f>
        <v>301328</v>
      </c>
      <c r="R470">
        <f>VLOOKUP($A470,Sheet6!$A$8:$G$224,7,FALSE)</f>
        <v>301785</v>
      </c>
      <c r="S470">
        <f>VLOOKUP($A470,Sheet6!$A$8:$H$224,8,FALSE)</f>
        <v>303858</v>
      </c>
      <c r="T470">
        <f>VLOOKUP($A470,Sheet6!$A$8:$I$229,9,FALSE)</f>
        <v>305222</v>
      </c>
    </row>
    <row r="471" spans="1:20" x14ac:dyDescent="0.3">
      <c r="A471" t="s">
        <v>266</v>
      </c>
      <c r="B471" t="s">
        <v>481</v>
      </c>
      <c r="C471" t="s">
        <v>483</v>
      </c>
      <c r="D471">
        <f>VLOOKUP($A471,'TRA8903'!$C$9:$AB$235,'TRA8903'!X$4,FALSE)</f>
        <v>502</v>
      </c>
      <c r="E471">
        <f>VLOOKUP($A471,'TRA8903'!$C$9:$AB$235,'TRA8903'!Y$4,FALSE)</f>
        <v>502</v>
      </c>
      <c r="F471">
        <f>VLOOKUP($A471,'TRA8903'!$C$9:$AB$235,'TRA8903'!Z$4,FALSE)</f>
        <v>513</v>
      </c>
      <c r="G471">
        <f>VLOOKUP($A471,'TRA8903'!$C$9:$AB$235,'TRA8903'!AA$4,FALSE)</f>
        <v>519</v>
      </c>
      <c r="H471">
        <f>VLOOKUP($A471,'TRA8903'!$C$9:$AB$235,'TRA8903'!AB$4,FALSE)</f>
        <v>529</v>
      </c>
      <c r="I471">
        <f>VLOOKUP($A471,'TRA8903'!$C$9:$AC$235,'TRA8903'!AC$4,FALSE)</f>
        <v>540</v>
      </c>
      <c r="J471">
        <f>VLOOKUP($A471,'TRA8903'!$C$9:$AD$235,'TRA8903'!AD$4,FALSE)</f>
        <v>546</v>
      </c>
      <c r="K471">
        <f>VLOOKUP($A471,'TRA8903'!$C$9:$AE$235,'TRA8903'!AE$4,FALSE)</f>
        <v>567</v>
      </c>
      <c r="M471">
        <f>VLOOKUP($A471,Sheet6!$A$8:$F$224,2,FALSE)</f>
        <v>188971</v>
      </c>
      <c r="N471">
        <f>VLOOKUP($A471,Sheet6!$A$8:$F$224,3,FALSE)</f>
        <v>191138</v>
      </c>
      <c r="O471">
        <f>VLOOKUP($A471,Sheet6!$A$8:$F$224,4,FALSE)</f>
        <v>193315</v>
      </c>
      <c r="P471">
        <f>VLOOKUP($A471,Sheet6!$A$8:$F$224,5,FALSE)</f>
        <v>194124</v>
      </c>
      <c r="Q471">
        <f>VLOOKUP($A471,Sheet6!$A$8:$F$224,6,FALSE)</f>
        <v>195187</v>
      </c>
      <c r="R471">
        <f>VLOOKUP($A471,Sheet6!$A$8:$G$224,7,FALSE)</f>
        <v>195680</v>
      </c>
      <c r="S471">
        <f>VLOOKUP($A471,Sheet6!$A$8:$H$224,8,FALSE)</f>
        <v>196904</v>
      </c>
      <c r="T471">
        <f>VLOOKUP($A471,Sheet6!$A$8:$I$229,9,FALSE)</f>
        <v>198019</v>
      </c>
    </row>
    <row r="472" spans="1:20" x14ac:dyDescent="0.3">
      <c r="A472" t="s">
        <v>270</v>
      </c>
      <c r="B472" t="s">
        <v>481</v>
      </c>
      <c r="C472" t="s">
        <v>483</v>
      </c>
      <c r="D472">
        <f>VLOOKUP($A472,'TRA8903'!$C$9:$AB$235,'TRA8903'!X$4,FALSE)</f>
        <v>400</v>
      </c>
      <c r="E472">
        <f>VLOOKUP($A472,'TRA8903'!$C$9:$AB$235,'TRA8903'!Y$4,FALSE)</f>
        <v>405</v>
      </c>
      <c r="F472">
        <f>VLOOKUP($A472,'TRA8903'!$C$9:$AB$235,'TRA8903'!Z$4,FALSE)</f>
        <v>420</v>
      </c>
      <c r="G472">
        <f>VLOOKUP($A472,'TRA8903'!$C$9:$AB$235,'TRA8903'!AA$4,FALSE)</f>
        <v>428</v>
      </c>
      <c r="H472">
        <f>VLOOKUP($A472,'TRA8903'!$C$9:$AB$235,'TRA8903'!AB$4,FALSE)</f>
        <v>446</v>
      </c>
      <c r="I472">
        <f>VLOOKUP($A472,'TRA8903'!$C$9:$AC$235,'TRA8903'!AC$4,FALSE)</f>
        <v>460</v>
      </c>
      <c r="J472">
        <f>VLOOKUP($A472,'TRA8903'!$C$9:$AD$235,'TRA8903'!AD$4,FALSE)</f>
        <v>474</v>
      </c>
      <c r="K472">
        <f>VLOOKUP($A472,'TRA8903'!$C$9:$AE$235,'TRA8903'!AE$4,FALSE)</f>
        <v>502</v>
      </c>
      <c r="M472">
        <f>VLOOKUP($A472,Sheet6!$A$8:$F$224,2,FALSE)</f>
        <v>193476</v>
      </c>
      <c r="N472">
        <f>VLOOKUP($A472,Sheet6!$A$8:$F$224,3,FALSE)</f>
        <v>195787</v>
      </c>
      <c r="O472">
        <f>VLOOKUP($A472,Sheet6!$A$8:$F$224,4,FALSE)</f>
        <v>197954</v>
      </c>
      <c r="P472">
        <f>VLOOKUP($A472,Sheet6!$A$8:$F$224,5,FALSE)</f>
        <v>199870</v>
      </c>
      <c r="Q472">
        <f>VLOOKUP($A472,Sheet6!$A$8:$F$224,6,FALSE)</f>
        <v>201945</v>
      </c>
      <c r="R472">
        <f>VLOOKUP($A472,Sheet6!$A$8:$G$224,7,FALSE)</f>
        <v>203243</v>
      </c>
      <c r="S472">
        <f>VLOOKUP($A472,Sheet6!$A$8:$H$224,8,FALSE)</f>
        <v>204525</v>
      </c>
      <c r="T472">
        <f>VLOOKUP($A472,Sheet6!$A$8:$I$229,9,FALSE)</f>
        <v>206349</v>
      </c>
    </row>
    <row r="473" spans="1:20" x14ac:dyDescent="0.3">
      <c r="A473" t="s">
        <v>274</v>
      </c>
      <c r="B473" t="s">
        <v>481</v>
      </c>
      <c r="C473" t="s">
        <v>483</v>
      </c>
      <c r="D473">
        <f>VLOOKUP($A473,'TRA8903'!$C$9:$AB$235,'TRA8903'!X$4,FALSE)</f>
        <v>484</v>
      </c>
      <c r="E473">
        <f>VLOOKUP($A473,'TRA8903'!$C$9:$AB$235,'TRA8903'!Y$4,FALSE)</f>
        <v>502</v>
      </c>
      <c r="F473">
        <f>VLOOKUP($A473,'TRA8903'!$C$9:$AB$235,'TRA8903'!Z$4,FALSE)</f>
        <v>550</v>
      </c>
      <c r="G473">
        <f>VLOOKUP($A473,'TRA8903'!$C$9:$AB$235,'TRA8903'!AA$4,FALSE)</f>
        <v>530</v>
      </c>
      <c r="H473">
        <f>VLOOKUP($A473,'TRA8903'!$C$9:$AB$235,'TRA8903'!AB$4,FALSE)</f>
        <v>546</v>
      </c>
      <c r="I473">
        <f>VLOOKUP($A473,'TRA8903'!$C$9:$AC$235,'TRA8903'!AC$4,FALSE)</f>
        <v>562</v>
      </c>
      <c r="J473">
        <f>VLOOKUP($A473,'TRA8903'!$C$9:$AD$235,'TRA8903'!AD$4,FALSE)</f>
        <v>608</v>
      </c>
      <c r="K473">
        <f>VLOOKUP($A473,'TRA8903'!$C$9:$AE$235,'TRA8903'!AE$4,FALSE)</f>
        <v>608</v>
      </c>
      <c r="M473">
        <f>VLOOKUP($A473,Sheet6!$A$8:$F$224,2,FALSE)</f>
        <v>262456</v>
      </c>
      <c r="N473">
        <f>VLOOKUP($A473,Sheet6!$A$8:$F$224,3,FALSE)</f>
        <v>265650</v>
      </c>
      <c r="O473">
        <f>VLOOKUP($A473,Sheet6!$A$8:$F$224,4,FALSE)</f>
        <v>267801</v>
      </c>
      <c r="P473">
        <f>VLOOKUP($A473,Sheet6!$A$8:$F$224,5,FALSE)</f>
        <v>270671</v>
      </c>
      <c r="Q473">
        <f>VLOOKUP($A473,Sheet6!$A$8:$F$224,6,FALSE)</f>
        <v>274222</v>
      </c>
      <c r="R473">
        <f>VLOOKUP($A473,Sheet6!$A$8:$G$224,7,FALSE)</f>
        <v>275505</v>
      </c>
      <c r="S473">
        <f>VLOOKUP($A473,Sheet6!$A$8:$H$224,8,FALSE)</f>
        <v>276700</v>
      </c>
      <c r="T473">
        <f>VLOOKUP($A473,Sheet6!$A$8:$I$229,9,FALSE)</f>
        <v>276983</v>
      </c>
    </row>
    <row r="474" spans="1:20" x14ac:dyDescent="0.3">
      <c r="A474" t="s">
        <v>33</v>
      </c>
      <c r="B474" t="s">
        <v>481</v>
      </c>
      <c r="C474" t="s">
        <v>484</v>
      </c>
      <c r="D474">
        <f>VLOOKUP($A474,'TRA8903'!$C$9:$AB$235,'TRA8903'!X$4,FALSE)</f>
        <v>762</v>
      </c>
      <c r="E474">
        <f>VLOOKUP($A474,'TRA8903'!$C$9:$AB$235,'TRA8903'!Y$4,FALSE)</f>
        <v>763</v>
      </c>
      <c r="F474">
        <f>VLOOKUP($A474,'TRA8903'!$C$9:$AB$235,'TRA8903'!Z$4,FALSE)</f>
        <v>786</v>
      </c>
      <c r="G474">
        <f>VLOOKUP($A474,'TRA8903'!$C$9:$AB$235,'TRA8903'!AA$4,FALSE)</f>
        <v>796</v>
      </c>
      <c r="H474">
        <f>VLOOKUP($A474,'TRA8903'!$C$9:$AB$235,'TRA8903'!AB$4,FALSE)</f>
        <v>790</v>
      </c>
      <c r="I474">
        <f>VLOOKUP($A474,'TRA8903'!$C$9:$AC$235,'TRA8903'!AC$4,FALSE)</f>
        <v>804</v>
      </c>
      <c r="J474">
        <f>VLOOKUP($A474,'TRA8903'!$C$9:$AD$235,'TRA8903'!AD$4,FALSE)</f>
        <v>833</v>
      </c>
      <c r="K474">
        <f>VLOOKUP($A474,'TRA8903'!$C$9:$AE$235,'TRA8903'!AE$4,FALSE)</f>
        <v>869</v>
      </c>
      <c r="M474">
        <f>VLOOKUP($A474,Sheet6!$A$8:$F$224,2,FALSE)</f>
        <v>200272</v>
      </c>
      <c r="N474">
        <f>VLOOKUP($A474,Sheet6!$A$8:$F$224,3,FALSE)</f>
        <v>200098</v>
      </c>
      <c r="O474">
        <f>VLOOKUP($A474,Sheet6!$A$8:$F$224,4,FALSE)</f>
        <v>200781</v>
      </c>
      <c r="P474">
        <f>VLOOKUP($A474,Sheet6!$A$8:$F$224,5,FALSE)</f>
        <v>201724</v>
      </c>
      <c r="Q474">
        <f>VLOOKUP($A474,Sheet6!$A$8:$F$224,6,FALSE)</f>
        <v>202628</v>
      </c>
      <c r="R474">
        <f>VLOOKUP($A474,Sheet6!$A$8:$G$224,7,FALSE)</f>
        <v>202419</v>
      </c>
      <c r="S474">
        <f>VLOOKUP($A474,Sheet6!$A$8:$H$224,8,FALSE)</f>
        <v>202508</v>
      </c>
      <c r="T474">
        <f>VLOOKUP($A474,Sheet6!$A$8:$I$229,9,FALSE)</f>
        <v>202055</v>
      </c>
    </row>
    <row r="475" spans="1:20" x14ac:dyDescent="0.3">
      <c r="A475" t="s">
        <v>35</v>
      </c>
      <c r="B475" t="s">
        <v>481</v>
      </c>
      <c r="C475" t="s">
        <v>484</v>
      </c>
      <c r="D475">
        <f>VLOOKUP($A475,'TRA8903'!$C$9:$AB$235,'TRA8903'!X$4,FALSE)</f>
        <v>822</v>
      </c>
      <c r="E475">
        <f>VLOOKUP($A475,'TRA8903'!$C$9:$AB$235,'TRA8903'!Y$4,FALSE)</f>
        <v>826</v>
      </c>
      <c r="F475">
        <f>VLOOKUP($A475,'TRA8903'!$C$9:$AB$235,'TRA8903'!Z$4,FALSE)</f>
        <v>848</v>
      </c>
      <c r="G475">
        <f>VLOOKUP($A475,'TRA8903'!$C$9:$AB$235,'TRA8903'!AA$4,FALSE)</f>
        <v>863</v>
      </c>
      <c r="H475">
        <f>VLOOKUP($A475,'TRA8903'!$C$9:$AB$235,'TRA8903'!AB$4,FALSE)</f>
        <v>858</v>
      </c>
      <c r="I475">
        <f>VLOOKUP($A475,'TRA8903'!$C$9:$AC$235,'TRA8903'!AC$4,FALSE)</f>
        <v>874</v>
      </c>
      <c r="J475">
        <f>VLOOKUP($A475,'TRA8903'!$C$9:$AD$235,'TRA8903'!AD$4,FALSE)</f>
        <v>891</v>
      </c>
      <c r="K475">
        <f>VLOOKUP($A475,'TRA8903'!$C$9:$AE$235,'TRA8903'!AE$4,FALSE)</f>
        <v>921</v>
      </c>
      <c r="M475">
        <f>VLOOKUP($A475,Sheet6!$A$8:$F$224,2,FALSE)</f>
        <v>281893</v>
      </c>
      <c r="N475">
        <f>VLOOKUP($A475,Sheet6!$A$8:$F$224,3,FALSE)</f>
        <v>285821</v>
      </c>
      <c r="O475">
        <f>VLOOKUP($A475,Sheet6!$A$8:$F$224,4,FALSE)</f>
        <v>288340</v>
      </c>
      <c r="P475">
        <f>VLOOKUP($A475,Sheet6!$A$8:$F$224,5,FALSE)</f>
        <v>290764</v>
      </c>
      <c r="Q475">
        <f>VLOOKUP($A475,Sheet6!$A$8:$F$224,6,FALSE)</f>
        <v>293713</v>
      </c>
      <c r="R475">
        <f>VLOOKUP($A475,Sheet6!$A$8:$G$224,7,FALSE)</f>
        <v>295842</v>
      </c>
      <c r="S475">
        <f>VLOOKUP($A475,Sheet6!$A$8:$H$224,8,FALSE)</f>
        <v>300196</v>
      </c>
      <c r="T475">
        <f>VLOOKUP($A475,Sheet6!$A$8:$I$229,9,FALSE)</f>
        <v>302820</v>
      </c>
    </row>
    <row r="476" spans="1:20" x14ac:dyDescent="0.3">
      <c r="A476" t="s">
        <v>37</v>
      </c>
      <c r="B476" t="s">
        <v>481</v>
      </c>
      <c r="C476" t="s">
        <v>484</v>
      </c>
      <c r="D476">
        <f>VLOOKUP($A476,'TRA8903'!$C$9:$AB$235,'TRA8903'!X$4,FALSE)</f>
        <v>673</v>
      </c>
      <c r="E476">
        <f>VLOOKUP($A476,'TRA8903'!$C$9:$AB$235,'TRA8903'!Y$4,FALSE)</f>
        <v>683</v>
      </c>
      <c r="F476">
        <f>VLOOKUP($A476,'TRA8903'!$C$9:$AB$235,'TRA8903'!Z$4,FALSE)</f>
        <v>701</v>
      </c>
      <c r="G476">
        <f>VLOOKUP($A476,'TRA8903'!$C$9:$AB$235,'TRA8903'!AA$4,FALSE)</f>
        <v>710</v>
      </c>
      <c r="H476">
        <f>VLOOKUP($A476,'TRA8903'!$C$9:$AB$235,'TRA8903'!AB$4,FALSE)</f>
        <v>715</v>
      </c>
      <c r="I476">
        <f>VLOOKUP($A476,'TRA8903'!$C$9:$AC$235,'TRA8903'!AC$4,FALSE)</f>
        <v>711</v>
      </c>
      <c r="J476">
        <f>VLOOKUP($A476,'TRA8903'!$C$9:$AD$235,'TRA8903'!AD$4,FALSE)</f>
        <v>734</v>
      </c>
      <c r="K476">
        <f>VLOOKUP($A476,'TRA8903'!$C$9:$AE$235,'TRA8903'!AE$4,FALSE)</f>
        <v>761</v>
      </c>
      <c r="M476">
        <f>VLOOKUP($A476,Sheet6!$A$8:$F$224,2,FALSE)</f>
        <v>201444</v>
      </c>
      <c r="N476">
        <f>VLOOKUP($A476,Sheet6!$A$8:$F$224,3,FALSE)</f>
        <v>202167</v>
      </c>
      <c r="O476">
        <f>VLOOKUP($A476,Sheet6!$A$8:$F$224,4,FALSE)</f>
        <v>202857</v>
      </c>
      <c r="P476">
        <f>VLOOKUP($A476,Sheet6!$A$8:$F$224,5,FALSE)</f>
        <v>202725</v>
      </c>
      <c r="Q476">
        <f>VLOOKUP($A476,Sheet6!$A$8:$F$224,6,FALSE)</f>
        <v>203575</v>
      </c>
      <c r="R476">
        <f>VLOOKUP($A476,Sheet6!$A$8:$G$224,7,FALSE)</f>
        <v>204473</v>
      </c>
      <c r="S476">
        <f>VLOOKUP($A476,Sheet6!$A$8:$H$224,8,FALSE)</f>
        <v>205985</v>
      </c>
      <c r="T476">
        <f>VLOOKUP($A476,Sheet6!$A$8:$I$229,9,FALSE)</f>
        <v>207913</v>
      </c>
    </row>
    <row r="477" spans="1:20" x14ac:dyDescent="0.3">
      <c r="A477" t="s">
        <v>39</v>
      </c>
      <c r="B477" t="s">
        <v>481</v>
      </c>
      <c r="C477" t="s">
        <v>484</v>
      </c>
      <c r="D477">
        <f>VLOOKUP($A477,'TRA8903'!$C$9:$AB$235,'TRA8903'!X$4,FALSE)</f>
        <v>400</v>
      </c>
      <c r="E477">
        <f>VLOOKUP($A477,'TRA8903'!$C$9:$AB$235,'TRA8903'!Y$4,FALSE)</f>
        <v>409</v>
      </c>
      <c r="F477">
        <f>VLOOKUP($A477,'TRA8903'!$C$9:$AB$235,'TRA8903'!Z$4,FALSE)</f>
        <v>402</v>
      </c>
      <c r="G477">
        <f>VLOOKUP($A477,'TRA8903'!$C$9:$AB$235,'TRA8903'!AA$4,FALSE)</f>
        <v>409</v>
      </c>
      <c r="H477">
        <f>VLOOKUP($A477,'TRA8903'!$C$9:$AB$235,'TRA8903'!AB$4,FALSE)</f>
        <v>408</v>
      </c>
      <c r="I477">
        <f>VLOOKUP($A477,'TRA8903'!$C$9:$AC$235,'TRA8903'!AC$4,FALSE)</f>
        <v>408</v>
      </c>
      <c r="J477">
        <f>VLOOKUP($A477,'TRA8903'!$C$9:$AD$235,'TRA8903'!AD$4,FALSE)</f>
        <v>418</v>
      </c>
      <c r="K477">
        <f>VLOOKUP($A477,'TRA8903'!$C$9:$AE$235,'TRA8903'!AE$4,FALSE)</f>
        <v>436</v>
      </c>
      <c r="M477">
        <f>VLOOKUP($A477,Sheet6!$A$8:$F$224,2,FALSE)</f>
        <v>148311</v>
      </c>
      <c r="N477">
        <f>VLOOKUP($A477,Sheet6!$A$8:$F$224,3,FALSE)</f>
        <v>148384</v>
      </c>
      <c r="O477">
        <f>VLOOKUP($A477,Sheet6!$A$8:$F$224,4,FALSE)</f>
        <v>148572</v>
      </c>
      <c r="P477">
        <f>VLOOKUP($A477,Sheet6!$A$8:$F$224,5,FALSE)</f>
        <v>148495</v>
      </c>
      <c r="Q477">
        <f>VLOOKUP($A477,Sheet6!$A$8:$F$224,6,FALSE)</f>
        <v>149194</v>
      </c>
      <c r="R477">
        <f>VLOOKUP($A477,Sheet6!$A$8:$G$224,7,FALSE)</f>
        <v>149555</v>
      </c>
      <c r="S477">
        <f>VLOOKUP($A477,Sheet6!$A$8:$H$224,8,FALSE)</f>
        <v>150265</v>
      </c>
      <c r="T477">
        <f>VLOOKUP($A477,Sheet6!$A$8:$I$229,9,FALSE)</f>
        <v>150976</v>
      </c>
    </row>
    <row r="478" spans="1:20" x14ac:dyDescent="0.3">
      <c r="A478" t="s">
        <v>41</v>
      </c>
      <c r="B478" t="s">
        <v>481</v>
      </c>
      <c r="C478" t="s">
        <v>484</v>
      </c>
      <c r="D478">
        <f>VLOOKUP($A478,'TRA8903'!$C$9:$AB$235,'TRA8903'!X$4,FALSE)</f>
        <v>861</v>
      </c>
      <c r="E478">
        <f>VLOOKUP($A478,'TRA8903'!$C$9:$AB$235,'TRA8903'!Y$4,FALSE)</f>
        <v>861</v>
      </c>
      <c r="F478">
        <f>VLOOKUP($A478,'TRA8903'!$C$9:$AB$235,'TRA8903'!Z$4,FALSE)</f>
        <v>890</v>
      </c>
      <c r="G478">
        <f>VLOOKUP($A478,'TRA8903'!$C$9:$AB$235,'TRA8903'!AA$4,FALSE)</f>
        <v>905</v>
      </c>
      <c r="H478">
        <f>VLOOKUP($A478,'TRA8903'!$C$9:$AB$235,'TRA8903'!AB$4,FALSE)</f>
        <v>905</v>
      </c>
      <c r="I478">
        <f>VLOOKUP($A478,'TRA8903'!$C$9:$AC$235,'TRA8903'!AC$4,FALSE)</f>
        <v>915</v>
      </c>
      <c r="J478">
        <f>VLOOKUP($A478,'TRA8903'!$C$9:$AD$235,'TRA8903'!AD$4,FALSE)</f>
        <v>949</v>
      </c>
      <c r="K478">
        <f>VLOOKUP($A478,'TRA8903'!$C$9:$AE$235,'TRA8903'!AE$4,FALSE)</f>
        <v>975</v>
      </c>
      <c r="M478">
        <f>VLOOKUP($A478,Sheet6!$A$8:$F$224,2,FALSE)</f>
        <v>275764</v>
      </c>
      <c r="N478">
        <f>VLOOKUP($A478,Sheet6!$A$8:$F$224,3,FALSE)</f>
        <v>276089</v>
      </c>
      <c r="O478">
        <f>VLOOKUP($A478,Sheet6!$A$8:$F$224,4,FALSE)</f>
        <v>276782</v>
      </c>
      <c r="P478">
        <f>VLOOKUP($A478,Sheet6!$A$8:$F$224,5,FALSE)</f>
        <v>276813</v>
      </c>
      <c r="Q478">
        <f>VLOOKUP($A478,Sheet6!$A$8:$F$224,6,FALSE)</f>
        <v>277307</v>
      </c>
      <c r="R478">
        <f>VLOOKUP($A478,Sheet6!$A$8:$G$224,7,FALSE)</f>
        <v>277249</v>
      </c>
      <c r="S478">
        <f>VLOOKUP($A478,Sheet6!$A$8:$H$224,8,FALSE)</f>
        <v>277417</v>
      </c>
      <c r="T478">
        <f>VLOOKUP($A478,Sheet6!$A$8:$I$229,9,FALSE)</f>
        <v>277705</v>
      </c>
    </row>
    <row r="479" spans="1:20" x14ac:dyDescent="0.3">
      <c r="A479" t="s">
        <v>66</v>
      </c>
      <c r="B479" t="s">
        <v>481</v>
      </c>
      <c r="C479" t="s">
        <v>484</v>
      </c>
      <c r="D479">
        <f>VLOOKUP($A479,'TRA8903'!$C$9:$AB$235,'TRA8903'!X$4,FALSE)</f>
        <v>953</v>
      </c>
      <c r="E479">
        <f>VLOOKUP($A479,'TRA8903'!$C$9:$AB$235,'TRA8903'!Y$4,FALSE)</f>
        <v>957</v>
      </c>
      <c r="F479">
        <f>VLOOKUP($A479,'TRA8903'!$C$9:$AB$235,'TRA8903'!Z$4,FALSE)</f>
        <v>997</v>
      </c>
      <c r="G479">
        <f>VLOOKUP($A479,'TRA8903'!$C$9:$AB$235,'TRA8903'!AA$4,FALSE)</f>
        <v>1016</v>
      </c>
      <c r="H479">
        <f>VLOOKUP($A479,'TRA8903'!$C$9:$AB$235,'TRA8903'!AB$4,FALSE)</f>
        <v>1027</v>
      </c>
      <c r="I479">
        <f>VLOOKUP($A479,'TRA8903'!$C$9:$AC$235,'TRA8903'!AC$4,FALSE)</f>
        <v>1044</v>
      </c>
      <c r="J479">
        <f>VLOOKUP($A479,'TRA8903'!$C$9:$AD$235,'TRA8903'!AD$4,FALSE)</f>
        <v>1077</v>
      </c>
      <c r="K479">
        <f>VLOOKUP($A479,'TRA8903'!$C$9:$AE$235,'TRA8903'!AE$4,FALSE)</f>
        <v>1128</v>
      </c>
      <c r="M479">
        <f>VLOOKUP($A479,Sheet6!$A$8:$F$224,2,FALSE)</f>
        <v>279084</v>
      </c>
      <c r="N479">
        <f>VLOOKUP($A479,Sheet6!$A$8:$F$224,3,FALSE)</f>
        <v>280271</v>
      </c>
      <c r="O479">
        <f>VLOOKUP($A479,Sheet6!$A$8:$F$224,4,FALSE)</f>
        <v>280788</v>
      </c>
      <c r="P479">
        <f>VLOOKUP($A479,Sheet6!$A$8:$F$224,5,FALSE)</f>
        <v>281828</v>
      </c>
      <c r="Q479">
        <f>VLOOKUP($A479,Sheet6!$A$8:$F$224,6,FALSE)</f>
        <v>283536</v>
      </c>
      <c r="R479">
        <f>VLOOKUP($A479,Sheet6!$A$8:$G$224,7,FALSE)</f>
        <v>284813</v>
      </c>
      <c r="S479">
        <f>VLOOKUP($A479,Sheet6!$A$8:$H$224,8,FALSE)</f>
        <v>285372</v>
      </c>
      <c r="T479">
        <f>VLOOKUP($A479,Sheet6!$A$8:$I$229,9,FALSE)</f>
        <v>287550</v>
      </c>
    </row>
    <row r="480" spans="1:20" x14ac:dyDescent="0.3">
      <c r="A480" t="s">
        <v>68</v>
      </c>
      <c r="B480" t="s">
        <v>481</v>
      </c>
      <c r="C480" t="s">
        <v>484</v>
      </c>
      <c r="D480">
        <f>VLOOKUP($A480,'TRA8903'!$C$9:$AB$235,'TRA8903'!X$4,FALSE)</f>
        <v>556</v>
      </c>
      <c r="E480">
        <f>VLOOKUP($A480,'TRA8903'!$C$9:$AB$235,'TRA8903'!Y$4,FALSE)</f>
        <v>568</v>
      </c>
      <c r="F480">
        <f>VLOOKUP($A480,'TRA8903'!$C$9:$AB$235,'TRA8903'!Z$4,FALSE)</f>
        <v>590</v>
      </c>
      <c r="G480">
        <f>VLOOKUP($A480,'TRA8903'!$C$9:$AB$235,'TRA8903'!AA$4,FALSE)</f>
        <v>604</v>
      </c>
      <c r="H480">
        <f>VLOOKUP($A480,'TRA8903'!$C$9:$AB$235,'TRA8903'!AB$4,FALSE)</f>
        <v>618</v>
      </c>
      <c r="I480">
        <f>VLOOKUP($A480,'TRA8903'!$C$9:$AC$235,'TRA8903'!AC$4,FALSE)</f>
        <v>629</v>
      </c>
      <c r="J480">
        <f>VLOOKUP($A480,'TRA8903'!$C$9:$AD$235,'TRA8903'!AD$4,FALSE)</f>
        <v>644</v>
      </c>
      <c r="K480">
        <f>VLOOKUP($A480,'TRA8903'!$C$9:$AE$235,'TRA8903'!AE$4,FALSE)</f>
        <v>672</v>
      </c>
      <c r="M480">
        <f>VLOOKUP($A480,Sheet6!$A$8:$F$224,2,FALSE)</f>
        <v>186150</v>
      </c>
      <c r="N480">
        <f>VLOOKUP($A480,Sheet6!$A$8:$F$224,3,FALSE)</f>
        <v>186468</v>
      </c>
      <c r="O480">
        <f>VLOOKUP($A480,Sheet6!$A$8:$F$224,4,FALSE)</f>
        <v>187287</v>
      </c>
      <c r="P480">
        <f>VLOOKUP($A480,Sheet6!$A$8:$F$224,5,FALSE)</f>
        <v>187788</v>
      </c>
      <c r="Q480">
        <f>VLOOKUP($A480,Sheet6!$A$8:$F$224,6,FALSE)</f>
        <v>188503</v>
      </c>
      <c r="R480">
        <f>VLOOKUP($A480,Sheet6!$A$8:$G$224,7,FALSE)</f>
        <v>189628</v>
      </c>
      <c r="S480">
        <f>VLOOKUP($A480,Sheet6!$A$8:$H$224,8,FALSE)</f>
        <v>190108</v>
      </c>
      <c r="T480">
        <f>VLOOKUP($A480,Sheet6!$A$8:$I$229,9,FALSE)</f>
        <v>190990</v>
      </c>
    </row>
    <row r="481" spans="1:20" x14ac:dyDescent="0.3">
      <c r="A481" t="s">
        <v>70</v>
      </c>
      <c r="B481" t="s">
        <v>481</v>
      </c>
      <c r="C481" t="s">
        <v>484</v>
      </c>
      <c r="D481">
        <f>VLOOKUP($A481,'TRA8903'!$C$9:$AB$235,'TRA8903'!X$4,FALSE)</f>
        <v>1310</v>
      </c>
      <c r="E481">
        <f>VLOOKUP($A481,'TRA8903'!$C$9:$AB$235,'TRA8903'!Y$4,FALSE)</f>
        <v>1320</v>
      </c>
      <c r="F481">
        <f>VLOOKUP($A481,'TRA8903'!$C$9:$AB$235,'TRA8903'!Z$4,FALSE)</f>
        <v>1367</v>
      </c>
      <c r="G481">
        <f>VLOOKUP($A481,'TRA8903'!$C$9:$AB$235,'TRA8903'!AA$4,FALSE)</f>
        <v>1397</v>
      </c>
      <c r="H481">
        <f>VLOOKUP($A481,'TRA8903'!$C$9:$AB$235,'TRA8903'!AB$4,FALSE)</f>
        <v>1417</v>
      </c>
      <c r="I481">
        <f>VLOOKUP($A481,'TRA8903'!$C$9:$AC$235,'TRA8903'!AC$4,FALSE)</f>
        <v>1461</v>
      </c>
      <c r="J481">
        <f>VLOOKUP($A481,'TRA8903'!$C$9:$AD$235,'TRA8903'!AD$4,FALSE)</f>
        <v>1500</v>
      </c>
      <c r="K481">
        <f>VLOOKUP($A481,'TRA8903'!$C$9:$AE$235,'TRA8903'!AE$4,FALSE)</f>
        <v>1579</v>
      </c>
      <c r="M481">
        <f>VLOOKUP($A481,Sheet6!$A$8:$F$224,2,FALSE)</f>
        <v>510501</v>
      </c>
      <c r="N481">
        <f>VLOOKUP($A481,Sheet6!$A$8:$F$224,3,FALSE)</f>
        <v>513665</v>
      </c>
      <c r="O481">
        <f>VLOOKUP($A481,Sheet6!$A$8:$F$224,4,FALSE)</f>
        <v>518834</v>
      </c>
      <c r="P481">
        <f>VLOOKUP($A481,Sheet6!$A$8:$F$224,5,FALSE)</f>
        <v>529809</v>
      </c>
      <c r="Q481">
        <f>VLOOKUP($A481,Sheet6!$A$8:$F$224,6,FALSE)</f>
        <v>541319</v>
      </c>
      <c r="R481">
        <f>VLOOKUP($A481,Sheet6!$A$8:$G$224,7,FALSE)</f>
        <v>545501</v>
      </c>
      <c r="S481">
        <f>VLOOKUP($A481,Sheet6!$A$8:$H$224,8,FALSE)</f>
        <v>547627</v>
      </c>
      <c r="T481">
        <f>VLOOKUP($A481,Sheet6!$A$8:$I$229,9,FALSE)</f>
        <v>552858</v>
      </c>
    </row>
    <row r="482" spans="1:20" x14ac:dyDescent="0.3">
      <c r="A482" t="s">
        <v>72</v>
      </c>
      <c r="B482" t="s">
        <v>481</v>
      </c>
      <c r="C482" t="s">
        <v>484</v>
      </c>
      <c r="D482">
        <f>VLOOKUP($A482,'TRA8903'!$C$9:$AB$235,'TRA8903'!X$4,FALSE)</f>
        <v>498</v>
      </c>
      <c r="E482">
        <f>VLOOKUP($A482,'TRA8903'!$C$9:$AB$235,'TRA8903'!Y$4,FALSE)</f>
        <v>505</v>
      </c>
      <c r="F482">
        <f>VLOOKUP($A482,'TRA8903'!$C$9:$AB$235,'TRA8903'!Z$4,FALSE)</f>
        <v>527</v>
      </c>
      <c r="G482">
        <f>VLOOKUP($A482,'TRA8903'!$C$9:$AB$235,'TRA8903'!AA$4,FALSE)</f>
        <v>539</v>
      </c>
      <c r="H482">
        <f>VLOOKUP($A482,'TRA8903'!$C$9:$AB$235,'TRA8903'!AB$4,FALSE)</f>
        <v>544</v>
      </c>
      <c r="I482">
        <f>VLOOKUP($A482,'TRA8903'!$C$9:$AC$235,'TRA8903'!AC$4,FALSE)</f>
        <v>563</v>
      </c>
      <c r="J482">
        <f>VLOOKUP($A482,'TRA8903'!$C$9:$AD$235,'TRA8903'!AD$4,FALSE)</f>
        <v>582</v>
      </c>
      <c r="K482">
        <f>VLOOKUP($A482,'TRA8903'!$C$9:$AE$235,'TRA8903'!AE$4,FALSE)</f>
        <v>611</v>
      </c>
      <c r="M482">
        <f>VLOOKUP($A482,Sheet6!$A$8:$F$224,2,FALSE)</f>
        <v>225734</v>
      </c>
      <c r="N482">
        <f>VLOOKUP($A482,Sheet6!$A$8:$F$224,3,FALSE)</f>
        <v>226966</v>
      </c>
      <c r="O482">
        <f>VLOOKUP($A482,Sheet6!$A$8:$F$224,4,FALSE)</f>
        <v>228182</v>
      </c>
      <c r="P482">
        <f>VLOOKUP($A482,Sheet6!$A$8:$F$224,5,FALSE)</f>
        <v>230197</v>
      </c>
      <c r="Q482">
        <f>VLOOKUP($A482,Sheet6!$A$8:$F$224,6,FALSE)</f>
        <v>232349</v>
      </c>
      <c r="R482">
        <f>VLOOKUP($A482,Sheet6!$A$8:$G$224,7,FALSE)</f>
        <v>233759</v>
      </c>
      <c r="S482">
        <f>VLOOKUP($A482,Sheet6!$A$8:$H$224,8,FALSE)</f>
        <v>235623</v>
      </c>
      <c r="T482">
        <f>VLOOKUP($A482,Sheet6!$A$8:$I$229,9,FALSE)</f>
        <v>237110</v>
      </c>
    </row>
    <row r="483" spans="1:20" x14ac:dyDescent="0.3">
      <c r="A483" t="s">
        <v>74</v>
      </c>
      <c r="B483" t="s">
        <v>481</v>
      </c>
      <c r="C483" t="s">
        <v>484</v>
      </c>
      <c r="D483">
        <f>VLOOKUP($A483,'TRA8903'!$C$9:$AB$235,'TRA8903'!X$4,FALSE)</f>
        <v>549</v>
      </c>
      <c r="E483">
        <f>VLOOKUP($A483,'TRA8903'!$C$9:$AB$235,'TRA8903'!Y$4,FALSE)</f>
        <v>547</v>
      </c>
      <c r="F483">
        <f>VLOOKUP($A483,'TRA8903'!$C$9:$AB$235,'TRA8903'!Z$4,FALSE)</f>
        <v>560</v>
      </c>
      <c r="G483">
        <f>VLOOKUP($A483,'TRA8903'!$C$9:$AB$235,'TRA8903'!AA$4,FALSE)</f>
        <v>573</v>
      </c>
      <c r="H483">
        <f>VLOOKUP($A483,'TRA8903'!$C$9:$AB$235,'TRA8903'!AB$4,FALSE)</f>
        <v>583</v>
      </c>
      <c r="I483">
        <f>VLOOKUP($A483,'TRA8903'!$C$9:$AC$235,'TRA8903'!AC$4,FALSE)</f>
        <v>600</v>
      </c>
      <c r="J483">
        <f>VLOOKUP($A483,'TRA8903'!$C$9:$AD$235,'TRA8903'!AD$4,FALSE)</f>
        <v>616</v>
      </c>
      <c r="K483">
        <f>VLOOKUP($A483,'TRA8903'!$C$9:$AE$235,'TRA8903'!AE$4,FALSE)</f>
        <v>639</v>
      </c>
      <c r="M483">
        <f>VLOOKUP($A483,Sheet6!$A$8:$F$224,2,FALSE)</f>
        <v>211947</v>
      </c>
      <c r="N483">
        <f>VLOOKUP($A483,Sheet6!$A$8:$F$224,3,FALSE)</f>
        <v>212137</v>
      </c>
      <c r="O483">
        <f>VLOOKUP($A483,Sheet6!$A$8:$F$224,4,FALSE)</f>
        <v>212976</v>
      </c>
      <c r="P483">
        <f>VLOOKUP($A483,Sheet6!$A$8:$F$224,5,FALSE)</f>
        <v>214314</v>
      </c>
      <c r="Q483">
        <f>VLOOKUP($A483,Sheet6!$A$8:$F$224,6,FALSE)</f>
        <v>216350</v>
      </c>
      <c r="R483">
        <f>VLOOKUP($A483,Sheet6!$A$8:$G$224,7,FALSE)</f>
        <v>218459</v>
      </c>
      <c r="S483">
        <f>VLOOKUP($A483,Sheet6!$A$8:$H$224,8,FALSE)</f>
        <v>220001</v>
      </c>
      <c r="T483">
        <f>VLOOKUP($A483,Sheet6!$A$8:$I$229,9,FALSE)</f>
        <v>222412</v>
      </c>
    </row>
    <row r="484" spans="1:20" x14ac:dyDescent="0.3">
      <c r="A484" t="s">
        <v>76</v>
      </c>
      <c r="B484" t="s">
        <v>481</v>
      </c>
      <c r="C484" t="s">
        <v>484</v>
      </c>
      <c r="D484">
        <f>VLOOKUP($A484,'TRA8903'!$C$9:$AB$235,'TRA8903'!X$4,FALSE)</f>
        <v>931</v>
      </c>
      <c r="E484">
        <f>VLOOKUP($A484,'TRA8903'!$C$9:$AB$235,'TRA8903'!Y$4,FALSE)</f>
        <v>780</v>
      </c>
      <c r="F484">
        <f>VLOOKUP($A484,'TRA8903'!$C$9:$AB$235,'TRA8903'!Z$4,FALSE)</f>
        <v>798</v>
      </c>
      <c r="G484">
        <f>VLOOKUP($A484,'TRA8903'!$C$9:$AB$235,'TRA8903'!AA$4,FALSE)</f>
        <v>811</v>
      </c>
      <c r="H484">
        <f>VLOOKUP($A484,'TRA8903'!$C$9:$AB$235,'TRA8903'!AB$4,FALSE)</f>
        <v>814</v>
      </c>
      <c r="I484">
        <f>VLOOKUP($A484,'TRA8903'!$C$9:$AC$235,'TRA8903'!AC$4,FALSE)</f>
        <v>830</v>
      </c>
      <c r="J484">
        <f>VLOOKUP($A484,'TRA8903'!$C$9:$AD$235,'TRA8903'!AD$4,FALSE)</f>
        <v>849</v>
      </c>
      <c r="K484">
        <f>VLOOKUP($A484,'TRA8903'!$C$9:$AE$235,'TRA8903'!AE$4,FALSE)</f>
        <v>879</v>
      </c>
      <c r="M484">
        <f>VLOOKUP($A484,Sheet6!$A$8:$F$224,2,FALSE)</f>
        <v>236946</v>
      </c>
      <c r="N484">
        <f>VLOOKUP($A484,Sheet6!$A$8:$F$224,3,FALSE)</f>
        <v>238674</v>
      </c>
      <c r="O484">
        <f>VLOOKUP($A484,Sheet6!$A$8:$F$224,4,FALSE)</f>
        <v>241539</v>
      </c>
      <c r="P484">
        <f>VLOOKUP($A484,Sheet6!$A$8:$F$224,5,FALSE)</f>
        <v>245186</v>
      </c>
      <c r="Q484">
        <f>VLOOKUP($A484,Sheet6!$A$8:$F$224,6,FALSE)</f>
        <v>248121</v>
      </c>
      <c r="R484">
        <f>VLOOKUP($A484,Sheet6!$A$8:$G$224,7,FALSE)</f>
        <v>251332</v>
      </c>
      <c r="S484">
        <f>VLOOKUP($A484,Sheet6!$A$8:$H$224,8,FALSE)</f>
        <v>254408</v>
      </c>
      <c r="T484">
        <f>VLOOKUP($A484,Sheet6!$A$8:$I$229,9,FALSE)</f>
        <v>258834</v>
      </c>
    </row>
    <row r="485" spans="1:20" x14ac:dyDescent="0.3">
      <c r="A485" t="s">
        <v>78</v>
      </c>
      <c r="B485" t="s">
        <v>481</v>
      </c>
      <c r="C485" t="s">
        <v>484</v>
      </c>
      <c r="D485">
        <f>VLOOKUP($A485,'TRA8903'!$C$9:$AB$235,'TRA8903'!X$4,FALSE)</f>
        <v>841</v>
      </c>
      <c r="E485">
        <f>VLOOKUP($A485,'TRA8903'!$C$9:$AB$235,'TRA8903'!Y$4,FALSE)</f>
        <v>850</v>
      </c>
      <c r="F485">
        <f>VLOOKUP($A485,'TRA8903'!$C$9:$AB$235,'TRA8903'!Z$4,FALSE)</f>
        <v>883</v>
      </c>
      <c r="G485">
        <f>VLOOKUP($A485,'TRA8903'!$C$9:$AB$235,'TRA8903'!AA$4,FALSE)</f>
        <v>901</v>
      </c>
      <c r="H485">
        <f>VLOOKUP($A485,'TRA8903'!$C$9:$AB$235,'TRA8903'!AB$4,FALSE)</f>
        <v>910</v>
      </c>
      <c r="I485">
        <f>VLOOKUP($A485,'TRA8903'!$C$9:$AC$235,'TRA8903'!AC$4,FALSE)</f>
        <v>932</v>
      </c>
      <c r="J485">
        <f>VLOOKUP($A485,'TRA8903'!$C$9:$AD$235,'TRA8903'!AD$4,FALSE)</f>
        <v>965</v>
      </c>
      <c r="K485">
        <f>VLOOKUP($A485,'TRA8903'!$C$9:$AE$235,'TRA8903'!AE$4,FALSE)</f>
        <v>1051</v>
      </c>
      <c r="M485">
        <f>VLOOKUP($A485,Sheet6!$A$8:$F$224,2,FALSE)</f>
        <v>283766</v>
      </c>
      <c r="N485">
        <f>VLOOKUP($A485,Sheet6!$A$8:$F$224,3,FALSE)</f>
        <v>284890</v>
      </c>
      <c r="O485">
        <f>VLOOKUP($A485,Sheet6!$A$8:$F$224,4,FALSE)</f>
        <v>286388</v>
      </c>
      <c r="P485">
        <f>VLOOKUP($A485,Sheet6!$A$8:$F$224,5,FALSE)</f>
        <v>288169</v>
      </c>
      <c r="Q485">
        <f>VLOOKUP($A485,Sheet6!$A$8:$F$224,6,FALSE)</f>
        <v>289821</v>
      </c>
      <c r="R485">
        <f>VLOOKUP($A485,Sheet6!$A$8:$G$224,7,FALSE)</f>
        <v>291045</v>
      </c>
      <c r="S485">
        <f>VLOOKUP($A485,Sheet6!$A$8:$H$224,8,FALSE)</f>
        <v>291775</v>
      </c>
      <c r="T485">
        <f>VLOOKUP($A485,Sheet6!$A$8:$I$229,9,FALSE)</f>
        <v>293423</v>
      </c>
    </row>
    <row r="486" spans="1:20" x14ac:dyDescent="0.3">
      <c r="A486" t="s">
        <v>80</v>
      </c>
      <c r="B486" t="s">
        <v>481</v>
      </c>
      <c r="C486" t="s">
        <v>484</v>
      </c>
      <c r="D486">
        <f>VLOOKUP($A486,'TRA8903'!$C$9:$AB$235,'TRA8903'!X$4,FALSE)</f>
        <v>461</v>
      </c>
      <c r="E486">
        <f>VLOOKUP($A486,'TRA8903'!$C$9:$AB$235,'TRA8903'!Y$4,FALSE)</f>
        <v>463</v>
      </c>
      <c r="F486">
        <f>VLOOKUP($A486,'TRA8903'!$C$9:$AB$235,'TRA8903'!Z$4,FALSE)</f>
        <v>483</v>
      </c>
      <c r="G486">
        <f>VLOOKUP($A486,'TRA8903'!$C$9:$AB$235,'TRA8903'!AA$4,FALSE)</f>
        <v>494</v>
      </c>
      <c r="H486">
        <f>VLOOKUP($A486,'TRA8903'!$C$9:$AB$235,'TRA8903'!AB$4,FALSE)</f>
        <v>503</v>
      </c>
      <c r="I486">
        <f>VLOOKUP($A486,'TRA8903'!$C$9:$AC$235,'TRA8903'!AC$4,FALSE)</f>
        <v>513</v>
      </c>
      <c r="J486">
        <f>VLOOKUP($A486,'TRA8903'!$C$9:$AD$235,'TRA8903'!AD$4,FALSE)</f>
        <v>524</v>
      </c>
      <c r="K486">
        <f>VLOOKUP($A486,'TRA8903'!$C$9:$AE$235,'TRA8903'!AE$4,FALSE)</f>
        <v>545</v>
      </c>
      <c r="M486">
        <f>VLOOKUP($A486,Sheet6!$A$8:$F$224,2,FALSE)</f>
        <v>220201</v>
      </c>
      <c r="N486">
        <f>VLOOKUP($A486,Sheet6!$A$8:$F$224,3,FALSE)</f>
        <v>220545</v>
      </c>
      <c r="O486">
        <f>VLOOKUP($A486,Sheet6!$A$8:$F$224,4,FALSE)</f>
        <v>220696</v>
      </c>
      <c r="P486">
        <f>VLOOKUP($A486,Sheet6!$A$8:$F$224,5,FALSE)</f>
        <v>221507</v>
      </c>
      <c r="Q486">
        <f>VLOOKUP($A486,Sheet6!$A$8:$F$224,6,FALSE)</f>
        <v>223109</v>
      </c>
      <c r="R486">
        <f>VLOOKUP($A486,Sheet6!$A$8:$G$224,7,FALSE)</f>
        <v>224119</v>
      </c>
      <c r="S486">
        <f>VLOOKUP($A486,Sheet6!$A$8:$H$224,8,FALSE)</f>
        <v>225197</v>
      </c>
      <c r="T486">
        <f>VLOOKUP($A486,Sheet6!$A$8:$I$229,9,FALSE)</f>
        <v>226493</v>
      </c>
    </row>
    <row r="487" spans="1:20" x14ac:dyDescent="0.3">
      <c r="A487" t="s">
        <v>82</v>
      </c>
      <c r="B487" t="s">
        <v>481</v>
      </c>
      <c r="C487" t="s">
        <v>484</v>
      </c>
      <c r="D487">
        <f>VLOOKUP($A487,'TRA8903'!$C$9:$AB$235,'TRA8903'!X$4,FALSE)</f>
        <v>690</v>
      </c>
      <c r="E487">
        <f>VLOOKUP($A487,'TRA8903'!$C$9:$AB$235,'TRA8903'!Y$4,FALSE)</f>
        <v>696</v>
      </c>
      <c r="F487">
        <f>VLOOKUP($A487,'TRA8903'!$C$9:$AB$235,'TRA8903'!Z$4,FALSE)</f>
        <v>721</v>
      </c>
      <c r="G487">
        <f>VLOOKUP($A487,'TRA8903'!$C$9:$AB$235,'TRA8903'!AA$4,FALSE)</f>
        <v>736</v>
      </c>
      <c r="H487">
        <f>VLOOKUP($A487,'TRA8903'!$C$9:$AB$235,'TRA8903'!AB$4,FALSE)</f>
        <v>737</v>
      </c>
      <c r="I487">
        <f>VLOOKUP($A487,'TRA8903'!$C$9:$AC$235,'TRA8903'!AC$4,FALSE)</f>
        <v>751</v>
      </c>
      <c r="J487">
        <f>VLOOKUP($A487,'TRA8903'!$C$9:$AD$235,'TRA8903'!AD$4,FALSE)</f>
        <v>768</v>
      </c>
      <c r="K487">
        <f>VLOOKUP($A487,'TRA8903'!$C$9:$AE$235,'TRA8903'!AE$4,FALSE)</f>
        <v>801</v>
      </c>
      <c r="M487">
        <f>VLOOKUP($A487,Sheet6!$A$8:$F$224,2,FALSE)</f>
        <v>228308</v>
      </c>
      <c r="N487">
        <f>VLOOKUP($A487,Sheet6!$A$8:$F$224,3,FALSE)</f>
        <v>230146</v>
      </c>
      <c r="O487">
        <f>VLOOKUP($A487,Sheet6!$A$8:$F$224,4,FALSE)</f>
        <v>232319</v>
      </c>
      <c r="P487">
        <f>VLOOKUP($A487,Sheet6!$A$8:$F$224,5,FALSE)</f>
        <v>232975</v>
      </c>
      <c r="Q487">
        <f>VLOOKUP($A487,Sheet6!$A$8:$F$224,6,FALSE)</f>
        <v>234210</v>
      </c>
      <c r="R487">
        <f>VLOOKUP($A487,Sheet6!$A$8:$G$224,7,FALSE)</f>
        <v>235493</v>
      </c>
      <c r="S487">
        <f>VLOOKUP($A487,Sheet6!$A$8:$H$224,8,FALSE)</f>
        <v>236370</v>
      </c>
      <c r="T487">
        <f>VLOOKUP($A487,Sheet6!$A$8:$I$229,9,FALSE)</f>
        <v>237354</v>
      </c>
    </row>
    <row r="488" spans="1:20" x14ac:dyDescent="0.3">
      <c r="A488" t="s">
        <v>84</v>
      </c>
      <c r="B488" t="s">
        <v>481</v>
      </c>
      <c r="C488" t="s">
        <v>484</v>
      </c>
      <c r="D488">
        <f>VLOOKUP($A488,'TRA8903'!$C$9:$AB$235,'TRA8903'!X$4,FALSE)</f>
        <v>851</v>
      </c>
      <c r="E488">
        <f>VLOOKUP($A488,'TRA8903'!$C$9:$AB$235,'TRA8903'!Y$4,FALSE)</f>
        <v>852</v>
      </c>
      <c r="F488">
        <f>VLOOKUP($A488,'TRA8903'!$C$9:$AB$235,'TRA8903'!Z$4,FALSE)</f>
        <v>888</v>
      </c>
      <c r="G488">
        <f>VLOOKUP($A488,'TRA8903'!$C$9:$AB$235,'TRA8903'!AA$4,FALSE)</f>
        <v>906</v>
      </c>
      <c r="H488">
        <f>VLOOKUP($A488,'TRA8903'!$C$9:$AB$235,'TRA8903'!AB$4,FALSE)</f>
        <v>920</v>
      </c>
      <c r="I488">
        <f>VLOOKUP($A488,'TRA8903'!$C$9:$AC$235,'TRA8903'!AC$4,FALSE)</f>
        <v>934</v>
      </c>
      <c r="J488">
        <f>VLOOKUP($A488,'TRA8903'!$C$9:$AD$235,'TRA8903'!AD$4,FALSE)</f>
        <v>960</v>
      </c>
      <c r="K488">
        <f>VLOOKUP($A488,'TRA8903'!$C$9:$AE$235,'TRA8903'!AE$4,FALSE)</f>
        <v>1001</v>
      </c>
      <c r="M488">
        <f>VLOOKUP($A488,Sheet6!$A$8:$F$224,2,FALSE)</f>
        <v>318740</v>
      </c>
      <c r="N488">
        <f>VLOOKUP($A488,Sheet6!$A$8:$F$224,3,FALSE)</f>
        <v>319810</v>
      </c>
      <c r="O488">
        <f>VLOOKUP($A488,Sheet6!$A$8:$F$224,4,FALSE)</f>
        <v>321114</v>
      </c>
      <c r="P488">
        <f>VLOOKUP($A488,Sheet6!$A$8:$F$224,5,FALSE)</f>
        <v>322244</v>
      </c>
      <c r="Q488">
        <f>VLOOKUP($A488,Sheet6!$A$8:$F$224,6,FALSE)</f>
        <v>323526</v>
      </c>
      <c r="R488">
        <f>VLOOKUP($A488,Sheet6!$A$8:$G$224,7,FALSE)</f>
        <v>324650</v>
      </c>
      <c r="S488">
        <f>VLOOKUP($A488,Sheet6!$A$8:$H$224,8,FALSE)</f>
        <v>326088</v>
      </c>
      <c r="T488">
        <f>VLOOKUP($A488,Sheet6!$A$8:$I$229,9,FALSE)</f>
        <v>328662</v>
      </c>
    </row>
    <row r="489" spans="1:20" x14ac:dyDescent="0.3">
      <c r="A489" t="s">
        <v>88</v>
      </c>
      <c r="B489" t="s">
        <v>481</v>
      </c>
      <c r="C489" t="s">
        <v>484</v>
      </c>
      <c r="D489">
        <f>VLOOKUP($A489,'TRA8903'!$C$9:$AB$235,'TRA8903'!X$4,FALSE)</f>
        <v>667</v>
      </c>
      <c r="E489">
        <f>VLOOKUP($A489,'TRA8903'!$C$9:$AB$235,'TRA8903'!Y$4,FALSE)</f>
        <v>686</v>
      </c>
      <c r="F489">
        <f>VLOOKUP($A489,'TRA8903'!$C$9:$AB$235,'TRA8903'!Z$4,FALSE)</f>
        <v>713</v>
      </c>
      <c r="G489">
        <f>VLOOKUP($A489,'TRA8903'!$C$9:$AB$235,'TRA8903'!AA$4,FALSE)</f>
        <v>732</v>
      </c>
      <c r="H489">
        <f>VLOOKUP($A489,'TRA8903'!$C$9:$AB$235,'TRA8903'!AB$4,FALSE)</f>
        <v>747</v>
      </c>
      <c r="I489">
        <f>VLOOKUP($A489,'TRA8903'!$C$9:$AC$235,'TRA8903'!AC$4,FALSE)</f>
        <v>773</v>
      </c>
      <c r="J489">
        <f>VLOOKUP($A489,'TRA8903'!$C$9:$AD$235,'TRA8903'!AD$4,FALSE)</f>
        <v>806</v>
      </c>
      <c r="K489">
        <f>VLOOKUP($A489,'TRA8903'!$C$9:$AE$235,'TRA8903'!AE$4,FALSE)</f>
        <v>846</v>
      </c>
      <c r="M489">
        <f>VLOOKUP($A489,Sheet6!$A$8:$F$224,2,FALSE)</f>
        <v>145942</v>
      </c>
      <c r="N489">
        <f>VLOOKUP($A489,Sheet6!$A$8:$F$224,3,FALSE)</f>
        <v>146091</v>
      </c>
      <c r="O489">
        <f>VLOOKUP($A489,Sheet6!$A$8:$F$224,4,FALSE)</f>
        <v>146429</v>
      </c>
      <c r="P489">
        <f>VLOOKUP($A489,Sheet6!$A$8:$F$224,5,FALSE)</f>
        <v>147262</v>
      </c>
      <c r="Q489">
        <f>VLOOKUP($A489,Sheet6!$A$8:$F$224,6,FALSE)</f>
        <v>148001</v>
      </c>
      <c r="R489">
        <f>VLOOKUP($A489,Sheet6!$A$8:$G$224,7,FALSE)</f>
        <v>148560</v>
      </c>
      <c r="S489">
        <f>VLOOKUP($A489,Sheet6!$A$8:$H$224,8,FALSE)</f>
        <v>149571</v>
      </c>
      <c r="T489">
        <f>VLOOKUP($A489,Sheet6!$A$8:$I$229,9,FALSE)</f>
        <v>150862</v>
      </c>
    </row>
    <row r="490" spans="1:20" x14ac:dyDescent="0.3">
      <c r="A490" t="s">
        <v>90</v>
      </c>
      <c r="B490" t="s">
        <v>481</v>
      </c>
      <c r="C490" t="s">
        <v>484</v>
      </c>
      <c r="D490">
        <f>VLOOKUP($A490,'TRA8903'!$C$9:$AB$235,'TRA8903'!X$4,FALSE)</f>
        <v>1417</v>
      </c>
      <c r="E490">
        <f>VLOOKUP($A490,'TRA8903'!$C$9:$AB$235,'TRA8903'!Y$4,FALSE)</f>
        <v>1446</v>
      </c>
      <c r="F490">
        <f>VLOOKUP($A490,'TRA8903'!$C$9:$AB$235,'TRA8903'!Z$4,FALSE)</f>
        <v>1484</v>
      </c>
      <c r="G490">
        <f>VLOOKUP($A490,'TRA8903'!$C$9:$AB$235,'TRA8903'!AA$4,FALSE)</f>
        <v>1545</v>
      </c>
      <c r="H490">
        <f>VLOOKUP($A490,'TRA8903'!$C$9:$AB$235,'TRA8903'!AB$4,FALSE)</f>
        <v>1578</v>
      </c>
      <c r="I490">
        <f>VLOOKUP($A490,'TRA8903'!$C$9:$AC$235,'TRA8903'!AC$4,FALSE)</f>
        <v>1650</v>
      </c>
      <c r="J490">
        <f>VLOOKUP($A490,'TRA8903'!$C$9:$AD$235,'TRA8903'!AD$4,FALSE)</f>
        <v>1683</v>
      </c>
      <c r="K490">
        <f>VLOOKUP($A490,'TRA8903'!$C$9:$AE$235,'TRA8903'!AE$4,FALSE)</f>
        <v>1745</v>
      </c>
      <c r="M490">
        <f>VLOOKUP($A490,Sheet6!$A$8:$F$224,2,FALSE)</f>
        <v>470191</v>
      </c>
      <c r="N490">
        <f>VLOOKUP($A490,Sheet6!$A$8:$F$224,3,FALSE)</f>
        <v>471789</v>
      </c>
      <c r="O490">
        <f>VLOOKUP($A490,Sheet6!$A$8:$F$224,4,FALSE)</f>
        <v>474569</v>
      </c>
      <c r="P490">
        <f>VLOOKUP($A490,Sheet6!$A$8:$F$224,5,FALSE)</f>
        <v>480873</v>
      </c>
      <c r="Q490">
        <f>VLOOKUP($A490,Sheet6!$A$8:$F$224,6,FALSE)</f>
        <v>487605</v>
      </c>
      <c r="R490">
        <f>VLOOKUP($A490,Sheet6!$A$8:$G$224,7,FALSE)</f>
        <v>491549</v>
      </c>
      <c r="S490">
        <f>VLOOKUP($A490,Sheet6!$A$8:$H$224,8,FALSE)</f>
        <v>494814</v>
      </c>
      <c r="T490">
        <f>VLOOKUP($A490,Sheet6!$A$8:$I$229,9,FALSE)</f>
        <v>498042</v>
      </c>
    </row>
    <row r="491" spans="1:20" x14ac:dyDescent="0.3">
      <c r="A491" t="s">
        <v>94</v>
      </c>
      <c r="B491" t="s">
        <v>481</v>
      </c>
      <c r="C491" t="s">
        <v>484</v>
      </c>
      <c r="D491">
        <f>VLOOKUP($A491,'TRA8903'!$C$9:$AB$235,'TRA8903'!X$4,FALSE)</f>
        <v>628</v>
      </c>
      <c r="E491">
        <f>VLOOKUP($A491,'TRA8903'!$C$9:$AB$235,'TRA8903'!Y$4,FALSE)</f>
        <v>634</v>
      </c>
      <c r="F491">
        <f>VLOOKUP($A491,'TRA8903'!$C$9:$AB$235,'TRA8903'!Z$4,FALSE)</f>
        <v>652</v>
      </c>
      <c r="G491">
        <f>VLOOKUP($A491,'TRA8903'!$C$9:$AB$235,'TRA8903'!AA$4,FALSE)</f>
        <v>668</v>
      </c>
      <c r="H491">
        <f>VLOOKUP($A491,'TRA8903'!$C$9:$AB$235,'TRA8903'!AB$4,FALSE)</f>
        <v>686</v>
      </c>
      <c r="I491">
        <f>VLOOKUP($A491,'TRA8903'!$C$9:$AC$235,'TRA8903'!AC$4,FALSE)</f>
        <v>692</v>
      </c>
      <c r="J491">
        <f>VLOOKUP($A491,'TRA8903'!$C$9:$AD$235,'TRA8903'!AD$4,FALSE)</f>
        <v>705</v>
      </c>
      <c r="K491">
        <f>VLOOKUP($A491,'TRA8903'!$C$9:$AE$235,'TRA8903'!AE$4,FALSE)</f>
        <v>725</v>
      </c>
      <c r="M491">
        <f>VLOOKUP($A491,Sheet6!$A$8:$F$224,2,FALSE)</f>
        <v>273798</v>
      </c>
      <c r="N491">
        <f>VLOOKUP($A491,Sheet6!$A$8:$F$224,3,FALSE)</f>
        <v>273372</v>
      </c>
      <c r="O491">
        <f>VLOOKUP($A491,Sheet6!$A$8:$F$224,4,FALSE)</f>
        <v>273856</v>
      </c>
      <c r="P491">
        <f>VLOOKUP($A491,Sheet6!$A$8:$F$224,5,FALSE)</f>
        <v>274089</v>
      </c>
      <c r="Q491">
        <f>VLOOKUP($A491,Sheet6!$A$8:$F$224,6,FALSE)</f>
        <v>274853</v>
      </c>
      <c r="R491">
        <f>VLOOKUP($A491,Sheet6!$A$8:$G$224,7,FALSE)</f>
        <v>274589</v>
      </c>
      <c r="S491">
        <f>VLOOKUP($A491,Sheet6!$A$8:$H$224,8,FALSE)</f>
        <v>275396</v>
      </c>
      <c r="T491">
        <f>VLOOKUP($A491,Sheet6!$A$8:$I$229,9,FALSE)</f>
        <v>276410</v>
      </c>
    </row>
    <row r="492" spans="1:20" x14ac:dyDescent="0.3">
      <c r="A492" t="s">
        <v>92</v>
      </c>
      <c r="B492" t="s">
        <v>481</v>
      </c>
      <c r="C492" t="s">
        <v>484</v>
      </c>
      <c r="D492">
        <f>VLOOKUP($A492,'TRA8903'!$C$9:$AB$235,'TRA8903'!X$4,FALSE)</f>
        <v>503</v>
      </c>
      <c r="E492">
        <f>VLOOKUP($A492,'TRA8903'!$C$9:$AB$235,'TRA8903'!Y$4,FALSE)</f>
        <v>508</v>
      </c>
      <c r="F492">
        <f>VLOOKUP($A492,'TRA8903'!$C$9:$AB$235,'TRA8903'!Z$4,FALSE)</f>
        <v>529</v>
      </c>
      <c r="G492">
        <f>VLOOKUP($A492,'TRA8903'!$C$9:$AB$235,'TRA8903'!AA$4,FALSE)</f>
        <v>544</v>
      </c>
      <c r="H492">
        <f>VLOOKUP($A492,'TRA8903'!$C$9:$AB$235,'TRA8903'!AB$4,FALSE)</f>
        <v>552</v>
      </c>
      <c r="I492">
        <f>VLOOKUP($A492,'TRA8903'!$C$9:$AC$235,'TRA8903'!AC$4,FALSE)</f>
        <v>557</v>
      </c>
      <c r="J492">
        <f>VLOOKUP($A492,'TRA8903'!$C$9:$AD$235,'TRA8903'!AD$4,FALSE)</f>
        <v>571</v>
      </c>
      <c r="K492">
        <f>VLOOKUP($A492,'TRA8903'!$C$9:$AE$235,'TRA8903'!AE$4,FALSE)</f>
        <v>579</v>
      </c>
      <c r="M492">
        <f>VLOOKUP($A492,Sheet6!$A$8:$F$224,2,FALSE)</f>
        <v>176124</v>
      </c>
      <c r="N492">
        <f>VLOOKUP($A492,Sheet6!$A$8:$F$224,3,FALSE)</f>
        <v>176221</v>
      </c>
      <c r="O492">
        <f>VLOOKUP($A492,Sheet6!$A$8:$F$224,4,FALSE)</f>
        <v>177191</v>
      </c>
      <c r="P492">
        <f>VLOOKUP($A492,Sheet6!$A$8:$F$224,5,FALSE)</f>
        <v>177592</v>
      </c>
      <c r="Q492">
        <f>VLOOKUP($A492,Sheet6!$A$8:$F$224,6,FALSE)</f>
        <v>178480</v>
      </c>
      <c r="R492">
        <f>VLOOKUP($A492,Sheet6!$A$8:$G$224,7,FALSE)</f>
        <v>179331</v>
      </c>
      <c r="S492">
        <f>VLOOKUP($A492,Sheet6!$A$8:$H$224,8,FALSE)</f>
        <v>180049</v>
      </c>
      <c r="T492">
        <f>VLOOKUP($A492,Sheet6!$A$8:$I$229,9,FALSE)</f>
        <v>180585</v>
      </c>
    </row>
    <row r="493" spans="1:20" x14ac:dyDescent="0.3">
      <c r="A493" t="s">
        <v>96</v>
      </c>
      <c r="B493" t="s">
        <v>481</v>
      </c>
      <c r="C493" t="s">
        <v>484</v>
      </c>
      <c r="D493">
        <f>VLOOKUP($A493,'TRA8903'!$C$9:$AB$235,'TRA8903'!X$4,FALSE)</f>
        <v>816</v>
      </c>
      <c r="E493">
        <f>VLOOKUP($A493,'TRA8903'!$C$9:$AB$235,'TRA8903'!Y$4,FALSE)</f>
        <v>826</v>
      </c>
      <c r="F493">
        <f>VLOOKUP($A493,'TRA8903'!$C$9:$AB$235,'TRA8903'!Z$4,FALSE)</f>
        <v>861</v>
      </c>
      <c r="G493">
        <f>VLOOKUP($A493,'TRA8903'!$C$9:$AB$235,'TRA8903'!AA$4,FALSE)</f>
        <v>887</v>
      </c>
      <c r="H493">
        <f>VLOOKUP($A493,'TRA8903'!$C$9:$AB$235,'TRA8903'!AB$4,FALSE)</f>
        <v>910</v>
      </c>
      <c r="I493">
        <f>VLOOKUP($A493,'TRA8903'!$C$9:$AC$235,'TRA8903'!AC$4,FALSE)</f>
        <v>922</v>
      </c>
      <c r="J493">
        <f>VLOOKUP($A493,'TRA8903'!$C$9:$AD$235,'TRA8903'!AD$4,FALSE)</f>
        <v>946</v>
      </c>
      <c r="K493">
        <f>VLOOKUP($A493,'TRA8903'!$C$9:$AE$235,'TRA8903'!AE$4,FALSE)</f>
        <v>997</v>
      </c>
      <c r="M493">
        <f>VLOOKUP($A493,Sheet6!$A$8:$F$224,2,FALSE)</f>
        <v>320389</v>
      </c>
      <c r="N493">
        <f>VLOOKUP($A493,Sheet6!$A$8:$F$224,3,FALSE)</f>
        <v>320670</v>
      </c>
      <c r="O493">
        <f>VLOOKUP($A493,Sheet6!$A$8:$F$224,4,FALSE)</f>
        <v>321503</v>
      </c>
      <c r="P493">
        <f>VLOOKUP($A493,Sheet6!$A$8:$F$224,5,FALSE)</f>
        <v>321700</v>
      </c>
      <c r="Q493">
        <f>VLOOKUP($A493,Sheet6!$A$8:$F$224,6,FALSE)</f>
        <v>322216</v>
      </c>
      <c r="R493">
        <f>VLOOKUP($A493,Sheet6!$A$8:$G$224,7,FALSE)</f>
        <v>322796</v>
      </c>
      <c r="S493">
        <f>VLOOKUP($A493,Sheet6!$A$8:$H$224,8,FALSE)</f>
        <v>323235</v>
      </c>
      <c r="T493">
        <f>VLOOKUP($A493,Sheet6!$A$8:$I$229,9,FALSE)</f>
        <v>324011</v>
      </c>
    </row>
    <row r="494" spans="1:20" x14ac:dyDescent="0.3">
      <c r="A494" t="s">
        <v>114</v>
      </c>
      <c r="B494" t="s">
        <v>481</v>
      </c>
      <c r="C494" t="s">
        <v>484</v>
      </c>
      <c r="D494">
        <f>VLOOKUP($A494,'TRA8903'!$C$9:$AB$235,'TRA8903'!X$4,FALSE)</f>
        <v>756</v>
      </c>
      <c r="E494">
        <f>VLOOKUP($A494,'TRA8903'!$C$9:$AB$235,'TRA8903'!Y$4,FALSE)</f>
        <v>770</v>
      </c>
      <c r="F494">
        <f>VLOOKUP($A494,'TRA8903'!$C$9:$AB$235,'TRA8903'!Z$4,FALSE)</f>
        <v>805</v>
      </c>
      <c r="G494">
        <f>VLOOKUP($A494,'TRA8903'!$C$9:$AB$235,'TRA8903'!AA$4,FALSE)</f>
        <v>825</v>
      </c>
      <c r="H494">
        <f>VLOOKUP($A494,'TRA8903'!$C$9:$AB$235,'TRA8903'!AB$4,FALSE)</f>
        <v>851</v>
      </c>
      <c r="I494">
        <f>VLOOKUP($A494,'TRA8903'!$C$9:$AC$235,'TRA8903'!AC$4,FALSE)</f>
        <v>881</v>
      </c>
      <c r="J494">
        <f>VLOOKUP($A494,'TRA8903'!$C$9:$AD$235,'TRA8903'!AD$4,FALSE)</f>
        <v>924</v>
      </c>
      <c r="K494">
        <f>VLOOKUP($A494,'TRA8903'!$C$9:$AE$235,'TRA8903'!AE$4,FALSE)</f>
        <v>947</v>
      </c>
      <c r="M494">
        <f>VLOOKUP($A494,Sheet6!$A$8:$F$224,2,FALSE)</f>
        <v>233762</v>
      </c>
      <c r="N494">
        <f>VLOOKUP($A494,Sheet6!$A$8:$F$224,3,FALSE)</f>
        <v>235811</v>
      </c>
      <c r="O494">
        <f>VLOOKUP($A494,Sheet6!$A$8:$F$224,4,FALSE)</f>
        <v>237971</v>
      </c>
      <c r="P494">
        <f>VLOOKUP($A494,Sheet6!$A$8:$F$224,5,FALSE)</f>
        <v>239855</v>
      </c>
      <c r="Q494">
        <f>VLOOKUP($A494,Sheet6!$A$8:$F$224,6,FALSE)</f>
        <v>241847</v>
      </c>
      <c r="R494">
        <f>VLOOKUP($A494,Sheet6!$A$8:$G$224,7,FALSE)</f>
        <v>243341</v>
      </c>
      <c r="S494">
        <f>VLOOKUP($A494,Sheet6!$A$8:$H$224,8,FALSE)</f>
        <v>245199</v>
      </c>
      <c r="T494">
        <f>VLOOKUP($A494,Sheet6!$A$8:$I$229,9,FALSE)</f>
        <v>246866</v>
      </c>
    </row>
    <row r="495" spans="1:20" x14ac:dyDescent="0.3">
      <c r="A495" t="s">
        <v>116</v>
      </c>
      <c r="B495" t="s">
        <v>481</v>
      </c>
      <c r="C495" t="s">
        <v>484</v>
      </c>
      <c r="D495">
        <f>VLOOKUP($A495,'TRA8903'!$C$9:$AB$235,'TRA8903'!X$4,FALSE)</f>
        <v>1089</v>
      </c>
      <c r="E495">
        <f>VLOOKUP($A495,'TRA8903'!$C$9:$AB$235,'TRA8903'!Y$4,FALSE)</f>
        <v>1108</v>
      </c>
      <c r="F495">
        <f>VLOOKUP($A495,'TRA8903'!$C$9:$AB$235,'TRA8903'!Z$4,FALSE)</f>
        <v>1157</v>
      </c>
      <c r="G495">
        <f>VLOOKUP($A495,'TRA8903'!$C$9:$AB$235,'TRA8903'!AA$4,FALSE)</f>
        <v>1191</v>
      </c>
      <c r="H495">
        <f>VLOOKUP($A495,'TRA8903'!$C$9:$AB$235,'TRA8903'!AB$4,FALSE)</f>
        <v>1233</v>
      </c>
      <c r="I495">
        <f>VLOOKUP($A495,'TRA8903'!$C$9:$AC$235,'TRA8903'!AC$4,FALSE)</f>
        <v>1255</v>
      </c>
      <c r="J495">
        <f>VLOOKUP($A495,'TRA8903'!$C$9:$AD$235,'TRA8903'!AD$4,FALSE)</f>
        <v>1322</v>
      </c>
      <c r="K495">
        <f>VLOOKUP($A495,'TRA8903'!$C$9:$AE$235,'TRA8903'!AE$4,FALSE)</f>
        <v>1336</v>
      </c>
      <c r="M495">
        <f>VLOOKUP($A495,Sheet6!$A$8:$F$224,2,FALSE)</f>
        <v>302920</v>
      </c>
      <c r="N495">
        <f>VLOOKUP($A495,Sheet6!$A$8:$F$224,3,FALSE)</f>
        <v>303693</v>
      </c>
      <c r="O495">
        <f>VLOOKUP($A495,Sheet6!$A$8:$F$224,4,FALSE)</f>
        <v>304398</v>
      </c>
      <c r="P495">
        <f>VLOOKUP($A495,Sheet6!$A$8:$F$224,5,FALSE)</f>
        <v>305496</v>
      </c>
      <c r="Q495">
        <f>VLOOKUP($A495,Sheet6!$A$8:$F$224,6,FALSE)</f>
        <v>307374</v>
      </c>
      <c r="R495">
        <f>VLOOKUP($A495,Sheet6!$A$8:$G$224,7,FALSE)</f>
        <v>308940</v>
      </c>
      <c r="S495">
        <f>VLOOKUP($A495,Sheet6!$A$8:$H$224,8,FALSE)</f>
        <v>310542</v>
      </c>
      <c r="T495">
        <f>VLOOKUP($A495,Sheet6!$A$8:$I$229,9,FALSE)</f>
        <v>311890</v>
      </c>
    </row>
    <row r="496" spans="1:20" x14ac:dyDescent="0.3">
      <c r="A496" t="s">
        <v>118</v>
      </c>
      <c r="B496" t="s">
        <v>481</v>
      </c>
      <c r="C496" t="s">
        <v>484</v>
      </c>
      <c r="D496">
        <f>VLOOKUP($A496,'TRA8903'!$C$9:$AB$235,'TRA8903'!X$4,FALSE)</f>
        <v>891</v>
      </c>
      <c r="E496">
        <f>VLOOKUP($A496,'TRA8903'!$C$9:$AB$235,'TRA8903'!Y$4,FALSE)</f>
        <v>905</v>
      </c>
      <c r="F496">
        <f>VLOOKUP($A496,'TRA8903'!$C$9:$AB$235,'TRA8903'!Z$4,FALSE)</f>
        <v>946</v>
      </c>
      <c r="G496">
        <f>VLOOKUP($A496,'TRA8903'!$C$9:$AB$235,'TRA8903'!AA$4,FALSE)</f>
        <v>975</v>
      </c>
      <c r="H496">
        <f>VLOOKUP($A496,'TRA8903'!$C$9:$AB$235,'TRA8903'!AB$4,FALSE)</f>
        <v>1006</v>
      </c>
      <c r="I496">
        <f>VLOOKUP($A496,'TRA8903'!$C$9:$AC$235,'TRA8903'!AC$4,FALSE)</f>
        <v>1024</v>
      </c>
      <c r="J496">
        <f>VLOOKUP($A496,'TRA8903'!$C$9:$AD$235,'TRA8903'!AD$4,FALSE)</f>
        <v>1080</v>
      </c>
      <c r="K496">
        <f>VLOOKUP($A496,'TRA8903'!$C$9:$AE$235,'TRA8903'!AE$4,FALSE)</f>
        <v>1107</v>
      </c>
      <c r="M496">
        <f>VLOOKUP($A496,Sheet6!$A$8:$F$224,2,FALSE)</f>
        <v>258424</v>
      </c>
      <c r="N496">
        <f>VLOOKUP($A496,Sheet6!$A$8:$F$224,3,FALSE)</f>
        <v>258817</v>
      </c>
      <c r="O496">
        <f>VLOOKUP($A496,Sheet6!$A$8:$F$224,4,FALSE)</f>
        <v>260256</v>
      </c>
      <c r="P496">
        <f>VLOOKUP($A496,Sheet6!$A$8:$F$224,5,FALSE)</f>
        <v>260929</v>
      </c>
      <c r="Q496">
        <f>VLOOKUP($A496,Sheet6!$A$8:$F$224,6,FALSE)</f>
        <v>262142</v>
      </c>
      <c r="R496">
        <f>VLOOKUP($A496,Sheet6!$A$8:$G$224,7,FALSE)</f>
        <v>263375</v>
      </c>
      <c r="S496">
        <f>VLOOKUP($A496,Sheet6!$A$8:$H$224,8,FALSE)</f>
        <v>264671</v>
      </c>
      <c r="T496">
        <f>VLOOKUP($A496,Sheet6!$A$8:$I$229,9,FALSE)</f>
        <v>265411</v>
      </c>
    </row>
    <row r="497" spans="1:20" x14ac:dyDescent="0.3">
      <c r="A497" t="s">
        <v>120</v>
      </c>
      <c r="B497" t="s">
        <v>481</v>
      </c>
      <c r="C497" t="s">
        <v>484</v>
      </c>
      <c r="D497">
        <f>VLOOKUP($A497,'TRA8903'!$C$9:$AB$235,'TRA8903'!X$4,FALSE)</f>
        <v>1441</v>
      </c>
      <c r="E497">
        <f>VLOOKUP($A497,'TRA8903'!$C$9:$AB$235,'TRA8903'!Y$4,FALSE)</f>
        <v>1458</v>
      </c>
      <c r="F497">
        <f>VLOOKUP($A497,'TRA8903'!$C$9:$AB$235,'TRA8903'!Z$4,FALSE)</f>
        <v>1522</v>
      </c>
      <c r="G497">
        <f>VLOOKUP($A497,'TRA8903'!$C$9:$AB$235,'TRA8903'!AA$4,FALSE)</f>
        <v>1557</v>
      </c>
      <c r="H497">
        <f>VLOOKUP($A497,'TRA8903'!$C$9:$AB$235,'TRA8903'!AB$4,FALSE)</f>
        <v>1614</v>
      </c>
      <c r="I497">
        <f>VLOOKUP($A497,'TRA8903'!$C$9:$AC$235,'TRA8903'!AC$4,FALSE)</f>
        <v>1647</v>
      </c>
      <c r="J497">
        <f>VLOOKUP($A497,'TRA8903'!$C$9:$AD$235,'TRA8903'!AD$4,FALSE)</f>
        <v>1703</v>
      </c>
      <c r="K497">
        <f>VLOOKUP($A497,'TRA8903'!$C$9:$AE$235,'TRA8903'!AE$4,FALSE)</f>
        <v>1753</v>
      </c>
      <c r="M497">
        <f>VLOOKUP($A497,Sheet6!$A$8:$F$224,2,FALSE)</f>
        <v>557276</v>
      </c>
      <c r="N497">
        <f>VLOOKUP($A497,Sheet6!$A$8:$F$224,3,FALSE)</f>
        <v>560199</v>
      </c>
      <c r="O497">
        <f>VLOOKUP($A497,Sheet6!$A$8:$F$224,4,FALSE)</f>
        <v>563463</v>
      </c>
      <c r="P497">
        <f>VLOOKUP($A497,Sheet6!$A$8:$F$224,5,FALSE)</f>
        <v>569177</v>
      </c>
      <c r="Q497">
        <f>VLOOKUP($A497,Sheet6!$A$8:$F$224,6,FALSE)</f>
        <v>574050</v>
      </c>
      <c r="R497">
        <f>VLOOKUP($A497,Sheet6!$A$8:$G$224,7,FALSE)</f>
        <v>577789</v>
      </c>
      <c r="S497">
        <f>VLOOKUP($A497,Sheet6!$A$8:$H$224,8,FALSE)</f>
        <v>582506</v>
      </c>
      <c r="T497">
        <f>VLOOKUP($A497,Sheet6!$A$8:$I$229,9,FALSE)</f>
        <v>584853</v>
      </c>
    </row>
    <row r="498" spans="1:20" x14ac:dyDescent="0.3">
      <c r="A498" t="s">
        <v>124</v>
      </c>
      <c r="B498" t="s">
        <v>481</v>
      </c>
      <c r="C498" t="s">
        <v>484</v>
      </c>
      <c r="D498">
        <f>VLOOKUP($A498,'TRA8903'!$C$9:$AB$235,'TRA8903'!X$4,FALSE)</f>
        <v>1525</v>
      </c>
      <c r="E498">
        <f>VLOOKUP($A498,'TRA8903'!$C$9:$AB$235,'TRA8903'!Y$4,FALSE)</f>
        <v>1543</v>
      </c>
      <c r="F498">
        <f>VLOOKUP($A498,'TRA8903'!$C$9:$AB$235,'TRA8903'!Z$4,FALSE)</f>
        <v>1617</v>
      </c>
      <c r="G498">
        <f>VLOOKUP($A498,'TRA8903'!$C$9:$AB$235,'TRA8903'!AA$4,FALSE)</f>
        <v>1669</v>
      </c>
      <c r="H498">
        <f>VLOOKUP($A498,'TRA8903'!$C$9:$AB$235,'TRA8903'!AB$4,FALSE)</f>
        <v>1712</v>
      </c>
      <c r="I498">
        <f>VLOOKUP($A498,'TRA8903'!$C$9:$AC$235,'TRA8903'!AC$4,FALSE)</f>
        <v>1766</v>
      </c>
      <c r="J498">
        <f>VLOOKUP($A498,'TRA8903'!$C$9:$AD$235,'TRA8903'!AD$4,FALSE)</f>
        <v>1824</v>
      </c>
      <c r="K498">
        <f>VLOOKUP($A498,'TRA8903'!$C$9:$AE$235,'TRA8903'!AE$4,FALSE)</f>
        <v>1873</v>
      </c>
      <c r="M498">
        <f>VLOOKUP($A498,Sheet6!$A$8:$F$224,2,FALSE)</f>
        <v>524386</v>
      </c>
      <c r="N498">
        <f>VLOOKUP($A498,Sheet6!$A$8:$F$224,3,FALSE)</f>
        <v>525936</v>
      </c>
      <c r="O498">
        <f>VLOOKUP($A498,Sheet6!$A$8:$F$224,4,FALSE)</f>
        <v>527567</v>
      </c>
      <c r="P498">
        <f>VLOOKUP($A498,Sheet6!$A$8:$F$224,5,FALSE)</f>
        <v>529879</v>
      </c>
      <c r="Q498">
        <f>VLOOKUP($A498,Sheet6!$A$8:$F$224,6,FALSE)</f>
        <v>532539</v>
      </c>
      <c r="R498">
        <f>VLOOKUP($A498,Sheet6!$A$8:$G$224,7,FALSE)</f>
        <v>534800</v>
      </c>
      <c r="S498">
        <f>VLOOKUP($A498,Sheet6!$A$8:$H$224,8,FALSE)</f>
        <v>537173</v>
      </c>
      <c r="T498">
        <f>VLOOKUP($A498,Sheet6!$A$8:$I$229,9,FALSE)</f>
        <v>539776</v>
      </c>
    </row>
    <row r="499" spans="1:20" x14ac:dyDescent="0.3">
      <c r="A499" t="s">
        <v>126</v>
      </c>
      <c r="B499" t="s">
        <v>481</v>
      </c>
      <c r="C499" t="s">
        <v>484</v>
      </c>
      <c r="D499">
        <f>VLOOKUP($A499,'TRA8903'!$C$9:$AB$235,'TRA8903'!X$4,FALSE)</f>
        <v>659</v>
      </c>
      <c r="E499">
        <f>VLOOKUP($A499,'TRA8903'!$C$9:$AB$235,'TRA8903'!Y$4,FALSE)</f>
        <v>668</v>
      </c>
      <c r="F499">
        <f>VLOOKUP($A499,'TRA8903'!$C$9:$AB$235,'TRA8903'!Z$4,FALSE)</f>
        <v>692</v>
      </c>
      <c r="G499">
        <f>VLOOKUP($A499,'TRA8903'!$C$9:$AB$235,'TRA8903'!AA$4,FALSE)</f>
        <v>706</v>
      </c>
      <c r="H499">
        <f>VLOOKUP($A499,'TRA8903'!$C$9:$AB$235,'TRA8903'!AB$4,FALSE)</f>
        <v>721</v>
      </c>
      <c r="I499">
        <f>VLOOKUP($A499,'TRA8903'!$C$9:$AC$235,'TRA8903'!AC$4,FALSE)</f>
        <v>736</v>
      </c>
      <c r="J499">
        <f>VLOOKUP($A499,'TRA8903'!$C$9:$AD$235,'TRA8903'!AD$4,FALSE)</f>
        <v>754</v>
      </c>
      <c r="K499">
        <f>VLOOKUP($A499,'TRA8903'!$C$9:$AE$235,'TRA8903'!AE$4,FALSE)</f>
        <v>767</v>
      </c>
      <c r="M499">
        <f>VLOOKUP($A499,Sheet6!$A$8:$F$224,2,FALSE)</f>
        <v>205200</v>
      </c>
      <c r="N499">
        <f>VLOOKUP($A499,Sheet6!$A$8:$F$224,3,FALSE)</f>
        <v>206136</v>
      </c>
      <c r="O499">
        <f>VLOOKUP($A499,Sheet6!$A$8:$F$224,4,FALSE)</f>
        <v>207042</v>
      </c>
      <c r="P499">
        <f>VLOOKUP($A499,Sheet6!$A$8:$F$224,5,FALSE)</f>
        <v>207832</v>
      </c>
      <c r="Q499">
        <f>VLOOKUP($A499,Sheet6!$A$8:$F$224,6,FALSE)</f>
        <v>209069</v>
      </c>
      <c r="R499">
        <f>VLOOKUP($A499,Sheet6!$A$8:$G$224,7,FALSE)</f>
        <v>209454</v>
      </c>
      <c r="S499">
        <f>VLOOKUP($A499,Sheet6!$A$8:$H$224,8,FALSE)</f>
        <v>210082</v>
      </c>
      <c r="T499">
        <f>VLOOKUP($A499,Sheet6!$A$8:$I$229,9,FALSE)</f>
        <v>211455</v>
      </c>
    </row>
    <row r="500" spans="1:20" x14ac:dyDescent="0.3">
      <c r="A500" t="s">
        <v>128</v>
      </c>
      <c r="B500" t="s">
        <v>481</v>
      </c>
      <c r="C500" t="s">
        <v>484</v>
      </c>
      <c r="D500">
        <f>VLOOKUP($A500,'TRA8903'!$C$9:$AB$235,'TRA8903'!X$4,FALSE)</f>
        <v>1106</v>
      </c>
      <c r="E500">
        <f>VLOOKUP($A500,'TRA8903'!$C$9:$AB$235,'TRA8903'!Y$4,FALSE)</f>
        <v>1121</v>
      </c>
      <c r="F500">
        <f>VLOOKUP($A500,'TRA8903'!$C$9:$AB$235,'TRA8903'!Z$4,FALSE)</f>
        <v>1173</v>
      </c>
      <c r="G500">
        <f>VLOOKUP($A500,'TRA8903'!$C$9:$AB$235,'TRA8903'!AA$4,FALSE)</f>
        <v>1203</v>
      </c>
      <c r="H500">
        <f>VLOOKUP($A500,'TRA8903'!$C$9:$AB$235,'TRA8903'!AB$4,FALSE)</f>
        <v>1246</v>
      </c>
      <c r="I500">
        <f>VLOOKUP($A500,'TRA8903'!$C$9:$AC$235,'TRA8903'!AC$4,FALSE)</f>
        <v>1266</v>
      </c>
      <c r="J500">
        <f>VLOOKUP($A500,'TRA8903'!$C$9:$AD$235,'TRA8903'!AD$4,FALSE)</f>
        <v>1297</v>
      </c>
      <c r="K500">
        <f>VLOOKUP($A500,'TRA8903'!$C$9:$AE$235,'TRA8903'!AE$4,FALSE)</f>
        <v>1332</v>
      </c>
      <c r="M500">
        <f>VLOOKUP($A500,Sheet6!$A$8:$F$224,2,FALSE)</f>
        <v>425346</v>
      </c>
      <c r="N500">
        <f>VLOOKUP($A500,Sheet6!$A$8:$F$224,3,FALSE)</f>
        <v>427831</v>
      </c>
      <c r="O500">
        <f>VLOOKUP($A500,Sheet6!$A$8:$F$224,4,FALSE)</f>
        <v>429998</v>
      </c>
      <c r="P500">
        <f>VLOOKUP($A500,Sheet6!$A$8:$F$224,5,FALSE)</f>
        <v>432855</v>
      </c>
      <c r="Q500">
        <f>VLOOKUP($A500,Sheet6!$A$8:$F$224,6,FALSE)</f>
        <v>435236</v>
      </c>
      <c r="R500">
        <f>VLOOKUP($A500,Sheet6!$A$8:$G$224,7,FALSE)</f>
        <v>437145</v>
      </c>
      <c r="S500">
        <f>VLOOKUP($A500,Sheet6!$A$8:$H$224,8,FALSE)</f>
        <v>438727</v>
      </c>
      <c r="T500">
        <f>VLOOKUP($A500,Sheet6!$A$8:$I$229,9,FALSE)</f>
        <v>439787</v>
      </c>
    </row>
    <row r="501" spans="1:20" x14ac:dyDescent="0.3">
      <c r="A501" t="s">
        <v>130</v>
      </c>
      <c r="B501" t="s">
        <v>481</v>
      </c>
      <c r="C501" t="s">
        <v>484</v>
      </c>
      <c r="D501">
        <f>VLOOKUP($A501,'TRA8903'!$C$9:$AB$235,'TRA8903'!X$4,FALSE)</f>
        <v>2576</v>
      </c>
      <c r="E501">
        <f>VLOOKUP($A501,'TRA8903'!$C$9:$AB$235,'TRA8903'!Y$4,FALSE)</f>
        <v>2608</v>
      </c>
      <c r="F501">
        <f>VLOOKUP($A501,'TRA8903'!$C$9:$AB$235,'TRA8903'!Z$4,FALSE)</f>
        <v>2713</v>
      </c>
      <c r="G501">
        <f>VLOOKUP($A501,'TRA8903'!$C$9:$AB$235,'TRA8903'!AA$4,FALSE)</f>
        <v>2776</v>
      </c>
      <c r="H501">
        <f>VLOOKUP($A501,'TRA8903'!$C$9:$AB$235,'TRA8903'!AB$4,FALSE)</f>
        <v>2891</v>
      </c>
      <c r="I501">
        <f>VLOOKUP($A501,'TRA8903'!$C$9:$AC$235,'TRA8903'!AC$4,FALSE)</f>
        <v>2949</v>
      </c>
      <c r="J501">
        <f>VLOOKUP($A501,'TRA8903'!$C$9:$AD$235,'TRA8903'!AD$4,FALSE)</f>
        <v>3052</v>
      </c>
      <c r="K501">
        <f>VLOOKUP($A501,'TRA8903'!$C$9:$AE$235,'TRA8903'!AE$4,FALSE)</f>
        <v>3164</v>
      </c>
      <c r="M501">
        <f>VLOOKUP($A501,Sheet6!$A$8:$F$224,2,FALSE)</f>
        <v>757566</v>
      </c>
      <c r="N501">
        <f>VLOOKUP($A501,Sheet6!$A$8:$F$224,3,FALSE)</f>
        <v>760894</v>
      </c>
      <c r="O501">
        <f>VLOOKUP($A501,Sheet6!$A$8:$F$224,4,FALSE)</f>
        <v>765430</v>
      </c>
      <c r="P501">
        <f>VLOOKUP($A501,Sheet6!$A$8:$F$224,5,FALSE)</f>
        <v>773213</v>
      </c>
      <c r="Q501">
        <f>VLOOKUP($A501,Sheet6!$A$8:$F$224,6,FALSE)</f>
        <v>781087</v>
      </c>
      <c r="R501">
        <f>VLOOKUP($A501,Sheet6!$A$8:$G$224,7,FALSE)</f>
        <v>784846</v>
      </c>
      <c r="S501">
        <f>VLOOKUP($A501,Sheet6!$A$8:$H$224,8,FALSE)</f>
        <v>789194</v>
      </c>
      <c r="T501">
        <f>VLOOKUP($A501,Sheet6!$A$8:$I$229,9,FALSE)</f>
        <v>793139</v>
      </c>
    </row>
    <row r="502" spans="1:20" x14ac:dyDescent="0.3">
      <c r="A502" t="s">
        <v>132</v>
      </c>
      <c r="B502" t="s">
        <v>481</v>
      </c>
      <c r="C502" t="s">
        <v>484</v>
      </c>
      <c r="D502">
        <f>VLOOKUP($A502,'TRA8903'!$C$9:$AB$235,'TRA8903'!X$4,FALSE)</f>
        <v>976</v>
      </c>
      <c r="E502">
        <f>VLOOKUP($A502,'TRA8903'!$C$9:$AB$235,'TRA8903'!Y$4,FALSE)</f>
        <v>988</v>
      </c>
      <c r="F502">
        <f>VLOOKUP($A502,'TRA8903'!$C$9:$AB$235,'TRA8903'!Z$4,FALSE)</f>
        <v>1039</v>
      </c>
      <c r="G502">
        <f>VLOOKUP($A502,'TRA8903'!$C$9:$AB$235,'TRA8903'!AA$4,FALSE)</f>
        <v>1066</v>
      </c>
      <c r="H502">
        <f>VLOOKUP($A502,'TRA8903'!$C$9:$AB$235,'TRA8903'!AB$4,FALSE)</f>
        <v>1101</v>
      </c>
      <c r="I502">
        <f>VLOOKUP($A502,'TRA8903'!$C$9:$AC$235,'TRA8903'!AC$4,FALSE)</f>
        <v>1116</v>
      </c>
      <c r="J502">
        <f>VLOOKUP($A502,'TRA8903'!$C$9:$AD$235,'TRA8903'!AD$4,FALSE)</f>
        <v>1178</v>
      </c>
      <c r="K502">
        <f>VLOOKUP($A502,'TRA8903'!$C$9:$AE$235,'TRA8903'!AE$4,FALSE)</f>
        <v>1211</v>
      </c>
      <c r="M502">
        <f>VLOOKUP($A502,Sheet6!$A$8:$F$224,2,FALSE)</f>
        <v>327890</v>
      </c>
      <c r="N502">
        <f>VLOOKUP($A502,Sheet6!$A$8:$F$224,3,FALSE)</f>
        <v>329847</v>
      </c>
      <c r="O502">
        <f>VLOOKUP($A502,Sheet6!$A$8:$F$224,4,FALSE)</f>
        <v>331720</v>
      </c>
      <c r="P502">
        <f>VLOOKUP($A502,Sheet6!$A$8:$F$224,5,FALSE)</f>
        <v>334017</v>
      </c>
      <c r="Q502">
        <f>VLOOKUP($A502,Sheet6!$A$8:$F$224,6,FALSE)</f>
        <v>337094</v>
      </c>
      <c r="R502">
        <f>VLOOKUP($A502,Sheet6!$A$8:$G$224,7,FALSE)</f>
        <v>340790</v>
      </c>
      <c r="S502">
        <f>VLOOKUP($A502,Sheet6!$A$8:$H$224,8,FALSE)</f>
        <v>345038</v>
      </c>
      <c r="T502">
        <f>VLOOKUP($A502,Sheet6!$A$8:$I$229,9,FALSE)</f>
        <v>348312</v>
      </c>
    </row>
    <row r="503" spans="1:20" x14ac:dyDescent="0.3">
      <c r="A503" t="s">
        <v>172</v>
      </c>
      <c r="B503" t="s">
        <v>481</v>
      </c>
      <c r="C503" t="s">
        <v>484</v>
      </c>
      <c r="D503">
        <f>VLOOKUP($A503,'TRA8903'!$C$9:$AB$235,'TRA8903'!X$4,FALSE)</f>
        <v>3300</v>
      </c>
      <c r="E503">
        <f>VLOOKUP($A503,'TRA8903'!$C$9:$AB$235,'TRA8903'!Y$4,FALSE)</f>
        <v>3292</v>
      </c>
      <c r="F503">
        <f>VLOOKUP($A503,'TRA8903'!$C$9:$AB$235,'TRA8903'!Z$4,FALSE)</f>
        <v>3414</v>
      </c>
      <c r="G503">
        <f>VLOOKUP($A503,'TRA8903'!$C$9:$AB$235,'TRA8903'!AA$4,FALSE)</f>
        <v>3477</v>
      </c>
      <c r="H503">
        <f>VLOOKUP($A503,'TRA8903'!$C$9:$AB$235,'TRA8903'!AB$4,FALSE)</f>
        <v>3475</v>
      </c>
      <c r="I503">
        <f>VLOOKUP($A503,'TRA8903'!$C$9:$AC$235,'TRA8903'!AC$4,FALSE)</f>
        <v>3523</v>
      </c>
      <c r="J503">
        <f>VLOOKUP($A503,'TRA8903'!$C$9:$AD$235,'TRA8903'!AD$4,FALSE)</f>
        <v>3600</v>
      </c>
      <c r="K503">
        <f>VLOOKUP($A503,'TRA8903'!$C$9:$AE$235,'TRA8903'!AE$4,FALSE)</f>
        <v>3661</v>
      </c>
      <c r="M503">
        <f>VLOOKUP($A503,Sheet6!$A$8:$F$224,2,FALSE)</f>
        <v>1085198</v>
      </c>
      <c r="N503">
        <f>VLOOKUP($A503,Sheet6!$A$8:$F$224,3,FALSE)</f>
        <v>1092190</v>
      </c>
      <c r="O503">
        <f>VLOOKUP($A503,Sheet6!$A$8:$F$224,4,FALSE)</f>
        <v>1101521</v>
      </c>
      <c r="P503">
        <f>VLOOKUP($A503,Sheet6!$A$8:$F$224,5,FALSE)</f>
        <v>1112950</v>
      </c>
      <c r="Q503">
        <f>VLOOKUP($A503,Sheet6!$A$8:$F$224,6,FALSE)</f>
        <v>1128077</v>
      </c>
      <c r="R503">
        <f>VLOOKUP($A503,Sheet6!$A$8:$G$224,7,FALSE)</f>
        <v>1137123</v>
      </c>
      <c r="S503">
        <f>VLOOKUP($A503,Sheet6!$A$8:$H$224,8,FALSE)</f>
        <v>1141374</v>
      </c>
      <c r="T503">
        <f>VLOOKUP($A503,Sheet6!$A$8:$I$229,9,FALSE)</f>
        <v>1141816</v>
      </c>
    </row>
    <row r="504" spans="1:20" x14ac:dyDescent="0.3">
      <c r="A504" t="s">
        <v>174</v>
      </c>
      <c r="B504" t="s">
        <v>481</v>
      </c>
      <c r="C504" t="s">
        <v>484</v>
      </c>
      <c r="D504">
        <f>VLOOKUP($A504,'TRA8903'!$C$9:$AB$235,'TRA8903'!X$4,FALSE)</f>
        <v>1023</v>
      </c>
      <c r="E504">
        <f>VLOOKUP($A504,'TRA8903'!$C$9:$AB$235,'TRA8903'!Y$4,FALSE)</f>
        <v>1023</v>
      </c>
      <c r="F504">
        <f>VLOOKUP($A504,'TRA8903'!$C$9:$AB$235,'TRA8903'!Z$4,FALSE)</f>
        <v>1086</v>
      </c>
      <c r="G504">
        <f>VLOOKUP($A504,'TRA8903'!$C$9:$AB$235,'TRA8903'!AA$4,FALSE)</f>
        <v>1111</v>
      </c>
      <c r="H504">
        <f>VLOOKUP($A504,'TRA8903'!$C$9:$AB$235,'TRA8903'!AB$4,FALSE)</f>
        <v>1146</v>
      </c>
      <c r="I504">
        <f>VLOOKUP($A504,'TRA8903'!$C$9:$AC$235,'TRA8903'!AC$4,FALSE)</f>
        <v>1159</v>
      </c>
      <c r="J504">
        <f>VLOOKUP($A504,'TRA8903'!$C$9:$AD$235,'TRA8903'!AD$4,FALSE)</f>
        <v>1166</v>
      </c>
      <c r="K504">
        <f>VLOOKUP($A504,'TRA8903'!$C$9:$AE$235,'TRA8903'!AE$4,FALSE)</f>
        <v>1186</v>
      </c>
      <c r="M504">
        <f>VLOOKUP($A504,Sheet6!$A$8:$F$224,2,FALSE)</f>
        <v>322504</v>
      </c>
      <c r="N504">
        <f>VLOOKUP($A504,Sheet6!$A$8:$F$224,3,FALSE)</f>
        <v>328423</v>
      </c>
      <c r="O504">
        <f>VLOOKUP($A504,Sheet6!$A$8:$F$224,4,FALSE)</f>
        <v>335018</v>
      </c>
      <c r="P504">
        <f>VLOOKUP($A504,Sheet6!$A$8:$F$224,5,FALSE)</f>
        <v>344288</v>
      </c>
      <c r="Q504">
        <f>VLOOKUP($A504,Sheet6!$A$8:$F$224,6,FALSE)</f>
        <v>353215</v>
      </c>
      <c r="R504">
        <f>VLOOKUP($A504,Sheet6!$A$8:$G$224,7,FALSE)</f>
        <v>360149</v>
      </c>
      <c r="S504">
        <f>VLOOKUP($A504,Sheet6!$A$8:$H$224,8,FALSE)</f>
        <v>366785</v>
      </c>
      <c r="T504">
        <f>VLOOKUP($A504,Sheet6!$A$8:$I$229,9,FALSE)</f>
        <v>371521</v>
      </c>
    </row>
    <row r="505" spans="1:20" x14ac:dyDescent="0.3">
      <c r="A505" t="s">
        <v>176</v>
      </c>
      <c r="B505" t="s">
        <v>481</v>
      </c>
      <c r="C505" t="s">
        <v>484</v>
      </c>
      <c r="D505">
        <f>VLOOKUP($A505,'TRA8903'!$C$9:$AB$235,'TRA8903'!X$4,FALSE)</f>
        <v>958</v>
      </c>
      <c r="E505">
        <f>VLOOKUP($A505,'TRA8903'!$C$9:$AB$235,'TRA8903'!Y$4,FALSE)</f>
        <v>969</v>
      </c>
      <c r="F505">
        <f>VLOOKUP($A505,'TRA8903'!$C$9:$AB$235,'TRA8903'!Z$4,FALSE)</f>
        <v>1007</v>
      </c>
      <c r="G505">
        <f>VLOOKUP($A505,'TRA8903'!$C$9:$AB$235,'TRA8903'!AA$4,FALSE)</f>
        <v>1025</v>
      </c>
      <c r="H505">
        <f>VLOOKUP($A505,'TRA8903'!$C$9:$AB$235,'TRA8903'!AB$4,FALSE)</f>
        <v>1030</v>
      </c>
      <c r="I505">
        <f>VLOOKUP($A505,'TRA8903'!$C$9:$AC$235,'TRA8903'!AC$4,FALSE)</f>
        <v>1040</v>
      </c>
      <c r="J505">
        <f>VLOOKUP($A505,'TRA8903'!$C$9:$AD$235,'TRA8903'!AD$4,FALSE)</f>
        <v>1049</v>
      </c>
      <c r="K505">
        <f>VLOOKUP($A505,'TRA8903'!$C$9:$AE$235,'TRA8903'!AE$4,FALSE)</f>
        <v>1060</v>
      </c>
      <c r="M505">
        <f>VLOOKUP($A505,Sheet6!$A$8:$F$224,2,FALSE)</f>
        <v>313570</v>
      </c>
      <c r="N505">
        <f>VLOOKUP($A505,Sheet6!$A$8:$F$224,3,FALSE)</f>
        <v>314357</v>
      </c>
      <c r="O505">
        <f>VLOOKUP($A505,Sheet6!$A$8:$F$224,4,FALSE)</f>
        <v>315653</v>
      </c>
      <c r="P505">
        <f>VLOOKUP($A505,Sheet6!$A$8:$F$224,5,FALSE)</f>
        <v>316331</v>
      </c>
      <c r="Q505">
        <f>VLOOKUP($A505,Sheet6!$A$8:$F$224,6,FALSE)</f>
        <v>317558</v>
      </c>
      <c r="R505">
        <f>VLOOKUP($A505,Sheet6!$A$8:$G$224,7,FALSE)</f>
        <v>319419</v>
      </c>
      <c r="S505">
        <f>VLOOKUP($A505,Sheet6!$A$8:$H$224,8,FALSE)</f>
        <v>320626</v>
      </c>
      <c r="T505">
        <f>VLOOKUP($A505,Sheet6!$A$8:$I$229,9,FALSE)</f>
        <v>321596</v>
      </c>
    </row>
    <row r="506" spans="1:20" x14ac:dyDescent="0.3">
      <c r="A506" t="s">
        <v>178</v>
      </c>
      <c r="B506" t="s">
        <v>481</v>
      </c>
      <c r="C506" t="s">
        <v>484</v>
      </c>
      <c r="D506">
        <f>VLOOKUP($A506,'TRA8903'!$C$9:$AB$235,'TRA8903'!X$4,FALSE)</f>
        <v>922</v>
      </c>
      <c r="E506">
        <f>VLOOKUP($A506,'TRA8903'!$C$9:$AB$235,'TRA8903'!Y$4,FALSE)</f>
        <v>927</v>
      </c>
      <c r="F506">
        <f>VLOOKUP($A506,'TRA8903'!$C$9:$AB$235,'TRA8903'!Z$4,FALSE)</f>
        <v>961</v>
      </c>
      <c r="G506">
        <f>VLOOKUP($A506,'TRA8903'!$C$9:$AB$235,'TRA8903'!AA$4,FALSE)</f>
        <v>978</v>
      </c>
      <c r="H506">
        <f>VLOOKUP($A506,'TRA8903'!$C$9:$AB$235,'TRA8903'!AB$4,FALSE)</f>
        <v>992</v>
      </c>
      <c r="I506">
        <f>VLOOKUP($A506,'TRA8903'!$C$9:$AC$235,'TRA8903'!AC$4,FALSE)</f>
        <v>1000</v>
      </c>
      <c r="J506">
        <f>VLOOKUP($A506,'TRA8903'!$C$9:$AD$235,'TRA8903'!AD$4,FALSE)</f>
        <v>1023</v>
      </c>
      <c r="K506">
        <f>VLOOKUP($A506,'TRA8903'!$C$9:$AE$235,'TRA8903'!AE$4,FALSE)</f>
        <v>1043</v>
      </c>
      <c r="M506">
        <f>VLOOKUP($A506,Sheet6!$A$8:$F$224,2,FALSE)</f>
        <v>311245</v>
      </c>
      <c r="N506">
        <f>VLOOKUP($A506,Sheet6!$A$8:$F$224,3,FALSE)</f>
        <v>313980</v>
      </c>
      <c r="O506">
        <f>VLOOKUP($A506,Sheet6!$A$8:$F$224,4,FALSE)</f>
        <v>316289</v>
      </c>
      <c r="P506">
        <f>VLOOKUP($A506,Sheet6!$A$8:$F$224,5,FALSE)</f>
        <v>319101</v>
      </c>
      <c r="Q506">
        <f>VLOOKUP($A506,Sheet6!$A$8:$F$224,6,FALSE)</f>
        <v>322631</v>
      </c>
      <c r="R506">
        <f>VLOOKUP($A506,Sheet6!$A$8:$G$224,7,FALSE)</f>
        <v>325460</v>
      </c>
      <c r="S506">
        <f>VLOOKUP($A506,Sheet6!$A$8:$H$224,8,FALSE)</f>
        <v>327378</v>
      </c>
      <c r="T506">
        <f>VLOOKUP($A506,Sheet6!$A$8:$I$229,9,FALSE)</f>
        <v>328450</v>
      </c>
    </row>
    <row r="507" spans="1:20" x14ac:dyDescent="0.3">
      <c r="A507" t="s">
        <v>180</v>
      </c>
      <c r="B507" t="s">
        <v>481</v>
      </c>
      <c r="C507" t="s">
        <v>484</v>
      </c>
      <c r="D507">
        <f>VLOOKUP($A507,'TRA8903'!$C$9:$AB$235,'TRA8903'!X$4,FALSE)</f>
        <v>828</v>
      </c>
      <c r="E507">
        <f>VLOOKUP($A507,'TRA8903'!$C$9:$AB$235,'TRA8903'!Y$4,FALSE)</f>
        <v>834</v>
      </c>
      <c r="F507">
        <f>VLOOKUP($A507,'TRA8903'!$C$9:$AB$235,'TRA8903'!Z$4,FALSE)</f>
        <v>869</v>
      </c>
      <c r="G507">
        <f>VLOOKUP($A507,'TRA8903'!$C$9:$AB$235,'TRA8903'!AA$4,FALSE)</f>
        <v>895</v>
      </c>
      <c r="H507">
        <f>VLOOKUP($A507,'TRA8903'!$C$9:$AB$235,'TRA8903'!AB$4,FALSE)</f>
        <v>918</v>
      </c>
      <c r="I507">
        <f>VLOOKUP($A507,'TRA8903'!$C$9:$AC$235,'TRA8903'!AC$4,FALSE)</f>
        <v>927</v>
      </c>
      <c r="J507">
        <f>VLOOKUP($A507,'TRA8903'!$C$9:$AD$235,'TRA8903'!AD$4,FALSE)</f>
        <v>953</v>
      </c>
      <c r="K507">
        <f>VLOOKUP($A507,'TRA8903'!$C$9:$AE$235,'TRA8903'!AE$4,FALSE)</f>
        <v>964</v>
      </c>
      <c r="M507">
        <f>VLOOKUP($A507,Sheet6!$A$8:$F$224,2,FALSE)</f>
        <v>207450</v>
      </c>
      <c r="N507">
        <f>VLOOKUP($A507,Sheet6!$A$8:$F$224,3,FALSE)</f>
        <v>209140</v>
      </c>
      <c r="O507">
        <f>VLOOKUP($A507,Sheet6!$A$8:$F$224,4,FALSE)</f>
        <v>210227</v>
      </c>
      <c r="P507">
        <f>VLOOKUP($A507,Sheet6!$A$8:$F$224,5,FALSE)</f>
        <v>210834</v>
      </c>
      <c r="Q507">
        <f>VLOOKUP($A507,Sheet6!$A$8:$F$224,6,FALSE)</f>
        <v>212166</v>
      </c>
      <c r="R507">
        <f>VLOOKUP($A507,Sheet6!$A$8:$G$224,7,FALSE)</f>
        <v>213933</v>
      </c>
      <c r="S507">
        <f>VLOOKUP($A507,Sheet6!$A$8:$H$224,8,FALSE)</f>
        <v>214909</v>
      </c>
      <c r="T507">
        <f>VLOOKUP($A507,Sheet6!$A$8:$I$229,9,FALSE)</f>
        <v>216374</v>
      </c>
    </row>
    <row r="508" spans="1:20" x14ac:dyDescent="0.3">
      <c r="A508" t="s">
        <v>182</v>
      </c>
      <c r="B508" t="s">
        <v>481</v>
      </c>
      <c r="C508" t="s">
        <v>484</v>
      </c>
      <c r="D508">
        <f>VLOOKUP($A508,'TRA8903'!$C$9:$AB$235,'TRA8903'!X$4,FALSE)</f>
        <v>681</v>
      </c>
      <c r="E508">
        <f>VLOOKUP($A508,'TRA8903'!$C$9:$AB$235,'TRA8903'!Y$4,FALSE)</f>
        <v>684</v>
      </c>
      <c r="F508">
        <f>VLOOKUP($A508,'TRA8903'!$C$9:$AB$235,'TRA8903'!Z$4,FALSE)</f>
        <v>712</v>
      </c>
      <c r="G508">
        <f>VLOOKUP($A508,'TRA8903'!$C$9:$AB$235,'TRA8903'!AA$4,FALSE)</f>
        <v>725</v>
      </c>
      <c r="H508">
        <f>VLOOKUP($A508,'TRA8903'!$C$9:$AB$235,'TRA8903'!AB$4,FALSE)</f>
        <v>729</v>
      </c>
      <c r="I508">
        <f>VLOOKUP($A508,'TRA8903'!$C$9:$AC$235,'TRA8903'!AC$4,FALSE)</f>
        <v>740</v>
      </c>
      <c r="J508">
        <f>VLOOKUP($A508,'TRA8903'!$C$9:$AD$235,'TRA8903'!AD$4,FALSE)</f>
        <v>752</v>
      </c>
      <c r="K508">
        <f>VLOOKUP($A508,'TRA8903'!$C$9:$AE$235,'TRA8903'!AE$4,FALSE)</f>
        <v>765</v>
      </c>
      <c r="M508">
        <f>VLOOKUP($A508,Sheet6!$A$8:$F$224,2,FALSE)</f>
        <v>270844</v>
      </c>
      <c r="N508">
        <f>VLOOKUP($A508,Sheet6!$A$8:$F$224,3,FALSE)</f>
        <v>271955</v>
      </c>
      <c r="O508">
        <f>VLOOKUP($A508,Sheet6!$A$8:$F$224,4,FALSE)</f>
        <v>273933</v>
      </c>
      <c r="P508">
        <f>VLOOKUP($A508,Sheet6!$A$8:$F$224,5,FALSE)</f>
        <v>275880</v>
      </c>
      <c r="Q508">
        <f>VLOOKUP($A508,Sheet6!$A$8:$F$224,6,FALSE)</f>
        <v>278887</v>
      </c>
      <c r="R508">
        <f>VLOOKUP($A508,Sheet6!$A$8:$G$224,7,FALSE)</f>
        <v>281293</v>
      </c>
      <c r="S508">
        <f>VLOOKUP($A508,Sheet6!$A$8:$H$224,8,FALSE)</f>
        <v>283378</v>
      </c>
      <c r="T508">
        <f>VLOOKUP($A508,Sheet6!$A$8:$I$229,9,FALSE)</f>
        <v>285478</v>
      </c>
    </row>
    <row r="509" spans="1:20" x14ac:dyDescent="0.3">
      <c r="A509" t="s">
        <v>184</v>
      </c>
      <c r="B509" t="s">
        <v>481</v>
      </c>
      <c r="C509" t="s">
        <v>484</v>
      </c>
      <c r="D509">
        <f>VLOOKUP($A509,'TRA8903'!$C$9:$AB$235,'TRA8903'!X$4,FALSE)</f>
        <v>753</v>
      </c>
      <c r="E509">
        <f>VLOOKUP($A509,'TRA8903'!$C$9:$AB$235,'TRA8903'!Y$4,FALSE)</f>
        <v>757</v>
      </c>
      <c r="F509">
        <f>VLOOKUP($A509,'TRA8903'!$C$9:$AB$235,'TRA8903'!Z$4,FALSE)</f>
        <v>784</v>
      </c>
      <c r="G509">
        <f>VLOOKUP($A509,'TRA8903'!$C$9:$AB$235,'TRA8903'!AA$4,FALSE)</f>
        <v>799</v>
      </c>
      <c r="H509">
        <f>VLOOKUP($A509,'TRA8903'!$C$9:$AB$235,'TRA8903'!AB$4,FALSE)</f>
        <v>805</v>
      </c>
      <c r="I509">
        <f>VLOOKUP($A509,'TRA8903'!$C$9:$AC$235,'TRA8903'!AC$4,FALSE)</f>
        <v>814</v>
      </c>
      <c r="J509">
        <f>VLOOKUP($A509,'TRA8903'!$C$9:$AD$235,'TRA8903'!AD$4,FALSE)</f>
        <v>838</v>
      </c>
      <c r="K509">
        <f>VLOOKUP($A509,'TRA8903'!$C$9:$AE$235,'TRA8903'!AE$4,FALSE)</f>
        <v>851</v>
      </c>
      <c r="M509">
        <f>VLOOKUP($A509,Sheet6!$A$8:$F$224,2,FALSE)</f>
        <v>251076</v>
      </c>
      <c r="N509">
        <f>VLOOKUP($A509,Sheet6!$A$8:$F$224,3,FALSE)</f>
        <v>251708</v>
      </c>
      <c r="O509">
        <f>VLOOKUP($A509,Sheet6!$A$8:$F$224,4,FALSE)</f>
        <v>253250</v>
      </c>
      <c r="P509">
        <f>VLOOKUP($A509,Sheet6!$A$8:$F$224,5,FALSE)</f>
        <v>255106</v>
      </c>
      <c r="Q509">
        <f>VLOOKUP($A509,Sheet6!$A$8:$F$224,6,FALSE)</f>
        <v>258017</v>
      </c>
      <c r="R509">
        <f>VLOOKUP($A509,Sheet6!$A$8:$G$224,7,FALSE)</f>
        <v>259926</v>
      </c>
      <c r="S509">
        <f>VLOOKUP($A509,Sheet6!$A$8:$H$224,8,FALSE)</f>
        <v>262008</v>
      </c>
      <c r="T509">
        <f>VLOOKUP($A509,Sheet6!$A$8:$I$229,9,FALSE)</f>
        <v>263357</v>
      </c>
    </row>
    <row r="510" spans="1:20" x14ac:dyDescent="0.3">
      <c r="A510" t="s">
        <v>485</v>
      </c>
      <c r="B510" t="s">
        <v>479</v>
      </c>
      <c r="C510" t="s">
        <v>486</v>
      </c>
      <c r="D510">
        <f>VLOOKUP($A510,'TRA8903'!$C$9:$AB$235,'TRA8903'!X$4,FALSE)</f>
        <v>1618</v>
      </c>
      <c r="E510">
        <f>VLOOKUP($A510,'TRA8903'!$C$9:$AB$235,'TRA8903'!Y$4,FALSE)</f>
        <v>1642</v>
      </c>
      <c r="F510">
        <f>VLOOKUP($A510,'TRA8903'!$C$9:$AB$235,'TRA8903'!Z$4,FALSE)</f>
        <v>1717</v>
      </c>
      <c r="G510">
        <f>VLOOKUP($A510,'TRA8903'!$C$9:$AB$235,'TRA8903'!AA$4,FALSE)</f>
        <v>1772</v>
      </c>
      <c r="H510">
        <f>VLOOKUP($A510,'TRA8903'!$C$9:$AB$235,'TRA8903'!AB$4,FALSE)</f>
        <v>1796</v>
      </c>
      <c r="I510">
        <f>VLOOKUP($A510,'TRA8903'!$C$9:$AC$235,'TRA8903'!AC$4,FALSE)</f>
        <v>1855</v>
      </c>
      <c r="J510">
        <f>VLOOKUP($A510,'TRA8903'!$C$9:$AD$235,'TRA8903'!AD$4,FALSE)</f>
        <v>1938</v>
      </c>
      <c r="K510">
        <f>VLOOKUP($A510,'TRA8903'!$C$9:$AE$235,'TRA8903'!AE$4,FALSE)</f>
        <v>2036</v>
      </c>
      <c r="M510">
        <f>VLOOKUP($A510,Sheet6!$A$8:$F$224,2,FALSE)</f>
        <v>514261</v>
      </c>
      <c r="N510">
        <f>VLOOKUP($A510,Sheet6!$A$8:$F$224,3,FALSE)</f>
        <v>515923</v>
      </c>
      <c r="O510">
        <f>VLOOKUP($A510,Sheet6!$A$8:$F$224,4,FALSE)</f>
        <v>517573</v>
      </c>
      <c r="P510">
        <f>VLOOKUP($A510,Sheet6!$A$8:$F$224,5,FALSE)</f>
        <v>519347</v>
      </c>
      <c r="Q510">
        <f>VLOOKUP($A510,Sheet6!$A$8:$F$224,6,FALSE)</f>
        <v>521776</v>
      </c>
      <c r="R510">
        <f>VLOOKUP($A510,Sheet6!$A$8:$G$224,7,FALSE)</f>
        <v>523662</v>
      </c>
      <c r="S510">
        <f>VLOOKUP($A510,Sheet6!$A$8:$H$224,8,FALSE)</f>
        <v>526980</v>
      </c>
      <c r="T510">
        <f>VLOOKUP($A510,Sheet6!$A$8:$I$229,9,FALSE)</f>
        <v>530094</v>
      </c>
    </row>
    <row r="511" spans="1:20" x14ac:dyDescent="0.3">
      <c r="A511" t="s">
        <v>18</v>
      </c>
      <c r="B511" t="s">
        <v>481</v>
      </c>
      <c r="C511" t="s">
        <v>486</v>
      </c>
      <c r="D511">
        <f>VLOOKUP($A511,'TRA8903'!$C$9:$AB$235,'TRA8903'!X$4,FALSE)</f>
        <v>339</v>
      </c>
      <c r="E511">
        <f>VLOOKUP($A511,'TRA8903'!$C$9:$AB$235,'TRA8903'!Y$4,FALSE)</f>
        <v>339</v>
      </c>
      <c r="F511">
        <f>VLOOKUP($A511,'TRA8903'!$C$9:$AB$235,'TRA8903'!Z$4,FALSE)</f>
        <v>351</v>
      </c>
      <c r="G511">
        <f>VLOOKUP($A511,'TRA8903'!$C$9:$AB$235,'TRA8903'!AA$4,FALSE)</f>
        <v>357</v>
      </c>
      <c r="H511">
        <f>VLOOKUP($A511,'TRA8903'!$C$9:$AB$235,'TRA8903'!AB$4,FALSE)</f>
        <v>358</v>
      </c>
      <c r="I511">
        <f>VLOOKUP($A511,'TRA8903'!$C$9:$AC$235,'TRA8903'!AC$4,FALSE)</f>
        <v>367</v>
      </c>
      <c r="J511">
        <f>VLOOKUP($A511,'TRA8903'!$C$9:$AD$235,'TRA8903'!AD$4,FALSE)</f>
        <v>382</v>
      </c>
      <c r="K511">
        <f>VLOOKUP($A511,'TRA8903'!$C$9:$AE$235,'TRA8903'!AE$4,FALSE)</f>
        <v>400</v>
      </c>
      <c r="M511">
        <f>VLOOKUP($A511,Sheet6!$A$8:$F$224,2,FALSE)</f>
        <v>105503</v>
      </c>
      <c r="N511">
        <f>VLOOKUP($A511,Sheet6!$A$8:$F$224,3,FALSE)</f>
        <v>105726</v>
      </c>
      <c r="O511">
        <f>VLOOKUP($A511,Sheet6!$A$8:$F$224,4,FALSE)</f>
        <v>105877</v>
      </c>
      <c r="P511">
        <f>VLOOKUP($A511,Sheet6!$A$8:$F$224,5,FALSE)</f>
        <v>105998</v>
      </c>
      <c r="Q511">
        <f>VLOOKUP($A511,Sheet6!$A$8:$F$224,6,FALSE)</f>
        <v>106327</v>
      </c>
      <c r="R511">
        <f>VLOOKUP($A511,Sheet6!$A$8:$G$224,7,FALSE)</f>
        <v>106347</v>
      </c>
      <c r="S511">
        <f>VLOOKUP($A511,Sheet6!$A$8:$H$224,8,FALSE)</f>
        <v>106566</v>
      </c>
      <c r="T511">
        <f>VLOOKUP($A511,Sheet6!$A$8:$I$229,9,FALSE)</f>
        <v>106803</v>
      </c>
    </row>
    <row r="512" spans="1:20" x14ac:dyDescent="0.3">
      <c r="A512" t="s">
        <v>21</v>
      </c>
      <c r="B512" t="s">
        <v>481</v>
      </c>
      <c r="C512" t="s">
        <v>486</v>
      </c>
      <c r="D512">
        <f>VLOOKUP($A512,'TRA8903'!$C$9:$AB$235,'TRA8903'!X$4,FALSE)</f>
        <v>301</v>
      </c>
      <c r="E512">
        <f>VLOOKUP($A512,'TRA8903'!$C$9:$AB$235,'TRA8903'!Y$4,FALSE)</f>
        <v>301</v>
      </c>
      <c r="F512">
        <f>VLOOKUP($A512,'TRA8903'!$C$9:$AB$235,'TRA8903'!Z$4,FALSE)</f>
        <v>312</v>
      </c>
      <c r="G512">
        <f>VLOOKUP($A512,'TRA8903'!$C$9:$AB$235,'TRA8903'!AA$4,FALSE)</f>
        <v>318</v>
      </c>
      <c r="H512">
        <f>VLOOKUP($A512,'TRA8903'!$C$9:$AB$235,'TRA8903'!AB$4,FALSE)</f>
        <v>320</v>
      </c>
      <c r="I512">
        <f>VLOOKUP($A512,'TRA8903'!$C$9:$AC$235,'TRA8903'!AC$4,FALSE)</f>
        <v>323</v>
      </c>
      <c r="J512">
        <f>VLOOKUP($A512,'TRA8903'!$C$9:$AD$235,'TRA8903'!AD$4,FALSE)</f>
        <v>339</v>
      </c>
      <c r="K512">
        <f>VLOOKUP($A512,'TRA8903'!$C$9:$AE$235,'TRA8903'!AE$4,FALSE)</f>
        <v>354</v>
      </c>
      <c r="M512">
        <f>VLOOKUP($A512,Sheet6!$A$8:$F$224,2,FALSE)</f>
        <v>92261</v>
      </c>
      <c r="N512">
        <f>VLOOKUP($A512,Sheet6!$A$8:$F$224,3,FALSE)</f>
        <v>92662</v>
      </c>
      <c r="O512">
        <f>VLOOKUP($A512,Sheet6!$A$8:$F$224,4,FALSE)</f>
        <v>92606</v>
      </c>
      <c r="P512">
        <f>VLOOKUP($A512,Sheet6!$A$8:$F$224,5,FALSE)</f>
        <v>92498</v>
      </c>
      <c r="Q512">
        <f>VLOOKUP($A512,Sheet6!$A$8:$F$224,6,FALSE)</f>
        <v>92845</v>
      </c>
      <c r="R512">
        <f>VLOOKUP($A512,Sheet6!$A$8:$G$224,7,FALSE)</f>
        <v>93019</v>
      </c>
      <c r="S512">
        <f>VLOOKUP($A512,Sheet6!$A$8:$H$224,8,FALSE)</f>
        <v>93242</v>
      </c>
      <c r="T512">
        <f>VLOOKUP($A512,Sheet6!$A$8:$I$229,9,FALSE)</f>
        <v>93663</v>
      </c>
    </row>
    <row r="513" spans="1:20" x14ac:dyDescent="0.3">
      <c r="A513" t="s">
        <v>23</v>
      </c>
      <c r="B513" t="s">
        <v>481</v>
      </c>
      <c r="C513" t="s">
        <v>486</v>
      </c>
      <c r="D513">
        <f>VLOOKUP($A513,'TRA8903'!$C$9:$AB$235,'TRA8903'!X$4,FALSE)</f>
        <v>573</v>
      </c>
      <c r="E513">
        <f>VLOOKUP($A513,'TRA8903'!$C$9:$AB$235,'TRA8903'!Y$4,FALSE)</f>
        <v>571</v>
      </c>
      <c r="F513">
        <f>VLOOKUP($A513,'TRA8903'!$C$9:$AB$235,'TRA8903'!Z$4,FALSE)</f>
        <v>592</v>
      </c>
      <c r="G513">
        <f>VLOOKUP($A513,'TRA8903'!$C$9:$AB$235,'TRA8903'!AA$4,FALSE)</f>
        <v>606</v>
      </c>
      <c r="H513">
        <f>VLOOKUP($A513,'TRA8903'!$C$9:$AB$235,'TRA8903'!AB$4,FALSE)</f>
        <v>590</v>
      </c>
      <c r="I513">
        <f>VLOOKUP($A513,'TRA8903'!$C$9:$AC$235,'TRA8903'!AC$4,FALSE)</f>
        <v>589</v>
      </c>
      <c r="J513">
        <f>VLOOKUP($A513,'TRA8903'!$C$9:$AD$235,'TRA8903'!AD$4,FALSE)</f>
        <v>626</v>
      </c>
      <c r="K513">
        <f>VLOOKUP($A513,'TRA8903'!$C$9:$AE$235,'TRA8903'!AE$4,FALSE)</f>
        <v>653</v>
      </c>
      <c r="M513">
        <f>VLOOKUP($A513,Sheet6!$A$8:$F$224,2,FALSE)</f>
        <v>138726</v>
      </c>
      <c r="N513">
        <f>VLOOKUP($A513,Sheet6!$A$8:$F$224,3,FALSE)</f>
        <v>138911</v>
      </c>
      <c r="O513">
        <f>VLOOKUP($A513,Sheet6!$A$8:$F$224,4,FALSE)</f>
        <v>138991</v>
      </c>
      <c r="P513">
        <f>VLOOKUP($A513,Sheet6!$A$8:$F$224,5,FALSE)</f>
        <v>139310</v>
      </c>
      <c r="Q513">
        <f>VLOOKUP($A513,Sheet6!$A$8:$F$224,6,FALSE)</f>
        <v>140326</v>
      </c>
      <c r="R513">
        <f>VLOOKUP($A513,Sheet6!$A$8:$G$224,7,FALSE)</f>
        <v>140639</v>
      </c>
      <c r="S513">
        <f>VLOOKUP($A513,Sheet6!$A$8:$H$224,8,FALSE)</f>
        <v>140545</v>
      </c>
      <c r="T513">
        <f>VLOOKUP($A513,Sheet6!$A$8:$I$229,9,FALSE)</f>
        <v>140980</v>
      </c>
    </row>
    <row r="514" spans="1:20" x14ac:dyDescent="0.3">
      <c r="A514" t="s">
        <v>25</v>
      </c>
      <c r="B514" t="s">
        <v>479</v>
      </c>
      <c r="C514" t="s">
        <v>486</v>
      </c>
      <c r="D514">
        <f>VLOOKUP($A514,'TRA8903'!$C$9:$AB$235,'TRA8903'!X$4,FALSE)</f>
        <v>1054</v>
      </c>
      <c r="E514">
        <f>VLOOKUP($A514,'TRA8903'!$C$9:$AB$235,'TRA8903'!Y$4,FALSE)</f>
        <v>1078</v>
      </c>
      <c r="F514">
        <f>VLOOKUP($A514,'TRA8903'!$C$9:$AB$235,'TRA8903'!Z$4,FALSE)</f>
        <v>1128</v>
      </c>
      <c r="G514">
        <f>VLOOKUP($A514,'TRA8903'!$C$9:$AB$235,'TRA8903'!AA$4,FALSE)</f>
        <v>1172</v>
      </c>
      <c r="H514">
        <f>VLOOKUP($A514,'TRA8903'!$C$9:$AB$235,'TRA8903'!AB$4,FALSE)</f>
        <v>1195</v>
      </c>
      <c r="I514">
        <f>VLOOKUP($A514,'TRA8903'!$C$9:$AC$235,'TRA8903'!AC$4,FALSE)</f>
        <v>1264</v>
      </c>
      <c r="J514">
        <f>VLOOKUP($A514,'TRA8903'!$C$9:$AD$235,'TRA8903'!AD$4,FALSE)</f>
        <v>1298</v>
      </c>
      <c r="K514">
        <f>VLOOKUP($A514,'TRA8903'!$C$9:$AE$235,'TRA8903'!AE$4,FALSE)</f>
        <v>1359</v>
      </c>
      <c r="M514">
        <f>VLOOKUP($A514,Sheet6!$A$8:$F$224,2,FALSE)</f>
        <v>316489</v>
      </c>
      <c r="N514">
        <f>VLOOKUP($A514,Sheet6!$A$8:$F$224,3,FALSE)</f>
        <v>316389</v>
      </c>
      <c r="O514">
        <f>VLOOKUP($A514,Sheet6!$A$8:$F$224,4,FALSE)</f>
        <v>316832</v>
      </c>
      <c r="P514">
        <f>VLOOKUP($A514,Sheet6!$A$8:$F$224,5,FALSE)</f>
        <v>316453</v>
      </c>
      <c r="Q514">
        <f>VLOOKUP($A514,Sheet6!$A$8:$F$224,6,FALSE)</f>
        <v>317444</v>
      </c>
      <c r="R514">
        <f>VLOOKUP($A514,Sheet6!$A$8:$G$224,7,FALSE)</f>
        <v>319030</v>
      </c>
      <c r="S514">
        <f>VLOOKUP($A514,Sheet6!$A$8:$H$224,8,FALSE)</f>
        <v>320274</v>
      </c>
      <c r="T514">
        <f>VLOOKUP($A514,Sheet6!$A$8:$I$229,9,FALSE)</f>
        <v>322434</v>
      </c>
    </row>
    <row r="515" spans="1:20" x14ac:dyDescent="0.3">
      <c r="A515" t="s">
        <v>27</v>
      </c>
      <c r="B515" t="s">
        <v>482</v>
      </c>
      <c r="C515" t="s">
        <v>486</v>
      </c>
      <c r="D515">
        <f>VLOOKUP($A515,'TRA8903'!$C$9:$AB$235,'TRA8903'!X$4,FALSE)</f>
        <v>514</v>
      </c>
      <c r="E515">
        <f>VLOOKUP($A515,'TRA8903'!$C$9:$AB$235,'TRA8903'!Y$4,FALSE)</f>
        <v>517</v>
      </c>
      <c r="F515">
        <f>VLOOKUP($A515,'TRA8903'!$C$9:$AB$235,'TRA8903'!Z$4,FALSE)</f>
        <v>537</v>
      </c>
      <c r="G515">
        <f>VLOOKUP($A515,'TRA8903'!$C$9:$AB$235,'TRA8903'!AA$4,FALSE)</f>
        <v>537</v>
      </c>
      <c r="H515">
        <f>VLOOKUP($A515,'TRA8903'!$C$9:$AB$235,'TRA8903'!AB$4,FALSE)</f>
        <v>548</v>
      </c>
      <c r="I515">
        <f>VLOOKUP($A515,'TRA8903'!$C$9:$AC$235,'TRA8903'!AC$4,FALSE)</f>
        <v>561</v>
      </c>
      <c r="J515">
        <f>VLOOKUP($A515,'TRA8903'!$C$9:$AD$235,'TRA8903'!AD$4,FALSE)</f>
        <v>591</v>
      </c>
      <c r="K515">
        <f>VLOOKUP($A515,'TRA8903'!$C$9:$AE$235,'TRA8903'!AE$4,FALSE)</f>
        <v>615</v>
      </c>
      <c r="M515">
        <f>VLOOKUP($A515,Sheet6!$A$8:$F$224,2,FALSE)</f>
        <v>134976</v>
      </c>
      <c r="N515">
        <f>VLOOKUP($A515,Sheet6!$A$8:$F$224,3,FALSE)</f>
        <v>134960</v>
      </c>
      <c r="O515">
        <f>VLOOKUP($A515,Sheet6!$A$8:$F$224,4,FALSE)</f>
        <v>135102</v>
      </c>
      <c r="P515">
        <f>VLOOKUP($A515,Sheet6!$A$8:$F$224,5,FALSE)</f>
        <v>135324</v>
      </c>
      <c r="Q515">
        <f>VLOOKUP($A515,Sheet6!$A$8:$F$224,6,FALSE)</f>
        <v>135496</v>
      </c>
      <c r="R515">
        <f>VLOOKUP($A515,Sheet6!$A$8:$G$224,7,FALSE)</f>
        <v>136005</v>
      </c>
      <c r="S515">
        <f>VLOOKUP($A515,Sheet6!$A$8:$H$224,8,FALSE)</f>
        <v>136718</v>
      </c>
      <c r="T515">
        <f>VLOOKUP($A515,Sheet6!$A$8:$I$229,9,FALSE)</f>
        <v>137150</v>
      </c>
    </row>
    <row r="516" spans="1:20" x14ac:dyDescent="0.3">
      <c r="A516" t="s">
        <v>29</v>
      </c>
      <c r="B516" t="s">
        <v>481</v>
      </c>
      <c r="C516" t="s">
        <v>486</v>
      </c>
      <c r="D516">
        <f>VLOOKUP($A516,'TRA8903'!$C$9:$AB$235,'TRA8903'!X$4,FALSE)</f>
        <v>572</v>
      </c>
      <c r="E516">
        <f>VLOOKUP($A516,'TRA8903'!$C$9:$AB$235,'TRA8903'!Y$4,FALSE)</f>
        <v>572</v>
      </c>
      <c r="F516">
        <f>VLOOKUP($A516,'TRA8903'!$C$9:$AB$235,'TRA8903'!Z$4,FALSE)</f>
        <v>592</v>
      </c>
      <c r="G516">
        <f>VLOOKUP($A516,'TRA8903'!$C$9:$AB$235,'TRA8903'!AA$4,FALSE)</f>
        <v>602</v>
      </c>
      <c r="H516">
        <f>VLOOKUP($A516,'TRA8903'!$C$9:$AB$235,'TRA8903'!AB$4,FALSE)</f>
        <v>605</v>
      </c>
      <c r="I516">
        <f>VLOOKUP($A516,'TRA8903'!$C$9:$AC$235,'TRA8903'!AC$4,FALSE)</f>
        <v>608</v>
      </c>
      <c r="J516">
        <f>VLOOKUP($A516,'TRA8903'!$C$9:$AD$235,'TRA8903'!AD$4,FALSE)</f>
        <v>629</v>
      </c>
      <c r="K516">
        <f>VLOOKUP($A516,'TRA8903'!$C$9:$AE$235,'TRA8903'!AE$4,FALSE)</f>
        <v>659</v>
      </c>
      <c r="M516">
        <f>VLOOKUP($A516,Sheet6!$A$8:$F$224,2,FALSE)</f>
        <v>192487</v>
      </c>
      <c r="N516">
        <f>VLOOKUP($A516,Sheet6!$A$8:$F$224,3,FALSE)</f>
        <v>193433</v>
      </c>
      <c r="O516">
        <f>VLOOKUP($A516,Sheet6!$A$8:$F$224,4,FALSE)</f>
        <v>194423</v>
      </c>
      <c r="P516">
        <f>VLOOKUP($A516,Sheet6!$A$8:$F$224,5,FALSE)</f>
        <v>195128</v>
      </c>
      <c r="Q516">
        <f>VLOOKUP($A516,Sheet6!$A$8:$F$224,6,FALSE)</f>
        <v>195958</v>
      </c>
      <c r="R516">
        <f>VLOOKUP($A516,Sheet6!$A$8:$G$224,7,FALSE)</f>
        <v>196487</v>
      </c>
      <c r="S516">
        <f>VLOOKUP($A516,Sheet6!$A$8:$H$224,8,FALSE)</f>
        <v>197213</v>
      </c>
      <c r="T516">
        <f>VLOOKUP($A516,Sheet6!$A$8:$I$229,9,FALSE)</f>
        <v>197348</v>
      </c>
    </row>
    <row r="517" spans="1:20" x14ac:dyDescent="0.3">
      <c r="A517" t="s">
        <v>45</v>
      </c>
      <c r="B517" t="s">
        <v>481</v>
      </c>
      <c r="C517" t="s">
        <v>486</v>
      </c>
      <c r="D517">
        <f>VLOOKUP($A517,'TRA8903'!$C$9:$AB$235,'TRA8903'!X$4,FALSE)</f>
        <v>332</v>
      </c>
      <c r="E517">
        <f>VLOOKUP($A517,'TRA8903'!$C$9:$AB$235,'TRA8903'!Y$4,FALSE)</f>
        <v>334</v>
      </c>
      <c r="F517">
        <f>VLOOKUP($A517,'TRA8903'!$C$9:$AB$235,'TRA8903'!Z$4,FALSE)</f>
        <v>348</v>
      </c>
      <c r="G517">
        <f>VLOOKUP($A517,'TRA8903'!$C$9:$AB$235,'TRA8903'!AA$4,FALSE)</f>
        <v>352</v>
      </c>
      <c r="H517">
        <f>VLOOKUP($A517,'TRA8903'!$C$9:$AB$235,'TRA8903'!AB$4,FALSE)</f>
        <v>355</v>
      </c>
      <c r="I517">
        <f>VLOOKUP($A517,'TRA8903'!$C$9:$AC$235,'TRA8903'!AC$4,FALSE)</f>
        <v>359</v>
      </c>
      <c r="J517">
        <f>VLOOKUP($A517,'TRA8903'!$C$9:$AD$235,'TRA8903'!AD$4,FALSE)</f>
        <v>374</v>
      </c>
      <c r="K517">
        <f>VLOOKUP($A517,'TRA8903'!$C$9:$AE$235,'TRA8903'!AE$4,FALSE)</f>
        <v>384</v>
      </c>
      <c r="M517">
        <f>VLOOKUP($A517,Sheet6!$A$8:$F$224,2,FALSE)</f>
        <v>147854</v>
      </c>
      <c r="N517">
        <f>VLOOKUP($A517,Sheet6!$A$8:$F$224,3,FALSE)</f>
        <v>147763</v>
      </c>
      <c r="O517">
        <f>VLOOKUP($A517,Sheet6!$A$8:$F$224,4,FALSE)</f>
        <v>147416</v>
      </c>
      <c r="P517">
        <f>VLOOKUP($A517,Sheet6!$A$8:$F$224,5,FALSE)</f>
        <v>147856</v>
      </c>
      <c r="Q517">
        <f>VLOOKUP($A517,Sheet6!$A$8:$F$224,6,FALSE)</f>
        <v>148462</v>
      </c>
      <c r="R517">
        <f>VLOOKUP($A517,Sheet6!$A$8:$G$224,7,FALSE)</f>
        <v>148772</v>
      </c>
      <c r="S517">
        <f>VLOOKUP($A517,Sheet6!$A$8:$H$224,8,FALSE)</f>
        <v>148942</v>
      </c>
      <c r="T517">
        <f>VLOOKUP($A517,Sheet6!$A$8:$I$229,9,FALSE)</f>
        <v>149696</v>
      </c>
    </row>
    <row r="518" spans="1:20" x14ac:dyDescent="0.3">
      <c r="A518" t="s">
        <v>47</v>
      </c>
      <c r="B518" t="s">
        <v>481</v>
      </c>
      <c r="C518" t="s">
        <v>486</v>
      </c>
      <c r="D518">
        <f>VLOOKUP($A518,'TRA8903'!$C$9:$AB$235,'TRA8903'!X$4,FALSE)</f>
        <v>354</v>
      </c>
      <c r="E518">
        <f>VLOOKUP($A518,'TRA8903'!$C$9:$AB$235,'TRA8903'!Y$4,FALSE)</f>
        <v>357</v>
      </c>
      <c r="F518">
        <f>VLOOKUP($A518,'TRA8903'!$C$9:$AB$235,'TRA8903'!Z$4,FALSE)</f>
        <v>370</v>
      </c>
      <c r="G518">
        <f>VLOOKUP($A518,'TRA8903'!$C$9:$AB$235,'TRA8903'!AA$4,FALSE)</f>
        <v>379</v>
      </c>
      <c r="H518">
        <f>VLOOKUP($A518,'TRA8903'!$C$9:$AB$235,'TRA8903'!AB$4,FALSE)</f>
        <v>387</v>
      </c>
      <c r="I518">
        <f>VLOOKUP($A518,'TRA8903'!$C$9:$AC$235,'TRA8903'!AC$4,FALSE)</f>
        <v>391</v>
      </c>
      <c r="J518">
        <f>VLOOKUP($A518,'TRA8903'!$C$9:$AD$235,'TRA8903'!AD$4,FALSE)</f>
        <v>398</v>
      </c>
      <c r="K518">
        <f>VLOOKUP($A518,'TRA8903'!$C$9:$AE$235,'TRA8903'!AE$4,FALSE)</f>
        <v>416</v>
      </c>
      <c r="M518">
        <f>VLOOKUP($A518,Sheet6!$A$8:$F$224,2,FALSE)</f>
        <v>142037</v>
      </c>
      <c r="N518">
        <f>VLOOKUP($A518,Sheet6!$A$8:$F$224,3,FALSE)</f>
        <v>141603</v>
      </c>
      <c r="O518">
        <f>VLOOKUP($A518,Sheet6!$A$8:$F$224,4,FALSE)</f>
        <v>140898</v>
      </c>
      <c r="P518">
        <f>VLOOKUP($A518,Sheet6!$A$8:$F$224,5,FALSE)</f>
        <v>140162</v>
      </c>
      <c r="Q518">
        <f>VLOOKUP($A518,Sheet6!$A$8:$F$224,6,FALSE)</f>
        <v>139983</v>
      </c>
      <c r="R518">
        <f>VLOOKUP($A518,Sheet6!$A$8:$G$224,7,FALSE)</f>
        <v>139870</v>
      </c>
      <c r="S518">
        <f>VLOOKUP($A518,Sheet6!$A$8:$H$224,8,FALSE)</f>
        <v>139305</v>
      </c>
      <c r="T518">
        <f>VLOOKUP($A518,Sheet6!$A$8:$I$229,9,FALSE)</f>
        <v>139446</v>
      </c>
    </row>
    <row r="519" spans="1:20" x14ac:dyDescent="0.3">
      <c r="A519" t="s">
        <v>52</v>
      </c>
      <c r="B519" t="s">
        <v>482</v>
      </c>
      <c r="C519" t="s">
        <v>486</v>
      </c>
      <c r="D519">
        <f>VLOOKUP($A519,'TRA8903'!$C$9:$AB$235,'TRA8903'!X$4,FALSE)</f>
        <v>1607</v>
      </c>
      <c r="E519">
        <f>VLOOKUP($A519,'TRA8903'!$C$9:$AB$235,'TRA8903'!Y$4,FALSE)</f>
        <v>1606</v>
      </c>
      <c r="F519">
        <f>VLOOKUP($A519,'TRA8903'!$C$9:$AB$235,'TRA8903'!Z$4,FALSE)</f>
        <v>1671</v>
      </c>
      <c r="G519">
        <f>VLOOKUP($A519,'TRA8903'!$C$9:$AB$235,'TRA8903'!AA$4,FALSE)</f>
        <v>1687</v>
      </c>
      <c r="H519">
        <f>VLOOKUP($A519,'TRA8903'!$C$9:$AB$235,'TRA8903'!AB$4,FALSE)</f>
        <v>1750</v>
      </c>
      <c r="I519">
        <f>VLOOKUP($A519,'TRA8903'!$C$9:$AC$235,'TRA8903'!AC$4,FALSE)</f>
        <v>1786</v>
      </c>
      <c r="J519">
        <f>VLOOKUP($A519,'TRA8903'!$C$9:$AD$235,'TRA8903'!AD$4,FALSE)</f>
        <v>1850</v>
      </c>
      <c r="K519">
        <f>VLOOKUP($A519,'TRA8903'!$C$9:$AE$235,'TRA8903'!AE$4,FALSE)</f>
        <v>1918</v>
      </c>
      <c r="M519">
        <f>VLOOKUP($A519,Sheet6!$A$8:$F$224,2,FALSE)</f>
        <v>372383</v>
      </c>
      <c r="N519">
        <f>VLOOKUP($A519,Sheet6!$A$8:$F$224,3,FALSE)</f>
        <v>373006</v>
      </c>
      <c r="O519">
        <f>VLOOKUP($A519,Sheet6!$A$8:$F$224,4,FALSE)</f>
        <v>374606</v>
      </c>
      <c r="P519">
        <f>VLOOKUP($A519,Sheet6!$A$8:$F$224,5,FALSE)</f>
        <v>375722</v>
      </c>
      <c r="Q519">
        <f>VLOOKUP($A519,Sheet6!$A$8:$F$224,6,FALSE)</f>
        <v>377303</v>
      </c>
      <c r="R519">
        <f>VLOOKUP($A519,Sheet6!$A$8:$G$224,7,FALSE)</f>
        <v>378846</v>
      </c>
      <c r="S519">
        <f>VLOOKUP($A519,Sheet6!$A$8:$H$224,8,FALSE)</f>
        <v>380790</v>
      </c>
      <c r="T519">
        <f>VLOOKUP($A519,Sheet6!$A$8:$I$229,9,FALSE)</f>
        <v>384152</v>
      </c>
    </row>
    <row r="520" spans="1:20" x14ac:dyDescent="0.3">
      <c r="A520" t="s">
        <v>54</v>
      </c>
      <c r="B520" t="s">
        <v>482</v>
      </c>
      <c r="C520" t="s">
        <v>486</v>
      </c>
      <c r="D520">
        <f>VLOOKUP($A520,'TRA8903'!$C$9:$AB$235,'TRA8903'!X$4,FALSE)</f>
        <v>1366</v>
      </c>
      <c r="E520">
        <f>VLOOKUP($A520,'TRA8903'!$C$9:$AB$235,'TRA8903'!Y$4,FALSE)</f>
        <v>1377</v>
      </c>
      <c r="F520">
        <f>VLOOKUP($A520,'TRA8903'!$C$9:$AB$235,'TRA8903'!Z$4,FALSE)</f>
        <v>1429</v>
      </c>
      <c r="G520">
        <f>VLOOKUP($A520,'TRA8903'!$C$9:$AB$235,'TRA8903'!AA$4,FALSE)</f>
        <v>1464</v>
      </c>
      <c r="H520">
        <f>VLOOKUP($A520,'TRA8903'!$C$9:$AB$235,'TRA8903'!AB$4,FALSE)</f>
        <v>1507</v>
      </c>
      <c r="I520">
        <f>VLOOKUP($A520,'TRA8903'!$C$9:$AC$235,'TRA8903'!AC$4,FALSE)</f>
        <v>1516</v>
      </c>
      <c r="J520">
        <f>VLOOKUP($A520,'TRA8903'!$C$9:$AD$235,'TRA8903'!AD$4,FALSE)</f>
        <v>1576</v>
      </c>
      <c r="K520">
        <f>VLOOKUP($A520,'TRA8903'!$C$9:$AE$235,'TRA8903'!AE$4,FALSE)</f>
        <v>1622</v>
      </c>
      <c r="M520">
        <f>VLOOKUP($A520,Sheet6!$A$8:$F$224,2,FALSE)</f>
        <v>330224</v>
      </c>
      <c r="N520">
        <f>VLOOKUP($A520,Sheet6!$A$8:$F$224,3,FALSE)</f>
        <v>331069</v>
      </c>
      <c r="O520">
        <f>VLOOKUP($A520,Sheet6!$A$8:$F$224,4,FALSE)</f>
        <v>332272</v>
      </c>
      <c r="P520">
        <f>VLOOKUP($A520,Sheet6!$A$8:$F$224,5,FALSE)</f>
        <v>333949</v>
      </c>
      <c r="Q520">
        <f>VLOOKUP($A520,Sheet6!$A$8:$F$224,6,FALSE)</f>
        <v>335724</v>
      </c>
      <c r="R520">
        <f>VLOOKUP($A520,Sheet6!$A$8:$G$224,7,FALSE)</f>
        <v>337986</v>
      </c>
      <c r="S520">
        <f>VLOOKUP($A520,Sheet6!$A$8:$H$224,8,FALSE)</f>
        <v>340502</v>
      </c>
      <c r="T520">
        <f>VLOOKUP($A520,Sheet6!$A$8:$I$229,9,FALSE)</f>
        <v>343071</v>
      </c>
    </row>
    <row r="521" spans="1:20" x14ac:dyDescent="0.3">
      <c r="A521" t="s">
        <v>58</v>
      </c>
      <c r="B521" t="s">
        <v>481</v>
      </c>
      <c r="C521" t="s">
        <v>486</v>
      </c>
      <c r="D521">
        <f>VLOOKUP($A521,'TRA8903'!$C$9:$AB$235,'TRA8903'!X$4,FALSE)</f>
        <v>495</v>
      </c>
      <c r="E521">
        <f>VLOOKUP($A521,'TRA8903'!$C$9:$AB$235,'TRA8903'!Y$4,FALSE)</f>
        <v>503</v>
      </c>
      <c r="F521">
        <f>VLOOKUP($A521,'TRA8903'!$C$9:$AB$235,'TRA8903'!Z$4,FALSE)</f>
        <v>518</v>
      </c>
      <c r="G521">
        <f>VLOOKUP($A521,'TRA8903'!$C$9:$AB$235,'TRA8903'!AA$4,FALSE)</f>
        <v>530</v>
      </c>
      <c r="H521">
        <f>VLOOKUP($A521,'TRA8903'!$C$9:$AB$235,'TRA8903'!AB$4,FALSE)</f>
        <v>539</v>
      </c>
      <c r="I521">
        <f>VLOOKUP($A521,'TRA8903'!$C$9:$AC$235,'TRA8903'!AC$4,FALSE)</f>
        <v>533</v>
      </c>
      <c r="J521">
        <f>VLOOKUP($A521,'TRA8903'!$C$9:$AD$235,'TRA8903'!AD$4,FALSE)</f>
        <v>601</v>
      </c>
      <c r="K521">
        <f>VLOOKUP($A521,'TRA8903'!$C$9:$AE$235,'TRA8903'!AE$4,FALSE)</f>
        <v>624</v>
      </c>
      <c r="M521">
        <f>VLOOKUP($A521,Sheet6!$A$8:$F$224,2,FALSE)</f>
        <v>125781</v>
      </c>
      <c r="N521">
        <f>VLOOKUP($A521,Sheet6!$A$8:$F$224,3,FALSE)</f>
        <v>126074</v>
      </c>
      <c r="O521">
        <f>VLOOKUP($A521,Sheet6!$A$8:$F$224,4,FALSE)</f>
        <v>126501</v>
      </c>
      <c r="P521">
        <f>VLOOKUP($A521,Sheet6!$A$8:$F$224,5,FALSE)</f>
        <v>126719</v>
      </c>
      <c r="Q521">
        <f>VLOOKUP($A521,Sheet6!$A$8:$F$224,6,FALSE)</f>
        <v>127306</v>
      </c>
      <c r="R521">
        <f>VLOOKUP($A521,Sheet6!$A$8:$G$224,7,FALSE)</f>
        <v>127595</v>
      </c>
      <c r="S521">
        <f>VLOOKUP($A521,Sheet6!$A$8:$H$224,8,FALSE)</f>
        <v>128432</v>
      </c>
      <c r="T521">
        <f>VLOOKUP($A521,Sheet6!$A$8:$I$229,9,FALSE)</f>
        <v>129410</v>
      </c>
    </row>
    <row r="522" spans="1:20" x14ac:dyDescent="0.3">
      <c r="A522" t="s">
        <v>62</v>
      </c>
      <c r="B522" t="s">
        <v>481</v>
      </c>
      <c r="C522" t="s">
        <v>486</v>
      </c>
      <c r="D522">
        <f>VLOOKUP($A522,'TRA8903'!$C$9:$AB$235,'TRA8903'!X$4,FALSE)</f>
        <v>711</v>
      </c>
      <c r="E522">
        <f>VLOOKUP($A522,'TRA8903'!$C$9:$AB$235,'TRA8903'!Y$4,FALSE)</f>
        <v>720</v>
      </c>
      <c r="F522">
        <f>VLOOKUP($A522,'TRA8903'!$C$9:$AB$235,'TRA8903'!Z$4,FALSE)</f>
        <v>749</v>
      </c>
      <c r="G522">
        <f>VLOOKUP($A522,'TRA8903'!$C$9:$AB$235,'TRA8903'!AA$4,FALSE)</f>
        <v>770</v>
      </c>
      <c r="H522">
        <f>VLOOKUP($A522,'TRA8903'!$C$9:$AB$235,'TRA8903'!AB$4,FALSE)</f>
        <v>791</v>
      </c>
      <c r="I522">
        <f>VLOOKUP($A522,'TRA8903'!$C$9:$AC$235,'TRA8903'!AC$4,FALSE)</f>
        <v>821</v>
      </c>
      <c r="J522">
        <f>VLOOKUP($A522,'TRA8903'!$C$9:$AD$235,'TRA8903'!AD$4,FALSE)</f>
        <v>856</v>
      </c>
      <c r="K522">
        <f>VLOOKUP($A522,'TRA8903'!$C$9:$AE$235,'TRA8903'!AE$4,FALSE)</f>
        <v>899</v>
      </c>
      <c r="M522">
        <f>VLOOKUP($A522,Sheet6!$A$8:$F$224,2,FALSE)</f>
        <v>203795</v>
      </c>
      <c r="N522">
        <f>VLOOKUP($A522,Sheet6!$A$8:$F$224,3,FALSE)</f>
        <v>205165</v>
      </c>
      <c r="O522">
        <f>VLOOKUP($A522,Sheet6!$A$8:$F$224,4,FALSE)</f>
        <v>206681</v>
      </c>
      <c r="P522">
        <f>VLOOKUP($A522,Sheet6!$A$8:$F$224,5,FALSE)</f>
        <v>207781</v>
      </c>
      <c r="Q522">
        <f>VLOOKUP($A522,Sheet6!$A$8:$F$224,6,FALSE)</f>
        <v>208973</v>
      </c>
      <c r="R522">
        <f>VLOOKUP($A522,Sheet6!$A$8:$G$224,7,FALSE)</f>
        <v>209704</v>
      </c>
      <c r="S522">
        <f>VLOOKUP($A522,Sheet6!$A$8:$H$224,8,FALSE)</f>
        <v>209547</v>
      </c>
      <c r="T522">
        <f>VLOOKUP($A522,Sheet6!$A$8:$I$229,9,FALSE)</f>
        <v>210014</v>
      </c>
    </row>
    <row r="523" spans="1:20" x14ac:dyDescent="0.3">
      <c r="A523" t="s">
        <v>100</v>
      </c>
      <c r="B523" t="s">
        <v>479</v>
      </c>
      <c r="C523" t="s">
        <v>486</v>
      </c>
      <c r="D523">
        <f>VLOOKUP($A523,'TRA8903'!$C$9:$AB$235,'TRA8903'!X$4,FALSE)</f>
        <v>1523</v>
      </c>
      <c r="E523">
        <f>VLOOKUP($A523,'TRA8903'!$C$9:$AB$235,'TRA8903'!Y$4,FALSE)</f>
        <v>1552</v>
      </c>
      <c r="F523">
        <f>VLOOKUP($A523,'TRA8903'!$C$9:$AB$235,'TRA8903'!Z$4,FALSE)</f>
        <v>1618</v>
      </c>
      <c r="G523">
        <f>VLOOKUP($A523,'TRA8903'!$C$9:$AB$235,'TRA8903'!AA$4,FALSE)</f>
        <v>1658</v>
      </c>
      <c r="H523">
        <f>VLOOKUP($A523,'TRA8903'!$C$9:$AB$235,'TRA8903'!AB$4,FALSE)</f>
        <v>1716</v>
      </c>
      <c r="I523">
        <f>VLOOKUP($A523,'TRA8903'!$C$9:$AC$235,'TRA8903'!AC$4,FALSE)</f>
        <v>1746</v>
      </c>
      <c r="J523">
        <f>VLOOKUP($A523,'TRA8903'!$C$9:$AD$235,'TRA8903'!AD$4,FALSE)</f>
        <v>1811</v>
      </c>
      <c r="K523">
        <f>VLOOKUP($A523,'TRA8903'!$C$9:$AE$235,'TRA8903'!AE$4,FALSE)</f>
        <v>1835</v>
      </c>
      <c r="M523">
        <f>VLOOKUP($A523,Sheet6!$A$8:$F$224,2,FALSE)</f>
        <v>335901</v>
      </c>
      <c r="N523">
        <f>VLOOKUP($A523,Sheet6!$A$8:$F$224,3,FALSE)</f>
        <v>336072</v>
      </c>
      <c r="O523">
        <f>VLOOKUP($A523,Sheet6!$A$8:$F$224,4,FALSE)</f>
        <v>337242</v>
      </c>
      <c r="P523">
        <f>VLOOKUP($A523,Sheet6!$A$8:$F$224,5,FALSE)</f>
        <v>336756</v>
      </c>
      <c r="Q523">
        <f>VLOOKUP($A523,Sheet6!$A$8:$F$224,6,FALSE)</f>
        <v>337804</v>
      </c>
      <c r="R523">
        <f>VLOOKUP($A523,Sheet6!$A$8:$G$224,7,FALSE)</f>
        <v>338061</v>
      </c>
      <c r="S523">
        <f>VLOOKUP($A523,Sheet6!$A$8:$H$224,8,FALSE)</f>
        <v>339614</v>
      </c>
      <c r="T523">
        <f>VLOOKUP($A523,Sheet6!$A$8:$I$229,9,FALSE)</f>
        <v>341173</v>
      </c>
    </row>
    <row r="524" spans="1:20" x14ac:dyDescent="0.3">
      <c r="A524" t="s">
        <v>102</v>
      </c>
      <c r="B524" t="s">
        <v>481</v>
      </c>
      <c r="C524" t="s">
        <v>486</v>
      </c>
      <c r="D524">
        <f>VLOOKUP($A524,'TRA8903'!$C$9:$AB$235,'TRA8903'!X$4,FALSE)</f>
        <v>661</v>
      </c>
      <c r="E524">
        <f>VLOOKUP($A524,'TRA8903'!$C$9:$AB$235,'TRA8903'!Y$4,FALSE)</f>
        <v>676</v>
      </c>
      <c r="F524">
        <f>VLOOKUP($A524,'TRA8903'!$C$9:$AB$235,'TRA8903'!Z$4,FALSE)</f>
        <v>716</v>
      </c>
      <c r="G524">
        <f>VLOOKUP($A524,'TRA8903'!$C$9:$AB$235,'TRA8903'!AA$4,FALSE)</f>
        <v>731</v>
      </c>
      <c r="H524">
        <f>VLOOKUP($A524,'TRA8903'!$C$9:$AB$235,'TRA8903'!AB$4,FALSE)</f>
        <v>758</v>
      </c>
      <c r="I524">
        <f>VLOOKUP($A524,'TRA8903'!$C$9:$AC$235,'TRA8903'!AC$4,FALSE)</f>
        <v>811</v>
      </c>
      <c r="J524">
        <f>VLOOKUP($A524,'TRA8903'!$C$9:$AD$235,'TRA8903'!AD$4,FALSE)</f>
        <v>852</v>
      </c>
      <c r="K524">
        <f>VLOOKUP($A524,'TRA8903'!$C$9:$AE$235,'TRA8903'!AE$4,FALSE)</f>
        <v>899</v>
      </c>
      <c r="M524">
        <f>VLOOKUP($A524,Sheet6!$A$8:$F$224,2,FALSE)</f>
        <v>257012</v>
      </c>
      <c r="N524">
        <f>VLOOKUP($A524,Sheet6!$A$8:$F$224,3,FALSE)</f>
        <v>257188</v>
      </c>
      <c r="O524">
        <f>VLOOKUP($A524,Sheet6!$A$8:$F$224,4,FALSE)</f>
        <v>257414</v>
      </c>
      <c r="P524">
        <f>VLOOKUP($A524,Sheet6!$A$8:$F$224,5,FALSE)</f>
        <v>258587</v>
      </c>
      <c r="Q524">
        <f>VLOOKUP($A524,Sheet6!$A$8:$F$224,6,FALSE)</f>
        <v>260035</v>
      </c>
      <c r="R524">
        <f>VLOOKUP($A524,Sheet6!$A$8:$G$224,7,FALSE)</f>
        <v>260673</v>
      </c>
      <c r="S524">
        <f>VLOOKUP($A524,Sheet6!$A$8:$H$224,8,FALSE)</f>
        <v>260645</v>
      </c>
      <c r="T524">
        <f>VLOOKUP($A524,Sheet6!$A$8:$I$229,9,FALSE)</f>
        <v>259778</v>
      </c>
    </row>
    <row r="525" spans="1:20" x14ac:dyDescent="0.3">
      <c r="A525" t="s">
        <v>104</v>
      </c>
      <c r="B525" t="s">
        <v>481</v>
      </c>
      <c r="C525" t="s">
        <v>486</v>
      </c>
      <c r="D525">
        <f>VLOOKUP($A525,'TRA8903'!$C$9:$AB$235,'TRA8903'!X$4,FALSE)</f>
        <v>548</v>
      </c>
      <c r="E525">
        <f>VLOOKUP($A525,'TRA8903'!$C$9:$AB$235,'TRA8903'!Y$4,FALSE)</f>
        <v>553</v>
      </c>
      <c r="F525">
        <f>VLOOKUP($A525,'TRA8903'!$C$9:$AB$235,'TRA8903'!Z$4,FALSE)</f>
        <v>581</v>
      </c>
      <c r="G525">
        <f>VLOOKUP($A525,'TRA8903'!$C$9:$AB$235,'TRA8903'!AA$4,FALSE)</f>
        <v>602</v>
      </c>
      <c r="H525">
        <f>VLOOKUP($A525,'TRA8903'!$C$9:$AB$235,'TRA8903'!AB$4,FALSE)</f>
        <v>623</v>
      </c>
      <c r="I525">
        <f>VLOOKUP($A525,'TRA8903'!$C$9:$AC$235,'TRA8903'!AC$4,FALSE)</f>
        <v>627</v>
      </c>
      <c r="J525">
        <f>VLOOKUP($A525,'TRA8903'!$C$9:$AD$235,'TRA8903'!AD$4,FALSE)</f>
        <v>656</v>
      </c>
      <c r="K525">
        <f>VLOOKUP($A525,'TRA8903'!$C$9:$AE$235,'TRA8903'!AE$4,FALSE)</f>
        <v>676</v>
      </c>
      <c r="M525">
        <f>VLOOKUP($A525,Sheet6!$A$8:$F$224,2,FALSE)</f>
        <v>159788</v>
      </c>
      <c r="N525">
        <f>VLOOKUP($A525,Sheet6!$A$8:$F$224,3,FALSE)</f>
        <v>159963</v>
      </c>
      <c r="O525">
        <f>VLOOKUP($A525,Sheet6!$A$8:$F$224,4,FALSE)</f>
        <v>160019</v>
      </c>
      <c r="P525">
        <f>VLOOKUP($A525,Sheet6!$A$8:$F$224,5,FALSE)</f>
        <v>159971</v>
      </c>
      <c r="Q525">
        <f>VLOOKUP($A525,Sheet6!$A$8:$F$224,6,FALSE)</f>
        <v>159828</v>
      </c>
      <c r="R525">
        <f>VLOOKUP($A525,Sheet6!$A$8:$G$224,7,FALSE)</f>
        <v>159826</v>
      </c>
      <c r="S525">
        <f>VLOOKUP($A525,Sheet6!$A$8:$H$224,8,FALSE)</f>
        <v>159821</v>
      </c>
      <c r="T525">
        <f>VLOOKUP($A525,Sheet6!$A$8:$I$229,9,FALSE)</f>
        <v>159563</v>
      </c>
    </row>
    <row r="526" spans="1:20" x14ac:dyDescent="0.3">
      <c r="A526" t="s">
        <v>106</v>
      </c>
      <c r="B526" t="s">
        <v>482</v>
      </c>
      <c r="C526" t="s">
        <v>486</v>
      </c>
      <c r="D526">
        <f>VLOOKUP($A526,'TRA8903'!$C$9:$AB$235,'TRA8903'!X$4,FALSE)</f>
        <v>665</v>
      </c>
      <c r="E526">
        <f>VLOOKUP($A526,'TRA8903'!$C$9:$AB$235,'TRA8903'!Y$4,FALSE)</f>
        <v>677</v>
      </c>
      <c r="F526">
        <f>VLOOKUP($A526,'TRA8903'!$C$9:$AB$235,'TRA8903'!Z$4,FALSE)</f>
        <v>708</v>
      </c>
      <c r="G526">
        <f>VLOOKUP($A526,'TRA8903'!$C$9:$AB$235,'TRA8903'!AA$4,FALSE)</f>
        <v>727</v>
      </c>
      <c r="H526">
        <f>VLOOKUP($A526,'TRA8903'!$C$9:$AB$235,'TRA8903'!AB$4,FALSE)</f>
        <v>750</v>
      </c>
      <c r="I526">
        <f>VLOOKUP($A526,'TRA8903'!$C$9:$AC$235,'TRA8903'!AC$4,FALSE)</f>
        <v>761</v>
      </c>
      <c r="J526">
        <f>VLOOKUP($A526,'TRA8903'!$C$9:$AD$235,'TRA8903'!AD$4,FALSE)</f>
        <v>795</v>
      </c>
      <c r="K526">
        <f>VLOOKUP($A526,'TRA8903'!$C$9:$AE$235,'TRA8903'!AE$4,FALSE)</f>
        <v>800</v>
      </c>
      <c r="M526">
        <f>VLOOKUP($A526,Sheet6!$A$8:$F$224,2,FALSE)</f>
        <v>168351</v>
      </c>
      <c r="N526">
        <f>VLOOKUP($A526,Sheet6!$A$8:$F$224,3,FALSE)</f>
        <v>168716</v>
      </c>
      <c r="O526">
        <f>VLOOKUP($A526,Sheet6!$A$8:$F$224,4,FALSE)</f>
        <v>169213</v>
      </c>
      <c r="P526">
        <f>VLOOKUP($A526,Sheet6!$A$8:$F$224,5,FALSE)</f>
        <v>169843</v>
      </c>
      <c r="Q526">
        <f>VLOOKUP($A526,Sheet6!$A$8:$F$224,6,FALSE)</f>
        <v>170807</v>
      </c>
      <c r="R526">
        <f>VLOOKUP($A526,Sheet6!$A$8:$G$224,7,FALSE)</f>
        <v>171294</v>
      </c>
      <c r="S526">
        <f>VLOOKUP($A526,Sheet6!$A$8:$H$224,8,FALSE)</f>
        <v>172005</v>
      </c>
      <c r="T526">
        <f>VLOOKUP($A526,Sheet6!$A$8:$I$229,9,FALSE)</f>
        <v>172292</v>
      </c>
    </row>
    <row r="527" spans="1:20" x14ac:dyDescent="0.3">
      <c r="A527" t="s">
        <v>110</v>
      </c>
      <c r="B527" t="s">
        <v>481</v>
      </c>
      <c r="C527" t="s">
        <v>486</v>
      </c>
      <c r="D527">
        <f>VLOOKUP($A527,'TRA8903'!$C$9:$AB$235,'TRA8903'!X$4,FALSE)</f>
        <v>598</v>
      </c>
      <c r="E527">
        <f>VLOOKUP($A527,'TRA8903'!$C$9:$AB$235,'TRA8903'!Y$4,FALSE)</f>
        <v>607</v>
      </c>
      <c r="F527">
        <f>VLOOKUP($A527,'TRA8903'!$C$9:$AB$235,'TRA8903'!Z$4,FALSE)</f>
        <v>633</v>
      </c>
      <c r="G527">
        <f>VLOOKUP($A527,'TRA8903'!$C$9:$AB$235,'TRA8903'!AA$4,FALSE)</f>
        <v>650</v>
      </c>
      <c r="H527">
        <f>VLOOKUP($A527,'TRA8903'!$C$9:$AB$235,'TRA8903'!AB$4,FALSE)</f>
        <v>673</v>
      </c>
      <c r="I527">
        <f>VLOOKUP($A527,'TRA8903'!$C$9:$AC$235,'TRA8903'!AC$4,FALSE)</f>
        <v>702</v>
      </c>
      <c r="J527">
        <f>VLOOKUP($A527,'TRA8903'!$C$9:$AD$235,'TRA8903'!AD$4,FALSE)</f>
        <v>726</v>
      </c>
      <c r="K527">
        <f>VLOOKUP($A527,'TRA8903'!$C$9:$AE$235,'TRA8903'!AE$4,FALSE)</f>
        <v>747</v>
      </c>
      <c r="M527">
        <f>VLOOKUP($A527,Sheet6!$A$8:$F$224,2,FALSE)</f>
        <v>199567</v>
      </c>
      <c r="N527">
        <f>VLOOKUP($A527,Sheet6!$A$8:$F$224,3,FALSE)</f>
        <v>202113</v>
      </c>
      <c r="O527">
        <f>VLOOKUP($A527,Sheet6!$A$8:$F$224,4,FALSE)</f>
        <v>203654</v>
      </c>
      <c r="P527">
        <f>VLOOKUP($A527,Sheet6!$A$8:$F$224,5,FALSE)</f>
        <v>205784</v>
      </c>
      <c r="Q527">
        <f>VLOOKUP($A527,Sheet6!$A$8:$F$224,6,FALSE)</f>
        <v>206920</v>
      </c>
      <c r="R527">
        <f>VLOOKUP($A527,Sheet6!$A$8:$G$224,7,FALSE)</f>
        <v>208163</v>
      </c>
      <c r="S527">
        <f>VLOOKUP($A527,Sheet6!$A$8:$H$224,8,FALSE)</f>
        <v>209893</v>
      </c>
      <c r="T527">
        <f>VLOOKUP($A527,Sheet6!$A$8:$I$229,9,FALSE)</f>
        <v>210618</v>
      </c>
    </row>
    <row r="528" spans="1:20" x14ac:dyDescent="0.3">
      <c r="A528" t="s">
        <v>136</v>
      </c>
      <c r="B528" t="s">
        <v>481</v>
      </c>
      <c r="C528" t="s">
        <v>486</v>
      </c>
      <c r="D528">
        <f>VLOOKUP($A528,'TRA8903'!$C$9:$AB$235,'TRA8903'!X$4,FALSE)</f>
        <v>897</v>
      </c>
      <c r="E528">
        <f>VLOOKUP($A528,'TRA8903'!$C$9:$AB$235,'TRA8903'!Y$4,FALSE)</f>
        <v>886</v>
      </c>
      <c r="F528">
        <f>VLOOKUP($A528,'TRA8903'!$C$9:$AB$235,'TRA8903'!Z$4,FALSE)</f>
        <v>915</v>
      </c>
      <c r="G528">
        <f>VLOOKUP($A528,'TRA8903'!$C$9:$AB$235,'TRA8903'!AA$4,FALSE)</f>
        <v>920</v>
      </c>
      <c r="H528">
        <f>VLOOKUP($A528,'TRA8903'!$C$9:$AB$235,'TRA8903'!AB$4,FALSE)</f>
        <v>914</v>
      </c>
      <c r="I528">
        <f>VLOOKUP($A528,'TRA8903'!$C$9:$AC$235,'TRA8903'!AC$4,FALSE)</f>
        <v>933</v>
      </c>
      <c r="J528">
        <f>VLOOKUP($A528,'TRA8903'!$C$9:$AD$235,'TRA8903'!AD$4,FALSE)</f>
        <v>922</v>
      </c>
      <c r="K528">
        <f>VLOOKUP($A528,'TRA8903'!$C$9:$AE$235,'TRA8903'!AE$4,FALSE)</f>
        <v>953</v>
      </c>
      <c r="M528">
        <f>VLOOKUP($A528,Sheet6!$A$8:$F$224,2,FALSE)</f>
        <v>250582</v>
      </c>
      <c r="N528">
        <f>VLOOKUP($A528,Sheet6!$A$8:$F$224,3,FALSE)</f>
        <v>251312</v>
      </c>
      <c r="O528">
        <f>VLOOKUP($A528,Sheet6!$A$8:$F$224,4,FALSE)</f>
        <v>252313</v>
      </c>
      <c r="P528">
        <f>VLOOKUP($A528,Sheet6!$A$8:$F$224,5,FALSE)</f>
        <v>253875</v>
      </c>
      <c r="Q528">
        <f>VLOOKUP($A528,Sheet6!$A$8:$F$224,6,FALSE)</f>
        <v>256203</v>
      </c>
      <c r="R528">
        <f>VLOOKUP($A528,Sheet6!$A$8:$G$224,7,FALSE)</f>
        <v>257034</v>
      </c>
      <c r="S528">
        <f>VLOOKUP($A528,Sheet6!$A$8:$H$224,8,FALSE)</f>
        <v>257174</v>
      </c>
      <c r="T528">
        <f>VLOOKUP($A528,Sheet6!$A$8:$I$229,9,FALSE)</f>
        <v>257302</v>
      </c>
    </row>
    <row r="529" spans="1:20" x14ac:dyDescent="0.3">
      <c r="A529" t="s">
        <v>140</v>
      </c>
      <c r="B529" t="s">
        <v>481</v>
      </c>
      <c r="C529" t="s">
        <v>486</v>
      </c>
      <c r="D529">
        <f>VLOOKUP($A529,'TRA8903'!$C$9:$AB$235,'TRA8903'!X$4,FALSE)</f>
        <v>834</v>
      </c>
      <c r="E529">
        <f>VLOOKUP($A529,'TRA8903'!$C$9:$AB$235,'TRA8903'!Y$4,FALSE)</f>
        <v>828</v>
      </c>
      <c r="F529">
        <f>VLOOKUP($A529,'TRA8903'!$C$9:$AB$235,'TRA8903'!Z$4,FALSE)</f>
        <v>847</v>
      </c>
      <c r="G529">
        <f>VLOOKUP($A529,'TRA8903'!$C$9:$AB$235,'TRA8903'!AA$4,FALSE)</f>
        <v>852</v>
      </c>
      <c r="H529">
        <f>VLOOKUP($A529,'TRA8903'!$C$9:$AB$235,'TRA8903'!AB$4,FALSE)</f>
        <v>861</v>
      </c>
      <c r="I529">
        <f>VLOOKUP($A529,'TRA8903'!$C$9:$AC$235,'TRA8903'!AC$4,FALSE)</f>
        <v>874</v>
      </c>
      <c r="J529">
        <f>VLOOKUP($A529,'TRA8903'!$C$9:$AD$235,'TRA8903'!AD$4,FALSE)</f>
        <v>869</v>
      </c>
      <c r="K529">
        <f>VLOOKUP($A529,'TRA8903'!$C$9:$AE$235,'TRA8903'!AE$4,FALSE)</f>
        <v>899</v>
      </c>
      <c r="M529">
        <f>VLOOKUP($A529,Sheet6!$A$8:$F$224,2,FALSE)</f>
        <v>332067</v>
      </c>
      <c r="N529">
        <f>VLOOKUP($A529,Sheet6!$A$8:$F$224,3,FALSE)</f>
        <v>334631</v>
      </c>
      <c r="O529">
        <f>VLOOKUP($A529,Sheet6!$A$8:$F$224,4,FALSE)</f>
        <v>338491</v>
      </c>
      <c r="P529">
        <f>VLOOKUP($A529,Sheet6!$A$8:$F$224,5,FALSE)</f>
        <v>344036</v>
      </c>
      <c r="Q529">
        <f>VLOOKUP($A529,Sheet6!$A$8:$F$224,6,FALSE)</f>
        <v>349513</v>
      </c>
      <c r="R529">
        <f>VLOOKUP($A529,Sheet6!$A$8:$G$224,7,FALSE)</f>
        <v>353540</v>
      </c>
      <c r="S529">
        <f>VLOOKUP($A529,Sheet6!$A$8:$H$224,8,FALSE)</f>
        <v>355218</v>
      </c>
      <c r="T529">
        <f>VLOOKUP($A529,Sheet6!$A$8:$I$229,9,FALSE)</f>
        <v>354224</v>
      </c>
    </row>
    <row r="530" spans="1:20" x14ac:dyDescent="0.3">
      <c r="A530" t="s">
        <v>148</v>
      </c>
      <c r="B530" t="s">
        <v>481</v>
      </c>
      <c r="C530" t="s">
        <v>486</v>
      </c>
      <c r="D530">
        <f>VLOOKUP($A530,'TRA8903'!$C$9:$AB$235,'TRA8903'!X$4,FALSE)</f>
        <v>833</v>
      </c>
      <c r="E530">
        <f>VLOOKUP($A530,'TRA8903'!$C$9:$AB$235,'TRA8903'!Y$4,FALSE)</f>
        <v>821</v>
      </c>
      <c r="F530">
        <f>VLOOKUP($A530,'TRA8903'!$C$9:$AB$235,'TRA8903'!Z$4,FALSE)</f>
        <v>836</v>
      </c>
      <c r="G530">
        <f>VLOOKUP($A530,'TRA8903'!$C$9:$AB$235,'TRA8903'!AA$4,FALSE)</f>
        <v>844</v>
      </c>
      <c r="H530">
        <f>VLOOKUP($A530,'TRA8903'!$C$9:$AB$235,'TRA8903'!AB$4,FALSE)</f>
        <v>842</v>
      </c>
      <c r="I530">
        <f>VLOOKUP($A530,'TRA8903'!$C$9:$AC$235,'TRA8903'!AC$4,FALSE)</f>
        <v>857</v>
      </c>
      <c r="J530">
        <f>VLOOKUP($A530,'TRA8903'!$C$9:$AD$235,'TRA8903'!AD$4,FALSE)</f>
        <v>877</v>
      </c>
      <c r="K530">
        <f>VLOOKUP($A530,'TRA8903'!$C$9:$AE$235,'TRA8903'!AE$4,FALSE)</f>
        <v>905</v>
      </c>
      <c r="M530">
        <f>VLOOKUP($A530,Sheet6!$A$8:$F$224,2,FALSE)</f>
        <v>308463</v>
      </c>
      <c r="N530">
        <f>VLOOKUP($A530,Sheet6!$A$8:$F$224,3,FALSE)</f>
        <v>310657</v>
      </c>
      <c r="O530">
        <f>VLOOKUP($A530,Sheet6!$A$8:$F$224,4,FALSE)</f>
        <v>314385</v>
      </c>
      <c r="P530">
        <f>VLOOKUP($A530,Sheet6!$A$8:$F$224,5,FALSE)</f>
        <v>318936</v>
      </c>
      <c r="Q530">
        <f>VLOOKUP($A530,Sheet6!$A$8:$F$224,6,FALSE)</f>
        <v>324779</v>
      </c>
      <c r="R530">
        <f>VLOOKUP($A530,Sheet6!$A$8:$G$224,7,FALSE)</f>
        <v>329209</v>
      </c>
      <c r="S530">
        <f>VLOOKUP($A530,Sheet6!$A$8:$H$224,8,FALSE)</f>
        <v>331069</v>
      </c>
      <c r="T530">
        <f>VLOOKUP($A530,Sheet6!$A$8:$I$229,9,FALSE)</f>
        <v>332900</v>
      </c>
    </row>
    <row r="531" spans="1:20" x14ac:dyDescent="0.3">
      <c r="A531" t="s">
        <v>152</v>
      </c>
      <c r="B531" t="s">
        <v>479</v>
      </c>
      <c r="C531" t="s">
        <v>486</v>
      </c>
      <c r="D531">
        <f>VLOOKUP($A531,'TRA8903'!$C$9:$AB$235,'TRA8903'!X$4,FALSE)</f>
        <v>231</v>
      </c>
      <c r="E531">
        <f>VLOOKUP($A531,'TRA8903'!$C$9:$AB$235,'TRA8903'!Y$4,FALSE)</f>
        <v>237</v>
      </c>
      <c r="F531">
        <f>VLOOKUP($A531,'TRA8903'!$C$9:$AB$235,'TRA8903'!Z$4,FALSE)</f>
        <v>246</v>
      </c>
      <c r="G531">
        <f>VLOOKUP($A531,'TRA8903'!$C$9:$AB$235,'TRA8903'!AA$4,FALSE)</f>
        <v>253</v>
      </c>
      <c r="H531">
        <f>VLOOKUP($A531,'TRA8903'!$C$9:$AB$235,'TRA8903'!AB$4,FALSE)</f>
        <v>267</v>
      </c>
      <c r="I531">
        <f>VLOOKUP($A531,'TRA8903'!$C$9:$AC$235,'TRA8903'!AC$4,FALSE)</f>
        <v>267</v>
      </c>
      <c r="J531">
        <f>VLOOKUP($A531,'TRA8903'!$C$9:$AD$235,'TRA8903'!AD$4,FALSE)</f>
        <v>270</v>
      </c>
      <c r="K531">
        <f>VLOOKUP($A531,'TRA8903'!$C$9:$AE$235,'TRA8903'!AE$4,FALSE)</f>
        <v>271</v>
      </c>
      <c r="M531">
        <f>VLOOKUP($A531,Sheet6!$A$8:$F$224,2,FALSE)</f>
        <v>37096</v>
      </c>
      <c r="N531">
        <f>VLOOKUP($A531,Sheet6!$A$8:$F$224,3,FALSE)</f>
        <v>37791</v>
      </c>
      <c r="O531">
        <f>VLOOKUP($A531,Sheet6!$A$8:$F$224,4,FALSE)</f>
        <v>38263</v>
      </c>
      <c r="P531">
        <f>VLOOKUP($A531,Sheet6!$A$8:$F$224,5,FALSE)</f>
        <v>38352</v>
      </c>
      <c r="Q531">
        <f>VLOOKUP($A531,Sheet6!$A$8:$F$224,6,FALSE)</f>
        <v>38949</v>
      </c>
      <c r="R531">
        <f>VLOOKUP($A531,Sheet6!$A$8:$G$224,7,FALSE)</f>
        <v>39474</v>
      </c>
      <c r="S531">
        <f>VLOOKUP($A531,Sheet6!$A$8:$H$224,8,FALSE)</f>
        <v>39697</v>
      </c>
      <c r="T531">
        <f>VLOOKUP($A531,Sheet6!$A$8:$I$229,9,FALSE)</f>
        <v>39927</v>
      </c>
    </row>
    <row r="532" spans="1:20" x14ac:dyDescent="0.3">
      <c r="A532" t="s">
        <v>156</v>
      </c>
      <c r="B532" t="s">
        <v>479</v>
      </c>
      <c r="C532" t="s">
        <v>486</v>
      </c>
      <c r="D532">
        <f>VLOOKUP($A532,'TRA8903'!$C$9:$AB$235,'TRA8903'!X$4,FALSE)</f>
        <v>826</v>
      </c>
      <c r="E532">
        <f>VLOOKUP($A532,'TRA8903'!$C$9:$AB$235,'TRA8903'!Y$4,FALSE)</f>
        <v>837</v>
      </c>
      <c r="F532">
        <f>VLOOKUP($A532,'TRA8903'!$C$9:$AB$235,'TRA8903'!Z$4,FALSE)</f>
        <v>876</v>
      </c>
      <c r="G532">
        <f>VLOOKUP($A532,'TRA8903'!$C$9:$AB$235,'TRA8903'!AA$4,FALSE)</f>
        <v>896</v>
      </c>
      <c r="H532">
        <f>VLOOKUP($A532,'TRA8903'!$C$9:$AB$235,'TRA8903'!AB$4,FALSE)</f>
        <v>936</v>
      </c>
      <c r="I532">
        <f>VLOOKUP($A532,'TRA8903'!$C$9:$AC$235,'TRA8903'!AC$4,FALSE)</f>
        <v>942</v>
      </c>
      <c r="J532">
        <f>VLOOKUP($A532,'TRA8903'!$C$9:$AD$235,'TRA8903'!AD$4,FALSE)</f>
        <v>944</v>
      </c>
      <c r="K532">
        <f>VLOOKUP($A532,'TRA8903'!$C$9:$AE$235,'TRA8903'!AE$4,FALSE)</f>
        <v>946</v>
      </c>
      <c r="M532">
        <f>VLOOKUP($A532,Sheet6!$A$8:$F$224,2,FALSE)</f>
        <v>185197</v>
      </c>
      <c r="N532">
        <f>VLOOKUP($A532,Sheet6!$A$8:$F$224,3,FALSE)</f>
        <v>186389</v>
      </c>
      <c r="O532">
        <f>VLOOKUP($A532,Sheet6!$A$8:$F$224,4,FALSE)</f>
        <v>187737</v>
      </c>
      <c r="P532">
        <f>VLOOKUP($A532,Sheet6!$A$8:$F$224,5,FALSE)</f>
        <v>188522</v>
      </c>
      <c r="Q532">
        <f>VLOOKUP($A532,Sheet6!$A$8:$F$224,6,FALSE)</f>
        <v>189532</v>
      </c>
      <c r="R532">
        <f>VLOOKUP($A532,Sheet6!$A$8:$G$224,7,FALSE)</f>
        <v>191041</v>
      </c>
      <c r="S532">
        <f>VLOOKUP($A532,Sheet6!$A$8:$H$224,8,FALSE)</f>
        <v>192107</v>
      </c>
      <c r="T532">
        <f>VLOOKUP($A532,Sheet6!$A$8:$I$229,9,FALSE)</f>
        <v>192801</v>
      </c>
    </row>
    <row r="533" spans="1:20" x14ac:dyDescent="0.3">
      <c r="A533" t="s">
        <v>158</v>
      </c>
      <c r="B533" t="s">
        <v>479</v>
      </c>
      <c r="C533" t="s">
        <v>486</v>
      </c>
      <c r="D533">
        <f>VLOOKUP($A533,'TRA8903'!$C$9:$AB$235,'TRA8903'!X$4,FALSE)</f>
        <v>1240</v>
      </c>
      <c r="E533">
        <f>VLOOKUP($A533,'TRA8903'!$C$9:$AB$235,'TRA8903'!Y$4,FALSE)</f>
        <v>1265</v>
      </c>
      <c r="F533">
        <f>VLOOKUP($A533,'TRA8903'!$C$9:$AB$235,'TRA8903'!Z$4,FALSE)</f>
        <v>1315</v>
      </c>
      <c r="G533">
        <f>VLOOKUP($A533,'TRA8903'!$C$9:$AB$235,'TRA8903'!AA$4,FALSE)</f>
        <v>1353</v>
      </c>
      <c r="H533">
        <f>VLOOKUP($A533,'TRA8903'!$C$9:$AB$235,'TRA8903'!AB$4,FALSE)</f>
        <v>1408</v>
      </c>
      <c r="I533">
        <f>VLOOKUP($A533,'TRA8903'!$C$9:$AC$235,'TRA8903'!AC$4,FALSE)</f>
        <v>1428</v>
      </c>
      <c r="J533">
        <f>VLOOKUP($A533,'TRA8903'!$C$9:$AD$235,'TRA8903'!AD$4,FALSE)</f>
        <v>1455</v>
      </c>
      <c r="K533">
        <f>VLOOKUP($A533,'TRA8903'!$C$9:$AE$235,'TRA8903'!AE$4,FALSE)</f>
        <v>1461</v>
      </c>
      <c r="M533">
        <f>VLOOKUP($A533,Sheet6!$A$8:$F$224,2,FALSE)</f>
        <v>308416</v>
      </c>
      <c r="N533">
        <f>VLOOKUP($A533,Sheet6!$A$8:$F$224,3,FALSE)</f>
        <v>309085</v>
      </c>
      <c r="O533">
        <f>VLOOKUP($A533,Sheet6!$A$8:$F$224,4,FALSE)</f>
        <v>310774</v>
      </c>
      <c r="P533">
        <f>VLOOKUP($A533,Sheet6!$A$8:$F$224,5,FALSE)</f>
        <v>312227</v>
      </c>
      <c r="Q533">
        <f>VLOOKUP($A533,Sheet6!$A$8:$F$224,6,FALSE)</f>
        <v>314392</v>
      </c>
      <c r="R533">
        <f>VLOOKUP($A533,Sheet6!$A$8:$G$224,7,FALSE)</f>
        <v>317459</v>
      </c>
      <c r="S533">
        <f>VLOOKUP($A533,Sheet6!$A$8:$H$224,8,FALSE)</f>
        <v>320274</v>
      </c>
      <c r="T533">
        <f>VLOOKUP($A533,Sheet6!$A$8:$I$229,9,FALSE)</f>
        <v>323136</v>
      </c>
    </row>
    <row r="534" spans="1:20" x14ac:dyDescent="0.3">
      <c r="A534" t="s">
        <v>162</v>
      </c>
      <c r="B534" t="s">
        <v>481</v>
      </c>
      <c r="C534" t="s">
        <v>486</v>
      </c>
      <c r="D534">
        <f>VLOOKUP($A534,'TRA8903'!$C$9:$AB$235,'TRA8903'!X$4,FALSE)</f>
        <v>659</v>
      </c>
      <c r="E534">
        <f>VLOOKUP($A534,'TRA8903'!$C$9:$AB$235,'TRA8903'!Y$4,FALSE)</f>
        <v>661</v>
      </c>
      <c r="F534">
        <f>VLOOKUP($A534,'TRA8903'!$C$9:$AB$235,'TRA8903'!Z$4,FALSE)</f>
        <v>685</v>
      </c>
      <c r="G534">
        <f>VLOOKUP($A534,'TRA8903'!$C$9:$AB$235,'TRA8903'!AA$4,FALSE)</f>
        <v>698</v>
      </c>
      <c r="H534">
        <f>VLOOKUP($A534,'TRA8903'!$C$9:$AB$235,'TRA8903'!AB$4,FALSE)</f>
        <v>691</v>
      </c>
      <c r="I534">
        <f>VLOOKUP($A534,'TRA8903'!$C$9:$AC$235,'TRA8903'!AC$4,FALSE)</f>
        <v>692</v>
      </c>
      <c r="J534">
        <f>VLOOKUP($A534,'TRA8903'!$C$9:$AD$235,'TRA8903'!AD$4,FALSE)</f>
        <v>692</v>
      </c>
      <c r="K534">
        <f>VLOOKUP($A534,'TRA8903'!$C$9:$AE$235,'TRA8903'!AE$4,FALSE)</f>
        <v>699</v>
      </c>
      <c r="M534">
        <f>VLOOKUP($A534,Sheet6!$A$8:$F$224,2,FALSE)</f>
        <v>249792</v>
      </c>
      <c r="N534">
        <f>VLOOKUP($A534,Sheet6!$A$8:$F$224,3,FALSE)</f>
        <v>250194</v>
      </c>
      <c r="O534">
        <f>VLOOKUP($A534,Sheet6!$A$8:$F$224,4,FALSE)</f>
        <v>250956</v>
      </c>
      <c r="P534">
        <f>VLOOKUP($A534,Sheet6!$A$8:$F$224,5,FALSE)</f>
        <v>251746</v>
      </c>
      <c r="Q534">
        <f>VLOOKUP($A534,Sheet6!$A$8:$F$224,6,FALSE)</f>
        <v>253659</v>
      </c>
      <c r="R534">
        <f>VLOOKUP($A534,Sheet6!$A$8:$G$224,7,FALSE)</f>
        <v>255378</v>
      </c>
      <c r="S534">
        <f>VLOOKUP($A534,Sheet6!$A$8:$H$224,8,FALSE)</f>
        <v>255833</v>
      </c>
      <c r="T534">
        <f>VLOOKUP($A534,Sheet6!$A$8:$I$229,9,FALSE)</f>
        <v>256375</v>
      </c>
    </row>
    <row r="535" spans="1:20" x14ac:dyDescent="0.3">
      <c r="A535" t="s">
        <v>164</v>
      </c>
      <c r="B535" t="s">
        <v>481</v>
      </c>
      <c r="C535" t="s">
        <v>486</v>
      </c>
      <c r="D535">
        <f>VLOOKUP($A535,'TRA8903'!$C$9:$AB$235,'TRA8903'!X$4,FALSE)</f>
        <v>710</v>
      </c>
      <c r="E535">
        <f>VLOOKUP($A535,'TRA8903'!$C$9:$AB$235,'TRA8903'!Y$4,FALSE)</f>
        <v>718</v>
      </c>
      <c r="F535">
        <f>VLOOKUP($A535,'TRA8903'!$C$9:$AB$235,'TRA8903'!Z$4,FALSE)</f>
        <v>753</v>
      </c>
      <c r="G535">
        <f>VLOOKUP($A535,'TRA8903'!$C$9:$AB$235,'TRA8903'!AA$4,FALSE)</f>
        <v>774</v>
      </c>
      <c r="H535">
        <f>VLOOKUP($A535,'TRA8903'!$C$9:$AB$235,'TRA8903'!AB$4,FALSE)</f>
        <v>797</v>
      </c>
      <c r="I535">
        <f>VLOOKUP($A535,'TRA8903'!$C$9:$AC$235,'TRA8903'!AC$4,FALSE)</f>
        <v>824</v>
      </c>
      <c r="J535">
        <f>VLOOKUP($A535,'TRA8903'!$C$9:$AD$235,'TRA8903'!AD$4,FALSE)</f>
        <v>858</v>
      </c>
      <c r="K535">
        <f>VLOOKUP($A535,'TRA8903'!$C$9:$AE$235,'TRA8903'!AE$4,FALSE)</f>
        <v>874</v>
      </c>
      <c r="M535">
        <f>VLOOKUP($A535,Sheet6!$A$8:$F$224,2,FALSE)</f>
        <v>167811</v>
      </c>
      <c r="N535">
        <f>VLOOKUP($A535,Sheet6!$A$8:$F$224,3,FALSE)</f>
        <v>168642</v>
      </c>
      <c r="O535">
        <f>VLOOKUP($A535,Sheet6!$A$8:$F$224,4,FALSE)</f>
        <v>169768</v>
      </c>
      <c r="P535">
        <f>VLOOKUP($A535,Sheet6!$A$8:$F$224,5,FALSE)</f>
        <v>171677</v>
      </c>
      <c r="Q535">
        <f>VLOOKUP($A535,Sheet6!$A$8:$F$224,6,FALSE)</f>
        <v>173727</v>
      </c>
      <c r="R535">
        <f>VLOOKUP($A535,Sheet6!$A$8:$G$224,7,FALSE)</f>
        <v>175768</v>
      </c>
      <c r="S535">
        <f>VLOOKUP($A535,Sheet6!$A$8:$H$224,8,FALSE)</f>
        <v>177799</v>
      </c>
      <c r="T535">
        <f>VLOOKUP($A535,Sheet6!$A$8:$I$229,9,FALSE)</f>
        <v>179854</v>
      </c>
    </row>
    <row r="536" spans="1:20" x14ac:dyDescent="0.3">
      <c r="A536" t="s">
        <v>190</v>
      </c>
      <c r="B536" t="s">
        <v>482</v>
      </c>
      <c r="C536" t="s">
        <v>486</v>
      </c>
      <c r="D536">
        <f>VLOOKUP($A536,'TRA8903'!$C$9:$AB$235,'TRA8903'!X$4,FALSE)</f>
        <v>527</v>
      </c>
      <c r="E536">
        <f>VLOOKUP($A536,'TRA8903'!$C$9:$AB$235,'TRA8903'!Y$4,FALSE)</f>
        <v>535</v>
      </c>
      <c r="F536">
        <f>VLOOKUP($A536,'TRA8903'!$C$9:$AB$235,'TRA8903'!Z$4,FALSE)</f>
        <v>556</v>
      </c>
      <c r="G536">
        <f>VLOOKUP($A536,'TRA8903'!$C$9:$AB$235,'TRA8903'!AA$4,FALSE)</f>
        <v>566</v>
      </c>
      <c r="H536">
        <f>VLOOKUP($A536,'TRA8903'!$C$9:$AB$235,'TRA8903'!AB$4,FALSE)</f>
        <v>582</v>
      </c>
      <c r="I536">
        <f>VLOOKUP($A536,'TRA8903'!$C$9:$AC$235,'TRA8903'!AC$4,FALSE)</f>
        <v>615</v>
      </c>
      <c r="J536">
        <f>VLOOKUP($A536,'TRA8903'!$C$9:$AD$235,'TRA8903'!AD$4,FALSE)</f>
        <v>597</v>
      </c>
      <c r="K536">
        <f>VLOOKUP($A536,'TRA8903'!$C$9:$AE$235,'TRA8903'!AE$4,FALSE)</f>
        <v>597</v>
      </c>
      <c r="M536">
        <f>VLOOKUP($A536,Sheet6!$A$8:$F$224,2,FALSE)</f>
        <v>159369</v>
      </c>
      <c r="N536">
        <f>VLOOKUP($A536,Sheet6!$A$8:$F$224,3,FALSE)</f>
        <v>161553</v>
      </c>
      <c r="O536">
        <f>VLOOKUP($A536,Sheet6!$A$8:$F$224,4,FALSE)</f>
        <v>163999</v>
      </c>
      <c r="P536">
        <f>VLOOKUP($A536,Sheet6!$A$8:$F$224,5,FALSE)</f>
        <v>166376</v>
      </c>
      <c r="Q536">
        <f>VLOOKUP($A536,Sheet6!$A$8:$F$224,6,FALSE)</f>
        <v>168814</v>
      </c>
      <c r="R536">
        <f>VLOOKUP($A536,Sheet6!$A$8:$G$224,7,FALSE)</f>
        <v>169912</v>
      </c>
      <c r="S536">
        <f>VLOOKUP($A536,Sheet6!$A$8:$H$224,8,FALSE)</f>
        <v>171623</v>
      </c>
      <c r="T536">
        <f>VLOOKUP($A536,Sheet6!$A$8:$I$229,9,FALSE)</f>
        <v>173292</v>
      </c>
    </row>
    <row r="537" spans="1:20" x14ac:dyDescent="0.3">
      <c r="A537" t="s">
        <v>192</v>
      </c>
      <c r="B537" t="s">
        <v>479</v>
      </c>
      <c r="C537" t="s">
        <v>486</v>
      </c>
      <c r="D537">
        <f>VLOOKUP($A537,'TRA8903'!$C$9:$AB$235,'TRA8903'!X$4,FALSE)</f>
        <v>886</v>
      </c>
      <c r="E537">
        <f>VLOOKUP($A537,'TRA8903'!$C$9:$AB$235,'TRA8903'!Y$4,FALSE)</f>
        <v>902</v>
      </c>
      <c r="F537">
        <f>VLOOKUP($A537,'TRA8903'!$C$9:$AB$235,'TRA8903'!Z$4,FALSE)</f>
        <v>941</v>
      </c>
      <c r="G537">
        <f>VLOOKUP($A537,'TRA8903'!$C$9:$AB$235,'TRA8903'!AA$4,FALSE)</f>
        <v>973</v>
      </c>
      <c r="H537">
        <f>VLOOKUP($A537,'TRA8903'!$C$9:$AB$235,'TRA8903'!AB$4,FALSE)</f>
        <v>1006</v>
      </c>
      <c r="I537">
        <f>VLOOKUP($A537,'TRA8903'!$C$9:$AC$235,'TRA8903'!AC$4,FALSE)</f>
        <v>1067</v>
      </c>
      <c r="J537">
        <f>VLOOKUP($A537,'TRA8903'!$C$9:$AD$235,'TRA8903'!AD$4,FALSE)</f>
        <v>1075</v>
      </c>
      <c r="K537">
        <f>VLOOKUP($A537,'TRA8903'!$C$9:$AE$235,'TRA8903'!AE$4,FALSE)</f>
        <v>1093</v>
      </c>
      <c r="M537">
        <f>VLOOKUP($A537,Sheet6!$A$8:$F$224,2,FALSE)</f>
        <v>259591</v>
      </c>
      <c r="N537">
        <f>VLOOKUP($A537,Sheet6!$A$8:$F$224,3,FALSE)</f>
        <v>263793</v>
      </c>
      <c r="O537">
        <f>VLOOKUP($A537,Sheet6!$A$8:$F$224,4,FALSE)</f>
        <v>267846</v>
      </c>
      <c r="P537">
        <f>VLOOKUP($A537,Sheet6!$A$8:$F$224,5,FALSE)</f>
        <v>272421</v>
      </c>
      <c r="Q537">
        <f>VLOOKUP($A537,Sheet6!$A$8:$F$224,6,FALSE)</f>
        <v>276731</v>
      </c>
      <c r="R537">
        <f>VLOOKUP($A537,Sheet6!$A$8:$G$224,7,FALSE)</f>
        <v>280030</v>
      </c>
      <c r="S537">
        <f>VLOOKUP($A537,Sheet6!$A$8:$H$224,8,FALSE)</f>
        <v>283606</v>
      </c>
      <c r="T537">
        <f>VLOOKUP($A537,Sheet6!$A$8:$I$229,9,FALSE)</f>
        <v>288648</v>
      </c>
    </row>
    <row r="538" spans="1:20" x14ac:dyDescent="0.3">
      <c r="A538" t="s">
        <v>200</v>
      </c>
      <c r="B538" t="s">
        <v>481</v>
      </c>
      <c r="C538" t="s">
        <v>486</v>
      </c>
      <c r="D538">
        <f>VLOOKUP($A538,'TRA8903'!$C$9:$AB$235,'TRA8903'!X$4,FALSE)</f>
        <v>439</v>
      </c>
      <c r="E538">
        <f>VLOOKUP($A538,'TRA8903'!$C$9:$AB$235,'TRA8903'!Y$4,FALSE)</f>
        <v>443</v>
      </c>
      <c r="F538">
        <f>VLOOKUP($A538,'TRA8903'!$C$9:$AB$235,'TRA8903'!Z$4,FALSE)</f>
        <v>459</v>
      </c>
      <c r="G538">
        <f>VLOOKUP($A538,'TRA8903'!$C$9:$AB$235,'TRA8903'!AA$4,FALSE)</f>
        <v>474</v>
      </c>
      <c r="H538">
        <f>VLOOKUP($A538,'TRA8903'!$C$9:$AB$235,'TRA8903'!AB$4,FALSE)</f>
        <v>486</v>
      </c>
      <c r="I538">
        <f>VLOOKUP($A538,'TRA8903'!$C$9:$AC$235,'TRA8903'!AC$4,FALSE)</f>
        <v>501</v>
      </c>
      <c r="J538">
        <f>VLOOKUP($A538,'TRA8903'!$C$9:$AD$235,'TRA8903'!AD$4,FALSE)</f>
        <v>504</v>
      </c>
      <c r="K538">
        <f>VLOOKUP($A538,'TRA8903'!$C$9:$AE$235,'TRA8903'!AE$4,FALSE)</f>
        <v>492</v>
      </c>
      <c r="M538">
        <f>VLOOKUP($A538,Sheet6!$A$8:$F$224,2,FALSE)</f>
        <v>205498</v>
      </c>
      <c r="N538">
        <f>VLOOKUP($A538,Sheet6!$A$8:$F$224,3,FALSE)</f>
        <v>207404</v>
      </c>
      <c r="O538">
        <f>VLOOKUP($A538,Sheet6!$A$8:$F$224,4,FALSE)</f>
        <v>210173</v>
      </c>
      <c r="P538">
        <f>VLOOKUP($A538,Sheet6!$A$8:$F$224,5,FALSE)</f>
        <v>213581</v>
      </c>
      <c r="Q538">
        <f>VLOOKUP($A538,Sheet6!$A$8:$F$224,6,FALSE)</f>
        <v>215914</v>
      </c>
      <c r="R538">
        <f>VLOOKUP($A538,Sheet6!$A$8:$G$224,7,FALSE)</f>
        <v>214658</v>
      </c>
      <c r="S538">
        <f>VLOOKUP($A538,Sheet6!$A$8:$H$224,8,FALSE)</f>
        <v>214109</v>
      </c>
      <c r="T538">
        <f>VLOOKUP($A538,Sheet6!$A$8:$I$229,9,FALSE)</f>
        <v>213052</v>
      </c>
    </row>
    <row r="539" spans="1:20" x14ac:dyDescent="0.3">
      <c r="A539" t="s">
        <v>204</v>
      </c>
      <c r="B539" t="s">
        <v>481</v>
      </c>
      <c r="C539" t="s">
        <v>486</v>
      </c>
      <c r="D539">
        <f>VLOOKUP($A539,'TRA8903'!$C$9:$AB$235,'TRA8903'!X$4,FALSE)</f>
        <v>838</v>
      </c>
      <c r="E539">
        <f>VLOOKUP($A539,'TRA8903'!$C$9:$AB$235,'TRA8903'!Y$4,FALSE)</f>
        <v>865</v>
      </c>
      <c r="F539">
        <f>VLOOKUP($A539,'TRA8903'!$C$9:$AB$235,'TRA8903'!Z$4,FALSE)</f>
        <v>892</v>
      </c>
      <c r="G539">
        <f>VLOOKUP($A539,'TRA8903'!$C$9:$AB$235,'TRA8903'!AA$4,FALSE)</f>
        <v>902</v>
      </c>
      <c r="H539">
        <f>VLOOKUP($A539,'TRA8903'!$C$9:$AB$235,'TRA8903'!AB$4,FALSE)</f>
        <v>933</v>
      </c>
      <c r="I539">
        <f>VLOOKUP($A539,'TRA8903'!$C$9:$AC$235,'TRA8903'!AC$4,FALSE)</f>
        <v>987</v>
      </c>
      <c r="J539">
        <f>VLOOKUP($A539,'TRA8903'!$C$9:$AD$235,'TRA8903'!AD$4,FALSE)</f>
        <v>983</v>
      </c>
      <c r="K539">
        <f>VLOOKUP($A539,'TRA8903'!$C$9:$AE$235,'TRA8903'!AE$4,FALSE)</f>
        <v>999</v>
      </c>
      <c r="M539">
        <f>VLOOKUP($A539,Sheet6!$A$8:$F$224,2,FALSE)</f>
        <v>186596</v>
      </c>
      <c r="N539">
        <f>VLOOKUP($A539,Sheet6!$A$8:$F$224,3,FALSE)</f>
        <v>188371</v>
      </c>
      <c r="O539">
        <f>VLOOKUP($A539,Sheet6!$A$8:$F$224,4,FALSE)</f>
        <v>190493</v>
      </c>
      <c r="P539">
        <f>VLOOKUP($A539,Sheet6!$A$8:$F$224,5,FALSE)</f>
        <v>193657</v>
      </c>
      <c r="Q539">
        <f>VLOOKUP($A539,Sheet6!$A$8:$F$224,6,FALSE)</f>
        <v>196735</v>
      </c>
      <c r="R539">
        <f>VLOOKUP($A539,Sheet6!$A$8:$G$224,7,FALSE)</f>
        <v>198914</v>
      </c>
      <c r="S539">
        <f>VLOOKUP($A539,Sheet6!$A$8:$H$224,8,FALSE)</f>
        <v>201041</v>
      </c>
      <c r="T539">
        <f>VLOOKUP($A539,Sheet6!$A$8:$I$229,9,FALSE)</f>
        <v>202259</v>
      </c>
    </row>
    <row r="540" spans="1:20" x14ac:dyDescent="0.3">
      <c r="A540" t="s">
        <v>206</v>
      </c>
      <c r="B540" t="s">
        <v>481</v>
      </c>
      <c r="C540" t="s">
        <v>486</v>
      </c>
      <c r="D540">
        <f>VLOOKUP($A540,'TRA8903'!$C$9:$AB$235,'TRA8903'!X$4,FALSE)</f>
        <v>418</v>
      </c>
      <c r="E540">
        <f>VLOOKUP($A540,'TRA8903'!$C$9:$AB$235,'TRA8903'!Y$4,FALSE)</f>
        <v>424</v>
      </c>
      <c r="F540">
        <f>VLOOKUP($A540,'TRA8903'!$C$9:$AB$235,'TRA8903'!Z$4,FALSE)</f>
        <v>436</v>
      </c>
      <c r="G540">
        <f>VLOOKUP($A540,'TRA8903'!$C$9:$AB$235,'TRA8903'!AA$4,FALSE)</f>
        <v>438</v>
      </c>
      <c r="H540">
        <f>VLOOKUP($A540,'TRA8903'!$C$9:$AB$235,'TRA8903'!AB$4,FALSE)</f>
        <v>450</v>
      </c>
      <c r="I540">
        <f>VLOOKUP($A540,'TRA8903'!$C$9:$AC$235,'TRA8903'!AC$4,FALSE)</f>
        <v>472</v>
      </c>
      <c r="J540">
        <f>VLOOKUP($A540,'TRA8903'!$C$9:$AD$235,'TRA8903'!AD$4,FALSE)</f>
        <v>451</v>
      </c>
      <c r="K540">
        <f>VLOOKUP($A540,'TRA8903'!$C$9:$AE$235,'TRA8903'!AE$4,FALSE)</f>
        <v>447</v>
      </c>
      <c r="M540">
        <f>VLOOKUP($A540,Sheet6!$A$8:$F$224,2,FALSE)</f>
        <v>175091</v>
      </c>
      <c r="N540">
        <f>VLOOKUP($A540,Sheet6!$A$8:$F$224,3,FALSE)</f>
        <v>176236</v>
      </c>
      <c r="O540">
        <f>VLOOKUP($A540,Sheet6!$A$8:$F$224,4,FALSE)</f>
        <v>178367</v>
      </c>
      <c r="P540">
        <f>VLOOKUP($A540,Sheet6!$A$8:$F$224,5,FALSE)</f>
        <v>179234</v>
      </c>
      <c r="Q540">
        <f>VLOOKUP($A540,Sheet6!$A$8:$F$224,6,FALSE)</f>
        <v>180606</v>
      </c>
      <c r="R540">
        <f>VLOOKUP($A540,Sheet6!$A$8:$G$224,7,FALSE)</f>
        <v>181808</v>
      </c>
      <c r="S540">
        <f>VLOOKUP($A540,Sheet6!$A$8:$H$224,8,FALSE)</f>
        <v>182463</v>
      </c>
      <c r="T540">
        <f>VLOOKUP($A540,Sheet6!$A$8:$I$229,9,FALSE)</f>
        <v>183125</v>
      </c>
    </row>
    <row r="541" spans="1:20" x14ac:dyDescent="0.3">
      <c r="A541" t="s">
        <v>210</v>
      </c>
      <c r="B541" t="s">
        <v>481</v>
      </c>
      <c r="C541" t="s">
        <v>486</v>
      </c>
      <c r="D541">
        <f>VLOOKUP($A541,'TRA8903'!$C$9:$AB$235,'TRA8903'!X$4,FALSE)</f>
        <v>615</v>
      </c>
      <c r="E541">
        <f>VLOOKUP($A541,'TRA8903'!$C$9:$AB$235,'TRA8903'!Y$4,FALSE)</f>
        <v>612</v>
      </c>
      <c r="F541">
        <f>VLOOKUP($A541,'TRA8903'!$C$9:$AB$235,'TRA8903'!Z$4,FALSE)</f>
        <v>636</v>
      </c>
      <c r="G541">
        <f>VLOOKUP($A541,'TRA8903'!$C$9:$AB$235,'TRA8903'!AA$4,FALSE)</f>
        <v>653</v>
      </c>
      <c r="H541">
        <f>VLOOKUP($A541,'TRA8903'!$C$9:$AB$235,'TRA8903'!AB$4,FALSE)</f>
        <v>670</v>
      </c>
      <c r="I541">
        <f>VLOOKUP($A541,'TRA8903'!$C$9:$AC$235,'TRA8903'!AC$4,FALSE)</f>
        <v>683</v>
      </c>
      <c r="J541">
        <f>VLOOKUP($A541,'TRA8903'!$C$9:$AD$235,'TRA8903'!AD$4,FALSE)</f>
        <v>670</v>
      </c>
      <c r="K541">
        <f>VLOOKUP($A541,'TRA8903'!$C$9:$AE$235,'TRA8903'!AE$4,FALSE)</f>
        <v>662</v>
      </c>
      <c r="M541">
        <f>VLOOKUP($A541,Sheet6!$A$8:$F$224,2,FALSE)</f>
        <v>159837</v>
      </c>
      <c r="N541">
        <f>VLOOKUP($A541,Sheet6!$A$8:$F$224,3,FALSE)</f>
        <v>161305</v>
      </c>
      <c r="O541">
        <f>VLOOKUP($A541,Sheet6!$A$8:$F$224,4,FALSE)</f>
        <v>163822</v>
      </c>
      <c r="P541">
        <f>VLOOKUP($A541,Sheet6!$A$8:$F$224,5,FALSE)</f>
        <v>166040</v>
      </c>
      <c r="Q541">
        <f>VLOOKUP($A541,Sheet6!$A$8:$F$224,6,FALSE)</f>
        <v>168428</v>
      </c>
      <c r="R541">
        <f>VLOOKUP($A541,Sheet6!$A$8:$G$224,7,FALSE)</f>
        <v>170394</v>
      </c>
      <c r="S541">
        <f>VLOOKUP($A541,Sheet6!$A$8:$H$224,8,FALSE)</f>
        <v>172525</v>
      </c>
      <c r="T541">
        <f>VLOOKUP($A541,Sheet6!$A$8:$I$229,9,FALSE)</f>
        <v>174341</v>
      </c>
    </row>
    <row r="542" spans="1:20" x14ac:dyDescent="0.3">
      <c r="A542" t="s">
        <v>282</v>
      </c>
      <c r="B542" t="s">
        <v>481</v>
      </c>
      <c r="C542" t="s">
        <v>486</v>
      </c>
      <c r="D542">
        <f>VLOOKUP($A542,'TRA8903'!$C$9:$AB$235,'TRA8903'!X$4,FALSE)</f>
        <v>412</v>
      </c>
      <c r="E542">
        <f>VLOOKUP($A542,'TRA8903'!$C$9:$AB$235,'TRA8903'!Y$4,FALSE)</f>
        <v>409</v>
      </c>
      <c r="F542">
        <f>VLOOKUP($A542,'TRA8903'!$C$9:$AB$235,'TRA8903'!Z$4,FALSE)</f>
        <v>422</v>
      </c>
      <c r="G542">
        <f>VLOOKUP($A542,'TRA8903'!$C$9:$AB$235,'TRA8903'!AA$4,FALSE)</f>
        <v>432</v>
      </c>
      <c r="H542">
        <f>VLOOKUP($A542,'TRA8903'!$C$9:$AB$235,'TRA8903'!AB$4,FALSE)</f>
        <v>439</v>
      </c>
      <c r="I542">
        <f>VLOOKUP($A542,'TRA8903'!$C$9:$AC$235,'TRA8903'!AC$4,FALSE)</f>
        <v>448</v>
      </c>
      <c r="J542">
        <f>VLOOKUP($A542,'TRA8903'!$C$9:$AD$235,'TRA8903'!AD$4,FALSE)</f>
        <v>463</v>
      </c>
      <c r="K542">
        <f>VLOOKUP($A542,'TRA8903'!$C$9:$AE$235,'TRA8903'!AE$4,FALSE)</f>
        <v>474</v>
      </c>
      <c r="M542">
        <f>VLOOKUP($A542,Sheet6!$A$8:$F$224,2,FALSE)</f>
        <v>115089</v>
      </c>
      <c r="N542">
        <f>VLOOKUP($A542,Sheet6!$A$8:$F$224,3,FALSE)</f>
        <v>116543</v>
      </c>
      <c r="O542">
        <f>VLOOKUP($A542,Sheet6!$A$8:$F$224,4,FALSE)</f>
        <v>117997</v>
      </c>
      <c r="P542">
        <f>VLOOKUP($A542,Sheet6!$A$8:$F$224,5,FALSE)</f>
        <v>119205</v>
      </c>
      <c r="Q542">
        <f>VLOOKUP($A542,Sheet6!$A$8:$F$224,6,FALSE)</f>
        <v>119730</v>
      </c>
      <c r="R542">
        <f>VLOOKUP($A542,Sheet6!$A$8:$G$224,7,FALSE)</f>
        <v>120377</v>
      </c>
      <c r="S542">
        <f>VLOOKUP($A542,Sheet6!$A$8:$H$224,8,FALSE)</f>
        <v>121676</v>
      </c>
      <c r="T542">
        <f>VLOOKUP($A542,Sheet6!$A$8:$I$229,9,FALSE)</f>
        <v>122549</v>
      </c>
    </row>
    <row r="543" spans="1:20" x14ac:dyDescent="0.3">
      <c r="A543" t="s">
        <v>284</v>
      </c>
      <c r="B543" t="s">
        <v>481</v>
      </c>
      <c r="C543" t="s">
        <v>486</v>
      </c>
      <c r="D543">
        <f>VLOOKUP($A543,'TRA8903'!$C$9:$AB$235,'TRA8903'!X$4,FALSE)</f>
        <v>648</v>
      </c>
      <c r="E543">
        <f>VLOOKUP($A543,'TRA8903'!$C$9:$AB$235,'TRA8903'!Y$4,FALSE)</f>
        <v>647</v>
      </c>
      <c r="F543">
        <f>VLOOKUP($A543,'TRA8903'!$C$9:$AB$235,'TRA8903'!Z$4,FALSE)</f>
        <v>667</v>
      </c>
      <c r="G543">
        <f>VLOOKUP($A543,'TRA8903'!$C$9:$AB$235,'TRA8903'!AA$4,FALSE)</f>
        <v>671</v>
      </c>
      <c r="H543">
        <f>VLOOKUP($A543,'TRA8903'!$C$9:$AB$235,'TRA8903'!AB$4,FALSE)</f>
        <v>675</v>
      </c>
      <c r="I543">
        <f>VLOOKUP($A543,'TRA8903'!$C$9:$AC$235,'TRA8903'!AC$4,FALSE)</f>
        <v>689</v>
      </c>
      <c r="J543">
        <f>VLOOKUP($A543,'TRA8903'!$C$9:$AD$235,'TRA8903'!AD$4,FALSE)</f>
        <v>670</v>
      </c>
      <c r="K543">
        <f>VLOOKUP($A543,'TRA8903'!$C$9:$AE$235,'TRA8903'!AE$4,FALSE)</f>
        <v>681</v>
      </c>
      <c r="M543">
        <f>VLOOKUP($A543,Sheet6!$A$8:$F$224,2,FALSE)</f>
        <v>275724</v>
      </c>
      <c r="N543">
        <f>VLOOKUP($A543,Sheet6!$A$8:$F$224,3,FALSE)</f>
        <v>277991</v>
      </c>
      <c r="O543">
        <f>VLOOKUP($A543,Sheet6!$A$8:$F$224,4,FALSE)</f>
        <v>280650</v>
      </c>
      <c r="P543">
        <f>VLOOKUP($A543,Sheet6!$A$8:$F$224,5,FALSE)</f>
        <v>284073</v>
      </c>
      <c r="Q543">
        <f>VLOOKUP($A543,Sheet6!$A$8:$F$224,6,FALSE)</f>
        <v>287173</v>
      </c>
      <c r="R543">
        <f>VLOOKUP($A543,Sheet6!$A$8:$G$224,7,FALSE)</f>
        <v>288155</v>
      </c>
      <c r="S543">
        <f>VLOOKUP($A543,Sheet6!$A$8:$H$224,8,FALSE)</f>
        <v>290395</v>
      </c>
      <c r="T543">
        <f>VLOOKUP($A543,Sheet6!$A$8:$I$229,9,FALSE)</f>
        <v>290885</v>
      </c>
    </row>
    <row r="544" spans="1:20" x14ac:dyDescent="0.3">
      <c r="A544" t="s">
        <v>292</v>
      </c>
      <c r="B544" t="s">
        <v>479</v>
      </c>
      <c r="C544" t="s">
        <v>486</v>
      </c>
      <c r="D544">
        <f>VLOOKUP($A544,'TRA8903'!$C$9:$AB$235,'TRA8903'!X$4,FALSE)</f>
        <v>389</v>
      </c>
      <c r="E544">
        <f>VLOOKUP($A544,'TRA8903'!$C$9:$AB$235,'TRA8903'!Y$4,FALSE)</f>
        <v>391</v>
      </c>
      <c r="F544">
        <f>VLOOKUP($A544,'TRA8903'!$C$9:$AB$235,'TRA8903'!Z$4,FALSE)</f>
        <v>402</v>
      </c>
      <c r="G544">
        <f>VLOOKUP($A544,'TRA8903'!$C$9:$AB$235,'TRA8903'!AA$4,FALSE)</f>
        <v>410</v>
      </c>
      <c r="H544">
        <f>VLOOKUP($A544,'TRA8903'!$C$9:$AB$235,'TRA8903'!AB$4,FALSE)</f>
        <v>420</v>
      </c>
      <c r="I544">
        <f>VLOOKUP($A544,'TRA8903'!$C$9:$AC$235,'TRA8903'!AC$4,FALSE)</f>
        <v>426</v>
      </c>
      <c r="J544">
        <f>VLOOKUP($A544,'TRA8903'!$C$9:$AD$235,'TRA8903'!AD$4,FALSE)</f>
        <v>429</v>
      </c>
      <c r="K544">
        <f>VLOOKUP($A544,'TRA8903'!$C$9:$AE$235,'TRA8903'!AE$4,FALSE)</f>
        <v>435</v>
      </c>
      <c r="M544">
        <f>VLOOKUP($A544,Sheet6!$A$8:$F$224,2,FALSE)</f>
        <v>138826</v>
      </c>
      <c r="N544">
        <f>VLOOKUP($A544,Sheet6!$A$8:$F$224,3,FALSE)</f>
        <v>138555</v>
      </c>
      <c r="O544">
        <f>VLOOKUP($A544,Sheet6!$A$8:$F$224,4,FALSE)</f>
        <v>139332</v>
      </c>
      <c r="P544">
        <f>VLOOKUP($A544,Sheet6!$A$8:$F$224,5,FALSE)</f>
        <v>139763</v>
      </c>
      <c r="Q544">
        <f>VLOOKUP($A544,Sheet6!$A$8:$F$224,6,FALSE)</f>
        <v>140264</v>
      </c>
      <c r="R544">
        <f>VLOOKUP($A544,Sheet6!$A$8:$G$224,7,FALSE)</f>
        <v>140984</v>
      </c>
      <c r="S544">
        <f>VLOOKUP($A544,Sheet6!$A$8:$H$224,8,FALSE)</f>
        <v>141538</v>
      </c>
      <c r="T544">
        <f>VLOOKUP($A544,Sheet6!$A$8:$I$229,9,FALSE)</f>
        <v>141771</v>
      </c>
    </row>
    <row r="545" spans="1:20" x14ac:dyDescent="0.3">
      <c r="A545" t="s">
        <v>296</v>
      </c>
      <c r="B545" t="s">
        <v>481</v>
      </c>
      <c r="C545" t="s">
        <v>486</v>
      </c>
      <c r="D545">
        <f>VLOOKUP($A545,'TRA8903'!$C$9:$AB$235,'TRA8903'!X$4,FALSE)</f>
        <v>708</v>
      </c>
      <c r="E545">
        <f>VLOOKUP($A545,'TRA8903'!$C$9:$AB$235,'TRA8903'!Y$4,FALSE)</f>
        <v>724</v>
      </c>
      <c r="F545">
        <f>VLOOKUP($A545,'TRA8903'!$C$9:$AB$235,'TRA8903'!Z$4,FALSE)</f>
        <v>750</v>
      </c>
      <c r="G545">
        <f>VLOOKUP($A545,'TRA8903'!$C$9:$AB$235,'TRA8903'!AA$4,FALSE)</f>
        <v>758</v>
      </c>
      <c r="H545">
        <f>VLOOKUP($A545,'TRA8903'!$C$9:$AB$235,'TRA8903'!AB$4,FALSE)</f>
        <v>774</v>
      </c>
      <c r="I545">
        <f>VLOOKUP($A545,'TRA8903'!$C$9:$AC$235,'TRA8903'!AC$4,FALSE)</f>
        <v>779</v>
      </c>
      <c r="J545">
        <f>VLOOKUP($A545,'TRA8903'!$C$9:$AD$235,'TRA8903'!AD$4,FALSE)</f>
        <v>770</v>
      </c>
      <c r="K545">
        <f>VLOOKUP($A545,'TRA8903'!$C$9:$AE$235,'TRA8903'!AE$4,FALSE)</f>
        <v>775</v>
      </c>
      <c r="M545">
        <f>VLOOKUP($A545,Sheet6!$A$8:$F$224,2,FALSE)</f>
        <v>268130</v>
      </c>
      <c r="N545">
        <f>VLOOKUP($A545,Sheet6!$A$8:$F$224,3,FALSE)</f>
        <v>270689</v>
      </c>
      <c r="O545">
        <f>VLOOKUP($A545,Sheet6!$A$8:$F$224,4,FALSE)</f>
        <v>273212</v>
      </c>
      <c r="P545">
        <f>VLOOKUP($A545,Sheet6!$A$8:$F$224,5,FALSE)</f>
        <v>275176</v>
      </c>
      <c r="Q545">
        <f>VLOOKUP($A545,Sheet6!$A$8:$F$224,6,FALSE)</f>
        <v>276957</v>
      </c>
      <c r="R545">
        <f>VLOOKUP($A545,Sheet6!$A$8:$G$224,7,FALSE)</f>
        <v>277616</v>
      </c>
      <c r="S545">
        <f>VLOOKUP($A545,Sheet6!$A$8:$H$224,8,FALSE)</f>
        <v>277855</v>
      </c>
      <c r="T545">
        <f>VLOOKUP($A545,Sheet6!$A$8:$I$229,9,FALSE)</f>
        <v>278556</v>
      </c>
    </row>
    <row r="546" spans="1:20" x14ac:dyDescent="0.3">
      <c r="A546" t="s">
        <v>298</v>
      </c>
      <c r="B546" t="s">
        <v>481</v>
      </c>
      <c r="C546" t="s">
        <v>486</v>
      </c>
      <c r="D546">
        <f>VLOOKUP($A546,'TRA8903'!$C$9:$AB$235,'TRA8903'!X$4,FALSE)</f>
        <v>990</v>
      </c>
      <c r="E546">
        <f>VLOOKUP($A546,'TRA8903'!$C$9:$AB$235,'TRA8903'!Y$4,FALSE)</f>
        <v>996</v>
      </c>
      <c r="F546">
        <f>VLOOKUP($A546,'TRA8903'!$C$9:$AB$235,'TRA8903'!Z$4,FALSE)</f>
        <v>1032</v>
      </c>
      <c r="G546">
        <f>VLOOKUP($A546,'TRA8903'!$C$9:$AB$235,'TRA8903'!AA$4,FALSE)</f>
        <v>1058</v>
      </c>
      <c r="H546">
        <f>VLOOKUP($A546,'TRA8903'!$C$9:$AB$235,'TRA8903'!AB$4,FALSE)</f>
        <v>1083</v>
      </c>
      <c r="I546">
        <f>VLOOKUP($A546,'TRA8903'!$C$9:$AC$235,'TRA8903'!AC$4,FALSE)</f>
        <v>1070</v>
      </c>
      <c r="J546">
        <f>VLOOKUP($A546,'TRA8903'!$C$9:$AD$235,'TRA8903'!AD$4,FALSE)</f>
        <v>1077</v>
      </c>
      <c r="K546">
        <f>VLOOKUP($A546,'TRA8903'!$C$9:$AE$235,'TRA8903'!AE$4,FALSE)</f>
        <v>1095</v>
      </c>
      <c r="M546">
        <f>VLOOKUP($A546,Sheet6!$A$8:$F$224,2,FALSE)</f>
        <v>252773</v>
      </c>
      <c r="N546">
        <f>VLOOKUP($A546,Sheet6!$A$8:$F$224,3,FALSE)</f>
        <v>256376</v>
      </c>
      <c r="O546">
        <f>VLOOKUP($A546,Sheet6!$A$8:$F$224,4,FALSE)</f>
        <v>260225</v>
      </c>
      <c r="P546">
        <f>VLOOKUP($A546,Sheet6!$A$8:$F$224,5,FALSE)</f>
        <v>263181</v>
      </c>
      <c r="Q546">
        <f>VLOOKUP($A546,Sheet6!$A$8:$F$224,6,FALSE)</f>
        <v>266240</v>
      </c>
      <c r="R546">
        <f>VLOOKUP($A546,Sheet6!$A$8:$G$224,7,FALSE)</f>
        <v>267521</v>
      </c>
      <c r="S546">
        <f>VLOOKUP($A546,Sheet6!$A$8:$H$224,8,FALSE)</f>
        <v>268607</v>
      </c>
      <c r="T546">
        <f>VLOOKUP($A546,Sheet6!$A$8:$I$229,9,FALSE)</f>
        <v>269457</v>
      </c>
    </row>
    <row r="547" spans="1:20" x14ac:dyDescent="0.3">
      <c r="A547" t="s">
        <v>302</v>
      </c>
      <c r="B547" t="s">
        <v>481</v>
      </c>
      <c r="C547" t="s">
        <v>486</v>
      </c>
      <c r="D547">
        <f>VLOOKUP($A547,'TRA8903'!$C$9:$AB$235,'TRA8903'!X$4,FALSE)</f>
        <v>538</v>
      </c>
      <c r="E547">
        <f>VLOOKUP($A547,'TRA8903'!$C$9:$AB$235,'TRA8903'!Y$4,FALSE)</f>
        <v>536</v>
      </c>
      <c r="F547">
        <f>VLOOKUP($A547,'TRA8903'!$C$9:$AB$235,'TRA8903'!Z$4,FALSE)</f>
        <v>550</v>
      </c>
      <c r="G547">
        <f>VLOOKUP($A547,'TRA8903'!$C$9:$AB$235,'TRA8903'!AA$4,FALSE)</f>
        <v>555</v>
      </c>
      <c r="H547">
        <f>VLOOKUP($A547,'TRA8903'!$C$9:$AB$235,'TRA8903'!AB$4,FALSE)</f>
        <v>565</v>
      </c>
      <c r="I547">
        <f>VLOOKUP($A547,'TRA8903'!$C$9:$AC$235,'TRA8903'!AC$4,FALSE)</f>
        <v>569</v>
      </c>
      <c r="J547">
        <f>VLOOKUP($A547,'TRA8903'!$C$9:$AD$235,'TRA8903'!AD$4,FALSE)</f>
        <v>564</v>
      </c>
      <c r="K547">
        <f>VLOOKUP($A547,'TRA8903'!$C$9:$AE$235,'TRA8903'!AE$4,FALSE)</f>
        <v>567</v>
      </c>
      <c r="M547">
        <f>VLOOKUP($A547,Sheet6!$A$8:$F$224,2,FALSE)</f>
        <v>206517</v>
      </c>
      <c r="N547">
        <f>VLOOKUP($A547,Sheet6!$A$8:$F$224,3,FALSE)</f>
        <v>206670</v>
      </c>
      <c r="O547">
        <f>VLOOKUP($A547,Sheet6!$A$8:$F$224,4,FALSE)</f>
        <v>208037</v>
      </c>
      <c r="P547">
        <f>VLOOKUP($A547,Sheet6!$A$8:$F$224,5,FALSE)</f>
        <v>210538</v>
      </c>
      <c r="Q547">
        <f>VLOOKUP($A547,Sheet6!$A$8:$F$224,6,FALSE)</f>
        <v>213335</v>
      </c>
      <c r="R547">
        <f>VLOOKUP($A547,Sheet6!$A$8:$G$224,7,FALSE)</f>
        <v>214718</v>
      </c>
      <c r="S547">
        <f>VLOOKUP($A547,Sheet6!$A$8:$H$224,8,FALSE)</f>
        <v>215133</v>
      </c>
      <c r="T547">
        <f>VLOOKUP($A547,Sheet6!$A$8:$I$229,9,FALSE)</f>
        <v>214905</v>
      </c>
    </row>
    <row r="548" spans="1:20" x14ac:dyDescent="0.3">
      <c r="A548" t="s">
        <v>304</v>
      </c>
      <c r="B548" t="s">
        <v>481</v>
      </c>
      <c r="C548" t="s">
        <v>486</v>
      </c>
      <c r="D548">
        <f>VLOOKUP($A548,'TRA8903'!$C$9:$AB$235,'TRA8903'!X$4,FALSE)</f>
        <v>301</v>
      </c>
      <c r="E548">
        <f>VLOOKUP($A548,'TRA8903'!$C$9:$AB$235,'TRA8903'!Y$4,FALSE)</f>
        <v>303</v>
      </c>
      <c r="F548">
        <f>VLOOKUP($A548,'TRA8903'!$C$9:$AB$235,'TRA8903'!Z$4,FALSE)</f>
        <v>309</v>
      </c>
      <c r="G548">
        <f>VLOOKUP($A548,'TRA8903'!$C$9:$AB$235,'TRA8903'!AA$4,FALSE)</f>
        <v>314</v>
      </c>
      <c r="H548">
        <f>VLOOKUP($A548,'TRA8903'!$C$9:$AB$235,'TRA8903'!AB$4,FALSE)</f>
        <v>319</v>
      </c>
      <c r="I548">
        <f>VLOOKUP($A548,'TRA8903'!$C$9:$AC$235,'TRA8903'!AC$4,FALSE)</f>
        <v>324</v>
      </c>
      <c r="J548">
        <f>VLOOKUP($A548,'TRA8903'!$C$9:$AD$235,'TRA8903'!AD$4,FALSE)</f>
        <v>326</v>
      </c>
      <c r="K548">
        <f>VLOOKUP($A548,'TRA8903'!$C$9:$AE$235,'TRA8903'!AE$4,FALSE)</f>
        <v>328</v>
      </c>
      <c r="M548">
        <f>VLOOKUP($A548,Sheet6!$A$8:$F$224,2,FALSE)</f>
        <v>156795</v>
      </c>
      <c r="N548">
        <f>VLOOKUP($A548,Sheet6!$A$8:$F$224,3,FALSE)</f>
        <v>158621</v>
      </c>
      <c r="O548">
        <f>VLOOKUP($A548,Sheet6!$A$8:$F$224,4,FALSE)</f>
        <v>160268</v>
      </c>
      <c r="P548">
        <f>VLOOKUP($A548,Sheet6!$A$8:$F$224,5,FALSE)</f>
        <v>161701</v>
      </c>
      <c r="Q548">
        <f>VLOOKUP($A548,Sheet6!$A$8:$F$224,6,FALSE)</f>
        <v>162701</v>
      </c>
      <c r="R548">
        <f>VLOOKUP($A548,Sheet6!$A$8:$G$224,7,FALSE)</f>
        <v>163075</v>
      </c>
      <c r="S548">
        <f>VLOOKUP($A548,Sheet6!$A$8:$H$224,8,FALSE)</f>
        <v>163203</v>
      </c>
      <c r="T548">
        <f>VLOOKUP($A548,Sheet6!$A$8:$I$229,9,FALSE)</f>
        <v>161780</v>
      </c>
    </row>
    <row r="549" spans="1:20" x14ac:dyDescent="0.3">
      <c r="A549" t="s">
        <v>306</v>
      </c>
      <c r="B549" t="s">
        <v>481</v>
      </c>
      <c r="C549" t="s">
        <v>486</v>
      </c>
      <c r="D549">
        <f>VLOOKUP($A549,'TRA8903'!$C$9:$AB$235,'TRA8903'!X$4,FALSE)</f>
        <v>252</v>
      </c>
      <c r="E549">
        <f>VLOOKUP($A549,'TRA8903'!$C$9:$AB$235,'TRA8903'!Y$4,FALSE)</f>
        <v>249</v>
      </c>
      <c r="F549">
        <f>VLOOKUP($A549,'TRA8903'!$C$9:$AB$235,'TRA8903'!Z$4,FALSE)</f>
        <v>257</v>
      </c>
      <c r="G549">
        <f>VLOOKUP($A549,'TRA8903'!$C$9:$AB$235,'TRA8903'!AA$4,FALSE)</f>
        <v>264</v>
      </c>
      <c r="H549">
        <f>VLOOKUP($A549,'TRA8903'!$C$9:$AB$235,'TRA8903'!AB$4,FALSE)</f>
        <v>261</v>
      </c>
      <c r="I549">
        <f>VLOOKUP($A549,'TRA8903'!$C$9:$AC$235,'TRA8903'!AC$4,FALSE)</f>
        <v>267</v>
      </c>
      <c r="J549">
        <f>VLOOKUP($A549,'TRA8903'!$C$9:$AD$235,'TRA8903'!AD$4,FALSE)</f>
        <v>268</v>
      </c>
      <c r="K549">
        <f>VLOOKUP($A549,'TRA8903'!$C$9:$AE$235,'TRA8903'!AE$4,FALSE)</f>
        <v>272</v>
      </c>
      <c r="M549">
        <f>VLOOKUP($A549,Sheet6!$A$8:$F$224,2,FALSE)</f>
        <v>141820</v>
      </c>
      <c r="N549">
        <f>VLOOKUP($A549,Sheet6!$A$8:$F$224,3,FALSE)</f>
        <v>142672</v>
      </c>
      <c r="O549">
        <f>VLOOKUP($A549,Sheet6!$A$8:$F$224,4,FALSE)</f>
        <v>144340</v>
      </c>
      <c r="P549">
        <f>VLOOKUP($A549,Sheet6!$A$8:$F$224,5,FALSE)</f>
        <v>146038</v>
      </c>
      <c r="Q549">
        <f>VLOOKUP($A549,Sheet6!$A$8:$F$224,6,FALSE)</f>
        <v>147736</v>
      </c>
      <c r="R549">
        <f>VLOOKUP($A549,Sheet6!$A$8:$G$224,7,FALSE)</f>
        <v>148768</v>
      </c>
      <c r="S549">
        <f>VLOOKUP($A549,Sheet6!$A$8:$H$224,8,FALSE)</f>
        <v>149112</v>
      </c>
      <c r="T549">
        <f>VLOOKUP($A549,Sheet6!$A$8:$I$229,9,FALSE)</f>
        <v>149539</v>
      </c>
    </row>
    <row r="550" spans="1:20" x14ac:dyDescent="0.3">
      <c r="A550" t="s">
        <v>308</v>
      </c>
      <c r="B550" t="s">
        <v>481</v>
      </c>
      <c r="C550" t="s">
        <v>486</v>
      </c>
      <c r="D550">
        <f>VLOOKUP($A550,'TRA8903'!$C$9:$AB$235,'TRA8903'!X$4,FALSE)</f>
        <v>628</v>
      </c>
      <c r="E550">
        <f>VLOOKUP($A550,'TRA8903'!$C$9:$AB$235,'TRA8903'!Y$4,FALSE)</f>
        <v>626</v>
      </c>
      <c r="F550">
        <f>VLOOKUP($A550,'TRA8903'!$C$9:$AB$235,'TRA8903'!Z$4,FALSE)</f>
        <v>647</v>
      </c>
      <c r="G550">
        <f>VLOOKUP($A550,'TRA8903'!$C$9:$AB$235,'TRA8903'!AA$4,FALSE)</f>
        <v>654</v>
      </c>
      <c r="H550">
        <f>VLOOKUP($A550,'TRA8903'!$C$9:$AB$235,'TRA8903'!AB$4,FALSE)</f>
        <v>661</v>
      </c>
      <c r="I550">
        <f>VLOOKUP($A550,'TRA8903'!$C$9:$AC$235,'TRA8903'!AC$4,FALSE)</f>
        <v>669</v>
      </c>
      <c r="J550">
        <f>VLOOKUP($A550,'TRA8903'!$C$9:$AD$235,'TRA8903'!AD$4,FALSE)</f>
        <v>682</v>
      </c>
      <c r="K550">
        <f>VLOOKUP($A550,'TRA8903'!$C$9:$AE$235,'TRA8903'!AE$4,FALSE)</f>
        <v>680</v>
      </c>
      <c r="M550">
        <f>VLOOKUP($A550,Sheet6!$A$8:$F$224,2,FALSE)</f>
        <v>238519</v>
      </c>
      <c r="N550">
        <f>VLOOKUP($A550,Sheet6!$A$8:$F$224,3,FALSE)</f>
        <v>239858</v>
      </c>
      <c r="O550">
        <f>VLOOKUP($A550,Sheet6!$A$8:$F$224,4,FALSE)</f>
        <v>242106</v>
      </c>
      <c r="P550">
        <f>VLOOKUP($A550,Sheet6!$A$8:$F$224,5,FALSE)</f>
        <v>246054</v>
      </c>
      <c r="Q550">
        <f>VLOOKUP($A550,Sheet6!$A$8:$F$224,6,FALSE)</f>
        <v>250377</v>
      </c>
      <c r="R550">
        <f>VLOOKUP($A550,Sheet6!$A$8:$G$224,7,FALSE)</f>
        <v>252359</v>
      </c>
      <c r="S550">
        <f>VLOOKUP($A550,Sheet6!$A$8:$H$224,8,FALSE)</f>
        <v>252796</v>
      </c>
      <c r="T550">
        <f>VLOOKUP($A550,Sheet6!$A$8:$I$229,9,FALSE)</f>
        <v>252520</v>
      </c>
    </row>
    <row r="551" spans="1:20" x14ac:dyDescent="0.3">
      <c r="A551" t="s">
        <v>312</v>
      </c>
      <c r="B551" t="s">
        <v>482</v>
      </c>
      <c r="C551" t="s">
        <v>486</v>
      </c>
      <c r="D551">
        <f>VLOOKUP($A551,'TRA8903'!$C$9:$AB$235,'TRA8903'!X$4,FALSE)</f>
        <v>636</v>
      </c>
      <c r="E551">
        <f>VLOOKUP($A551,'TRA8903'!$C$9:$AB$235,'TRA8903'!Y$4,FALSE)</f>
        <v>640</v>
      </c>
      <c r="F551">
        <f>VLOOKUP($A551,'TRA8903'!$C$9:$AB$235,'TRA8903'!Z$4,FALSE)</f>
        <v>666</v>
      </c>
      <c r="G551">
        <f>VLOOKUP($A551,'TRA8903'!$C$9:$AB$235,'TRA8903'!AA$4,FALSE)</f>
        <v>679</v>
      </c>
      <c r="H551">
        <f>VLOOKUP($A551,'TRA8903'!$C$9:$AB$235,'TRA8903'!AB$4,FALSE)</f>
        <v>690</v>
      </c>
      <c r="I551">
        <f>VLOOKUP($A551,'TRA8903'!$C$9:$AC$235,'TRA8903'!AC$4,FALSE)</f>
        <v>695</v>
      </c>
      <c r="J551">
        <f>VLOOKUP($A551,'TRA8903'!$C$9:$AD$235,'TRA8903'!AD$4,FALSE)</f>
        <v>692</v>
      </c>
      <c r="K551">
        <f>VLOOKUP($A551,'TRA8903'!$C$9:$AE$235,'TRA8903'!AE$4,FALSE)</f>
        <v>701</v>
      </c>
      <c r="M551">
        <f>VLOOKUP($A551,Sheet6!$A$8:$F$224,2,FALSE)</f>
        <v>154704</v>
      </c>
      <c r="N551">
        <f>VLOOKUP($A551,Sheet6!$A$8:$F$224,3,FALSE)</f>
        <v>156031</v>
      </c>
      <c r="O551">
        <f>VLOOKUP($A551,Sheet6!$A$8:$F$224,4,FALSE)</f>
        <v>156633</v>
      </c>
      <c r="P551">
        <f>VLOOKUP($A551,Sheet6!$A$8:$F$224,5,FALSE)</f>
        <v>157460</v>
      </c>
      <c r="Q551">
        <f>VLOOKUP($A551,Sheet6!$A$8:$F$224,6,FALSE)</f>
        <v>158576</v>
      </c>
      <c r="R551">
        <f>VLOOKUP($A551,Sheet6!$A$8:$G$224,7,FALSE)</f>
        <v>158473</v>
      </c>
      <c r="S551">
        <f>VLOOKUP($A551,Sheet6!$A$8:$H$224,8,FALSE)</f>
        <v>158527</v>
      </c>
      <c r="T551">
        <f>VLOOKUP($A551,Sheet6!$A$8:$I$229,9,FALSE)</f>
        <v>158450</v>
      </c>
    </row>
    <row r="552" spans="1:20" x14ac:dyDescent="0.3">
      <c r="A552" t="s">
        <v>316</v>
      </c>
      <c r="B552" t="s">
        <v>481</v>
      </c>
      <c r="C552" t="s">
        <v>486</v>
      </c>
      <c r="D552">
        <f>VLOOKUP($A552,'TRA8903'!$C$9:$AB$235,'TRA8903'!X$4,FALSE)</f>
        <v>551</v>
      </c>
      <c r="E552">
        <f>VLOOKUP($A552,'TRA8903'!$C$9:$AB$235,'TRA8903'!Y$4,FALSE)</f>
        <v>554</v>
      </c>
      <c r="F552">
        <f>VLOOKUP($A552,'TRA8903'!$C$9:$AB$235,'TRA8903'!Z$4,FALSE)</f>
        <v>572</v>
      </c>
      <c r="G552">
        <f>VLOOKUP($A552,'TRA8903'!$C$9:$AB$235,'TRA8903'!AA$4,FALSE)</f>
        <v>585</v>
      </c>
      <c r="H552">
        <f>VLOOKUP($A552,'TRA8903'!$C$9:$AB$235,'TRA8903'!AB$4,FALSE)</f>
        <v>594</v>
      </c>
      <c r="I552">
        <f>VLOOKUP($A552,'TRA8903'!$C$9:$AC$235,'TRA8903'!AC$4,FALSE)</f>
        <v>595</v>
      </c>
      <c r="J552">
        <f>VLOOKUP($A552,'TRA8903'!$C$9:$AD$235,'TRA8903'!AD$4,FALSE)</f>
        <v>592</v>
      </c>
      <c r="K552">
        <f>VLOOKUP($A552,'TRA8903'!$C$9:$AE$235,'TRA8903'!AE$4,FALSE)</f>
        <v>600</v>
      </c>
      <c r="M552">
        <f>VLOOKUP($A552,Sheet6!$A$8:$F$224,2,FALSE)</f>
        <v>145742</v>
      </c>
      <c r="N552">
        <f>VLOOKUP($A552,Sheet6!$A$8:$F$224,3,FALSE)</f>
        <v>146278</v>
      </c>
      <c r="O552">
        <f>VLOOKUP($A552,Sheet6!$A$8:$F$224,4,FALSE)</f>
        <v>147476</v>
      </c>
      <c r="P552">
        <f>VLOOKUP($A552,Sheet6!$A$8:$F$224,5,FALSE)</f>
        <v>148277</v>
      </c>
      <c r="Q552">
        <f>VLOOKUP($A552,Sheet6!$A$8:$F$224,6,FALSE)</f>
        <v>149689</v>
      </c>
      <c r="R552">
        <f>VLOOKUP($A552,Sheet6!$A$8:$G$224,7,FALSE)</f>
        <v>150140</v>
      </c>
      <c r="S552">
        <f>VLOOKUP($A552,Sheet6!$A$8:$H$224,8,FALSE)</f>
        <v>150906</v>
      </c>
      <c r="T552">
        <f>VLOOKUP($A552,Sheet6!$A$8:$I$229,9,FALSE)</f>
        <v>151422</v>
      </c>
    </row>
    <row r="553" spans="1:20" x14ac:dyDescent="0.3">
      <c r="A553" t="s">
        <v>318</v>
      </c>
      <c r="B553" t="s">
        <v>481</v>
      </c>
      <c r="C553" t="s">
        <v>486</v>
      </c>
      <c r="D553">
        <f>VLOOKUP($A553,'TRA8903'!$C$9:$AB$235,'TRA8903'!X$4,FALSE)</f>
        <v>691</v>
      </c>
      <c r="E553">
        <f>VLOOKUP($A553,'TRA8903'!$C$9:$AB$235,'TRA8903'!Y$4,FALSE)</f>
        <v>677</v>
      </c>
      <c r="F553">
        <f>VLOOKUP($A553,'TRA8903'!$C$9:$AB$235,'TRA8903'!Z$4,FALSE)</f>
        <v>693</v>
      </c>
      <c r="G553">
        <f>VLOOKUP($A553,'TRA8903'!$C$9:$AB$235,'TRA8903'!AA$4,FALSE)</f>
        <v>710</v>
      </c>
      <c r="H553">
        <f>VLOOKUP($A553,'TRA8903'!$C$9:$AB$235,'TRA8903'!AB$4,FALSE)</f>
        <v>721</v>
      </c>
      <c r="I553">
        <f>VLOOKUP($A553,'TRA8903'!$C$9:$AC$235,'TRA8903'!AC$4,FALSE)</f>
        <v>722</v>
      </c>
      <c r="J553">
        <f>VLOOKUP($A553,'TRA8903'!$C$9:$AD$235,'TRA8903'!AD$4,FALSE)</f>
        <v>724</v>
      </c>
      <c r="K553">
        <f>VLOOKUP($A553,'TRA8903'!$C$9:$AE$235,'TRA8903'!AE$4,FALSE)</f>
        <v>727</v>
      </c>
      <c r="M553">
        <f>VLOOKUP($A553,Sheet6!$A$8:$F$224,2,FALSE)</f>
        <v>156658</v>
      </c>
      <c r="N553">
        <f>VLOOKUP($A553,Sheet6!$A$8:$F$224,3,FALSE)</f>
        <v>158065</v>
      </c>
      <c r="O553">
        <f>VLOOKUP($A553,Sheet6!$A$8:$F$224,4,FALSE)</f>
        <v>159414</v>
      </c>
      <c r="P553">
        <f>VLOOKUP($A553,Sheet6!$A$8:$F$224,5,FALSE)</f>
        <v>161200</v>
      </c>
      <c r="Q553">
        <f>VLOOKUP($A553,Sheet6!$A$8:$F$224,6,FALSE)</f>
        <v>163087</v>
      </c>
      <c r="R553">
        <f>VLOOKUP($A553,Sheet6!$A$8:$G$224,7,FALSE)</f>
        <v>164980</v>
      </c>
      <c r="S553">
        <f>VLOOKUP($A553,Sheet6!$A$8:$H$224,8,FALSE)</f>
        <v>167979</v>
      </c>
      <c r="T553">
        <f>VLOOKUP($A553,Sheet6!$A$8:$I$229,9,FALSE)</f>
        <v>171119</v>
      </c>
    </row>
    <row r="554" spans="1:20" x14ac:dyDescent="0.3">
      <c r="A554" t="s">
        <v>322</v>
      </c>
      <c r="B554" t="s">
        <v>482</v>
      </c>
      <c r="C554" t="s">
        <v>486</v>
      </c>
      <c r="D554">
        <f>VLOOKUP($A554,'TRA8903'!$C$9:$AB$235,'TRA8903'!X$4,FALSE)</f>
        <v>653</v>
      </c>
      <c r="E554">
        <f>VLOOKUP($A554,'TRA8903'!$C$9:$AB$235,'TRA8903'!Y$4,FALSE)</f>
        <v>658</v>
      </c>
      <c r="F554">
        <f>VLOOKUP($A554,'TRA8903'!$C$9:$AB$235,'TRA8903'!Z$4,FALSE)</f>
        <v>684</v>
      </c>
      <c r="G554">
        <f>VLOOKUP($A554,'TRA8903'!$C$9:$AB$235,'TRA8903'!AA$4,FALSE)</f>
        <v>698</v>
      </c>
      <c r="H554">
        <f>VLOOKUP($A554,'TRA8903'!$C$9:$AB$235,'TRA8903'!AB$4,FALSE)</f>
        <v>709</v>
      </c>
      <c r="I554">
        <f>VLOOKUP($A554,'TRA8903'!$C$9:$AC$235,'TRA8903'!AC$4,FALSE)</f>
        <v>711</v>
      </c>
      <c r="J554">
        <f>VLOOKUP($A554,'TRA8903'!$C$9:$AD$235,'TRA8903'!AD$4,FALSE)</f>
        <v>711</v>
      </c>
      <c r="K554">
        <f>VLOOKUP($A554,'TRA8903'!$C$9:$AE$235,'TRA8903'!AE$4,FALSE)</f>
        <v>719</v>
      </c>
      <c r="M554">
        <f>VLOOKUP($A554,Sheet6!$A$8:$F$224,2,FALSE)</f>
        <v>177196</v>
      </c>
      <c r="N554">
        <f>VLOOKUP($A554,Sheet6!$A$8:$F$224,3,FALSE)</f>
        <v>179460</v>
      </c>
      <c r="O554">
        <f>VLOOKUP($A554,Sheet6!$A$8:$F$224,4,FALSE)</f>
        <v>181241</v>
      </c>
      <c r="P554">
        <f>VLOOKUP($A554,Sheet6!$A$8:$F$224,5,FALSE)</f>
        <v>184287</v>
      </c>
      <c r="Q554">
        <f>VLOOKUP($A554,Sheet6!$A$8:$F$224,6,FALSE)</f>
        <v>186946</v>
      </c>
      <c r="R554">
        <f>VLOOKUP($A554,Sheet6!$A$8:$G$224,7,FALSE)</f>
        <v>188678</v>
      </c>
      <c r="S554">
        <f>VLOOKUP($A554,Sheet6!$A$8:$H$224,8,FALSE)</f>
        <v>192106</v>
      </c>
      <c r="T554">
        <f>VLOOKUP($A554,Sheet6!$A$8:$I$229,9,FALSE)</f>
        <v>193282</v>
      </c>
    </row>
    <row r="555" spans="1:20" x14ac:dyDescent="0.3">
      <c r="A555" t="s">
        <v>324</v>
      </c>
      <c r="B555" t="s">
        <v>481</v>
      </c>
      <c r="C555" t="s">
        <v>486</v>
      </c>
      <c r="D555">
        <f>VLOOKUP($A555,'TRA8903'!$C$9:$AB$235,'TRA8903'!X$4,FALSE)</f>
        <v>511</v>
      </c>
      <c r="E555">
        <f>VLOOKUP($A555,'TRA8903'!$C$9:$AB$235,'TRA8903'!Y$4,FALSE)</f>
        <v>512</v>
      </c>
      <c r="F555">
        <f>VLOOKUP($A555,'TRA8903'!$C$9:$AB$235,'TRA8903'!Z$4,FALSE)</f>
        <v>523</v>
      </c>
      <c r="G555">
        <f>VLOOKUP($A555,'TRA8903'!$C$9:$AB$235,'TRA8903'!AA$4,FALSE)</f>
        <v>524</v>
      </c>
      <c r="H555">
        <f>VLOOKUP($A555,'TRA8903'!$C$9:$AB$235,'TRA8903'!AB$4,FALSE)</f>
        <v>529</v>
      </c>
      <c r="I555">
        <f>VLOOKUP($A555,'TRA8903'!$C$9:$AC$235,'TRA8903'!AC$4,FALSE)</f>
        <v>535</v>
      </c>
      <c r="J555">
        <f>VLOOKUP($A555,'TRA8903'!$C$9:$AD$235,'TRA8903'!AD$4,FALSE)</f>
        <v>532</v>
      </c>
      <c r="K555" t="str">
        <f>VLOOKUP($A555,'TRA8903'!$C$9:$AE$235,'TRA8903'!AE$4,FALSE)</f>
        <v>..</v>
      </c>
      <c r="M555">
        <f>VLOOKUP($A555,Sheet6!$A$8:$F$224,2,FALSE)</f>
        <v>186290</v>
      </c>
      <c r="N555">
        <f>VLOOKUP($A555,Sheet6!$A$8:$F$224,3,FALSE)</f>
        <v>187914</v>
      </c>
      <c r="O555">
        <f>VLOOKUP($A555,Sheet6!$A$8:$F$224,4,FALSE)</f>
        <v>189636</v>
      </c>
      <c r="P555">
        <f>VLOOKUP($A555,Sheet6!$A$8:$F$224,5,FALSE)</f>
        <v>191673</v>
      </c>
      <c r="Q555">
        <f>VLOOKUP($A555,Sheet6!$A$8:$F$224,6,FALSE)</f>
        <v>193653</v>
      </c>
      <c r="R555">
        <f>VLOOKUP($A555,Sheet6!$A$8:$G$224,7,FALSE)</f>
        <v>194752</v>
      </c>
      <c r="S555">
        <f>VLOOKUP($A555,Sheet6!$A$8:$H$224,8,FALSE)</f>
        <v>194355</v>
      </c>
    </row>
    <row r="556" spans="1:20" x14ac:dyDescent="0.3">
      <c r="A556" t="s">
        <v>326</v>
      </c>
      <c r="B556" t="s">
        <v>481</v>
      </c>
      <c r="C556" t="s">
        <v>486</v>
      </c>
      <c r="D556">
        <f>VLOOKUP($A556,'TRA8903'!$C$9:$AB$235,'TRA8903'!X$4,FALSE)</f>
        <v>1223</v>
      </c>
      <c r="E556">
        <f>VLOOKUP($A556,'TRA8903'!$C$9:$AB$235,'TRA8903'!Y$4,FALSE)</f>
        <v>1222</v>
      </c>
      <c r="F556">
        <f>VLOOKUP($A556,'TRA8903'!$C$9:$AB$235,'TRA8903'!Z$4,FALSE)</f>
        <v>1259</v>
      </c>
      <c r="G556">
        <f>VLOOKUP($A556,'TRA8903'!$C$9:$AB$235,'TRA8903'!AA$4,FALSE)</f>
        <v>1269</v>
      </c>
      <c r="H556">
        <f>VLOOKUP($A556,'TRA8903'!$C$9:$AB$235,'TRA8903'!AB$4,FALSE)</f>
        <v>1264</v>
      </c>
      <c r="I556">
        <f>VLOOKUP($A556,'TRA8903'!$C$9:$AC$235,'TRA8903'!AC$4,FALSE)</f>
        <v>1275</v>
      </c>
      <c r="J556">
        <f>VLOOKUP($A556,'TRA8903'!$C$9:$AD$235,'TRA8903'!AD$4,FALSE)</f>
        <v>1276</v>
      </c>
      <c r="K556">
        <f>VLOOKUP($A556,'TRA8903'!$C$9:$AE$235,'TRA8903'!AE$4,FALSE)</f>
        <v>1289</v>
      </c>
      <c r="M556">
        <f>VLOOKUP($A556,Sheet6!$A$8:$F$224,2,FALSE)</f>
        <v>433043</v>
      </c>
      <c r="N556">
        <f>VLOOKUP($A556,Sheet6!$A$8:$F$224,3,FALSE)</f>
        <v>438386</v>
      </c>
      <c r="O556">
        <f>VLOOKUP($A556,Sheet6!$A$8:$F$224,4,FALSE)</f>
        <v>443791</v>
      </c>
      <c r="P556">
        <f>VLOOKUP($A556,Sheet6!$A$8:$F$224,5,FALSE)</f>
        <v>450640</v>
      </c>
      <c r="Q556">
        <f>VLOOKUP($A556,Sheet6!$A$8:$F$224,6,FALSE)</f>
        <v>455966</v>
      </c>
      <c r="R556">
        <f>VLOOKUP($A556,Sheet6!$A$8:$G$224,7,FALSE)</f>
        <v>459252</v>
      </c>
      <c r="S556">
        <f>VLOOKUP($A556,Sheet6!$A$8:$H$224,8,FALSE)</f>
        <v>463405</v>
      </c>
      <c r="T556">
        <f>VLOOKUP($A556,Sheet6!$A$8:$I$229,9,FALSE)</f>
        <v>463377</v>
      </c>
    </row>
    <row r="557" spans="1:20" x14ac:dyDescent="0.3">
      <c r="A557" t="s">
        <v>328</v>
      </c>
      <c r="B557" t="s">
        <v>479</v>
      </c>
      <c r="C557" t="s">
        <v>486</v>
      </c>
      <c r="D557">
        <f>VLOOKUP($A557,'TRA8903'!$C$9:$AB$235,'TRA8903'!X$4,FALSE)</f>
        <v>2153</v>
      </c>
      <c r="E557">
        <f>VLOOKUP($A557,'TRA8903'!$C$9:$AB$235,'TRA8903'!Y$4,FALSE)</f>
        <v>2191</v>
      </c>
      <c r="F557">
        <f>VLOOKUP($A557,'TRA8903'!$C$9:$AB$235,'TRA8903'!Z$4,FALSE)</f>
        <v>2276</v>
      </c>
      <c r="G557">
        <f>VLOOKUP($A557,'TRA8903'!$C$9:$AB$235,'TRA8903'!AA$4,FALSE)</f>
        <v>2336</v>
      </c>
      <c r="H557">
        <f>VLOOKUP($A557,'TRA8903'!$C$9:$AB$235,'TRA8903'!AB$4,FALSE)</f>
        <v>2427</v>
      </c>
      <c r="I557">
        <f>VLOOKUP($A557,'TRA8903'!$C$9:$AC$235,'TRA8903'!AC$4,FALSE)</f>
        <v>2539</v>
      </c>
      <c r="J557">
        <f>VLOOKUP($A557,'TRA8903'!$C$9:$AD$235,'TRA8903'!AD$4,FALSE)</f>
        <v>2524</v>
      </c>
      <c r="K557">
        <f>VLOOKUP($A557,'TRA8903'!$C$9:$AE$235,'TRA8903'!AE$4,FALSE)</f>
        <v>2596</v>
      </c>
      <c r="M557">
        <f>VLOOKUP($A557,Sheet6!$A$8:$F$224,2,FALSE)</f>
        <v>538249</v>
      </c>
      <c r="N557">
        <f>VLOOKUP($A557,Sheet6!$A$8:$F$224,3,FALSE)</f>
        <v>541734</v>
      </c>
      <c r="O557">
        <f>VLOOKUP($A557,Sheet6!$A$8:$F$224,4,FALSE)</f>
        <v>545961</v>
      </c>
      <c r="P557">
        <f>VLOOKUP($A557,Sheet6!$A$8:$F$224,5,FALSE)</f>
        <v>550283</v>
      </c>
      <c r="Q557">
        <f>VLOOKUP($A557,Sheet6!$A$8:$F$224,6,FALSE)</f>
        <v>555057</v>
      </c>
      <c r="R557">
        <f>VLOOKUP($A557,Sheet6!$A$8:$G$224,7,FALSE)</f>
        <v>561349</v>
      </c>
      <c r="S557">
        <f>VLOOKUP($A557,Sheet6!$A$8:$H$224,8,FALSE)</f>
        <v>565968</v>
      </c>
      <c r="T557">
        <f>VLOOKUP($A557,Sheet6!$A$8:$I$229,9,FALSE)</f>
        <v>569578</v>
      </c>
    </row>
    <row r="558" spans="1:20" x14ac:dyDescent="0.3">
      <c r="A558" t="s">
        <v>336</v>
      </c>
      <c r="D558">
        <f>VLOOKUP($A558,'TRA8903'!$C$9:$AB$235,'TRA8903'!X$4,FALSE)</f>
        <v>1</v>
      </c>
      <c r="E558">
        <f>VLOOKUP($A558,'TRA8903'!$C$9:$AB$235,'TRA8903'!Y$4,FALSE)</f>
        <v>1</v>
      </c>
      <c r="F558">
        <f>VLOOKUP($A558,'TRA8903'!$C$9:$AB$235,'TRA8903'!Z$4,FALSE)</f>
        <v>2</v>
      </c>
      <c r="G558">
        <f>VLOOKUP($A558,'TRA8903'!$C$9:$AB$235,'TRA8903'!AA$4,FALSE)</f>
        <v>2</v>
      </c>
      <c r="H558">
        <f>VLOOKUP($A558,'TRA8903'!$C$9:$AB$235,'TRA8903'!AB$4,FALSE)</f>
        <v>2</v>
      </c>
      <c r="I558">
        <f>VLOOKUP($A558,'TRA8903'!$C$9:$AC$235,'TRA8903'!AC$4,FALSE)</f>
        <v>2</v>
      </c>
      <c r="J558">
        <f>VLOOKUP($A558,'TRA8903'!$C$9:$AD$235,'TRA8903'!AD$4,FALSE)</f>
        <v>2</v>
      </c>
      <c r="K558">
        <f>VLOOKUP($A558,'TRA8903'!$C$9:$AE$235,'TRA8903'!AE$4,FALSE)</f>
        <v>1</v>
      </c>
      <c r="M558">
        <f>VLOOKUP($A558,Sheet6!$A$8:$F$224,2,FALSE)</f>
        <v>2279</v>
      </c>
      <c r="N558">
        <f>VLOOKUP($A558,Sheet6!$A$8:$F$224,3,FALSE)</f>
        <v>2265</v>
      </c>
      <c r="O558">
        <f>VLOOKUP($A558,Sheet6!$A$8:$F$224,4,FALSE)</f>
        <v>2292</v>
      </c>
      <c r="P558">
        <f>VLOOKUP($A558,Sheet6!$A$8:$F$224,5,FALSE)</f>
        <v>2335</v>
      </c>
      <c r="Q558">
        <f>VLOOKUP($A558,Sheet6!$A$8:$F$224,6,FALSE)</f>
        <v>2331</v>
      </c>
      <c r="R558">
        <f>VLOOKUP($A558,Sheet6!$A$8:$G$224,7,FALSE)</f>
        <v>2259</v>
      </c>
      <c r="S558">
        <f>VLOOKUP($A558,Sheet6!$A$8:$H$224,8,FALSE)</f>
        <v>2242</v>
      </c>
      <c r="T558">
        <f>VLOOKUP($A558,Sheet6!$A$8:$I$229,9,FALSE)</f>
        <v>2224</v>
      </c>
    </row>
    <row r="559" spans="1:20" x14ac:dyDescent="0.3">
      <c r="A559" t="s">
        <v>338</v>
      </c>
      <c r="B559" t="s">
        <v>482</v>
      </c>
      <c r="C559" t="s">
        <v>486</v>
      </c>
      <c r="D559">
        <f>VLOOKUP($A559,'TRA8903'!$C$9:$AB$235,'TRA8903'!X$4,FALSE)</f>
        <v>830</v>
      </c>
      <c r="E559">
        <f>VLOOKUP($A559,'TRA8903'!$C$9:$AB$235,'TRA8903'!Y$4,FALSE)</f>
        <v>837</v>
      </c>
      <c r="F559">
        <f>VLOOKUP($A559,'TRA8903'!$C$9:$AB$235,'TRA8903'!Z$4,FALSE)</f>
        <v>871</v>
      </c>
      <c r="G559">
        <f>VLOOKUP($A559,'TRA8903'!$C$9:$AB$235,'TRA8903'!AA$4,FALSE)</f>
        <v>898</v>
      </c>
      <c r="H559">
        <f>VLOOKUP($A559,'TRA8903'!$C$9:$AB$235,'TRA8903'!AB$4,FALSE)</f>
        <v>911</v>
      </c>
      <c r="I559">
        <f>VLOOKUP($A559,'TRA8903'!$C$9:$AC$235,'TRA8903'!AC$4,FALSE)</f>
        <v>947</v>
      </c>
      <c r="J559">
        <f>VLOOKUP($A559,'TRA8903'!$C$9:$AD$235,'TRA8903'!AD$4,FALSE)</f>
        <v>967</v>
      </c>
      <c r="K559">
        <f>VLOOKUP($A559,'TRA8903'!$C$9:$AE$235,'TRA8903'!AE$4,FALSE)</f>
        <v>973</v>
      </c>
      <c r="M559">
        <f>VLOOKUP($A559,Sheet6!$A$8:$F$224,2,FALSE)</f>
        <v>204454</v>
      </c>
      <c r="N559">
        <f>VLOOKUP($A559,Sheet6!$A$8:$F$224,3,FALSE)</f>
        <v>206182</v>
      </c>
      <c r="O559">
        <f>VLOOKUP($A559,Sheet6!$A$8:$F$224,4,FALSE)</f>
        <v>208185</v>
      </c>
      <c r="P559">
        <f>VLOOKUP($A559,Sheet6!$A$8:$F$224,5,FALSE)</f>
        <v>209941</v>
      </c>
      <c r="Q559">
        <f>VLOOKUP($A559,Sheet6!$A$8:$F$224,6,FALSE)</f>
        <v>211747</v>
      </c>
      <c r="R559">
        <f>VLOOKUP($A559,Sheet6!$A$8:$G$224,7,FALSE)</f>
        <v>212834</v>
      </c>
      <c r="S559">
        <f>VLOOKUP($A559,Sheet6!$A$8:$H$224,8,FALSE)</f>
        <v>213919</v>
      </c>
      <c r="T559">
        <f>VLOOKUP($A559,Sheet6!$A$8:$I$229,9,FALSE)</f>
        <v>215052</v>
      </c>
    </row>
    <row r="560" spans="1:20" x14ac:dyDescent="0.3">
      <c r="A560" t="s">
        <v>340</v>
      </c>
      <c r="B560" t="s">
        <v>481</v>
      </c>
      <c r="C560" t="s">
        <v>486</v>
      </c>
      <c r="D560">
        <f>VLOOKUP($A560,'TRA8903'!$C$9:$AB$235,'TRA8903'!X$4,FALSE)</f>
        <v>737</v>
      </c>
      <c r="E560">
        <f>VLOOKUP($A560,'TRA8903'!$C$9:$AB$235,'TRA8903'!Y$4,FALSE)</f>
        <v>730</v>
      </c>
      <c r="F560">
        <f>VLOOKUP($A560,'TRA8903'!$C$9:$AB$235,'TRA8903'!Z$4,FALSE)</f>
        <v>755</v>
      </c>
      <c r="G560">
        <f>VLOOKUP($A560,'TRA8903'!$C$9:$AB$235,'TRA8903'!AA$4,FALSE)</f>
        <v>762</v>
      </c>
      <c r="H560">
        <f>VLOOKUP($A560,'TRA8903'!$C$9:$AB$235,'TRA8903'!AB$4,FALSE)</f>
        <v>764</v>
      </c>
      <c r="I560">
        <f>VLOOKUP($A560,'TRA8903'!$C$9:$AC$235,'TRA8903'!AC$4,FALSE)</f>
        <v>771</v>
      </c>
      <c r="J560">
        <f>VLOOKUP($A560,'TRA8903'!$C$9:$AD$235,'TRA8903'!AD$4,FALSE)</f>
        <v>776</v>
      </c>
      <c r="K560">
        <f>VLOOKUP($A560,'TRA8903'!$C$9:$AE$235,'TRA8903'!AE$4,FALSE)</f>
        <v>796</v>
      </c>
      <c r="M560">
        <f>VLOOKUP($A560,Sheet6!$A$8:$F$224,2,FALSE)</f>
        <v>257744</v>
      </c>
      <c r="N560">
        <f>VLOOKUP($A560,Sheet6!$A$8:$F$224,3,FALSE)</f>
        <v>258592</v>
      </c>
      <c r="O560">
        <f>VLOOKUP($A560,Sheet6!$A$8:$F$224,4,FALSE)</f>
        <v>260512</v>
      </c>
      <c r="P560">
        <f>VLOOKUP($A560,Sheet6!$A$8:$F$224,5,FALSE)</f>
        <v>261386</v>
      </c>
      <c r="Q560">
        <f>VLOOKUP($A560,Sheet6!$A$8:$F$224,6,FALSE)</f>
        <v>262355</v>
      </c>
      <c r="R560">
        <f>VLOOKUP($A560,Sheet6!$A$8:$G$224,7,FALSE)</f>
        <v>263070</v>
      </c>
      <c r="S560">
        <f>VLOOKUP($A560,Sheet6!$A$8:$H$224,8,FALSE)</f>
        <v>263100</v>
      </c>
      <c r="T560">
        <f>VLOOKUP($A560,Sheet6!$A$8:$I$229,9,FALSE)</f>
        <v>262100</v>
      </c>
    </row>
    <row r="561" spans="1:29" x14ac:dyDescent="0.3">
      <c r="A561" t="s">
        <v>342</v>
      </c>
      <c r="B561" t="s">
        <v>481</v>
      </c>
      <c r="C561" t="s">
        <v>486</v>
      </c>
      <c r="D561">
        <f>VLOOKUP($A561,'TRA8903'!$C$9:$AB$235,'TRA8903'!X$4,FALSE)</f>
        <v>508</v>
      </c>
      <c r="E561">
        <f>VLOOKUP($A561,'TRA8903'!$C$9:$AB$235,'TRA8903'!Y$4,FALSE)</f>
        <v>502</v>
      </c>
      <c r="F561">
        <f>VLOOKUP($A561,'TRA8903'!$C$9:$AB$235,'TRA8903'!Z$4,FALSE)</f>
        <v>518</v>
      </c>
      <c r="G561">
        <f>VLOOKUP($A561,'TRA8903'!$C$9:$AB$235,'TRA8903'!AA$4,FALSE)</f>
        <v>524</v>
      </c>
      <c r="H561">
        <f>VLOOKUP($A561,'TRA8903'!$C$9:$AB$235,'TRA8903'!AB$4,FALSE)</f>
        <v>524</v>
      </c>
      <c r="I561">
        <f>VLOOKUP($A561,'TRA8903'!$C$9:$AC$235,'TRA8903'!AC$4,FALSE)</f>
        <v>536</v>
      </c>
      <c r="J561">
        <f>VLOOKUP($A561,'TRA8903'!$C$9:$AD$235,'TRA8903'!AD$4,FALSE)</f>
        <v>539</v>
      </c>
      <c r="K561" t="str">
        <f>VLOOKUP($A561,'TRA8903'!$C$9:$AE$235,'TRA8903'!AE$4,FALSE)</f>
        <v>..</v>
      </c>
      <c r="M561">
        <f>VLOOKUP($A561,Sheet6!$A$8:$F$224,2,FALSE)</f>
        <v>148499</v>
      </c>
      <c r="N561">
        <f>VLOOKUP($A561,Sheet6!$A$8:$F$224,3,FALSE)</f>
        <v>148794</v>
      </c>
      <c r="O561">
        <f>VLOOKUP($A561,Sheet6!$A$8:$F$224,4,FALSE)</f>
        <v>149709</v>
      </c>
      <c r="P561">
        <f>VLOOKUP($A561,Sheet6!$A$8:$F$224,5,FALSE)</f>
        <v>150005</v>
      </c>
      <c r="Q561">
        <f>VLOOKUP($A561,Sheet6!$A$8:$F$224,6,FALSE)</f>
        <v>150711</v>
      </c>
      <c r="R561">
        <f>VLOOKUP($A561,Sheet6!$A$8:$G$224,7,FALSE)</f>
        <v>151270</v>
      </c>
      <c r="S561">
        <f>VLOOKUP($A561,Sheet6!$A$8:$H$224,8,FALSE)</f>
        <v>151397</v>
      </c>
    </row>
    <row r="562" spans="1:29" x14ac:dyDescent="0.3">
      <c r="A562" t="s">
        <v>346</v>
      </c>
      <c r="B562" t="s">
        <v>481</v>
      </c>
      <c r="C562" t="s">
        <v>486</v>
      </c>
      <c r="D562">
        <f>VLOOKUP($A562,'TRA8903'!$C$9:$AB$235,'TRA8903'!X$4,FALSE)</f>
        <v>1097</v>
      </c>
      <c r="E562">
        <f>VLOOKUP($A562,'TRA8903'!$C$9:$AB$235,'TRA8903'!Y$4,FALSE)</f>
        <v>1118</v>
      </c>
      <c r="F562">
        <f>VLOOKUP($A562,'TRA8903'!$C$9:$AB$235,'TRA8903'!Z$4,FALSE)</f>
        <v>1167</v>
      </c>
      <c r="G562">
        <f>VLOOKUP($A562,'TRA8903'!$C$9:$AB$235,'TRA8903'!AA$4,FALSE)</f>
        <v>1185</v>
      </c>
      <c r="H562">
        <f>VLOOKUP($A562,'TRA8903'!$C$9:$AB$235,'TRA8903'!AB$4,FALSE)</f>
        <v>1202</v>
      </c>
      <c r="I562">
        <f>VLOOKUP($A562,'TRA8903'!$C$9:$AC$235,'TRA8903'!AC$4,FALSE)</f>
        <v>1230</v>
      </c>
      <c r="J562">
        <f>VLOOKUP($A562,'TRA8903'!$C$9:$AD$235,'TRA8903'!AD$4,FALSE)</f>
        <v>1253</v>
      </c>
      <c r="K562">
        <f>VLOOKUP($A562,'TRA8903'!$C$9:$AE$235,'TRA8903'!AE$4,FALSE)</f>
        <v>1278</v>
      </c>
      <c r="M562">
        <f>VLOOKUP($A562,Sheet6!$A$8:$F$224,2,FALSE)</f>
        <v>266193</v>
      </c>
      <c r="N562">
        <f>VLOOKUP($A562,Sheet6!$A$8:$F$224,3,FALSE)</f>
        <v>268951</v>
      </c>
      <c r="O562">
        <f>VLOOKUP($A562,Sheet6!$A$8:$F$224,4,FALSE)</f>
        <v>270994</v>
      </c>
      <c r="P562">
        <f>VLOOKUP($A562,Sheet6!$A$8:$F$224,5,FALSE)</f>
        <v>273952</v>
      </c>
      <c r="Q562">
        <f>VLOOKUP($A562,Sheet6!$A$8:$F$224,6,FALSE)</f>
        <v>276677</v>
      </c>
      <c r="R562">
        <f>VLOOKUP($A562,Sheet6!$A$8:$G$224,7,FALSE)</f>
        <v>279027</v>
      </c>
      <c r="S562">
        <f>VLOOKUP($A562,Sheet6!$A$8:$H$224,8,FALSE)</f>
        <v>282644</v>
      </c>
      <c r="T562">
        <f>VLOOKUP($A562,Sheet6!$A$8:$I$229,9,FALSE)</f>
        <v>285093</v>
      </c>
    </row>
    <row r="563" spans="1:29" x14ac:dyDescent="0.3">
      <c r="A563" t="s">
        <v>348</v>
      </c>
      <c r="B563" t="s">
        <v>481</v>
      </c>
      <c r="C563" t="s">
        <v>486</v>
      </c>
      <c r="D563">
        <f>VLOOKUP($A563,'TRA8903'!$C$9:$AB$235,'TRA8903'!X$4,FALSE)</f>
        <v>733</v>
      </c>
      <c r="E563">
        <f>VLOOKUP($A563,'TRA8903'!$C$9:$AB$235,'TRA8903'!Y$4,FALSE)</f>
        <v>734</v>
      </c>
      <c r="F563">
        <f>VLOOKUP($A563,'TRA8903'!$C$9:$AB$235,'TRA8903'!Z$4,FALSE)</f>
        <v>796</v>
      </c>
      <c r="G563">
        <f>VLOOKUP($A563,'TRA8903'!$C$9:$AB$235,'TRA8903'!AA$4,FALSE)</f>
        <v>804</v>
      </c>
      <c r="H563">
        <f>VLOOKUP($A563,'TRA8903'!$C$9:$AB$235,'TRA8903'!AB$4,FALSE)</f>
        <v>811</v>
      </c>
      <c r="I563">
        <f>VLOOKUP($A563,'TRA8903'!$C$9:$AC$235,'TRA8903'!AC$4,FALSE)</f>
        <v>818</v>
      </c>
      <c r="J563">
        <f>VLOOKUP($A563,'TRA8903'!$C$9:$AD$235,'TRA8903'!AD$4,FALSE)</f>
        <v>836</v>
      </c>
      <c r="K563">
        <f>VLOOKUP($A563,'TRA8903'!$C$9:$AE$235,'TRA8903'!AE$4,FALSE)</f>
        <v>848</v>
      </c>
      <c r="M563">
        <f>VLOOKUP($A563,Sheet6!$A$8:$F$224,2,FALSE)</f>
        <v>211918</v>
      </c>
      <c r="N563">
        <f>VLOOKUP($A563,Sheet6!$A$8:$F$224,3,FALSE)</f>
        <v>214028</v>
      </c>
      <c r="O563">
        <f>VLOOKUP($A563,Sheet6!$A$8:$F$224,4,FALSE)</f>
        <v>215991</v>
      </c>
      <c r="P563">
        <f>VLOOKUP($A563,Sheet6!$A$8:$F$224,5,FALSE)</f>
        <v>217584</v>
      </c>
      <c r="Q563">
        <f>VLOOKUP($A563,Sheet6!$A$8:$F$224,6,FALSE)</f>
        <v>218580</v>
      </c>
      <c r="R563">
        <f>VLOOKUP($A563,Sheet6!$A$8:$G$224,7,FALSE)</f>
        <v>220363</v>
      </c>
      <c r="S563">
        <f>VLOOKUP($A563,Sheet6!$A$8:$H$224,8,FALSE)</f>
        <v>221996</v>
      </c>
      <c r="T563">
        <f>VLOOKUP($A563,Sheet6!$A$8:$I$229,9,FALSE)</f>
        <v>222193</v>
      </c>
    </row>
    <row r="564" spans="1:29" x14ac:dyDescent="0.3">
      <c r="A564" t="s">
        <v>350</v>
      </c>
      <c r="B564" t="s">
        <v>481</v>
      </c>
      <c r="C564" t="s">
        <v>486</v>
      </c>
      <c r="D564">
        <f>VLOOKUP($A564,'TRA8903'!$C$9:$AB$235,'TRA8903'!X$4,FALSE)</f>
        <v>424</v>
      </c>
      <c r="E564">
        <f>VLOOKUP($A564,'TRA8903'!$C$9:$AB$235,'TRA8903'!Y$4,FALSE)</f>
        <v>422</v>
      </c>
      <c r="F564">
        <f>VLOOKUP($A564,'TRA8903'!$C$9:$AB$235,'TRA8903'!Z$4,FALSE)</f>
        <v>433</v>
      </c>
      <c r="G564">
        <f>VLOOKUP($A564,'TRA8903'!$C$9:$AB$235,'TRA8903'!AA$4,FALSE)</f>
        <v>436</v>
      </c>
      <c r="H564">
        <f>VLOOKUP($A564,'TRA8903'!$C$9:$AB$235,'TRA8903'!AB$4,FALSE)</f>
        <v>439</v>
      </c>
      <c r="I564">
        <f>VLOOKUP($A564,'TRA8903'!$C$9:$AC$235,'TRA8903'!AC$4,FALSE)</f>
        <v>441</v>
      </c>
      <c r="J564">
        <f>VLOOKUP($A564,'TRA8903'!$C$9:$AD$235,'TRA8903'!AD$4,FALSE)</f>
        <v>448</v>
      </c>
      <c r="K564">
        <f>VLOOKUP($A564,'TRA8903'!$C$9:$AE$235,'TRA8903'!AE$4,FALSE)</f>
        <v>447</v>
      </c>
      <c r="M564">
        <f>VLOOKUP($A564,Sheet6!$A$8:$F$224,2,FALSE)</f>
        <v>131480</v>
      </c>
      <c r="N564">
        <f>VLOOKUP($A564,Sheet6!$A$8:$F$224,3,FALSE)</f>
        <v>132201</v>
      </c>
      <c r="O564">
        <f>VLOOKUP($A564,Sheet6!$A$8:$F$224,4,FALSE)</f>
        <v>133264</v>
      </c>
      <c r="P564">
        <f>VLOOKUP($A564,Sheet6!$A$8:$F$224,5,FALSE)</f>
        <v>133791</v>
      </c>
      <c r="Q564">
        <f>VLOOKUP($A564,Sheet6!$A$8:$F$224,6,FALSE)</f>
        <v>134406</v>
      </c>
      <c r="R564">
        <f>VLOOKUP($A564,Sheet6!$A$8:$G$224,7,FALSE)</f>
        <v>135247</v>
      </c>
      <c r="S564">
        <f>VLOOKUP($A564,Sheet6!$A$8:$H$224,8,FALSE)</f>
        <v>135780</v>
      </c>
      <c r="T564">
        <f>VLOOKUP($A564,Sheet6!$A$8:$I$229,9,FALSE)</f>
        <v>136264</v>
      </c>
    </row>
    <row r="565" spans="1:29" x14ac:dyDescent="0.3">
      <c r="A565" t="s">
        <v>791</v>
      </c>
      <c r="B565" t="s">
        <v>481</v>
      </c>
      <c r="C565" t="s">
        <v>486</v>
      </c>
      <c r="K565">
        <f>VLOOKUP($A565,'TRA8903'!$C$9:$AE$235,'TRA8903'!AE$4,FALSE)</f>
        <v>1353</v>
      </c>
      <c r="T565">
        <f>VLOOKUP($A565,Sheet6!$A$8:$I$229,9,FALSE)</f>
        <v>395331</v>
      </c>
    </row>
    <row r="566" spans="1:29" x14ac:dyDescent="0.3">
      <c r="A566" t="s">
        <v>792</v>
      </c>
      <c r="B566" t="s">
        <v>479</v>
      </c>
      <c r="C566" t="s">
        <v>486</v>
      </c>
      <c r="K566">
        <f>VLOOKUP($A566,'TRA8903'!$C$9:$AE$235,'TRA8903'!AE$4,FALSE)</f>
        <v>2091</v>
      </c>
      <c r="T566">
        <f>VLOOKUP($A566,Sheet6!$A$8:$I$229,9,FALSE)</f>
        <v>378508</v>
      </c>
    </row>
    <row r="567" spans="1:29" x14ac:dyDescent="0.3">
      <c r="A567" t="s">
        <v>352</v>
      </c>
      <c r="B567" t="s">
        <v>479</v>
      </c>
      <c r="C567" t="s">
        <v>486</v>
      </c>
      <c r="D567">
        <f>VLOOKUP($A567,'TRA8903'!$C$9:$AB$235,'TRA8903'!X$4,FALSE)</f>
        <v>2277</v>
      </c>
      <c r="E567">
        <f>VLOOKUP($A567,'TRA8903'!$C$9:$AB$235,'TRA8903'!Y$4,FALSE)</f>
        <v>2311</v>
      </c>
      <c r="F567">
        <f>VLOOKUP($A567,'TRA8903'!$C$9:$AB$235,'TRA8903'!Z$4,FALSE)</f>
        <v>2418</v>
      </c>
      <c r="G567">
        <f>VLOOKUP($A567,'TRA8903'!$C$9:$AB$235,'TRA8903'!AA$4,FALSE)</f>
        <v>2466</v>
      </c>
      <c r="H567">
        <f>VLOOKUP($A567,'TRA8903'!$C$9:$AB$235,'TRA8903'!AB$4,FALSE)</f>
        <v>2547</v>
      </c>
      <c r="I567">
        <f>VLOOKUP($A567,'TRA8903'!$C$9:$AC$235,'TRA8903'!AC$4,FALSE)</f>
        <v>2600</v>
      </c>
      <c r="J567">
        <f>VLOOKUP($A567,'TRA8903'!$C$9:$AD$235,'TRA8903'!AD$4,FALSE)</f>
        <v>2616</v>
      </c>
      <c r="K567">
        <f>VLOOKUP($A567,'TRA8903'!$C$9:$AE$235,'TRA8903'!AE$4,FALSE)</f>
        <v>2676</v>
      </c>
      <c r="M567">
        <f>VLOOKUP($A567,Sheet6!$A$8:$F$224,2,FALSE)</f>
        <v>476914</v>
      </c>
      <c r="N567">
        <f>VLOOKUP($A567,Sheet6!$A$8:$F$224,3,FALSE)</f>
        <v>479911</v>
      </c>
      <c r="O567">
        <f>VLOOKUP($A567,Sheet6!$A$8:$F$224,4,FALSE)</f>
        <v>484560</v>
      </c>
      <c r="P567">
        <f>VLOOKUP($A567,Sheet6!$A$8:$F$224,5,FALSE)</f>
        <v>488487</v>
      </c>
      <c r="Q567">
        <f>VLOOKUP($A567,Sheet6!$A$8:$F$224,6,FALSE)</f>
        <v>492240</v>
      </c>
      <c r="R567">
        <f>VLOOKUP($A567,Sheet6!$A$8:$G$224,7,FALSE)</f>
        <v>496043</v>
      </c>
      <c r="S567">
        <f>VLOOKUP($A567,Sheet6!$A$8:$H$224,8,FALSE)</f>
        <v>498064</v>
      </c>
      <c r="T567">
        <f>VLOOKUP($A567,Sheet6!$A$8:$I$229,9,FALSE)</f>
        <v>500024</v>
      </c>
    </row>
    <row r="572" spans="1:29" x14ac:dyDescent="0.3">
      <c r="A572" t="s">
        <v>487</v>
      </c>
      <c r="B572" t="s">
        <v>479</v>
      </c>
      <c r="D572">
        <f>SUMIF($B$414:$B$567,$B572,D$414:D$567)</f>
        <v>39907</v>
      </c>
      <c r="E572">
        <f t="shared" ref="E572:K572" si="25">SUMIF($B$414:$B$567,$B572,E$414:E$567)</f>
        <v>40590</v>
      </c>
      <c r="F572">
        <f t="shared" si="25"/>
        <v>42203</v>
      </c>
      <c r="G572">
        <f t="shared" si="25"/>
        <v>43278</v>
      </c>
      <c r="H572">
        <f t="shared" si="25"/>
        <v>44756</v>
      </c>
      <c r="I572">
        <f t="shared" si="25"/>
        <v>46117</v>
      </c>
      <c r="J572">
        <f t="shared" si="25"/>
        <v>46638</v>
      </c>
      <c r="K572">
        <f t="shared" si="25"/>
        <v>47249</v>
      </c>
      <c r="M572">
        <f>SUMIF($B$414:$B$567,$B572,M$414:M$567)</f>
        <v>9519667</v>
      </c>
      <c r="N572">
        <f t="shared" ref="N572:T572" si="26">SUMIF($B$414:$B$567,$B572,N$414:N$567)</f>
        <v>9565769</v>
      </c>
      <c r="O572">
        <f t="shared" si="26"/>
        <v>9630965</v>
      </c>
      <c r="P572">
        <f t="shared" si="26"/>
        <v>9691874</v>
      </c>
      <c r="Q572">
        <f t="shared" si="26"/>
        <v>9756506</v>
      </c>
      <c r="R572">
        <f t="shared" si="26"/>
        <v>9821394</v>
      </c>
      <c r="S572">
        <f t="shared" si="26"/>
        <v>9879791</v>
      </c>
      <c r="T572">
        <f t="shared" si="26"/>
        <v>9886298</v>
      </c>
      <c r="V572">
        <f>D572/M572</f>
        <v>4.1920583986813824E-3</v>
      </c>
      <c r="W572">
        <f>E572/N572</f>
        <v>4.2432552991819054E-3</v>
      </c>
      <c r="X572">
        <f>F572/O572</f>
        <v>4.3820115637425742E-3</v>
      </c>
      <c r="Y572">
        <f>G572/P572</f>
        <v>4.4653902846859134E-3</v>
      </c>
      <c r="Z572">
        <f>H572/Q572</f>
        <v>4.5872979527712071E-3</v>
      </c>
      <c r="AA572">
        <f>I572/R572</f>
        <v>4.6955656193000709E-3</v>
      </c>
      <c r="AB572">
        <f>J572/S572</f>
        <v>4.7205452018165162E-3</v>
      </c>
      <c r="AC572">
        <f>K572/T572</f>
        <v>4.7792409251673374E-3</v>
      </c>
    </row>
    <row r="573" spans="1:29" x14ac:dyDescent="0.3">
      <c r="B573" t="s">
        <v>482</v>
      </c>
      <c r="D573">
        <f>SUMIF($B$414:$B$567,$B573,D$414:D$567)</f>
        <v>48423</v>
      </c>
      <c r="E573">
        <f>SUMIF($B$414:$B$567,$B573,E$414:E$567)</f>
        <v>48932</v>
      </c>
      <c r="F573">
        <f>SUMIF($B$414:$B$567,$B573,F$414:F$567)</f>
        <v>51021</v>
      </c>
      <c r="G573">
        <f>SUMIF($B$414:$B$567,$B573,G$414:G$567)</f>
        <v>52230</v>
      </c>
      <c r="H573">
        <f>SUMIF($B$414:$B$567,$B573,H$414:H$567)</f>
        <v>53684</v>
      </c>
      <c r="I573">
        <f>SUMIF($B$414:$B$567,$B573,I$414:I$567)</f>
        <v>54490</v>
      </c>
      <c r="J573">
        <f>SUMIF($B$414:$B$567,$B573,J$414:J$567)</f>
        <v>54899</v>
      </c>
      <c r="K573">
        <f>SUMIF($B$414:$B$567,$B573,K$414:K$567)</f>
        <v>55669</v>
      </c>
      <c r="M573">
        <f>SUMIF($B$414:$B$567,$B573,M$414:M$567)</f>
        <v>12454639</v>
      </c>
      <c r="N573">
        <f>SUMIF($B$414:$B$567,$B573,N$414:N$567)</f>
        <v>12536864</v>
      </c>
      <c r="O573">
        <f>SUMIF($B$414:$B$567,$B573,O$414:O$567)</f>
        <v>12636947</v>
      </c>
      <c r="P573">
        <f>SUMIF($B$414:$B$567,$B573,P$414:P$567)</f>
        <v>12729227</v>
      </c>
      <c r="Q573">
        <f>SUMIF($B$414:$B$567,$B573,Q$414:Q$567)</f>
        <v>12834618</v>
      </c>
      <c r="R573">
        <f>SUMIF($B$414:$B$567,$B573,R$414:R$567)</f>
        <v>12928880</v>
      </c>
      <c r="S573">
        <f>SUMIF($B$414:$B$567,$B573,S$414:S$567)</f>
        <v>13020544</v>
      </c>
      <c r="T573">
        <f>SUMIF($B$414:$B$567,$B573,T$414:T$567)</f>
        <v>13111929</v>
      </c>
      <c r="V573">
        <f t="shared" ref="V573:V574" si="27">D573/M573</f>
        <v>3.8879489000042474E-3</v>
      </c>
      <c r="W573">
        <f>E573/N573</f>
        <v>3.9030494388389314E-3</v>
      </c>
      <c r="X573">
        <f>F573/O573</f>
        <v>4.0374467029101252E-3</v>
      </c>
      <c r="Y573">
        <f>G573/P573</f>
        <v>4.1031556747318596E-3</v>
      </c>
      <c r="Z573">
        <f>H573/Q573</f>
        <v>4.1827501215852313E-3</v>
      </c>
      <c r="AA573">
        <f>I573/R573</f>
        <v>4.2145955411450955E-3</v>
      </c>
      <c r="AB573">
        <f>J573/S573</f>
        <v>4.2163368903787735E-3</v>
      </c>
      <c r="AC573">
        <f>K573/T573</f>
        <v>4.2456758269511681E-3</v>
      </c>
    </row>
    <row r="574" spans="1:29" x14ac:dyDescent="0.3">
      <c r="B574" t="s">
        <v>481</v>
      </c>
      <c r="D574">
        <f>SUMIF($B$414:$B$567,$B574,D$414:D$567)</f>
        <v>92066</v>
      </c>
      <c r="E574">
        <f>SUMIF($B$414:$B$567,$B574,E$414:E$567)</f>
        <v>92563</v>
      </c>
      <c r="F574">
        <f>SUMIF($B$414:$B$567,$B574,F$414:F$567)</f>
        <v>95918</v>
      </c>
      <c r="G574">
        <f>SUMIF($B$414:$B$567,$B574,G$414:G$567)</f>
        <v>97769</v>
      </c>
      <c r="H574">
        <f>SUMIF($B$414:$B$567,$B574,H$414:H$567)</f>
        <v>99651</v>
      </c>
      <c r="I574">
        <f>SUMIF($B$414:$B$567,$B574,I$414:I$567)</f>
        <v>101635</v>
      </c>
      <c r="J574">
        <f>SUMIF($B$414:$B$567,$B574,J$414:J$567)</f>
        <v>103870</v>
      </c>
      <c r="K574">
        <f>SUMIF($B$414:$B$567,$B574,K$414:K$567)</f>
        <v>106781</v>
      </c>
      <c r="M574">
        <f>SUMIF($B$414:$B$567,$B574,M$414:M$567)</f>
        <v>31517144</v>
      </c>
      <c r="N574">
        <f>SUMIF($B$414:$B$567,$B574,N$414:N$567)</f>
        <v>31760919</v>
      </c>
      <c r="O574">
        <f>SUMIF($B$414:$B$567,$B574,O$414:O$567)</f>
        <v>32046414</v>
      </c>
      <c r="P574">
        <f>SUMIF($B$414:$B$567,$B574,P$414:P$567)</f>
        <v>32362891</v>
      </c>
      <c r="Q574">
        <f>SUMIF($B$414:$B$567,$B574,Q$414:Q$567)</f>
        <v>32674612</v>
      </c>
      <c r="R574">
        <f>SUMIF($B$414:$B$567,$B574,R$414:R$567)</f>
        <v>32866897</v>
      </c>
      <c r="S574">
        <f>SUMIF($B$414:$B$567,$B574,S$414:S$567)</f>
        <v>33074601</v>
      </c>
      <c r="T574">
        <f>SUMIF($B$414:$B$567,$B574,T$414:T$567)</f>
        <v>33286510</v>
      </c>
      <c r="V574">
        <f t="shared" si="27"/>
        <v>2.9211403165210655E-3</v>
      </c>
      <c r="W574">
        <f>E574/N574</f>
        <v>2.9143678115863083E-3</v>
      </c>
      <c r="X574">
        <f>F574/O574</f>
        <v>2.9930962010289203E-3</v>
      </c>
      <c r="Y574">
        <f>G574/P574</f>
        <v>3.0210218240391442E-3</v>
      </c>
      <c r="Z574">
        <f>H574/Q574</f>
        <v>3.0497990305133537E-3</v>
      </c>
      <c r="AA574">
        <f>I574/R574</f>
        <v>3.0923211278509194E-3</v>
      </c>
      <c r="AB574">
        <f>J574/S574</f>
        <v>3.1404762826919667E-3</v>
      </c>
      <c r="AC574">
        <f>K574/T574</f>
        <v>3.207936187963232E-3</v>
      </c>
    </row>
    <row r="578" spans="1:29" x14ac:dyDescent="0.3">
      <c r="D578">
        <v>4</v>
      </c>
      <c r="E578">
        <v>5</v>
      </c>
      <c r="F578">
        <v>6</v>
      </c>
      <c r="G578">
        <v>7</v>
      </c>
      <c r="H578">
        <v>8</v>
      </c>
      <c r="I578">
        <v>9</v>
      </c>
      <c r="J578">
        <v>10</v>
      </c>
      <c r="K578">
        <v>11</v>
      </c>
      <c r="V578">
        <v>4</v>
      </c>
      <c r="W578">
        <v>5</v>
      </c>
      <c r="X578">
        <v>6</v>
      </c>
      <c r="Y578">
        <v>7</v>
      </c>
      <c r="Z578">
        <v>8</v>
      </c>
      <c r="AA578">
        <v>9</v>
      </c>
      <c r="AB578">
        <v>10</v>
      </c>
      <c r="AC578">
        <v>11</v>
      </c>
    </row>
    <row r="579" spans="1:29" x14ac:dyDescent="0.3">
      <c r="V579">
        <v>13</v>
      </c>
      <c r="W579">
        <v>14</v>
      </c>
      <c r="X579">
        <v>15</v>
      </c>
      <c r="Y579">
        <v>16</v>
      </c>
      <c r="Z579">
        <v>17</v>
      </c>
      <c r="AA579">
        <v>18</v>
      </c>
      <c r="AB579">
        <v>19</v>
      </c>
      <c r="AC579">
        <v>20</v>
      </c>
    </row>
    <row r="580" spans="1:29" x14ac:dyDescent="0.3">
      <c r="C580" s="90"/>
      <c r="D580" s="127" t="s">
        <v>4</v>
      </c>
      <c r="E580" s="128"/>
      <c r="F580" s="128"/>
      <c r="G580" s="128"/>
      <c r="H580" s="128"/>
      <c r="I580" s="128"/>
      <c r="J580" s="128"/>
      <c r="K580" s="121"/>
      <c r="V580" s="127" t="s">
        <v>488</v>
      </c>
      <c r="W580" s="128"/>
      <c r="X580" s="128"/>
      <c r="Y580" s="128"/>
      <c r="Z580" s="128"/>
      <c r="AA580" s="128"/>
      <c r="AB580" s="128"/>
    </row>
    <row r="581" spans="1:29" x14ac:dyDescent="0.3">
      <c r="C581" s="91" t="s">
        <v>497</v>
      </c>
      <c r="D581" s="104">
        <v>2012</v>
      </c>
      <c r="E581" s="104">
        <v>2013</v>
      </c>
      <c r="F581" s="104">
        <v>2014</v>
      </c>
      <c r="G581" s="104">
        <v>2015</v>
      </c>
      <c r="H581" s="104">
        <v>2016</v>
      </c>
      <c r="I581" s="104">
        <v>2017</v>
      </c>
      <c r="J581" s="104">
        <v>2018</v>
      </c>
      <c r="K581" s="104">
        <v>2019</v>
      </c>
      <c r="U581" t="s">
        <v>498</v>
      </c>
      <c r="V581">
        <v>2012</v>
      </c>
      <c r="W581">
        <v>2013</v>
      </c>
      <c r="X581">
        <v>2014</v>
      </c>
      <c r="Y581">
        <v>2015</v>
      </c>
      <c r="Z581">
        <v>2016</v>
      </c>
      <c r="AA581">
        <v>2017</v>
      </c>
      <c r="AB581">
        <v>2018</v>
      </c>
      <c r="AC581">
        <v>2019</v>
      </c>
    </row>
    <row r="582" spans="1:29" x14ac:dyDescent="0.3">
      <c r="C582" s="93" t="s">
        <v>491</v>
      </c>
      <c r="D582" s="93">
        <f>D572</f>
        <v>39907</v>
      </c>
      <c r="E582" s="93">
        <f t="shared" ref="E582:H582" si="28">E572</f>
        <v>40590</v>
      </c>
      <c r="F582" s="93">
        <f t="shared" si="28"/>
        <v>42203</v>
      </c>
      <c r="G582" s="93">
        <f t="shared" si="28"/>
        <v>43278</v>
      </c>
      <c r="H582" s="93">
        <f t="shared" si="28"/>
        <v>44756</v>
      </c>
      <c r="I582" s="93">
        <f t="shared" ref="I582:J582" si="29">I572</f>
        <v>46117</v>
      </c>
      <c r="J582" s="93">
        <f t="shared" si="29"/>
        <v>46638</v>
      </c>
      <c r="K582" s="93">
        <f t="shared" ref="K582" si="30">K572</f>
        <v>47249</v>
      </c>
      <c r="U582" t="s">
        <v>492</v>
      </c>
      <c r="V582">
        <f t="shared" ref="V582:AB582" si="31">1000000*V572</f>
        <v>4192.0583986813826</v>
      </c>
      <c r="W582">
        <f t="shared" si="31"/>
        <v>4243.2552991819057</v>
      </c>
      <c r="X582">
        <f t="shared" si="31"/>
        <v>4382.0115637425743</v>
      </c>
      <c r="Y582">
        <f t="shared" si="31"/>
        <v>4465.3902846859137</v>
      </c>
      <c r="Z582">
        <f t="shared" si="31"/>
        <v>4587.2979527712068</v>
      </c>
      <c r="AA582">
        <f t="shared" si="31"/>
        <v>4695.5656193000714</v>
      </c>
      <c r="AB582">
        <f t="shared" si="31"/>
        <v>4720.5452018165161</v>
      </c>
      <c r="AC582">
        <f t="shared" ref="AC582" si="32">1000000*AC572</f>
        <v>4779.2409251673371</v>
      </c>
    </row>
    <row r="583" spans="1:29" x14ac:dyDescent="0.3">
      <c r="C583" s="93" t="s">
        <v>493</v>
      </c>
      <c r="D583" s="93">
        <f>D574</f>
        <v>92066</v>
      </c>
      <c r="E583" s="93">
        <f t="shared" ref="E583:H583" si="33">E574</f>
        <v>92563</v>
      </c>
      <c r="F583" s="93">
        <f t="shared" si="33"/>
        <v>95918</v>
      </c>
      <c r="G583" s="93">
        <f t="shared" si="33"/>
        <v>97769</v>
      </c>
      <c r="H583" s="93">
        <f t="shared" si="33"/>
        <v>99651</v>
      </c>
      <c r="I583" s="93">
        <f t="shared" ref="I583:J583" si="34">I574</f>
        <v>101635</v>
      </c>
      <c r="J583" s="93">
        <f t="shared" si="34"/>
        <v>103870</v>
      </c>
      <c r="K583" s="93">
        <f t="shared" ref="K583" si="35">K574</f>
        <v>106781</v>
      </c>
      <c r="U583" t="s">
        <v>494</v>
      </c>
      <c r="V583">
        <f t="shared" ref="V583:AB583" si="36">1000000*V574</f>
        <v>2921.1403165210654</v>
      </c>
      <c r="W583">
        <f t="shared" si="36"/>
        <v>2914.3678115863081</v>
      </c>
      <c r="X583">
        <f t="shared" si="36"/>
        <v>2993.0962010289204</v>
      </c>
      <c r="Y583">
        <f t="shared" si="36"/>
        <v>3021.0218240391441</v>
      </c>
      <c r="Z583">
        <f t="shared" si="36"/>
        <v>3049.799030513354</v>
      </c>
      <c r="AA583">
        <f t="shared" si="36"/>
        <v>3092.3211278509193</v>
      </c>
      <c r="AB583">
        <f t="shared" si="36"/>
        <v>3140.4762826919668</v>
      </c>
      <c r="AC583">
        <f t="shared" ref="AC583" si="37">1000000*AC574</f>
        <v>3207.936187963232</v>
      </c>
    </row>
    <row r="584" spans="1:29" x14ac:dyDescent="0.3">
      <c r="A584" t="str">
        <f>A181</f>
        <v>Cumbria</v>
      </c>
      <c r="B584" t="str">
        <f>VLOOKUP(A584,A414:C567,3,FALSE)</f>
        <v>SC</v>
      </c>
      <c r="C584" s="93" t="str">
        <f>IF(VLOOKUP(A584,A414:C567,3,FALSE)="SD", "Shire District total",IF(VLOOKUP(A584,A414:C567,3,FALSE)="UA", "Unitary Authority total",IF(VLOOKUP(A584,A414:C567,3,FALSE)="SC", "Shire County total","")))</f>
        <v>Shire County total</v>
      </c>
      <c r="D584" s="93">
        <f>SUMIF($C$414:$C$567,$B584,D$414:D$567)</f>
        <v>86189</v>
      </c>
      <c r="E584" s="93">
        <f t="shared" ref="E584:K584" si="38">SUMIF($C$414:$C$567,$B584,E$414:E$567)</f>
        <v>87228</v>
      </c>
      <c r="F584" s="93">
        <f t="shared" si="38"/>
        <v>90758</v>
      </c>
      <c r="G584" s="93">
        <f t="shared" si="38"/>
        <v>92995</v>
      </c>
      <c r="H584" s="93">
        <f t="shared" si="38"/>
        <v>95715</v>
      </c>
      <c r="I584" s="93">
        <f t="shared" si="38"/>
        <v>97654</v>
      </c>
      <c r="J584" s="93">
        <f t="shared" si="38"/>
        <v>98254</v>
      </c>
      <c r="K584" s="93">
        <f t="shared" si="38"/>
        <v>97334</v>
      </c>
      <c r="M584" s="93">
        <f>SUMIF($C$414:$C$567,$B584,M$414:M$567)</f>
        <v>21426376</v>
      </c>
      <c r="N584" s="93">
        <f t="shared" ref="N584:O584" si="39">SUMIF($C$414:$C$567,$B584,N$414:N$567)</f>
        <v>21562302</v>
      </c>
      <c r="O584" s="93">
        <f t="shared" si="39"/>
        <v>21731948</v>
      </c>
      <c r="Q584" t="str">
        <f>A584</f>
        <v>Cumbria</v>
      </c>
      <c r="R584" t="str">
        <f>VLOOKUP(A584,A414:C567,3,FALSE)</f>
        <v>SC</v>
      </c>
      <c r="U584" t="str">
        <f>IF(VLOOKUP(A584,A414:C567,3,FALSE)="SD", "Shire District average",IF(VLOOKUP(A584,A414:C567,3,FALSE)="UA", "Unitary Authority average",IF(VLOOKUP(A584,A414:C567,3,FALSE)="SC", "Shire County average","")))</f>
        <v>Shire County average</v>
      </c>
      <c r="V584">
        <f>1000000*D584/SUMIF($C$414:$C$567,$B584,M$414:M$567)</f>
        <v>4022.5654585731158</v>
      </c>
      <c r="W584">
        <f>1000000*E584/SUMIF($C$414:$C$567,$B584,N$414:N$567)</f>
        <v>4045.3936690062128</v>
      </c>
      <c r="X584">
        <f>1000000*F584/SUMIF($C$414:$C$567,$B584,O$414:O$567)</f>
        <v>4176.2477988627616</v>
      </c>
      <c r="Y584">
        <f>1000000*G584/SUMIF($C$414:$C$567,$B584,P$414:P$567)</f>
        <v>4248.1506531859968</v>
      </c>
      <c r="Z584">
        <f>1000000*H584/SUMIF($C$414:$C$567,$B584,Q$414:Q$567)</f>
        <v>4338.6184866895092</v>
      </c>
      <c r="AA584">
        <f>1000000*I584/SUMIF($C$414:$C$567,$B584,R$414:R$567)</f>
        <v>4396.932206179893</v>
      </c>
      <c r="AB584">
        <f>1000000*J584/SUMIF($C$414:$C$567,$B584,S$414:S$567)</f>
        <v>4396.3041764263253</v>
      </c>
      <c r="AC584">
        <f>1000000*K584/SUMIF($C$414:$C$567,$B584,T$414:T$567)</f>
        <v>4411.6541931020392</v>
      </c>
    </row>
    <row r="585" spans="1:29" x14ac:dyDescent="0.3">
      <c r="C585" s="93" t="str">
        <f>$A584</f>
        <v>Cumbria</v>
      </c>
      <c r="D585" s="93">
        <f>VLOOKUP($C585,$A$414:$H$567,D$578,FALSE)</f>
        <v>1803</v>
      </c>
      <c r="E585" s="93">
        <f t="shared" ref="E585:H585" si="40">VLOOKUP($C585,$A$414:$H$567,E$578,FALSE)</f>
        <v>1819</v>
      </c>
      <c r="F585" s="93">
        <f t="shared" si="40"/>
        <v>1886</v>
      </c>
      <c r="G585" s="93">
        <f t="shared" si="40"/>
        <v>1923</v>
      </c>
      <c r="H585" s="93">
        <f t="shared" si="40"/>
        <v>1995</v>
      </c>
      <c r="I585" s="93">
        <f>VLOOKUP($C585,$A$414:$I$567,I$578,FALSE)</f>
        <v>1974</v>
      </c>
      <c r="J585" s="93">
        <f>VLOOKUP($C585,$A$414:$J$567,J$578,FALSE)</f>
        <v>2054</v>
      </c>
      <c r="K585" s="93">
        <f>VLOOKUP($C585,$A$414:$K$567,K$578,FALSE)</f>
        <v>2124</v>
      </c>
      <c r="U585" t="str">
        <f>Q584</f>
        <v>Cumbria</v>
      </c>
      <c r="V585">
        <f>1000000*VLOOKUP($U585,$A$414:$H$567,V578,FALSE)/VLOOKUP($U585,$A$414:$Q$567,V579,FALSE)</f>
        <v>3611.742670846646</v>
      </c>
      <c r="W585">
        <f t="shared" ref="W585:Z585" si="41">1000000*VLOOKUP($U585,$A$414:$H$567,W578,FALSE)/VLOOKUP($U585,$A$414:$Q$567,W579,FALSE)</f>
        <v>3648.9541603894891</v>
      </c>
      <c r="X585">
        <f t="shared" si="41"/>
        <v>3784.2913783970334</v>
      </c>
      <c r="Y585">
        <f t="shared" si="41"/>
        <v>3856.9460127842817</v>
      </c>
      <c r="Z585">
        <f t="shared" si="41"/>
        <v>3999.655167574525</v>
      </c>
      <c r="AA585">
        <f>1000000*VLOOKUP($U585,$A$414:$I$567,AA578,FALSE)/VLOOKUP($U585,$A$414:$R$567,AA579,FALSE)</f>
        <v>3960.872836719338</v>
      </c>
      <c r="AB585">
        <f>1000000*VLOOKUP($U585,$A$414:$J$567,AB578,FALSE)/VLOOKUP($U585,$A$414:$S$567,AB579,FALSE)</f>
        <v>4117.1565561809466</v>
      </c>
      <c r="AC585">
        <f>1000000*VLOOKUP($U585,$A$414:$K$567,AC578,FALSE)/VLOOKUP($U585,$A$414:$T$567,AC579,FALSE)</f>
        <v>4247.8980504467891</v>
      </c>
    </row>
    <row r="607" spans="1:1" ht="18" x14ac:dyDescent="0.3">
      <c r="A607" s="32" t="s">
        <v>472</v>
      </c>
    </row>
    <row r="608" spans="1:1" ht="15" thickBot="1" x14ac:dyDescent="0.35">
      <c r="A608" s="94" t="s">
        <v>473</v>
      </c>
    </row>
    <row r="614" spans="1:11" x14ac:dyDescent="0.3">
      <c r="D614">
        <v>2012</v>
      </c>
      <c r="E614">
        <v>2013</v>
      </c>
      <c r="F614">
        <v>2014</v>
      </c>
      <c r="G614">
        <v>2015</v>
      </c>
      <c r="H614">
        <v>2016</v>
      </c>
      <c r="I614">
        <v>2017</v>
      </c>
      <c r="J614">
        <v>2018</v>
      </c>
      <c r="K614">
        <v>2019</v>
      </c>
    </row>
    <row r="616" spans="1:11" x14ac:dyDescent="0.3">
      <c r="A616" t="s">
        <v>56</v>
      </c>
      <c r="B616" t="s">
        <v>479</v>
      </c>
      <c r="C616" t="s">
        <v>480</v>
      </c>
      <c r="D616">
        <f>VLOOKUP($A616,'TRA8907'!$C$9:$AB$235,'TRA8907'!X$4,FALSE)</f>
        <v>1834</v>
      </c>
      <c r="E616">
        <f>VLOOKUP($A616,'TRA8907'!$C$9:$AB$235,'TRA8907'!Y$4,FALSE)</f>
        <v>1862</v>
      </c>
      <c r="F616">
        <f>VLOOKUP($A616,'TRA8907'!$C$9:$AB$235,'TRA8907'!Z$4,FALSE)</f>
        <v>1920</v>
      </c>
      <c r="G616">
        <f>VLOOKUP($A616,'TRA8907'!$C$9:$AB$235,'TRA8907'!AA$4,FALSE)</f>
        <v>1966</v>
      </c>
      <c r="H616">
        <f>VLOOKUP($A616,'TRA8907'!$C$9:$AB$235,'TRA8907'!AB$4,FALSE)</f>
        <v>2032</v>
      </c>
      <c r="I616">
        <f>VLOOKUP($A616,'TRA8907'!$C$9:$AC$235,'TRA8907'!AC$4,FALSE)</f>
        <v>2087</v>
      </c>
      <c r="J616">
        <f>VLOOKUP($A616,'TRA8907'!$C$9:$AD$235,'TRA8907'!AD$4,FALSE)</f>
        <v>2165</v>
      </c>
      <c r="K616">
        <f>VLOOKUP($A616,'TRA8907'!$C$9:$AE$235,'TRA8907'!AE$4,FALSE)</f>
        <v>2210</v>
      </c>
    </row>
    <row r="617" spans="1:11" x14ac:dyDescent="0.3">
      <c r="A617" t="s">
        <v>60</v>
      </c>
      <c r="B617" t="s">
        <v>481</v>
      </c>
      <c r="C617" t="s">
        <v>480</v>
      </c>
      <c r="D617">
        <f>VLOOKUP($A617,'TRA8907'!$C$9:$AB$235,'TRA8907'!X$4,FALSE)</f>
        <v>4315</v>
      </c>
      <c r="E617">
        <f>VLOOKUP($A617,'TRA8907'!$C$9:$AB$235,'TRA8907'!Y$4,FALSE)</f>
        <v>4408</v>
      </c>
      <c r="F617">
        <f>VLOOKUP($A617,'TRA8907'!$C$9:$AB$235,'TRA8907'!Z$4,FALSE)</f>
        <v>4539</v>
      </c>
      <c r="G617">
        <f>VLOOKUP($A617,'TRA8907'!$C$9:$AB$235,'TRA8907'!AA$4,FALSE)</f>
        <v>4662</v>
      </c>
      <c r="H617">
        <f>VLOOKUP($A617,'TRA8907'!$C$9:$AB$235,'TRA8907'!AB$4,FALSE)</f>
        <v>4692</v>
      </c>
      <c r="I617">
        <f>VLOOKUP($A617,'TRA8907'!$C$9:$AC$235,'TRA8907'!AC$4,FALSE)</f>
        <v>4735</v>
      </c>
      <c r="J617">
        <f>VLOOKUP($A617,'TRA8907'!$C$9:$AD$235,'TRA8907'!AD$4,FALSE)</f>
        <v>4803</v>
      </c>
      <c r="K617">
        <f>VLOOKUP($A617,'TRA8907'!$C$9:$AE$235,'TRA8907'!AE$4,FALSE)</f>
        <v>4995</v>
      </c>
    </row>
    <row r="618" spans="1:11" x14ac:dyDescent="0.3">
      <c r="A618" t="s">
        <v>108</v>
      </c>
      <c r="B618" t="s">
        <v>479</v>
      </c>
      <c r="C618" t="s">
        <v>480</v>
      </c>
      <c r="D618">
        <f>VLOOKUP($A618,'TRA8907'!$C$9:$AB$235,'TRA8907'!X$4,FALSE)</f>
        <v>2270</v>
      </c>
      <c r="E618">
        <f>VLOOKUP($A618,'TRA8907'!$C$9:$AB$235,'TRA8907'!Y$4,FALSE)</f>
        <v>2338</v>
      </c>
      <c r="F618">
        <f>VLOOKUP($A618,'TRA8907'!$C$9:$AB$235,'TRA8907'!Z$4,FALSE)</f>
        <v>2414</v>
      </c>
      <c r="G618">
        <f>VLOOKUP($A618,'TRA8907'!$C$9:$AB$235,'TRA8907'!AA$4,FALSE)</f>
        <v>2475</v>
      </c>
      <c r="H618">
        <f>VLOOKUP($A618,'TRA8907'!$C$9:$AB$235,'TRA8907'!AB$4,FALSE)</f>
        <v>2579</v>
      </c>
      <c r="I618">
        <f>VLOOKUP($A618,'TRA8907'!$C$9:$AC$235,'TRA8907'!AC$4,FALSE)</f>
        <v>2621</v>
      </c>
      <c r="J618">
        <f>VLOOKUP($A618,'TRA8907'!$C$9:$AD$235,'TRA8907'!AD$4,FALSE)</f>
        <v>2709</v>
      </c>
      <c r="K618">
        <f>VLOOKUP($A618,'TRA8907'!$C$9:$AE$235,'TRA8907'!AE$4,FALSE)</f>
        <v>2743</v>
      </c>
    </row>
    <row r="619" spans="1:11" x14ac:dyDescent="0.3">
      <c r="A619" t="s">
        <v>138</v>
      </c>
      <c r="B619" t="s">
        <v>482</v>
      </c>
      <c r="C619" t="s">
        <v>480</v>
      </c>
      <c r="D619">
        <f>VLOOKUP($A619,'TRA8907'!$C$9:$AB$235,'TRA8907'!X$4,FALSE)</f>
        <v>3767</v>
      </c>
      <c r="E619">
        <f>VLOOKUP($A619,'TRA8907'!$C$9:$AB$235,'TRA8907'!Y$4,FALSE)</f>
        <v>3778</v>
      </c>
      <c r="F619">
        <f>VLOOKUP($A619,'TRA8907'!$C$9:$AB$235,'TRA8907'!Z$4,FALSE)</f>
        <v>3844</v>
      </c>
      <c r="G619">
        <f>VLOOKUP($A619,'TRA8907'!$C$9:$AB$235,'TRA8907'!AA$4,FALSE)</f>
        <v>3948</v>
      </c>
      <c r="H619">
        <f>VLOOKUP($A619,'TRA8907'!$C$9:$AB$235,'TRA8907'!AB$4,FALSE)</f>
        <v>4077</v>
      </c>
      <c r="I619">
        <f>VLOOKUP($A619,'TRA8907'!$C$9:$AC$235,'TRA8907'!AC$4,FALSE)</f>
        <v>4131</v>
      </c>
      <c r="J619">
        <f>VLOOKUP($A619,'TRA8907'!$C$9:$AD$235,'TRA8907'!AD$4,FALSE)</f>
        <v>4184</v>
      </c>
      <c r="K619">
        <f>VLOOKUP($A619,'TRA8907'!$C$9:$AE$235,'TRA8907'!AE$4,FALSE)</f>
        <v>4291</v>
      </c>
    </row>
    <row r="620" spans="1:11" x14ac:dyDescent="0.3">
      <c r="A620" t="s">
        <v>142</v>
      </c>
      <c r="B620" t="s">
        <v>482</v>
      </c>
      <c r="C620" t="s">
        <v>480</v>
      </c>
      <c r="D620">
        <f>VLOOKUP($A620,'TRA8907'!$C$9:$AB$235,'TRA8907'!X$4,FALSE)</f>
        <v>4363</v>
      </c>
      <c r="E620">
        <f>VLOOKUP($A620,'TRA8907'!$C$9:$AB$235,'TRA8907'!Y$4,FALSE)</f>
        <v>4497</v>
      </c>
      <c r="F620">
        <f>VLOOKUP($A620,'TRA8907'!$C$9:$AB$235,'TRA8907'!Z$4,FALSE)</f>
        <v>4641</v>
      </c>
      <c r="G620">
        <f>VLOOKUP($A620,'TRA8907'!$C$9:$AB$235,'TRA8907'!AA$4,FALSE)</f>
        <v>4667</v>
      </c>
      <c r="H620">
        <f>VLOOKUP($A620,'TRA8907'!$C$9:$AB$235,'TRA8907'!AB$4,FALSE)</f>
        <v>4787</v>
      </c>
      <c r="I620">
        <f>VLOOKUP($A620,'TRA8907'!$C$9:$AC$235,'TRA8907'!AC$4,FALSE)</f>
        <v>4861</v>
      </c>
      <c r="J620">
        <f>VLOOKUP($A620,'TRA8907'!$C$9:$AD$235,'TRA8907'!AD$4,FALSE)</f>
        <v>4882</v>
      </c>
      <c r="K620">
        <f>VLOOKUP($A620,'TRA8907'!$C$9:$AE$235,'TRA8907'!AE$4,FALSE)</f>
        <v>4991</v>
      </c>
    </row>
    <row r="621" spans="1:11" x14ac:dyDescent="0.3">
      <c r="A621" t="s">
        <v>144</v>
      </c>
      <c r="B621" t="s">
        <v>479</v>
      </c>
      <c r="C621" t="s">
        <v>480</v>
      </c>
      <c r="D621">
        <f>VLOOKUP($A621,'TRA8907'!$C$9:$AB$235,'TRA8907'!X$4,FALSE)</f>
        <v>1821</v>
      </c>
      <c r="E621">
        <f>VLOOKUP($A621,'TRA8907'!$C$9:$AB$235,'TRA8907'!Y$4,FALSE)</f>
        <v>1856</v>
      </c>
      <c r="F621">
        <f>VLOOKUP($A621,'TRA8907'!$C$9:$AB$235,'TRA8907'!Z$4,FALSE)</f>
        <v>1911</v>
      </c>
      <c r="G621">
        <f>VLOOKUP($A621,'TRA8907'!$C$9:$AB$235,'TRA8907'!AA$4,FALSE)</f>
        <v>1971</v>
      </c>
      <c r="H621">
        <f>VLOOKUP($A621,'TRA8907'!$C$9:$AB$235,'TRA8907'!AB$4,FALSE)</f>
        <v>2036</v>
      </c>
      <c r="I621">
        <f>VLOOKUP($A621,'TRA8907'!$C$9:$AC$235,'TRA8907'!AC$4,FALSE)</f>
        <v>2117</v>
      </c>
      <c r="J621">
        <f>VLOOKUP($A621,'TRA8907'!$C$9:$AD$235,'TRA8907'!AD$4,FALSE)</f>
        <v>2168</v>
      </c>
      <c r="K621">
        <f>VLOOKUP($A621,'TRA8907'!$C$9:$AE$235,'TRA8907'!AE$4,FALSE)</f>
        <v>2202</v>
      </c>
    </row>
    <row r="622" spans="1:11" x14ac:dyDescent="0.3">
      <c r="A622" t="s">
        <v>146</v>
      </c>
      <c r="B622" t="s">
        <v>482</v>
      </c>
      <c r="C622" t="s">
        <v>480</v>
      </c>
      <c r="D622">
        <f>VLOOKUP($A622,'TRA8907'!$C$9:$AB$235,'TRA8907'!X$4,FALSE)</f>
        <v>5010</v>
      </c>
      <c r="E622">
        <f>VLOOKUP($A622,'TRA8907'!$C$9:$AB$235,'TRA8907'!Y$4,FALSE)</f>
        <v>5065</v>
      </c>
      <c r="F622">
        <f>VLOOKUP($A622,'TRA8907'!$C$9:$AB$235,'TRA8907'!Z$4,FALSE)</f>
        <v>5192</v>
      </c>
      <c r="G622">
        <f>VLOOKUP($A622,'TRA8907'!$C$9:$AB$235,'TRA8907'!AA$4,FALSE)</f>
        <v>5307</v>
      </c>
      <c r="H622">
        <f>VLOOKUP($A622,'TRA8907'!$C$9:$AB$235,'TRA8907'!AB$4,FALSE)</f>
        <v>5356</v>
      </c>
      <c r="I622">
        <f>VLOOKUP($A622,'TRA8907'!$C$9:$AC$235,'TRA8907'!AC$4,FALSE)</f>
        <v>5476</v>
      </c>
      <c r="J622">
        <f>VLOOKUP($A622,'TRA8907'!$C$9:$AD$235,'TRA8907'!AD$4,FALSE)</f>
        <v>5576</v>
      </c>
      <c r="K622">
        <f>VLOOKUP($A622,'TRA8907'!$C$9:$AE$235,'TRA8907'!AE$4,FALSE)</f>
        <v>5671</v>
      </c>
    </row>
    <row r="623" spans="1:11" x14ac:dyDescent="0.3">
      <c r="A623" t="s">
        <v>150</v>
      </c>
      <c r="B623" t="s">
        <v>482</v>
      </c>
      <c r="C623" t="s">
        <v>480</v>
      </c>
      <c r="D623">
        <f>VLOOKUP($A623,'TRA8907'!$C$9:$AB$235,'TRA8907'!X$4,FALSE)</f>
        <v>3977</v>
      </c>
      <c r="E623">
        <f>VLOOKUP($A623,'TRA8907'!$C$9:$AB$235,'TRA8907'!Y$4,FALSE)</f>
        <v>4016</v>
      </c>
      <c r="F623">
        <f>VLOOKUP($A623,'TRA8907'!$C$9:$AB$235,'TRA8907'!Z$4,FALSE)</f>
        <v>4184</v>
      </c>
      <c r="G623">
        <f>VLOOKUP($A623,'TRA8907'!$C$9:$AB$235,'TRA8907'!AA$4,FALSE)</f>
        <v>4310</v>
      </c>
      <c r="H623">
        <f>VLOOKUP($A623,'TRA8907'!$C$9:$AB$235,'TRA8907'!AB$4,FALSE)</f>
        <v>4354</v>
      </c>
      <c r="I623">
        <f>VLOOKUP($A623,'TRA8907'!$C$9:$AC$235,'TRA8907'!AC$4,FALSE)</f>
        <v>4421</v>
      </c>
      <c r="J623">
        <f>VLOOKUP($A623,'TRA8907'!$C$9:$AD$235,'TRA8907'!AD$4,FALSE)</f>
        <v>4452</v>
      </c>
      <c r="K623">
        <f>VLOOKUP($A623,'TRA8907'!$C$9:$AE$235,'TRA8907'!AE$4,FALSE)</f>
        <v>4549</v>
      </c>
    </row>
    <row r="624" spans="1:11" x14ac:dyDescent="0.3">
      <c r="A624" t="s">
        <v>160</v>
      </c>
      <c r="B624" t="s">
        <v>482</v>
      </c>
      <c r="C624" t="s">
        <v>480</v>
      </c>
      <c r="D624">
        <f>VLOOKUP($A624,'TRA8907'!$C$9:$AB$235,'TRA8907'!X$4,FALSE)</f>
        <v>3999</v>
      </c>
      <c r="E624">
        <f>VLOOKUP($A624,'TRA8907'!$C$9:$AB$235,'TRA8907'!Y$4,FALSE)</f>
        <v>4000</v>
      </c>
      <c r="F624">
        <f>VLOOKUP($A624,'TRA8907'!$C$9:$AB$235,'TRA8907'!Z$4,FALSE)</f>
        <v>4140</v>
      </c>
      <c r="G624">
        <f>VLOOKUP($A624,'TRA8907'!$C$9:$AB$235,'TRA8907'!AA$4,FALSE)</f>
        <v>4213</v>
      </c>
      <c r="H624">
        <f>VLOOKUP($A624,'TRA8907'!$C$9:$AB$235,'TRA8907'!AB$4,FALSE)</f>
        <v>4314</v>
      </c>
      <c r="I624">
        <f>VLOOKUP($A624,'TRA8907'!$C$9:$AC$235,'TRA8907'!AC$4,FALSE)</f>
        <v>4294</v>
      </c>
      <c r="J624">
        <f>VLOOKUP($A624,'TRA8907'!$C$9:$AD$235,'TRA8907'!AD$4,FALSE)</f>
        <v>4297</v>
      </c>
      <c r="K624">
        <f>VLOOKUP($A624,'TRA8907'!$C$9:$AE$235,'TRA8907'!AE$4,FALSE)</f>
        <v>4371</v>
      </c>
    </row>
    <row r="625" spans="1:11" x14ac:dyDescent="0.3">
      <c r="A625" t="s">
        <v>166</v>
      </c>
      <c r="B625" t="s">
        <v>482</v>
      </c>
      <c r="C625" t="s">
        <v>480</v>
      </c>
      <c r="D625">
        <f>VLOOKUP($A625,'TRA8907'!$C$9:$AB$235,'TRA8907'!X$4,FALSE)</f>
        <v>5953</v>
      </c>
      <c r="E625">
        <f>VLOOKUP($A625,'TRA8907'!$C$9:$AB$235,'TRA8907'!Y$4,FALSE)</f>
        <v>6006</v>
      </c>
      <c r="F625">
        <f>VLOOKUP($A625,'TRA8907'!$C$9:$AB$235,'TRA8907'!Z$4,FALSE)</f>
        <v>6108</v>
      </c>
      <c r="G625">
        <f>VLOOKUP($A625,'TRA8907'!$C$9:$AB$235,'TRA8907'!AA$4,FALSE)</f>
        <v>6304</v>
      </c>
      <c r="H625">
        <f>VLOOKUP($A625,'TRA8907'!$C$9:$AB$235,'TRA8907'!AB$4,FALSE)</f>
        <v>6402</v>
      </c>
      <c r="I625">
        <f>VLOOKUP($A625,'TRA8907'!$C$9:$AC$235,'TRA8907'!AC$4,FALSE)</f>
        <v>6497</v>
      </c>
      <c r="J625">
        <f>VLOOKUP($A625,'TRA8907'!$C$9:$AD$235,'TRA8907'!AD$4,FALSE)</f>
        <v>6575</v>
      </c>
      <c r="K625">
        <f>VLOOKUP($A625,'TRA8907'!$C$9:$AE$235,'TRA8907'!AE$4,FALSE)</f>
        <v>6547</v>
      </c>
    </row>
    <row r="626" spans="1:11" x14ac:dyDescent="0.3">
      <c r="A626" t="s">
        <v>168</v>
      </c>
      <c r="B626" t="s">
        <v>482</v>
      </c>
      <c r="C626" t="s">
        <v>480</v>
      </c>
      <c r="D626">
        <f>VLOOKUP($A626,'TRA8907'!$C$9:$AB$235,'TRA8907'!X$4,FALSE)</f>
        <v>4190</v>
      </c>
      <c r="E626">
        <f>VLOOKUP($A626,'TRA8907'!$C$9:$AB$235,'TRA8907'!Y$4,FALSE)</f>
        <v>4292</v>
      </c>
      <c r="F626">
        <f>VLOOKUP($A626,'TRA8907'!$C$9:$AB$235,'TRA8907'!Z$4,FALSE)</f>
        <v>4421</v>
      </c>
      <c r="G626">
        <f>VLOOKUP($A626,'TRA8907'!$C$9:$AB$235,'TRA8907'!AA$4,FALSE)</f>
        <v>4498</v>
      </c>
      <c r="H626">
        <f>VLOOKUP($A626,'TRA8907'!$C$9:$AB$235,'TRA8907'!AB$4,FALSE)</f>
        <v>4576</v>
      </c>
      <c r="I626">
        <f>VLOOKUP($A626,'TRA8907'!$C$9:$AC$235,'TRA8907'!AC$4,FALSE)</f>
        <v>4621</v>
      </c>
      <c r="J626">
        <f>VLOOKUP($A626,'TRA8907'!$C$9:$AD$235,'TRA8907'!AD$4,FALSE)</f>
        <v>4622</v>
      </c>
      <c r="K626">
        <f>VLOOKUP($A626,'TRA8907'!$C$9:$AE$235,'TRA8907'!AE$4,FALSE)</f>
        <v>4691</v>
      </c>
    </row>
    <row r="627" spans="1:11" x14ac:dyDescent="0.3">
      <c r="A627" t="s">
        <v>194</v>
      </c>
      <c r="B627" t="s">
        <v>479</v>
      </c>
      <c r="C627" t="s">
        <v>480</v>
      </c>
      <c r="D627">
        <f>VLOOKUP($A627,'TRA8907'!$C$9:$AB$235,'TRA8907'!X$4,FALSE)</f>
        <v>4127</v>
      </c>
      <c r="E627">
        <f>VLOOKUP($A627,'TRA8907'!$C$9:$AB$235,'TRA8907'!Y$4,FALSE)</f>
        <v>4201</v>
      </c>
      <c r="F627">
        <f>VLOOKUP($A627,'TRA8907'!$C$9:$AB$235,'TRA8907'!Z$4,FALSE)</f>
        <v>4329</v>
      </c>
      <c r="G627">
        <f>VLOOKUP($A627,'TRA8907'!$C$9:$AB$235,'TRA8907'!AA$4,FALSE)</f>
        <v>4448</v>
      </c>
      <c r="H627">
        <f>VLOOKUP($A627,'TRA8907'!$C$9:$AB$235,'TRA8907'!AB$4,FALSE)</f>
        <v>4564</v>
      </c>
      <c r="I627">
        <f>VLOOKUP($A627,'TRA8907'!$C$9:$AC$235,'TRA8907'!AC$4,FALSE)</f>
        <v>4743</v>
      </c>
      <c r="J627">
        <f>VLOOKUP($A627,'TRA8907'!$C$9:$AD$235,'TRA8907'!AD$4,FALSE)</f>
        <v>4758</v>
      </c>
      <c r="K627">
        <f>VLOOKUP($A627,'TRA8907'!$C$9:$AE$235,'TRA8907'!AE$4,FALSE)</f>
        <v>4761</v>
      </c>
    </row>
    <row r="628" spans="1:11" x14ac:dyDescent="0.3">
      <c r="A628" t="s">
        <v>196</v>
      </c>
      <c r="B628" t="s">
        <v>482</v>
      </c>
      <c r="C628" t="s">
        <v>480</v>
      </c>
      <c r="D628">
        <f>VLOOKUP($A628,'TRA8907'!$C$9:$AB$235,'TRA8907'!X$4,FALSE)</f>
        <v>4600</v>
      </c>
      <c r="E628">
        <f>VLOOKUP($A628,'TRA8907'!$C$9:$AB$235,'TRA8907'!Y$4,FALSE)</f>
        <v>4648</v>
      </c>
      <c r="F628">
        <f>VLOOKUP($A628,'TRA8907'!$C$9:$AB$235,'TRA8907'!Z$4,FALSE)</f>
        <v>4850</v>
      </c>
      <c r="G628">
        <f>VLOOKUP($A628,'TRA8907'!$C$9:$AB$235,'TRA8907'!AA$4,FALSE)</f>
        <v>4964</v>
      </c>
      <c r="H628">
        <f>VLOOKUP($A628,'TRA8907'!$C$9:$AB$235,'TRA8907'!AB$4,FALSE)</f>
        <v>5080</v>
      </c>
      <c r="I628">
        <f>VLOOKUP($A628,'TRA8907'!$C$9:$AC$235,'TRA8907'!AC$4,FALSE)</f>
        <v>5348</v>
      </c>
      <c r="J628">
        <f>VLOOKUP($A628,'TRA8907'!$C$9:$AD$235,'TRA8907'!AD$4,FALSE)</f>
        <v>5314</v>
      </c>
      <c r="K628">
        <f>VLOOKUP($A628,'TRA8907'!$C$9:$AE$235,'TRA8907'!AE$4,FALSE)</f>
        <v>5344</v>
      </c>
    </row>
    <row r="629" spans="1:11" x14ac:dyDescent="0.3">
      <c r="A629" t="s">
        <v>198</v>
      </c>
      <c r="B629" t="s">
        <v>481</v>
      </c>
      <c r="C629" t="s">
        <v>480</v>
      </c>
      <c r="D629">
        <f>VLOOKUP($A629,'TRA8907'!$C$9:$AB$235,'TRA8907'!X$4,FALSE)</f>
        <v>6454</v>
      </c>
      <c r="E629">
        <f>VLOOKUP($A629,'TRA8907'!$C$9:$AB$235,'TRA8907'!Y$4,FALSE)</f>
        <v>6524</v>
      </c>
      <c r="F629">
        <f>VLOOKUP($A629,'TRA8907'!$C$9:$AB$235,'TRA8907'!Z$4,FALSE)</f>
        <v>6754</v>
      </c>
      <c r="G629">
        <f>VLOOKUP($A629,'TRA8907'!$C$9:$AB$235,'TRA8907'!AA$4,FALSE)</f>
        <v>6917</v>
      </c>
      <c r="H629">
        <f>VLOOKUP($A629,'TRA8907'!$C$9:$AB$235,'TRA8907'!AB$4,FALSE)</f>
        <v>6974</v>
      </c>
      <c r="I629">
        <f>VLOOKUP($A629,'TRA8907'!$C$9:$AC$235,'TRA8907'!AC$4,FALSE)</f>
        <v>7129</v>
      </c>
      <c r="J629">
        <f>VLOOKUP($A629,'TRA8907'!$C$9:$AD$235,'TRA8907'!AD$4,FALSE)</f>
        <v>7127</v>
      </c>
      <c r="K629">
        <f>VLOOKUP($A629,'TRA8907'!$C$9:$AE$235,'TRA8907'!AE$4,FALSE)</f>
        <v>7095</v>
      </c>
    </row>
    <row r="630" spans="1:11" x14ac:dyDescent="0.3">
      <c r="A630" t="s">
        <v>202</v>
      </c>
      <c r="B630" t="s">
        <v>479</v>
      </c>
      <c r="C630" t="s">
        <v>480</v>
      </c>
      <c r="D630">
        <f>VLOOKUP($A630,'TRA8907'!$C$9:$AB$235,'TRA8907'!X$4,FALSE)</f>
        <v>2154</v>
      </c>
      <c r="E630">
        <f>VLOOKUP($A630,'TRA8907'!$C$9:$AB$235,'TRA8907'!Y$4,FALSE)</f>
        <v>2175</v>
      </c>
      <c r="F630">
        <f>VLOOKUP($A630,'TRA8907'!$C$9:$AB$235,'TRA8907'!Z$4,FALSE)</f>
        <v>2229</v>
      </c>
      <c r="G630">
        <f>VLOOKUP($A630,'TRA8907'!$C$9:$AB$235,'TRA8907'!AA$4,FALSE)</f>
        <v>2277</v>
      </c>
      <c r="H630">
        <f>VLOOKUP($A630,'TRA8907'!$C$9:$AB$235,'TRA8907'!AB$4,FALSE)</f>
        <v>2359</v>
      </c>
      <c r="I630">
        <f>VLOOKUP($A630,'TRA8907'!$C$9:$AC$235,'TRA8907'!AC$4,FALSE)</f>
        <v>2478</v>
      </c>
      <c r="J630">
        <f>VLOOKUP($A630,'TRA8907'!$C$9:$AD$235,'TRA8907'!AD$4,FALSE)</f>
        <v>2523</v>
      </c>
      <c r="K630">
        <f>VLOOKUP($A630,'TRA8907'!$C$9:$AE$235,'TRA8907'!AE$4,FALSE)</f>
        <v>2567</v>
      </c>
    </row>
    <row r="631" spans="1:11" x14ac:dyDescent="0.3">
      <c r="A631" t="s">
        <v>208</v>
      </c>
      <c r="B631" t="s">
        <v>479</v>
      </c>
      <c r="C631" t="s">
        <v>480</v>
      </c>
      <c r="D631">
        <f>VLOOKUP($A631,'TRA8907'!$C$9:$AB$235,'TRA8907'!X$4,FALSE)</f>
        <v>2287</v>
      </c>
      <c r="E631">
        <f>VLOOKUP($A631,'TRA8907'!$C$9:$AB$235,'TRA8907'!Y$4,FALSE)</f>
        <v>2321</v>
      </c>
      <c r="F631">
        <f>VLOOKUP($A631,'TRA8907'!$C$9:$AB$235,'TRA8907'!Z$4,FALSE)</f>
        <v>2400</v>
      </c>
      <c r="G631">
        <f>VLOOKUP($A631,'TRA8907'!$C$9:$AB$235,'TRA8907'!AA$4,FALSE)</f>
        <v>2473</v>
      </c>
      <c r="H631">
        <f>VLOOKUP($A631,'TRA8907'!$C$9:$AB$235,'TRA8907'!AB$4,FALSE)</f>
        <v>2571</v>
      </c>
      <c r="I631">
        <f>VLOOKUP($A631,'TRA8907'!$C$9:$AC$235,'TRA8907'!AC$4,FALSE)</f>
        <v>2704</v>
      </c>
      <c r="J631">
        <f>VLOOKUP($A631,'TRA8907'!$C$9:$AD$235,'TRA8907'!AD$4,FALSE)</f>
        <v>2717</v>
      </c>
      <c r="K631">
        <f>VLOOKUP($A631,'TRA8907'!$C$9:$AE$235,'TRA8907'!AE$4,FALSE)</f>
        <v>2750</v>
      </c>
    </row>
    <row r="632" spans="1:11" x14ac:dyDescent="0.3">
      <c r="A632" t="s">
        <v>286</v>
      </c>
      <c r="B632" t="s">
        <v>482</v>
      </c>
      <c r="C632" t="s">
        <v>480</v>
      </c>
      <c r="D632">
        <f>VLOOKUP($A632,'TRA8907'!$C$9:$AB$235,'TRA8907'!X$4,FALSE)</f>
        <v>5155</v>
      </c>
      <c r="E632">
        <f>VLOOKUP($A632,'TRA8907'!$C$9:$AB$235,'TRA8907'!Y$4,FALSE)</f>
        <v>5214</v>
      </c>
      <c r="F632">
        <f>VLOOKUP($A632,'TRA8907'!$C$9:$AB$235,'TRA8907'!Z$4,FALSE)</f>
        <v>5376</v>
      </c>
      <c r="G632">
        <f>VLOOKUP($A632,'TRA8907'!$C$9:$AB$235,'TRA8907'!AA$4,FALSE)</f>
        <v>5508</v>
      </c>
      <c r="H632">
        <f>VLOOKUP($A632,'TRA8907'!$C$9:$AB$235,'TRA8907'!AB$4,FALSE)</f>
        <v>5682</v>
      </c>
      <c r="I632">
        <f>VLOOKUP($A632,'TRA8907'!$C$9:$AC$235,'TRA8907'!AC$4,FALSE)</f>
        <v>5722</v>
      </c>
      <c r="J632">
        <f>VLOOKUP($A632,'TRA8907'!$C$9:$AD$235,'TRA8907'!AD$4,FALSE)</f>
        <v>5655</v>
      </c>
      <c r="K632">
        <f>VLOOKUP($A632,'TRA8907'!$C$9:$AE$235,'TRA8907'!AE$4,FALSE)</f>
        <v>5634</v>
      </c>
    </row>
    <row r="633" spans="1:11" x14ac:dyDescent="0.3">
      <c r="A633" t="s">
        <v>288</v>
      </c>
      <c r="B633" t="s">
        <v>482</v>
      </c>
      <c r="C633" t="s">
        <v>480</v>
      </c>
      <c r="D633">
        <f>VLOOKUP($A633,'TRA8907'!$C$9:$AB$235,'TRA8907'!X$4,FALSE)</f>
        <v>3335</v>
      </c>
      <c r="E633">
        <f>VLOOKUP($A633,'TRA8907'!$C$9:$AB$235,'TRA8907'!Y$4,FALSE)</f>
        <v>3365</v>
      </c>
      <c r="F633">
        <f>VLOOKUP($A633,'TRA8907'!$C$9:$AB$235,'TRA8907'!Z$4,FALSE)</f>
        <v>3495</v>
      </c>
      <c r="G633">
        <f>VLOOKUP($A633,'TRA8907'!$C$9:$AB$235,'TRA8907'!AA$4,FALSE)</f>
        <v>3576</v>
      </c>
      <c r="H633">
        <f>VLOOKUP($A633,'TRA8907'!$C$9:$AB$235,'TRA8907'!AB$4,FALSE)</f>
        <v>3667</v>
      </c>
      <c r="I633">
        <f>VLOOKUP($A633,'TRA8907'!$C$9:$AC$235,'TRA8907'!AC$4,FALSE)</f>
        <v>3704</v>
      </c>
      <c r="J633">
        <f>VLOOKUP($A633,'TRA8907'!$C$9:$AD$235,'TRA8907'!AD$4,FALSE)</f>
        <v>3698</v>
      </c>
      <c r="K633">
        <f>VLOOKUP($A633,'TRA8907'!$C$9:$AE$235,'TRA8907'!AE$4,FALSE)</f>
        <v>3757</v>
      </c>
    </row>
    <row r="634" spans="1:11" x14ac:dyDescent="0.3">
      <c r="A634" t="s">
        <v>290</v>
      </c>
      <c r="B634" t="s">
        <v>482</v>
      </c>
      <c r="C634" t="s">
        <v>480</v>
      </c>
      <c r="D634">
        <f>VLOOKUP($A634,'TRA8907'!$C$9:$AB$235,'TRA8907'!X$4,FALSE)</f>
        <v>4537</v>
      </c>
      <c r="E634">
        <f>VLOOKUP($A634,'TRA8907'!$C$9:$AB$235,'TRA8907'!Y$4,FALSE)</f>
        <v>4566</v>
      </c>
      <c r="F634">
        <f>VLOOKUP($A634,'TRA8907'!$C$9:$AB$235,'TRA8907'!Z$4,FALSE)</f>
        <v>4726</v>
      </c>
      <c r="G634">
        <f>VLOOKUP($A634,'TRA8907'!$C$9:$AB$235,'TRA8907'!AA$4,FALSE)</f>
        <v>4860</v>
      </c>
      <c r="H634">
        <f>VLOOKUP($A634,'TRA8907'!$C$9:$AB$235,'TRA8907'!AB$4,FALSE)</f>
        <v>4959</v>
      </c>
      <c r="I634">
        <f>VLOOKUP($A634,'TRA8907'!$C$9:$AC$235,'TRA8907'!AC$4,FALSE)</f>
        <v>5040</v>
      </c>
      <c r="J634">
        <f>VLOOKUP($A634,'TRA8907'!$C$9:$AD$235,'TRA8907'!AD$4,FALSE)</f>
        <v>5010</v>
      </c>
      <c r="K634">
        <f>VLOOKUP($A634,'TRA8907'!$C$9:$AE$235,'TRA8907'!AE$4,FALSE)</f>
        <v>5062</v>
      </c>
    </row>
    <row r="635" spans="1:11" x14ac:dyDescent="0.3">
      <c r="A635" t="s">
        <v>294</v>
      </c>
      <c r="B635" t="s">
        <v>482</v>
      </c>
      <c r="C635" t="s">
        <v>480</v>
      </c>
      <c r="D635">
        <f>VLOOKUP($A635,'TRA8907'!$C$9:$AB$235,'TRA8907'!X$4,FALSE)</f>
        <v>4333</v>
      </c>
      <c r="E635">
        <f>VLOOKUP($A635,'TRA8907'!$C$9:$AB$235,'TRA8907'!Y$4,FALSE)</f>
        <v>4308</v>
      </c>
      <c r="F635">
        <f>VLOOKUP($A635,'TRA8907'!$C$9:$AB$235,'TRA8907'!Z$4,FALSE)</f>
        <v>4409</v>
      </c>
      <c r="G635">
        <f>VLOOKUP($A635,'TRA8907'!$C$9:$AB$235,'TRA8907'!AA$4,FALSE)</f>
        <v>4548</v>
      </c>
      <c r="H635">
        <f>VLOOKUP($A635,'TRA8907'!$C$9:$AB$235,'TRA8907'!AB$4,FALSE)</f>
        <v>4629</v>
      </c>
      <c r="I635">
        <f>VLOOKUP($A635,'TRA8907'!$C$9:$AC$235,'TRA8907'!AC$4,FALSE)</f>
        <v>4668</v>
      </c>
      <c r="J635">
        <f>VLOOKUP($A635,'TRA8907'!$C$9:$AD$235,'TRA8907'!AD$4,FALSE)</f>
        <v>4707</v>
      </c>
      <c r="K635">
        <f>VLOOKUP($A635,'TRA8907'!$C$9:$AE$235,'TRA8907'!AE$4,FALSE)</f>
        <v>4720</v>
      </c>
    </row>
    <row r="636" spans="1:11" x14ac:dyDescent="0.3">
      <c r="A636" t="s">
        <v>300</v>
      </c>
      <c r="B636" t="s">
        <v>479</v>
      </c>
      <c r="C636" t="s">
        <v>480</v>
      </c>
      <c r="D636">
        <f>VLOOKUP($A636,'TRA8907'!$C$9:$AB$235,'TRA8907'!X$4,FALSE)</f>
        <v>4200</v>
      </c>
      <c r="E636">
        <f>VLOOKUP($A636,'TRA8907'!$C$9:$AB$235,'TRA8907'!Y$4,FALSE)</f>
        <v>4252</v>
      </c>
      <c r="F636">
        <f>VLOOKUP($A636,'TRA8907'!$C$9:$AB$235,'TRA8907'!Z$4,FALSE)</f>
        <v>4390</v>
      </c>
      <c r="G636">
        <f>VLOOKUP($A636,'TRA8907'!$C$9:$AB$235,'TRA8907'!AA$4,FALSE)</f>
        <v>4526</v>
      </c>
      <c r="H636">
        <f>VLOOKUP($A636,'TRA8907'!$C$9:$AB$235,'TRA8907'!AB$4,FALSE)</f>
        <v>4609</v>
      </c>
      <c r="I636">
        <f>VLOOKUP($A636,'TRA8907'!$C$9:$AC$235,'TRA8907'!AC$4,FALSE)</f>
        <v>4668</v>
      </c>
      <c r="J636">
        <f>VLOOKUP($A636,'TRA8907'!$C$9:$AD$235,'TRA8907'!AD$4,FALSE)</f>
        <v>4647</v>
      </c>
      <c r="K636">
        <f>VLOOKUP($A636,'TRA8907'!$C$9:$AE$235,'TRA8907'!AE$4,FALSE)</f>
        <v>4722</v>
      </c>
    </row>
    <row r="637" spans="1:11" x14ac:dyDescent="0.3">
      <c r="A637" t="s">
        <v>310</v>
      </c>
      <c r="B637" t="s">
        <v>481</v>
      </c>
      <c r="C637" t="s">
        <v>480</v>
      </c>
      <c r="D637">
        <f>VLOOKUP($A637,'TRA8907'!$C$9:$AB$235,'TRA8907'!X$4,FALSE)</f>
        <v>6726</v>
      </c>
      <c r="E637">
        <f>VLOOKUP($A637,'TRA8907'!$C$9:$AB$235,'TRA8907'!Y$4,FALSE)</f>
        <v>6763</v>
      </c>
      <c r="F637">
        <f>VLOOKUP($A637,'TRA8907'!$C$9:$AB$235,'TRA8907'!Z$4,FALSE)</f>
        <v>6969</v>
      </c>
      <c r="G637">
        <f>VLOOKUP($A637,'TRA8907'!$C$9:$AB$235,'TRA8907'!AA$4,FALSE)</f>
        <v>7148</v>
      </c>
      <c r="H637">
        <f>VLOOKUP($A637,'TRA8907'!$C$9:$AB$235,'TRA8907'!AB$4,FALSE)</f>
        <v>7120</v>
      </c>
      <c r="I637">
        <f>VLOOKUP($A637,'TRA8907'!$C$9:$AC$235,'TRA8907'!AC$4,FALSE)</f>
        <v>7175</v>
      </c>
      <c r="J637">
        <f>VLOOKUP($A637,'TRA8907'!$C$9:$AD$235,'TRA8907'!AD$4,FALSE)</f>
        <v>7211</v>
      </c>
      <c r="K637">
        <f>VLOOKUP($A637,'TRA8907'!$C$9:$AE$235,'TRA8907'!AE$4,FALSE)</f>
        <v>7225</v>
      </c>
    </row>
    <row r="638" spans="1:11" x14ac:dyDescent="0.3">
      <c r="A638" t="s">
        <v>314</v>
      </c>
      <c r="B638" t="s">
        <v>481</v>
      </c>
      <c r="C638" t="s">
        <v>480</v>
      </c>
      <c r="D638">
        <f>VLOOKUP($A638,'TRA8907'!$C$9:$AB$235,'TRA8907'!X$4,FALSE)</f>
        <v>4618</v>
      </c>
      <c r="E638">
        <f>VLOOKUP($A638,'TRA8907'!$C$9:$AB$235,'TRA8907'!Y$4,FALSE)</f>
        <v>4594</v>
      </c>
      <c r="F638">
        <f>VLOOKUP($A638,'TRA8907'!$C$9:$AB$235,'TRA8907'!Z$4,FALSE)</f>
        <v>4723</v>
      </c>
      <c r="G638">
        <f>VLOOKUP($A638,'TRA8907'!$C$9:$AB$235,'TRA8907'!AA$4,FALSE)</f>
        <v>4839</v>
      </c>
      <c r="H638">
        <f>VLOOKUP($A638,'TRA8907'!$C$9:$AB$235,'TRA8907'!AB$4,FALSE)</f>
        <v>4938</v>
      </c>
      <c r="I638">
        <f>VLOOKUP($A638,'TRA8907'!$C$9:$AC$235,'TRA8907'!AC$4,FALSE)</f>
        <v>4971</v>
      </c>
      <c r="J638">
        <f>VLOOKUP($A638,'TRA8907'!$C$9:$AD$235,'TRA8907'!AD$4,FALSE)</f>
        <v>4961</v>
      </c>
      <c r="K638">
        <f>VLOOKUP($A638,'TRA8907'!$C$9:$AE$235,'TRA8907'!AE$4,FALSE)</f>
        <v>4987</v>
      </c>
    </row>
    <row r="639" spans="1:11" x14ac:dyDescent="0.3">
      <c r="A639" t="s">
        <v>330</v>
      </c>
      <c r="B639" t="s">
        <v>479</v>
      </c>
      <c r="C639" t="s">
        <v>480</v>
      </c>
      <c r="D639">
        <f>VLOOKUP($A639,'TRA8907'!$C$9:$AB$235,'TRA8907'!X$4,FALSE)</f>
        <v>1643</v>
      </c>
      <c r="E639">
        <f>VLOOKUP($A639,'TRA8907'!$C$9:$AB$235,'TRA8907'!Y$4,FALSE)</f>
        <v>1681</v>
      </c>
      <c r="F639">
        <f>VLOOKUP($A639,'TRA8907'!$C$9:$AB$235,'TRA8907'!Z$4,FALSE)</f>
        <v>1734</v>
      </c>
      <c r="G639">
        <f>VLOOKUP($A639,'TRA8907'!$C$9:$AB$235,'TRA8907'!AA$4,FALSE)</f>
        <v>1771</v>
      </c>
      <c r="H639">
        <f>VLOOKUP($A639,'TRA8907'!$C$9:$AB$235,'TRA8907'!AB$4,FALSE)</f>
        <v>1850</v>
      </c>
      <c r="I639">
        <f>VLOOKUP($A639,'TRA8907'!$C$9:$AC$235,'TRA8907'!AC$4,FALSE)</f>
        <v>1943</v>
      </c>
      <c r="J639">
        <f>VLOOKUP($A639,'TRA8907'!$C$9:$AD$235,'TRA8907'!AD$4,FALSE)</f>
        <v>1958</v>
      </c>
      <c r="K639">
        <f>VLOOKUP($A639,'TRA8907'!$C$9:$AE$235,'TRA8907'!AE$4,FALSE)</f>
        <v>2018</v>
      </c>
    </row>
    <row r="640" spans="1:11" x14ac:dyDescent="0.3">
      <c r="A640" t="s">
        <v>332</v>
      </c>
      <c r="B640" t="s">
        <v>479</v>
      </c>
      <c r="C640" t="s">
        <v>480</v>
      </c>
      <c r="D640">
        <f>VLOOKUP($A640,'TRA8907'!$C$9:$AB$235,'TRA8907'!X$4,FALSE)</f>
        <v>2394</v>
      </c>
      <c r="E640">
        <f>VLOOKUP($A640,'TRA8907'!$C$9:$AB$235,'TRA8907'!Y$4,FALSE)</f>
        <v>2457</v>
      </c>
      <c r="F640">
        <f>VLOOKUP($A640,'TRA8907'!$C$9:$AB$235,'TRA8907'!Z$4,FALSE)</f>
        <v>2551</v>
      </c>
      <c r="G640">
        <f>VLOOKUP($A640,'TRA8907'!$C$9:$AB$235,'TRA8907'!AA$4,FALSE)</f>
        <v>2614</v>
      </c>
      <c r="H640">
        <f>VLOOKUP($A640,'TRA8907'!$C$9:$AB$235,'TRA8907'!AB$4,FALSE)</f>
        <v>2699</v>
      </c>
      <c r="I640">
        <f>VLOOKUP($A640,'TRA8907'!$C$9:$AC$235,'TRA8907'!AC$4,FALSE)</f>
        <v>2801</v>
      </c>
      <c r="J640">
        <f>VLOOKUP($A640,'TRA8907'!$C$9:$AD$235,'TRA8907'!AD$4,FALSE)</f>
        <v>2817</v>
      </c>
      <c r="K640" t="str">
        <f>VLOOKUP($A640,'TRA8907'!$C$9:$AE$235,'TRA8907'!AE$4,FALSE)</f>
        <v>..</v>
      </c>
    </row>
    <row r="641" spans="1:11" x14ac:dyDescent="0.3">
      <c r="A641" t="s">
        <v>334</v>
      </c>
      <c r="B641" t="s">
        <v>482</v>
      </c>
      <c r="C641" t="s">
        <v>480</v>
      </c>
      <c r="D641">
        <f>VLOOKUP($A641,'TRA8907'!$C$9:$AB$235,'TRA8907'!X$4,FALSE)</f>
        <v>3068</v>
      </c>
      <c r="E641">
        <f>VLOOKUP($A641,'TRA8907'!$C$9:$AB$235,'TRA8907'!Y$4,FALSE)</f>
        <v>3114</v>
      </c>
      <c r="F641">
        <f>VLOOKUP($A641,'TRA8907'!$C$9:$AB$235,'TRA8907'!Z$4,FALSE)</f>
        <v>3254</v>
      </c>
      <c r="G641">
        <f>VLOOKUP($A641,'TRA8907'!$C$9:$AB$235,'TRA8907'!AA$4,FALSE)</f>
        <v>3330</v>
      </c>
      <c r="H641">
        <f>VLOOKUP($A641,'TRA8907'!$C$9:$AB$235,'TRA8907'!AB$4,FALSE)</f>
        <v>3352</v>
      </c>
      <c r="I641">
        <f>VLOOKUP($A641,'TRA8907'!$C$9:$AC$235,'TRA8907'!AC$4,FALSE)</f>
        <v>3402</v>
      </c>
      <c r="J641">
        <f>VLOOKUP($A641,'TRA8907'!$C$9:$AD$235,'TRA8907'!AD$4,FALSE)</f>
        <v>3408</v>
      </c>
      <c r="K641">
        <f>VLOOKUP($A641,'TRA8907'!$C$9:$AE$235,'TRA8907'!AE$4,FALSE)</f>
        <v>3511</v>
      </c>
    </row>
    <row r="642" spans="1:11" x14ac:dyDescent="0.3">
      <c r="A642" t="s">
        <v>344</v>
      </c>
      <c r="B642" t="s">
        <v>479</v>
      </c>
      <c r="C642" t="s">
        <v>480</v>
      </c>
      <c r="D642">
        <f>VLOOKUP($A642,'TRA8907'!$C$9:$AB$235,'TRA8907'!X$4,FALSE)</f>
        <v>2547</v>
      </c>
      <c r="E642">
        <f>VLOOKUP($A642,'TRA8907'!$C$9:$AB$235,'TRA8907'!Y$4,FALSE)</f>
        <v>2587</v>
      </c>
      <c r="F642">
        <f>VLOOKUP($A642,'TRA8907'!$C$9:$AB$235,'TRA8907'!Z$4,FALSE)</f>
        <v>2632</v>
      </c>
      <c r="G642">
        <f>VLOOKUP($A642,'TRA8907'!$C$9:$AB$235,'TRA8907'!AA$4,FALSE)</f>
        <v>2715</v>
      </c>
      <c r="H642">
        <f>VLOOKUP($A642,'TRA8907'!$C$9:$AB$235,'TRA8907'!AB$4,FALSE)</f>
        <v>2811</v>
      </c>
      <c r="I642">
        <f>VLOOKUP($A642,'TRA8907'!$C$9:$AC$235,'TRA8907'!AC$4,FALSE)</f>
        <v>2958</v>
      </c>
      <c r="J642">
        <f>VLOOKUP($A642,'TRA8907'!$C$9:$AD$235,'TRA8907'!AD$4,FALSE)</f>
        <v>2982</v>
      </c>
      <c r="K642">
        <f>VLOOKUP($A642,'TRA8907'!$C$9:$AE$235,'TRA8907'!AE$4,FALSE)</f>
        <v>3047</v>
      </c>
    </row>
    <row r="643" spans="1:11" x14ac:dyDescent="0.3">
      <c r="A643" t="s">
        <v>224</v>
      </c>
      <c r="B643" t="s">
        <v>481</v>
      </c>
      <c r="C643" t="s">
        <v>483</v>
      </c>
      <c r="D643">
        <f>VLOOKUP($A643,'TRA8907'!$C$9:$AB$235,'TRA8907'!X$4,FALSE)</f>
        <v>4346</v>
      </c>
      <c r="E643">
        <f>VLOOKUP($A643,'TRA8907'!$C$9:$AB$235,'TRA8907'!Y$4,FALSE)</f>
        <v>4375</v>
      </c>
      <c r="F643">
        <f>VLOOKUP($A643,'TRA8907'!$C$9:$AB$235,'TRA8907'!Z$4,FALSE)</f>
        <v>4470</v>
      </c>
      <c r="G643">
        <f>VLOOKUP($A643,'TRA8907'!$C$9:$AB$235,'TRA8907'!AA$4,FALSE)</f>
        <v>4505</v>
      </c>
      <c r="H643">
        <f>VLOOKUP($A643,'TRA8907'!$C$9:$AB$235,'TRA8907'!AB$4,FALSE)</f>
        <v>4551</v>
      </c>
      <c r="I643">
        <f>VLOOKUP($A643,'TRA8907'!$C$9:$AC$235,'TRA8907'!AC$4,FALSE)</f>
        <v>4625</v>
      </c>
      <c r="J643">
        <f>VLOOKUP($A643,'TRA8907'!$C$9:$AD$235,'TRA8907'!AD$4,FALSE)</f>
        <v>4728</v>
      </c>
      <c r="K643">
        <f>VLOOKUP($A643,'TRA8907'!$C$9:$AE$235,'TRA8907'!AE$4,FALSE)</f>
        <v>4688</v>
      </c>
    </row>
    <row r="644" spans="1:11" x14ac:dyDescent="0.3">
      <c r="A644" t="s">
        <v>226</v>
      </c>
      <c r="B644" t="s">
        <v>481</v>
      </c>
      <c r="C644" t="s">
        <v>483</v>
      </c>
      <c r="D644">
        <f>VLOOKUP($A644,'TRA8907'!$C$9:$AB$235,'TRA8907'!X$4,FALSE)</f>
        <v>7726</v>
      </c>
      <c r="E644">
        <f>VLOOKUP($A644,'TRA8907'!$C$9:$AB$235,'TRA8907'!Y$4,FALSE)</f>
        <v>7777</v>
      </c>
      <c r="F644">
        <f>VLOOKUP($A644,'TRA8907'!$C$9:$AB$235,'TRA8907'!Z$4,FALSE)</f>
        <v>8100</v>
      </c>
      <c r="G644">
        <f>VLOOKUP($A644,'TRA8907'!$C$9:$AB$235,'TRA8907'!AA$4,FALSE)</f>
        <v>8184</v>
      </c>
      <c r="H644">
        <f>VLOOKUP($A644,'TRA8907'!$C$9:$AB$235,'TRA8907'!AB$4,FALSE)</f>
        <v>8248</v>
      </c>
      <c r="I644">
        <f>VLOOKUP($A644,'TRA8907'!$C$9:$AC$235,'TRA8907'!AC$4,FALSE)</f>
        <v>8265</v>
      </c>
      <c r="J644">
        <f>VLOOKUP($A644,'TRA8907'!$C$9:$AD$235,'TRA8907'!AD$4,FALSE)</f>
        <v>8247</v>
      </c>
      <c r="K644">
        <f>VLOOKUP($A644,'TRA8907'!$C$9:$AE$235,'TRA8907'!AE$4,FALSE)</f>
        <v>8341</v>
      </c>
    </row>
    <row r="645" spans="1:11" x14ac:dyDescent="0.3">
      <c r="A645" t="s">
        <v>236</v>
      </c>
      <c r="B645" t="s">
        <v>481</v>
      </c>
      <c r="C645" t="s">
        <v>483</v>
      </c>
      <c r="D645">
        <f>VLOOKUP($A645,'TRA8907'!$C$9:$AB$235,'TRA8907'!X$4,FALSE)</f>
        <v>4871</v>
      </c>
      <c r="E645">
        <f>VLOOKUP($A645,'TRA8907'!$C$9:$AB$235,'TRA8907'!Y$4,FALSE)</f>
        <v>4805</v>
      </c>
      <c r="F645">
        <f>VLOOKUP($A645,'TRA8907'!$C$9:$AB$235,'TRA8907'!Z$4,FALSE)</f>
        <v>4917</v>
      </c>
      <c r="G645">
        <f>VLOOKUP($A645,'TRA8907'!$C$9:$AB$235,'TRA8907'!AA$4,FALSE)</f>
        <v>5006</v>
      </c>
      <c r="H645">
        <f>VLOOKUP($A645,'TRA8907'!$C$9:$AB$235,'TRA8907'!AB$4,FALSE)</f>
        <v>5146</v>
      </c>
      <c r="I645">
        <f>VLOOKUP($A645,'TRA8907'!$C$9:$AC$235,'TRA8907'!AC$4,FALSE)</f>
        <v>5207</v>
      </c>
      <c r="J645">
        <f>VLOOKUP($A645,'TRA8907'!$C$9:$AD$235,'TRA8907'!AD$4,FALSE)</f>
        <v>5363</v>
      </c>
      <c r="K645">
        <f>VLOOKUP($A645,'TRA8907'!$C$9:$AE$235,'TRA8907'!AE$4,FALSE)</f>
        <v>5534</v>
      </c>
    </row>
    <row r="646" spans="1:11" x14ac:dyDescent="0.3">
      <c r="A646" t="s">
        <v>238</v>
      </c>
      <c r="B646" t="s">
        <v>481</v>
      </c>
      <c r="C646" t="s">
        <v>483</v>
      </c>
      <c r="D646">
        <f>VLOOKUP($A646,'TRA8907'!$C$9:$AB$235,'TRA8907'!X$4,FALSE)</f>
        <v>6287</v>
      </c>
      <c r="E646">
        <f>VLOOKUP($A646,'TRA8907'!$C$9:$AB$235,'TRA8907'!Y$4,FALSE)</f>
        <v>6535</v>
      </c>
      <c r="F646">
        <f>VLOOKUP($A646,'TRA8907'!$C$9:$AB$235,'TRA8907'!Z$4,FALSE)</f>
        <v>6529</v>
      </c>
      <c r="G646">
        <f>VLOOKUP($A646,'TRA8907'!$C$9:$AB$235,'TRA8907'!AA$4,FALSE)</f>
        <v>6696</v>
      </c>
      <c r="H646">
        <f>VLOOKUP($A646,'TRA8907'!$C$9:$AB$235,'TRA8907'!AB$4,FALSE)</f>
        <v>6933</v>
      </c>
      <c r="I646">
        <f>VLOOKUP($A646,'TRA8907'!$C$9:$AC$235,'TRA8907'!AC$4,FALSE)</f>
        <v>7004</v>
      </c>
      <c r="J646">
        <f>VLOOKUP($A646,'TRA8907'!$C$9:$AD$235,'TRA8907'!AD$4,FALSE)</f>
        <v>7254</v>
      </c>
      <c r="K646">
        <f>VLOOKUP($A646,'TRA8907'!$C$9:$AE$235,'TRA8907'!AE$4,FALSE)</f>
        <v>7347</v>
      </c>
    </row>
    <row r="647" spans="1:11" x14ac:dyDescent="0.3">
      <c r="A647" t="s">
        <v>240</v>
      </c>
      <c r="B647" t="s">
        <v>481</v>
      </c>
      <c r="C647" t="s">
        <v>483</v>
      </c>
      <c r="D647">
        <f>VLOOKUP($A647,'TRA8907'!$C$9:$AB$235,'TRA8907'!X$4,FALSE)</f>
        <v>4283</v>
      </c>
      <c r="E647">
        <f>VLOOKUP($A647,'TRA8907'!$C$9:$AB$235,'TRA8907'!Y$4,FALSE)</f>
        <v>4333</v>
      </c>
      <c r="F647">
        <f>VLOOKUP($A647,'TRA8907'!$C$9:$AB$235,'TRA8907'!Z$4,FALSE)</f>
        <v>4476</v>
      </c>
      <c r="G647">
        <f>VLOOKUP($A647,'TRA8907'!$C$9:$AB$235,'TRA8907'!AA$4,FALSE)</f>
        <v>4552</v>
      </c>
      <c r="H647">
        <f>VLOOKUP($A647,'TRA8907'!$C$9:$AB$235,'TRA8907'!AB$4,FALSE)</f>
        <v>4651</v>
      </c>
      <c r="I647">
        <f>VLOOKUP($A647,'TRA8907'!$C$9:$AC$235,'TRA8907'!AC$4,FALSE)</f>
        <v>4758</v>
      </c>
      <c r="J647">
        <f>VLOOKUP($A647,'TRA8907'!$C$9:$AD$235,'TRA8907'!AD$4,FALSE)</f>
        <v>4954</v>
      </c>
      <c r="K647">
        <f>VLOOKUP($A647,'TRA8907'!$C$9:$AE$235,'TRA8907'!AE$4,FALSE)</f>
        <v>5150</v>
      </c>
    </row>
    <row r="648" spans="1:11" x14ac:dyDescent="0.3">
      <c r="A648" t="s">
        <v>250</v>
      </c>
      <c r="B648" t="s">
        <v>481</v>
      </c>
      <c r="C648" t="s">
        <v>483</v>
      </c>
      <c r="D648">
        <f>VLOOKUP($A648,'TRA8907'!$C$9:$AB$235,'TRA8907'!X$4,FALSE)</f>
        <v>4660</v>
      </c>
      <c r="E648">
        <f>VLOOKUP($A648,'TRA8907'!$C$9:$AB$235,'TRA8907'!Y$4,FALSE)</f>
        <v>4596</v>
      </c>
      <c r="F648">
        <f>VLOOKUP($A648,'TRA8907'!$C$9:$AB$235,'TRA8907'!Z$4,FALSE)</f>
        <v>4707</v>
      </c>
      <c r="G648">
        <f>VLOOKUP($A648,'TRA8907'!$C$9:$AB$235,'TRA8907'!AA$4,FALSE)</f>
        <v>4816</v>
      </c>
      <c r="H648">
        <f>VLOOKUP($A648,'TRA8907'!$C$9:$AB$235,'TRA8907'!AB$4,FALSE)</f>
        <v>4925</v>
      </c>
      <c r="I648">
        <f>VLOOKUP($A648,'TRA8907'!$C$9:$AC$235,'TRA8907'!AC$4,FALSE)</f>
        <v>5007</v>
      </c>
      <c r="J648">
        <f>VLOOKUP($A648,'TRA8907'!$C$9:$AD$235,'TRA8907'!AD$4,FALSE)</f>
        <v>5077</v>
      </c>
      <c r="K648">
        <f>VLOOKUP($A648,'TRA8907'!$C$9:$AE$235,'TRA8907'!AE$4,FALSE)</f>
        <v>5151</v>
      </c>
    </row>
    <row r="649" spans="1:11" x14ac:dyDescent="0.3">
      <c r="A649" t="s">
        <v>252</v>
      </c>
      <c r="B649" t="s">
        <v>481</v>
      </c>
      <c r="C649" t="s">
        <v>483</v>
      </c>
      <c r="D649">
        <f>VLOOKUP($A649,'TRA8907'!$C$9:$AB$235,'TRA8907'!X$4,FALSE)</f>
        <v>6641</v>
      </c>
      <c r="E649">
        <f>VLOOKUP($A649,'TRA8907'!$C$9:$AB$235,'TRA8907'!Y$4,FALSE)</f>
        <v>6637</v>
      </c>
      <c r="F649">
        <f>VLOOKUP($A649,'TRA8907'!$C$9:$AB$235,'TRA8907'!Z$4,FALSE)</f>
        <v>6901</v>
      </c>
      <c r="G649">
        <f>VLOOKUP($A649,'TRA8907'!$C$9:$AB$235,'TRA8907'!AA$4,FALSE)</f>
        <v>6954</v>
      </c>
      <c r="H649">
        <f>VLOOKUP($A649,'TRA8907'!$C$9:$AB$235,'TRA8907'!AB$4,FALSE)</f>
        <v>7108</v>
      </c>
      <c r="I649">
        <f>VLOOKUP($A649,'TRA8907'!$C$9:$AC$235,'TRA8907'!AC$4,FALSE)</f>
        <v>7228</v>
      </c>
      <c r="J649">
        <f>VLOOKUP($A649,'TRA8907'!$C$9:$AD$235,'TRA8907'!AD$4,FALSE)</f>
        <v>7600</v>
      </c>
      <c r="K649">
        <f>VLOOKUP($A649,'TRA8907'!$C$9:$AE$235,'TRA8907'!AE$4,FALSE)</f>
        <v>7729</v>
      </c>
    </row>
    <row r="650" spans="1:11" x14ac:dyDescent="0.3">
      <c r="A650" t="s">
        <v>256</v>
      </c>
      <c r="B650" t="s">
        <v>481</v>
      </c>
      <c r="C650" t="s">
        <v>483</v>
      </c>
      <c r="D650">
        <f>VLOOKUP($A650,'TRA8907'!$C$9:$AB$235,'TRA8907'!X$4,FALSE)</f>
        <v>5468</v>
      </c>
      <c r="E650">
        <f>VLOOKUP($A650,'TRA8907'!$C$9:$AB$235,'TRA8907'!Y$4,FALSE)</f>
        <v>5425</v>
      </c>
      <c r="F650">
        <f>VLOOKUP($A650,'TRA8907'!$C$9:$AB$235,'TRA8907'!Z$4,FALSE)</f>
        <v>5591</v>
      </c>
      <c r="G650">
        <f>VLOOKUP($A650,'TRA8907'!$C$9:$AB$235,'TRA8907'!AA$4,FALSE)</f>
        <v>5647</v>
      </c>
      <c r="H650">
        <f>VLOOKUP($A650,'TRA8907'!$C$9:$AB$235,'TRA8907'!AB$4,FALSE)</f>
        <v>5780</v>
      </c>
      <c r="I650">
        <f>VLOOKUP($A650,'TRA8907'!$C$9:$AC$235,'TRA8907'!AC$4,FALSE)</f>
        <v>6042</v>
      </c>
      <c r="J650">
        <f>VLOOKUP($A650,'TRA8907'!$C$9:$AD$235,'TRA8907'!AD$4,FALSE)</f>
        <v>6233</v>
      </c>
      <c r="K650">
        <f>VLOOKUP($A650,'TRA8907'!$C$9:$AE$235,'TRA8907'!AE$4,FALSE)</f>
        <v>6399</v>
      </c>
    </row>
    <row r="651" spans="1:11" x14ac:dyDescent="0.3">
      <c r="A651" t="s">
        <v>258</v>
      </c>
      <c r="B651" t="s">
        <v>481</v>
      </c>
      <c r="C651" t="s">
        <v>483</v>
      </c>
      <c r="D651">
        <f>VLOOKUP($A651,'TRA8907'!$C$9:$AB$235,'TRA8907'!X$4,FALSE)</f>
        <v>4894</v>
      </c>
      <c r="E651">
        <f>VLOOKUP($A651,'TRA8907'!$C$9:$AB$235,'TRA8907'!Y$4,FALSE)</f>
        <v>4877</v>
      </c>
      <c r="F651">
        <f>VLOOKUP($A651,'TRA8907'!$C$9:$AB$235,'TRA8907'!Z$4,FALSE)</f>
        <v>5041</v>
      </c>
      <c r="G651">
        <f>VLOOKUP($A651,'TRA8907'!$C$9:$AB$235,'TRA8907'!AA$4,FALSE)</f>
        <v>5169</v>
      </c>
      <c r="H651">
        <f>VLOOKUP($A651,'TRA8907'!$C$9:$AB$235,'TRA8907'!AB$4,FALSE)</f>
        <v>5336</v>
      </c>
      <c r="I651">
        <f>VLOOKUP($A651,'TRA8907'!$C$9:$AC$235,'TRA8907'!AC$4,FALSE)</f>
        <v>5542</v>
      </c>
      <c r="J651">
        <f>VLOOKUP($A651,'TRA8907'!$C$9:$AD$235,'TRA8907'!AD$4,FALSE)</f>
        <v>5774</v>
      </c>
      <c r="K651">
        <f>VLOOKUP($A651,'TRA8907'!$C$9:$AE$235,'TRA8907'!AE$4,FALSE)</f>
        <v>6049</v>
      </c>
    </row>
    <row r="652" spans="1:11" x14ac:dyDescent="0.3">
      <c r="A652" t="s">
        <v>262</v>
      </c>
      <c r="B652" t="s">
        <v>481</v>
      </c>
      <c r="C652" t="s">
        <v>483</v>
      </c>
      <c r="D652">
        <f>VLOOKUP($A652,'TRA8907'!$C$9:$AB$235,'TRA8907'!X$4,FALSE)</f>
        <v>5997</v>
      </c>
      <c r="E652">
        <f>VLOOKUP($A652,'TRA8907'!$C$9:$AB$235,'TRA8907'!Y$4,FALSE)</f>
        <v>5708</v>
      </c>
      <c r="F652">
        <f>VLOOKUP($A652,'TRA8907'!$C$9:$AB$235,'TRA8907'!Z$4,FALSE)</f>
        <v>6115</v>
      </c>
      <c r="G652">
        <f>VLOOKUP($A652,'TRA8907'!$C$9:$AB$235,'TRA8907'!AA$4,FALSE)</f>
        <v>6195</v>
      </c>
      <c r="H652">
        <f>VLOOKUP($A652,'TRA8907'!$C$9:$AB$235,'TRA8907'!AB$4,FALSE)</f>
        <v>6341</v>
      </c>
      <c r="I652">
        <f>VLOOKUP($A652,'TRA8907'!$C$9:$AC$235,'TRA8907'!AC$4,FALSE)</f>
        <v>6714</v>
      </c>
      <c r="J652">
        <f>VLOOKUP($A652,'TRA8907'!$C$9:$AD$235,'TRA8907'!AD$4,FALSE)</f>
        <v>6838</v>
      </c>
      <c r="K652">
        <f>VLOOKUP($A652,'TRA8907'!$C$9:$AE$235,'TRA8907'!AE$4,FALSE)</f>
        <v>6836</v>
      </c>
    </row>
    <row r="653" spans="1:11" x14ac:dyDescent="0.3">
      <c r="A653" t="s">
        <v>268</v>
      </c>
      <c r="B653" t="s">
        <v>481</v>
      </c>
      <c r="C653" t="s">
        <v>483</v>
      </c>
      <c r="D653">
        <f>VLOOKUP($A653,'TRA8907'!$C$9:$AB$235,'TRA8907'!X$4,FALSE)</f>
        <v>5138</v>
      </c>
      <c r="E653">
        <f>VLOOKUP($A653,'TRA8907'!$C$9:$AB$235,'TRA8907'!Y$4,FALSE)</f>
        <v>5109</v>
      </c>
      <c r="F653">
        <f>VLOOKUP($A653,'TRA8907'!$C$9:$AB$235,'TRA8907'!Z$4,FALSE)</f>
        <v>5261</v>
      </c>
      <c r="G653">
        <f>VLOOKUP($A653,'TRA8907'!$C$9:$AB$235,'TRA8907'!AA$4,FALSE)</f>
        <v>5348</v>
      </c>
      <c r="H653">
        <f>VLOOKUP($A653,'TRA8907'!$C$9:$AB$235,'TRA8907'!AB$4,FALSE)</f>
        <v>5443</v>
      </c>
      <c r="I653">
        <f>VLOOKUP($A653,'TRA8907'!$C$9:$AC$235,'TRA8907'!AC$4,FALSE)</f>
        <v>5631</v>
      </c>
      <c r="J653">
        <f>VLOOKUP($A653,'TRA8907'!$C$9:$AD$235,'TRA8907'!AD$4,FALSE)</f>
        <v>5763</v>
      </c>
      <c r="K653">
        <f>VLOOKUP($A653,'TRA8907'!$C$9:$AE$235,'TRA8907'!AE$4,FALSE)</f>
        <v>5944</v>
      </c>
    </row>
    <row r="654" spans="1:11" x14ac:dyDescent="0.3">
      <c r="A654" t="s">
        <v>272</v>
      </c>
      <c r="B654" t="s">
        <v>481</v>
      </c>
      <c r="C654" t="s">
        <v>483</v>
      </c>
      <c r="D654">
        <f>VLOOKUP($A654,'TRA8907'!$C$9:$AB$235,'TRA8907'!X$4,FALSE)</f>
        <v>8208</v>
      </c>
      <c r="E654">
        <f>VLOOKUP($A654,'TRA8907'!$C$9:$AB$235,'TRA8907'!Y$4,FALSE)</f>
        <v>8297</v>
      </c>
      <c r="F654">
        <f>VLOOKUP($A654,'TRA8907'!$C$9:$AB$235,'TRA8907'!Z$4,FALSE)</f>
        <v>8362</v>
      </c>
      <c r="G654">
        <f>VLOOKUP($A654,'TRA8907'!$C$9:$AB$235,'TRA8907'!AA$4,FALSE)</f>
        <v>8658</v>
      </c>
      <c r="H654">
        <f>VLOOKUP($A654,'TRA8907'!$C$9:$AB$235,'TRA8907'!AB$4,FALSE)</f>
        <v>9002</v>
      </c>
      <c r="I654">
        <f>VLOOKUP($A654,'TRA8907'!$C$9:$AC$235,'TRA8907'!AC$4,FALSE)</f>
        <v>9364</v>
      </c>
      <c r="J654">
        <f>VLOOKUP($A654,'TRA8907'!$C$9:$AD$235,'TRA8907'!AD$4,FALSE)</f>
        <v>9538</v>
      </c>
      <c r="K654">
        <f>VLOOKUP($A654,'TRA8907'!$C$9:$AE$235,'TRA8907'!AE$4,FALSE)</f>
        <v>9682</v>
      </c>
    </row>
    <row r="655" spans="1:11" x14ac:dyDescent="0.3">
      <c r="A655" t="s">
        <v>276</v>
      </c>
      <c r="B655" t="s">
        <v>481</v>
      </c>
      <c r="C655" t="s">
        <v>483</v>
      </c>
      <c r="D655">
        <f>VLOOKUP($A655,'TRA8907'!$C$9:$AB$235,'TRA8907'!X$4,FALSE)</f>
        <v>5166</v>
      </c>
      <c r="E655">
        <f>VLOOKUP($A655,'TRA8907'!$C$9:$AB$235,'TRA8907'!Y$4,FALSE)</f>
        <v>5063</v>
      </c>
      <c r="F655">
        <f>VLOOKUP($A655,'TRA8907'!$C$9:$AB$235,'TRA8907'!Z$4,FALSE)</f>
        <v>5054</v>
      </c>
      <c r="G655">
        <f>VLOOKUP($A655,'TRA8907'!$C$9:$AB$235,'TRA8907'!AA$4,FALSE)</f>
        <v>5158</v>
      </c>
      <c r="H655">
        <f>VLOOKUP($A655,'TRA8907'!$C$9:$AB$235,'TRA8907'!AB$4,FALSE)</f>
        <v>5135</v>
      </c>
      <c r="I655">
        <f>VLOOKUP($A655,'TRA8907'!$C$9:$AC$235,'TRA8907'!AC$4,FALSE)</f>
        <v>5435</v>
      </c>
      <c r="J655">
        <f>VLOOKUP($A655,'TRA8907'!$C$9:$AD$235,'TRA8907'!AD$4,FALSE)</f>
        <v>5653</v>
      </c>
      <c r="K655">
        <f>VLOOKUP($A655,'TRA8907'!$C$9:$AE$235,'TRA8907'!AE$4,FALSE)</f>
        <v>5897</v>
      </c>
    </row>
    <row r="656" spans="1:11" x14ac:dyDescent="0.3">
      <c r="A656" t="s">
        <v>278</v>
      </c>
      <c r="B656" t="s">
        <v>481</v>
      </c>
      <c r="C656" t="s">
        <v>483</v>
      </c>
      <c r="D656">
        <f>VLOOKUP($A656,'TRA8907'!$C$9:$AB$235,'TRA8907'!X$4,FALSE)</f>
        <v>6941</v>
      </c>
      <c r="E656">
        <f>VLOOKUP($A656,'TRA8907'!$C$9:$AB$235,'TRA8907'!Y$4,FALSE)</f>
        <v>6725</v>
      </c>
      <c r="F656">
        <f>VLOOKUP($A656,'TRA8907'!$C$9:$AB$235,'TRA8907'!Z$4,FALSE)</f>
        <v>7015</v>
      </c>
      <c r="G656">
        <f>VLOOKUP($A656,'TRA8907'!$C$9:$AB$235,'TRA8907'!AA$4,FALSE)</f>
        <v>7158</v>
      </c>
      <c r="H656">
        <f>VLOOKUP($A656,'TRA8907'!$C$9:$AB$235,'TRA8907'!AB$4,FALSE)</f>
        <v>7197</v>
      </c>
      <c r="I656">
        <f>VLOOKUP($A656,'TRA8907'!$C$9:$AC$235,'TRA8907'!AC$4,FALSE)</f>
        <v>7245</v>
      </c>
      <c r="J656">
        <f>VLOOKUP($A656,'TRA8907'!$C$9:$AD$235,'TRA8907'!AD$4,FALSE)</f>
        <v>7296</v>
      </c>
      <c r="K656">
        <f>VLOOKUP($A656,'TRA8907'!$C$9:$AE$235,'TRA8907'!AE$4,FALSE)</f>
        <v>7222</v>
      </c>
    </row>
    <row r="657" spans="1:11" x14ac:dyDescent="0.3">
      <c r="A657" t="s">
        <v>214</v>
      </c>
      <c r="B657" t="s">
        <v>481</v>
      </c>
      <c r="C657" t="s">
        <v>483</v>
      </c>
      <c r="D657">
        <f>VLOOKUP($A657,'TRA8907'!$C$9:$AB$235,'TRA8907'!X$4,FALSE)</f>
        <v>5427</v>
      </c>
      <c r="E657">
        <f>VLOOKUP($A657,'TRA8907'!$C$9:$AB$235,'TRA8907'!Y$4,FALSE)</f>
        <v>5678</v>
      </c>
      <c r="F657">
        <f>VLOOKUP($A657,'TRA8907'!$C$9:$AB$235,'TRA8907'!Z$4,FALSE)</f>
        <v>5950</v>
      </c>
      <c r="G657">
        <f>VLOOKUP($A657,'TRA8907'!$C$9:$AB$235,'TRA8907'!AA$4,FALSE)</f>
        <v>6004</v>
      </c>
      <c r="H657">
        <f>VLOOKUP($A657,'TRA8907'!$C$9:$AB$235,'TRA8907'!AB$4,FALSE)</f>
        <v>6206</v>
      </c>
      <c r="I657">
        <f>VLOOKUP($A657,'TRA8907'!$C$9:$AC$235,'TRA8907'!AC$4,FALSE)</f>
        <v>6248</v>
      </c>
      <c r="J657">
        <f>VLOOKUP($A657,'TRA8907'!$C$9:$AD$235,'TRA8907'!AD$4,FALSE)</f>
        <v>6440</v>
      </c>
      <c r="K657">
        <f>VLOOKUP($A657,'TRA8907'!$C$9:$AE$235,'TRA8907'!AE$4,FALSE)</f>
        <v>6510</v>
      </c>
    </row>
    <row r="658" spans="1:11" x14ac:dyDescent="0.3">
      <c r="A658" t="s">
        <v>216</v>
      </c>
      <c r="B658" t="s">
        <v>481</v>
      </c>
      <c r="C658" t="s">
        <v>483</v>
      </c>
      <c r="D658">
        <f>VLOOKUP($A658,'TRA8907'!$C$9:$AB$235,'TRA8907'!X$4,FALSE)</f>
        <v>6514</v>
      </c>
      <c r="E658">
        <f>VLOOKUP($A658,'TRA8907'!$C$9:$AB$235,'TRA8907'!Y$4,FALSE)</f>
        <v>6649</v>
      </c>
      <c r="F658">
        <f>VLOOKUP($A658,'TRA8907'!$C$9:$AB$235,'TRA8907'!Z$4,FALSE)</f>
        <v>6822</v>
      </c>
      <c r="G658">
        <f>VLOOKUP($A658,'TRA8907'!$C$9:$AB$235,'TRA8907'!AA$4,FALSE)</f>
        <v>6909</v>
      </c>
      <c r="H658">
        <f>VLOOKUP($A658,'TRA8907'!$C$9:$AB$235,'TRA8907'!AB$4,FALSE)</f>
        <v>6861</v>
      </c>
      <c r="I658">
        <f>VLOOKUP($A658,'TRA8907'!$C$9:$AC$235,'TRA8907'!AC$4,FALSE)</f>
        <v>7153</v>
      </c>
      <c r="J658">
        <f>VLOOKUP($A658,'TRA8907'!$C$9:$AD$235,'TRA8907'!AD$4,FALSE)</f>
        <v>7287</v>
      </c>
      <c r="K658">
        <f>VLOOKUP($A658,'TRA8907'!$C$9:$AE$235,'TRA8907'!AE$4,FALSE)</f>
        <v>7473</v>
      </c>
    </row>
    <row r="659" spans="1:11" x14ac:dyDescent="0.3">
      <c r="A659" t="s">
        <v>218</v>
      </c>
      <c r="B659" t="s">
        <v>481</v>
      </c>
      <c r="C659" t="s">
        <v>483</v>
      </c>
      <c r="D659">
        <f>VLOOKUP($A659,'TRA8907'!$C$9:$AB$235,'TRA8907'!X$4,FALSE)</f>
        <v>5336</v>
      </c>
      <c r="E659">
        <f>VLOOKUP($A659,'TRA8907'!$C$9:$AB$235,'TRA8907'!Y$4,FALSE)</f>
        <v>5330</v>
      </c>
      <c r="F659">
        <f>VLOOKUP($A659,'TRA8907'!$C$9:$AB$235,'TRA8907'!Z$4,FALSE)</f>
        <v>5559</v>
      </c>
      <c r="G659">
        <f>VLOOKUP($A659,'TRA8907'!$C$9:$AB$235,'TRA8907'!AA$4,FALSE)</f>
        <v>5664</v>
      </c>
      <c r="H659">
        <f>VLOOKUP($A659,'TRA8907'!$C$9:$AB$235,'TRA8907'!AB$4,FALSE)</f>
        <v>5755</v>
      </c>
      <c r="I659">
        <f>VLOOKUP($A659,'TRA8907'!$C$9:$AC$235,'TRA8907'!AC$4,FALSE)</f>
        <v>5914</v>
      </c>
      <c r="J659">
        <f>VLOOKUP($A659,'TRA8907'!$C$9:$AD$235,'TRA8907'!AD$4,FALSE)</f>
        <v>6126</v>
      </c>
      <c r="K659">
        <f>VLOOKUP($A659,'TRA8907'!$C$9:$AE$235,'TRA8907'!AE$4,FALSE)</f>
        <v>6343</v>
      </c>
    </row>
    <row r="660" spans="1:11" x14ac:dyDescent="0.3">
      <c r="A660" t="s">
        <v>220</v>
      </c>
      <c r="B660" t="s">
        <v>481</v>
      </c>
      <c r="C660" t="s">
        <v>483</v>
      </c>
      <c r="D660">
        <f>VLOOKUP($A660,'TRA8907'!$C$9:$AB$235,'TRA8907'!X$4,FALSE)</f>
        <v>5120</v>
      </c>
      <c r="E660">
        <f>VLOOKUP($A660,'TRA8907'!$C$9:$AB$235,'TRA8907'!Y$4,FALSE)</f>
        <v>5056</v>
      </c>
      <c r="F660">
        <f>VLOOKUP($A660,'TRA8907'!$C$9:$AB$235,'TRA8907'!Z$4,FALSE)</f>
        <v>5310</v>
      </c>
      <c r="G660">
        <f>VLOOKUP($A660,'TRA8907'!$C$9:$AB$235,'TRA8907'!AA$4,FALSE)</f>
        <v>5298</v>
      </c>
      <c r="H660">
        <f>VLOOKUP($A660,'TRA8907'!$C$9:$AB$235,'TRA8907'!AB$4,FALSE)</f>
        <v>5537</v>
      </c>
      <c r="I660">
        <f>VLOOKUP($A660,'TRA8907'!$C$9:$AC$235,'TRA8907'!AC$4,FALSE)</f>
        <v>5661</v>
      </c>
      <c r="J660">
        <f>VLOOKUP($A660,'TRA8907'!$C$9:$AD$235,'TRA8907'!AD$4,FALSE)</f>
        <v>5922</v>
      </c>
      <c r="K660">
        <f>VLOOKUP($A660,'TRA8907'!$C$9:$AE$235,'TRA8907'!AE$4,FALSE)</f>
        <v>6143</v>
      </c>
    </row>
    <row r="661" spans="1:11" x14ac:dyDescent="0.3">
      <c r="A661" t="s">
        <v>222</v>
      </c>
      <c r="B661" t="s">
        <v>481</v>
      </c>
      <c r="C661" t="s">
        <v>483</v>
      </c>
      <c r="D661">
        <f>VLOOKUP($A661,'TRA8907'!$C$9:$AB$235,'TRA8907'!X$4,FALSE)</f>
        <v>3888</v>
      </c>
      <c r="E661">
        <f>VLOOKUP($A661,'TRA8907'!$C$9:$AB$235,'TRA8907'!Y$4,FALSE)</f>
        <v>3972</v>
      </c>
      <c r="F661">
        <f>VLOOKUP($A661,'TRA8907'!$C$9:$AB$235,'TRA8907'!Z$4,FALSE)</f>
        <v>4116</v>
      </c>
      <c r="G661">
        <f>VLOOKUP($A661,'TRA8907'!$C$9:$AB$235,'TRA8907'!AA$4,FALSE)</f>
        <v>4199</v>
      </c>
      <c r="H661">
        <f>VLOOKUP($A661,'TRA8907'!$C$9:$AB$235,'TRA8907'!AB$4,FALSE)</f>
        <v>4282</v>
      </c>
      <c r="I661">
        <f>VLOOKUP($A661,'TRA8907'!$C$9:$AC$235,'TRA8907'!AC$4,FALSE)</f>
        <v>4375</v>
      </c>
      <c r="J661">
        <f>VLOOKUP($A661,'TRA8907'!$C$9:$AD$235,'TRA8907'!AD$4,FALSE)</f>
        <v>4497</v>
      </c>
      <c r="K661">
        <f>VLOOKUP($A661,'TRA8907'!$C$9:$AE$235,'TRA8907'!AE$4,FALSE)</f>
        <v>4720</v>
      </c>
    </row>
    <row r="662" spans="1:11" x14ac:dyDescent="0.3">
      <c r="A662" t="s">
        <v>228</v>
      </c>
      <c r="B662" t="s">
        <v>481</v>
      </c>
      <c r="C662" t="s">
        <v>483</v>
      </c>
      <c r="D662">
        <f>VLOOKUP($A662,'TRA8907'!$C$9:$AB$235,'TRA8907'!X$4,FALSE)</f>
        <v>4288</v>
      </c>
      <c r="E662">
        <f>VLOOKUP($A662,'TRA8907'!$C$9:$AB$235,'TRA8907'!Y$4,FALSE)</f>
        <v>4391</v>
      </c>
      <c r="F662">
        <f>VLOOKUP($A662,'TRA8907'!$C$9:$AB$235,'TRA8907'!Z$4,FALSE)</f>
        <v>4543</v>
      </c>
      <c r="G662">
        <f>VLOOKUP($A662,'TRA8907'!$C$9:$AB$235,'TRA8907'!AA$4,FALSE)</f>
        <v>4621</v>
      </c>
      <c r="H662">
        <f>VLOOKUP($A662,'TRA8907'!$C$9:$AB$235,'TRA8907'!AB$4,FALSE)</f>
        <v>4772</v>
      </c>
      <c r="I662">
        <f>VLOOKUP($A662,'TRA8907'!$C$9:$AC$235,'TRA8907'!AC$4,FALSE)</f>
        <v>4896</v>
      </c>
      <c r="J662">
        <f>VLOOKUP($A662,'TRA8907'!$C$9:$AD$235,'TRA8907'!AD$4,FALSE)</f>
        <v>5131</v>
      </c>
      <c r="K662">
        <f>VLOOKUP($A662,'TRA8907'!$C$9:$AE$235,'TRA8907'!AE$4,FALSE)</f>
        <v>5315</v>
      </c>
    </row>
    <row r="663" spans="1:11" x14ac:dyDescent="0.3">
      <c r="A663" t="s">
        <v>230</v>
      </c>
      <c r="B663" t="s">
        <v>481</v>
      </c>
      <c r="C663" t="s">
        <v>483</v>
      </c>
      <c r="D663">
        <f>VLOOKUP($A663,'TRA8907'!$C$9:$AB$235,'TRA8907'!X$4,FALSE)</f>
        <v>5632</v>
      </c>
      <c r="E663">
        <f>VLOOKUP($A663,'TRA8907'!$C$9:$AB$235,'TRA8907'!Y$4,FALSE)</f>
        <v>6043</v>
      </c>
      <c r="F663">
        <f>VLOOKUP($A663,'TRA8907'!$C$9:$AB$235,'TRA8907'!Z$4,FALSE)</f>
        <v>5973</v>
      </c>
      <c r="G663">
        <f>VLOOKUP($A663,'TRA8907'!$C$9:$AB$235,'TRA8907'!AA$4,FALSE)</f>
        <v>6097</v>
      </c>
      <c r="H663">
        <f>VLOOKUP($A663,'TRA8907'!$C$9:$AB$235,'TRA8907'!AB$4,FALSE)</f>
        <v>6131</v>
      </c>
      <c r="I663">
        <f>VLOOKUP($A663,'TRA8907'!$C$9:$AC$235,'TRA8907'!AC$4,FALSE)</f>
        <v>6409</v>
      </c>
      <c r="J663">
        <f>VLOOKUP($A663,'TRA8907'!$C$9:$AD$235,'TRA8907'!AD$4,FALSE)</f>
        <v>6568</v>
      </c>
      <c r="K663">
        <f>VLOOKUP($A663,'TRA8907'!$C$9:$AE$235,'TRA8907'!AE$4,FALSE)</f>
        <v>6623</v>
      </c>
    </row>
    <row r="664" spans="1:11" x14ac:dyDescent="0.3">
      <c r="A664" t="s">
        <v>232</v>
      </c>
      <c r="B664" t="s">
        <v>481</v>
      </c>
      <c r="C664" t="s">
        <v>483</v>
      </c>
      <c r="D664">
        <f>VLOOKUP($A664,'TRA8907'!$C$9:$AB$235,'TRA8907'!X$4,FALSE)</f>
        <v>7435</v>
      </c>
      <c r="E664">
        <f>VLOOKUP($A664,'TRA8907'!$C$9:$AB$235,'TRA8907'!Y$4,FALSE)</f>
        <v>7309</v>
      </c>
      <c r="F664">
        <f>VLOOKUP($A664,'TRA8907'!$C$9:$AB$235,'TRA8907'!Z$4,FALSE)</f>
        <v>7698</v>
      </c>
      <c r="G664">
        <f>VLOOKUP($A664,'TRA8907'!$C$9:$AB$235,'TRA8907'!AA$4,FALSE)</f>
        <v>8047</v>
      </c>
      <c r="H664">
        <f>VLOOKUP($A664,'TRA8907'!$C$9:$AB$235,'TRA8907'!AB$4,FALSE)</f>
        <v>8147</v>
      </c>
      <c r="I664">
        <f>VLOOKUP($A664,'TRA8907'!$C$9:$AC$235,'TRA8907'!AC$4,FALSE)</f>
        <v>8375</v>
      </c>
      <c r="J664">
        <f>VLOOKUP($A664,'TRA8907'!$C$9:$AD$235,'TRA8907'!AD$4,FALSE)</f>
        <v>8684</v>
      </c>
      <c r="K664">
        <f>VLOOKUP($A664,'TRA8907'!$C$9:$AE$235,'TRA8907'!AE$4,FALSE)</f>
        <v>8804</v>
      </c>
    </row>
    <row r="665" spans="1:11" x14ac:dyDescent="0.3">
      <c r="A665" t="s">
        <v>234</v>
      </c>
      <c r="B665" t="s">
        <v>481</v>
      </c>
      <c r="C665" t="s">
        <v>483</v>
      </c>
      <c r="D665">
        <f>VLOOKUP($A665,'TRA8907'!$C$9:$AB$235,'TRA8907'!X$4,FALSE)</f>
        <v>5884</v>
      </c>
      <c r="E665">
        <f>VLOOKUP($A665,'TRA8907'!$C$9:$AB$235,'TRA8907'!Y$4,FALSE)</f>
        <v>5927</v>
      </c>
      <c r="F665">
        <f>VLOOKUP($A665,'TRA8907'!$C$9:$AB$235,'TRA8907'!Z$4,FALSE)</f>
        <v>6089</v>
      </c>
      <c r="G665">
        <f>VLOOKUP($A665,'TRA8907'!$C$9:$AB$235,'TRA8907'!AA$4,FALSE)</f>
        <v>6249</v>
      </c>
      <c r="H665">
        <f>VLOOKUP($A665,'TRA8907'!$C$9:$AB$235,'TRA8907'!AB$4,FALSE)</f>
        <v>6305</v>
      </c>
      <c r="I665">
        <f>VLOOKUP($A665,'TRA8907'!$C$9:$AC$235,'TRA8907'!AC$4,FALSE)</f>
        <v>6602</v>
      </c>
      <c r="J665">
        <f>VLOOKUP($A665,'TRA8907'!$C$9:$AD$235,'TRA8907'!AD$4,FALSE)</f>
        <v>6829</v>
      </c>
      <c r="K665">
        <f>VLOOKUP($A665,'TRA8907'!$C$9:$AE$235,'TRA8907'!AE$4,FALSE)</f>
        <v>6999</v>
      </c>
    </row>
    <row r="666" spans="1:11" x14ac:dyDescent="0.3">
      <c r="A666" t="s">
        <v>242</v>
      </c>
      <c r="B666" t="s">
        <v>481</v>
      </c>
      <c r="C666" t="s">
        <v>483</v>
      </c>
      <c r="D666">
        <f>VLOOKUP($A666,'TRA8907'!$C$9:$AB$235,'TRA8907'!X$4,FALSE)</f>
        <v>4375</v>
      </c>
      <c r="E666">
        <f>VLOOKUP($A666,'TRA8907'!$C$9:$AB$235,'TRA8907'!Y$4,FALSE)</f>
        <v>4367</v>
      </c>
      <c r="F666">
        <f>VLOOKUP($A666,'TRA8907'!$C$9:$AB$235,'TRA8907'!Z$4,FALSE)</f>
        <v>4536</v>
      </c>
      <c r="G666">
        <f>VLOOKUP($A666,'TRA8907'!$C$9:$AB$235,'TRA8907'!AA$4,FALSE)</f>
        <v>4636</v>
      </c>
      <c r="H666">
        <f>VLOOKUP($A666,'TRA8907'!$C$9:$AB$235,'TRA8907'!AB$4,FALSE)</f>
        <v>4776</v>
      </c>
      <c r="I666">
        <f>VLOOKUP($A666,'TRA8907'!$C$9:$AC$235,'TRA8907'!AC$4,FALSE)</f>
        <v>4944</v>
      </c>
      <c r="J666">
        <f>VLOOKUP($A666,'TRA8907'!$C$9:$AD$235,'TRA8907'!AD$4,FALSE)</f>
        <v>5110</v>
      </c>
      <c r="K666">
        <f>VLOOKUP($A666,'TRA8907'!$C$9:$AE$235,'TRA8907'!AE$4,FALSE)</f>
        <v>5370</v>
      </c>
    </row>
    <row r="667" spans="1:11" x14ac:dyDescent="0.3">
      <c r="A667" t="s">
        <v>244</v>
      </c>
      <c r="B667" t="s">
        <v>481</v>
      </c>
      <c r="C667" t="s">
        <v>483</v>
      </c>
      <c r="D667">
        <f>VLOOKUP($A667,'TRA8907'!$C$9:$AB$235,'TRA8907'!X$4,FALSE)</f>
        <v>6422</v>
      </c>
      <c r="E667">
        <f>VLOOKUP($A667,'TRA8907'!$C$9:$AB$235,'TRA8907'!Y$4,FALSE)</f>
        <v>6648</v>
      </c>
      <c r="F667">
        <f>VLOOKUP($A667,'TRA8907'!$C$9:$AB$235,'TRA8907'!Z$4,FALSE)</f>
        <v>6856</v>
      </c>
      <c r="G667">
        <f>VLOOKUP($A667,'TRA8907'!$C$9:$AB$235,'TRA8907'!AA$4,FALSE)</f>
        <v>6917</v>
      </c>
      <c r="H667">
        <f>VLOOKUP($A667,'TRA8907'!$C$9:$AB$235,'TRA8907'!AB$4,FALSE)</f>
        <v>7146</v>
      </c>
      <c r="I667">
        <f>VLOOKUP($A667,'TRA8907'!$C$9:$AC$235,'TRA8907'!AC$4,FALSE)</f>
        <v>7372</v>
      </c>
      <c r="J667">
        <f>VLOOKUP($A667,'TRA8907'!$C$9:$AD$235,'TRA8907'!AD$4,FALSE)</f>
        <v>7651</v>
      </c>
      <c r="K667">
        <f>VLOOKUP($A667,'TRA8907'!$C$9:$AE$235,'TRA8907'!AE$4,FALSE)</f>
        <v>7823</v>
      </c>
    </row>
    <row r="668" spans="1:11" x14ac:dyDescent="0.3">
      <c r="A668" t="s">
        <v>246</v>
      </c>
      <c r="B668" t="s">
        <v>481</v>
      </c>
      <c r="C668" t="s">
        <v>483</v>
      </c>
      <c r="D668">
        <f>VLOOKUP($A668,'TRA8907'!$C$9:$AB$235,'TRA8907'!X$4,FALSE)</f>
        <v>8135</v>
      </c>
      <c r="E668">
        <f>VLOOKUP($A668,'TRA8907'!$C$9:$AB$235,'TRA8907'!Y$4,FALSE)</f>
        <v>8380</v>
      </c>
      <c r="F668">
        <f>VLOOKUP($A668,'TRA8907'!$C$9:$AB$235,'TRA8907'!Z$4,FALSE)</f>
        <v>8684</v>
      </c>
      <c r="G668">
        <f>VLOOKUP($A668,'TRA8907'!$C$9:$AB$235,'TRA8907'!AA$4,FALSE)</f>
        <v>8541</v>
      </c>
      <c r="H668">
        <f>VLOOKUP($A668,'TRA8907'!$C$9:$AB$235,'TRA8907'!AB$4,FALSE)</f>
        <v>8798</v>
      </c>
      <c r="I668">
        <f>VLOOKUP($A668,'TRA8907'!$C$9:$AC$235,'TRA8907'!AC$4,FALSE)</f>
        <v>8877</v>
      </c>
      <c r="J668">
        <f>VLOOKUP($A668,'TRA8907'!$C$9:$AD$235,'TRA8907'!AD$4,FALSE)</f>
        <v>9277</v>
      </c>
      <c r="K668">
        <f>VLOOKUP($A668,'TRA8907'!$C$9:$AE$235,'TRA8907'!AE$4,FALSE)</f>
        <v>9573</v>
      </c>
    </row>
    <row r="669" spans="1:11" x14ac:dyDescent="0.3">
      <c r="A669" t="s">
        <v>248</v>
      </c>
      <c r="B669" t="s">
        <v>481</v>
      </c>
      <c r="C669" t="s">
        <v>483</v>
      </c>
      <c r="D669">
        <f>VLOOKUP($A669,'TRA8907'!$C$9:$AB$235,'TRA8907'!X$4,FALSE)</f>
        <v>8380</v>
      </c>
      <c r="E669">
        <f>VLOOKUP($A669,'TRA8907'!$C$9:$AB$235,'TRA8907'!Y$4,FALSE)</f>
        <v>8514</v>
      </c>
      <c r="F669">
        <f>VLOOKUP($A669,'TRA8907'!$C$9:$AB$235,'TRA8907'!Z$4,FALSE)</f>
        <v>8735</v>
      </c>
      <c r="G669">
        <f>VLOOKUP($A669,'TRA8907'!$C$9:$AB$235,'TRA8907'!AA$4,FALSE)</f>
        <v>8853</v>
      </c>
      <c r="H669">
        <f>VLOOKUP($A669,'TRA8907'!$C$9:$AB$235,'TRA8907'!AB$4,FALSE)</f>
        <v>8999</v>
      </c>
      <c r="I669">
        <f>VLOOKUP($A669,'TRA8907'!$C$9:$AC$235,'TRA8907'!AC$4,FALSE)</f>
        <v>9105</v>
      </c>
      <c r="J669">
        <f>VLOOKUP($A669,'TRA8907'!$C$9:$AD$235,'TRA8907'!AD$4,FALSE)</f>
        <v>9414</v>
      </c>
      <c r="K669">
        <f>VLOOKUP($A669,'TRA8907'!$C$9:$AE$235,'TRA8907'!AE$4,FALSE)</f>
        <v>9880</v>
      </c>
    </row>
    <row r="670" spans="1:11" x14ac:dyDescent="0.3">
      <c r="A670" t="s">
        <v>254</v>
      </c>
      <c r="B670" t="s">
        <v>481</v>
      </c>
      <c r="C670" t="s">
        <v>483</v>
      </c>
      <c r="D670">
        <f>VLOOKUP($A670,'TRA8907'!$C$9:$AB$235,'TRA8907'!X$4,FALSE)</f>
        <v>7417</v>
      </c>
      <c r="E670">
        <f>VLOOKUP($A670,'TRA8907'!$C$9:$AB$235,'TRA8907'!Y$4,FALSE)</f>
        <v>7471</v>
      </c>
      <c r="F670">
        <f>VLOOKUP($A670,'TRA8907'!$C$9:$AB$235,'TRA8907'!Z$4,FALSE)</f>
        <v>7587</v>
      </c>
      <c r="G670">
        <f>VLOOKUP($A670,'TRA8907'!$C$9:$AB$235,'TRA8907'!AA$4,FALSE)</f>
        <v>7696</v>
      </c>
      <c r="H670">
        <f>VLOOKUP($A670,'TRA8907'!$C$9:$AB$235,'TRA8907'!AB$4,FALSE)</f>
        <v>7939</v>
      </c>
      <c r="I670">
        <f>VLOOKUP($A670,'TRA8907'!$C$9:$AC$235,'TRA8907'!AC$4,FALSE)</f>
        <v>8055</v>
      </c>
      <c r="J670">
        <f>VLOOKUP($A670,'TRA8907'!$C$9:$AD$235,'TRA8907'!AD$4,FALSE)</f>
        <v>8346</v>
      </c>
      <c r="K670">
        <f>VLOOKUP($A670,'TRA8907'!$C$9:$AE$235,'TRA8907'!AE$4,FALSE)</f>
        <v>8600</v>
      </c>
    </row>
    <row r="671" spans="1:11" x14ac:dyDescent="0.3">
      <c r="A671" t="s">
        <v>260</v>
      </c>
      <c r="B671" t="s">
        <v>481</v>
      </c>
      <c r="C671" t="s">
        <v>483</v>
      </c>
      <c r="D671">
        <f>VLOOKUP($A671,'TRA8907'!$C$9:$AB$235,'TRA8907'!X$4,FALSE)</f>
        <v>4421</v>
      </c>
      <c r="E671">
        <f>VLOOKUP($A671,'TRA8907'!$C$9:$AB$235,'TRA8907'!Y$4,FALSE)</f>
        <v>4448</v>
      </c>
      <c r="F671">
        <f>VLOOKUP($A671,'TRA8907'!$C$9:$AB$235,'TRA8907'!Z$4,FALSE)</f>
        <v>4512</v>
      </c>
      <c r="G671">
        <f>VLOOKUP($A671,'TRA8907'!$C$9:$AB$235,'TRA8907'!AA$4,FALSE)</f>
        <v>4591</v>
      </c>
      <c r="H671">
        <f>VLOOKUP($A671,'TRA8907'!$C$9:$AB$235,'TRA8907'!AB$4,FALSE)</f>
        <v>4683</v>
      </c>
      <c r="I671">
        <f>VLOOKUP($A671,'TRA8907'!$C$9:$AC$235,'TRA8907'!AC$4,FALSE)</f>
        <v>4792</v>
      </c>
      <c r="J671">
        <f>VLOOKUP($A671,'TRA8907'!$C$9:$AD$235,'TRA8907'!AD$4,FALSE)</f>
        <v>5049</v>
      </c>
      <c r="K671">
        <f>VLOOKUP($A671,'TRA8907'!$C$9:$AE$235,'TRA8907'!AE$4,FALSE)</f>
        <v>5237</v>
      </c>
    </row>
    <row r="672" spans="1:11" x14ac:dyDescent="0.3">
      <c r="A672" t="s">
        <v>264</v>
      </c>
      <c r="B672" t="s">
        <v>481</v>
      </c>
      <c r="C672" t="s">
        <v>483</v>
      </c>
      <c r="D672">
        <f>VLOOKUP($A672,'TRA8907'!$C$9:$AB$235,'TRA8907'!X$4,FALSE)</f>
        <v>6268</v>
      </c>
      <c r="E672">
        <f>VLOOKUP($A672,'TRA8907'!$C$9:$AB$235,'TRA8907'!Y$4,FALSE)</f>
        <v>6312</v>
      </c>
      <c r="F672">
        <f>VLOOKUP($A672,'TRA8907'!$C$9:$AB$235,'TRA8907'!Z$4,FALSE)</f>
        <v>6498</v>
      </c>
      <c r="G672">
        <f>VLOOKUP($A672,'TRA8907'!$C$9:$AB$235,'TRA8907'!AA$4,FALSE)</f>
        <v>6562</v>
      </c>
      <c r="H672">
        <f>VLOOKUP($A672,'TRA8907'!$C$9:$AB$235,'TRA8907'!AB$4,FALSE)</f>
        <v>6739</v>
      </c>
      <c r="I672">
        <f>VLOOKUP($A672,'TRA8907'!$C$9:$AC$235,'TRA8907'!AC$4,FALSE)</f>
        <v>6882</v>
      </c>
      <c r="J672">
        <f>VLOOKUP($A672,'TRA8907'!$C$9:$AD$235,'TRA8907'!AD$4,FALSE)</f>
        <v>7147</v>
      </c>
      <c r="K672">
        <f>VLOOKUP($A672,'TRA8907'!$C$9:$AE$235,'TRA8907'!AE$4,FALSE)</f>
        <v>7128</v>
      </c>
    </row>
    <row r="673" spans="1:11" x14ac:dyDescent="0.3">
      <c r="A673" t="s">
        <v>266</v>
      </c>
      <c r="B673" t="s">
        <v>481</v>
      </c>
      <c r="C673" t="s">
        <v>483</v>
      </c>
      <c r="D673">
        <f>VLOOKUP($A673,'TRA8907'!$C$9:$AB$235,'TRA8907'!X$4,FALSE)</f>
        <v>5331</v>
      </c>
      <c r="E673">
        <f>VLOOKUP($A673,'TRA8907'!$C$9:$AB$235,'TRA8907'!Y$4,FALSE)</f>
        <v>5339</v>
      </c>
      <c r="F673">
        <f>VLOOKUP($A673,'TRA8907'!$C$9:$AB$235,'TRA8907'!Z$4,FALSE)</f>
        <v>5453</v>
      </c>
      <c r="G673">
        <f>VLOOKUP($A673,'TRA8907'!$C$9:$AB$235,'TRA8907'!AA$4,FALSE)</f>
        <v>5518</v>
      </c>
      <c r="H673">
        <f>VLOOKUP($A673,'TRA8907'!$C$9:$AB$235,'TRA8907'!AB$4,FALSE)</f>
        <v>5611</v>
      </c>
      <c r="I673">
        <f>VLOOKUP($A673,'TRA8907'!$C$9:$AC$235,'TRA8907'!AC$4,FALSE)</f>
        <v>5735</v>
      </c>
      <c r="J673">
        <f>VLOOKUP($A673,'TRA8907'!$C$9:$AD$235,'TRA8907'!AD$4,FALSE)</f>
        <v>5817</v>
      </c>
      <c r="K673">
        <f>VLOOKUP($A673,'TRA8907'!$C$9:$AE$235,'TRA8907'!AE$4,FALSE)</f>
        <v>6045</v>
      </c>
    </row>
    <row r="674" spans="1:11" x14ac:dyDescent="0.3">
      <c r="A674" t="s">
        <v>270</v>
      </c>
      <c r="B674" t="s">
        <v>481</v>
      </c>
      <c r="C674" t="s">
        <v>483</v>
      </c>
      <c r="D674">
        <f>VLOOKUP($A674,'TRA8907'!$C$9:$AB$235,'TRA8907'!X$4,FALSE)</f>
        <v>4081</v>
      </c>
      <c r="E674">
        <f>VLOOKUP($A674,'TRA8907'!$C$9:$AB$235,'TRA8907'!Y$4,FALSE)</f>
        <v>4130</v>
      </c>
      <c r="F674">
        <f>VLOOKUP($A674,'TRA8907'!$C$9:$AB$235,'TRA8907'!Z$4,FALSE)</f>
        <v>4282</v>
      </c>
      <c r="G674">
        <f>VLOOKUP($A674,'TRA8907'!$C$9:$AB$235,'TRA8907'!AA$4,FALSE)</f>
        <v>4361</v>
      </c>
      <c r="H674">
        <f>VLOOKUP($A674,'TRA8907'!$C$9:$AB$235,'TRA8907'!AB$4,FALSE)</f>
        <v>4540</v>
      </c>
      <c r="I674">
        <f>VLOOKUP($A674,'TRA8907'!$C$9:$AC$235,'TRA8907'!AC$4,FALSE)</f>
        <v>4688</v>
      </c>
      <c r="J674">
        <f>VLOOKUP($A674,'TRA8907'!$C$9:$AD$235,'TRA8907'!AD$4,FALSE)</f>
        <v>4835</v>
      </c>
      <c r="K674">
        <f>VLOOKUP($A674,'TRA8907'!$C$9:$AE$235,'TRA8907'!AE$4,FALSE)</f>
        <v>5122</v>
      </c>
    </row>
    <row r="675" spans="1:11" x14ac:dyDescent="0.3">
      <c r="A675" t="s">
        <v>274</v>
      </c>
      <c r="B675" t="s">
        <v>481</v>
      </c>
      <c r="C675" t="s">
        <v>483</v>
      </c>
      <c r="D675">
        <f>VLOOKUP($A675,'TRA8907'!$C$9:$AB$235,'TRA8907'!X$4,FALSE)</f>
        <v>4978</v>
      </c>
      <c r="E675">
        <f>VLOOKUP($A675,'TRA8907'!$C$9:$AB$235,'TRA8907'!Y$4,FALSE)</f>
        <v>5168</v>
      </c>
      <c r="F675">
        <f>VLOOKUP($A675,'TRA8907'!$C$9:$AB$235,'TRA8907'!Z$4,FALSE)</f>
        <v>5613</v>
      </c>
      <c r="G675">
        <f>VLOOKUP($A675,'TRA8907'!$C$9:$AB$235,'TRA8907'!AA$4,FALSE)</f>
        <v>5491</v>
      </c>
      <c r="H675">
        <f>VLOOKUP($A675,'TRA8907'!$C$9:$AB$235,'TRA8907'!AB$4,FALSE)</f>
        <v>5640</v>
      </c>
      <c r="I675">
        <f>VLOOKUP($A675,'TRA8907'!$C$9:$AC$235,'TRA8907'!AC$4,FALSE)</f>
        <v>5824</v>
      </c>
      <c r="J675">
        <f>VLOOKUP($A675,'TRA8907'!$C$9:$AD$235,'TRA8907'!AD$4,FALSE)</f>
        <v>6319</v>
      </c>
      <c r="K675">
        <f>VLOOKUP($A675,'TRA8907'!$C$9:$AE$235,'TRA8907'!AE$4,FALSE)</f>
        <v>6313</v>
      </c>
    </row>
    <row r="676" spans="1:11" x14ac:dyDescent="0.3">
      <c r="A676" t="s">
        <v>33</v>
      </c>
      <c r="B676" t="s">
        <v>481</v>
      </c>
      <c r="C676" t="s">
        <v>484</v>
      </c>
      <c r="D676">
        <f>VLOOKUP($A676,'TRA8907'!$C$9:$AB$235,'TRA8907'!X$4,FALSE)</f>
        <v>5218</v>
      </c>
      <c r="E676">
        <f>VLOOKUP($A676,'TRA8907'!$C$9:$AB$235,'TRA8907'!Y$4,FALSE)</f>
        <v>5286</v>
      </c>
      <c r="F676">
        <f>VLOOKUP($A676,'TRA8907'!$C$9:$AB$235,'TRA8907'!Z$4,FALSE)</f>
        <v>5410</v>
      </c>
      <c r="G676">
        <f>VLOOKUP($A676,'TRA8907'!$C$9:$AB$235,'TRA8907'!AA$4,FALSE)</f>
        <v>5213</v>
      </c>
      <c r="H676">
        <f>VLOOKUP($A676,'TRA8907'!$C$9:$AB$235,'TRA8907'!AB$4,FALSE)</f>
        <v>5226</v>
      </c>
      <c r="I676">
        <f>VLOOKUP($A676,'TRA8907'!$C$9:$AC$235,'TRA8907'!AC$4,FALSE)</f>
        <v>5503</v>
      </c>
      <c r="J676">
        <f>VLOOKUP($A676,'TRA8907'!$C$9:$AD$235,'TRA8907'!AD$4,FALSE)</f>
        <v>5654</v>
      </c>
      <c r="K676">
        <f>VLOOKUP($A676,'TRA8907'!$C$9:$AE$235,'TRA8907'!AE$4,FALSE)</f>
        <v>6115</v>
      </c>
    </row>
    <row r="677" spans="1:11" x14ac:dyDescent="0.3">
      <c r="A677" t="s">
        <v>35</v>
      </c>
      <c r="B677" t="s">
        <v>481</v>
      </c>
      <c r="C677" t="s">
        <v>484</v>
      </c>
      <c r="D677">
        <f>VLOOKUP($A677,'TRA8907'!$C$9:$AB$235,'TRA8907'!X$4,FALSE)</f>
        <v>4834</v>
      </c>
      <c r="E677">
        <f>VLOOKUP($A677,'TRA8907'!$C$9:$AB$235,'TRA8907'!Y$4,FALSE)</f>
        <v>4895</v>
      </c>
      <c r="F677">
        <f>VLOOKUP($A677,'TRA8907'!$C$9:$AB$235,'TRA8907'!Z$4,FALSE)</f>
        <v>4990</v>
      </c>
      <c r="G677">
        <f>VLOOKUP($A677,'TRA8907'!$C$9:$AB$235,'TRA8907'!AA$4,FALSE)</f>
        <v>5049</v>
      </c>
      <c r="H677">
        <f>VLOOKUP($A677,'TRA8907'!$C$9:$AB$235,'TRA8907'!AB$4,FALSE)</f>
        <v>5049</v>
      </c>
      <c r="I677">
        <f>VLOOKUP($A677,'TRA8907'!$C$9:$AC$235,'TRA8907'!AC$4,FALSE)</f>
        <v>5140</v>
      </c>
      <c r="J677">
        <f>VLOOKUP($A677,'TRA8907'!$C$9:$AD$235,'TRA8907'!AD$4,FALSE)</f>
        <v>5275</v>
      </c>
      <c r="K677">
        <f>VLOOKUP($A677,'TRA8907'!$C$9:$AE$235,'TRA8907'!AE$4,FALSE)</f>
        <v>5412</v>
      </c>
    </row>
    <row r="678" spans="1:11" x14ac:dyDescent="0.3">
      <c r="A678" t="s">
        <v>37</v>
      </c>
      <c r="B678" t="s">
        <v>481</v>
      </c>
      <c r="C678" t="s">
        <v>484</v>
      </c>
      <c r="D678">
        <f>VLOOKUP($A678,'TRA8907'!$C$9:$AB$235,'TRA8907'!X$4,FALSE)</f>
        <v>4415</v>
      </c>
      <c r="E678">
        <f>VLOOKUP($A678,'TRA8907'!$C$9:$AB$235,'TRA8907'!Y$4,FALSE)</f>
        <v>4474</v>
      </c>
      <c r="F678">
        <f>VLOOKUP($A678,'TRA8907'!$C$9:$AB$235,'TRA8907'!Z$4,FALSE)</f>
        <v>4593</v>
      </c>
      <c r="G678">
        <f>VLOOKUP($A678,'TRA8907'!$C$9:$AB$235,'TRA8907'!AA$4,FALSE)</f>
        <v>4646</v>
      </c>
      <c r="H678">
        <f>VLOOKUP($A678,'TRA8907'!$C$9:$AB$235,'TRA8907'!AB$4,FALSE)</f>
        <v>4692</v>
      </c>
      <c r="I678">
        <f>VLOOKUP($A678,'TRA8907'!$C$9:$AC$235,'TRA8907'!AC$4,FALSE)</f>
        <v>4631</v>
      </c>
      <c r="J678">
        <f>VLOOKUP($A678,'TRA8907'!$C$9:$AD$235,'TRA8907'!AD$4,FALSE)</f>
        <v>4751</v>
      </c>
      <c r="K678">
        <f>VLOOKUP($A678,'TRA8907'!$C$9:$AE$235,'TRA8907'!AE$4,FALSE)</f>
        <v>4921</v>
      </c>
    </row>
    <row r="679" spans="1:11" x14ac:dyDescent="0.3">
      <c r="A679" t="s">
        <v>39</v>
      </c>
      <c r="B679" t="s">
        <v>481</v>
      </c>
      <c r="C679" t="s">
        <v>484</v>
      </c>
      <c r="D679">
        <f>VLOOKUP($A679,'TRA8907'!$C$9:$AB$235,'TRA8907'!X$4,FALSE)</f>
        <v>3733</v>
      </c>
      <c r="E679">
        <f>VLOOKUP($A679,'TRA8907'!$C$9:$AB$235,'TRA8907'!Y$4,FALSE)</f>
        <v>3812</v>
      </c>
      <c r="F679">
        <f>VLOOKUP($A679,'TRA8907'!$C$9:$AB$235,'TRA8907'!Z$4,FALSE)</f>
        <v>3782</v>
      </c>
      <c r="G679">
        <f>VLOOKUP($A679,'TRA8907'!$C$9:$AB$235,'TRA8907'!AA$4,FALSE)</f>
        <v>3849</v>
      </c>
      <c r="H679">
        <f>VLOOKUP($A679,'TRA8907'!$C$9:$AB$235,'TRA8907'!AB$4,FALSE)</f>
        <v>3896</v>
      </c>
      <c r="I679">
        <f>VLOOKUP($A679,'TRA8907'!$C$9:$AC$235,'TRA8907'!AC$4,FALSE)</f>
        <v>3865</v>
      </c>
      <c r="J679">
        <f>VLOOKUP($A679,'TRA8907'!$C$9:$AD$235,'TRA8907'!AD$4,FALSE)</f>
        <v>3968</v>
      </c>
      <c r="K679">
        <f>VLOOKUP($A679,'TRA8907'!$C$9:$AE$235,'TRA8907'!AE$4,FALSE)</f>
        <v>4093</v>
      </c>
    </row>
    <row r="680" spans="1:11" x14ac:dyDescent="0.3">
      <c r="A680" t="s">
        <v>41</v>
      </c>
      <c r="B680" t="s">
        <v>481</v>
      </c>
      <c r="C680" t="s">
        <v>484</v>
      </c>
      <c r="D680">
        <f>VLOOKUP($A680,'TRA8907'!$C$9:$AB$235,'TRA8907'!X$4,FALSE)</f>
        <v>4103</v>
      </c>
      <c r="E680">
        <f>VLOOKUP($A680,'TRA8907'!$C$9:$AB$235,'TRA8907'!Y$4,FALSE)</f>
        <v>4121</v>
      </c>
      <c r="F680">
        <f>VLOOKUP($A680,'TRA8907'!$C$9:$AB$235,'TRA8907'!Z$4,FALSE)</f>
        <v>4249</v>
      </c>
      <c r="G680">
        <f>VLOOKUP($A680,'TRA8907'!$C$9:$AB$235,'TRA8907'!AA$4,FALSE)</f>
        <v>4325</v>
      </c>
      <c r="H680">
        <f>VLOOKUP($A680,'TRA8907'!$C$9:$AB$235,'TRA8907'!AB$4,FALSE)</f>
        <v>4345</v>
      </c>
      <c r="I680">
        <f>VLOOKUP($A680,'TRA8907'!$C$9:$AC$235,'TRA8907'!AC$4,FALSE)</f>
        <v>4348</v>
      </c>
      <c r="J680">
        <f>VLOOKUP($A680,'TRA8907'!$C$9:$AD$235,'TRA8907'!AD$4,FALSE)</f>
        <v>4447</v>
      </c>
      <c r="K680">
        <f>VLOOKUP($A680,'TRA8907'!$C$9:$AE$235,'TRA8907'!AE$4,FALSE)</f>
        <v>4540</v>
      </c>
    </row>
    <row r="681" spans="1:11" x14ac:dyDescent="0.3">
      <c r="A681" t="s">
        <v>66</v>
      </c>
      <c r="B681" t="s">
        <v>481</v>
      </c>
      <c r="C681" t="s">
        <v>484</v>
      </c>
      <c r="D681">
        <f>VLOOKUP($A681,'TRA8907'!$C$9:$AB$235,'TRA8907'!X$4,FALSE)</f>
        <v>5776</v>
      </c>
      <c r="E681">
        <f>VLOOKUP($A681,'TRA8907'!$C$9:$AB$235,'TRA8907'!Y$4,FALSE)</f>
        <v>5848</v>
      </c>
      <c r="F681">
        <f>VLOOKUP($A681,'TRA8907'!$C$9:$AB$235,'TRA8907'!Z$4,FALSE)</f>
        <v>6087</v>
      </c>
      <c r="G681">
        <f>VLOOKUP($A681,'TRA8907'!$C$9:$AB$235,'TRA8907'!AA$4,FALSE)</f>
        <v>6199</v>
      </c>
      <c r="H681">
        <f>VLOOKUP($A681,'TRA8907'!$C$9:$AB$235,'TRA8907'!AB$4,FALSE)</f>
        <v>6151</v>
      </c>
      <c r="I681">
        <f>VLOOKUP($A681,'TRA8907'!$C$9:$AC$235,'TRA8907'!AC$4,FALSE)</f>
        <v>6330</v>
      </c>
      <c r="J681">
        <f>VLOOKUP($A681,'TRA8907'!$C$9:$AD$235,'TRA8907'!AD$4,FALSE)</f>
        <v>6428</v>
      </c>
      <c r="K681">
        <f>VLOOKUP($A681,'TRA8907'!$C$9:$AE$235,'TRA8907'!AE$4,FALSE)</f>
        <v>6664</v>
      </c>
    </row>
    <row r="682" spans="1:11" x14ac:dyDescent="0.3">
      <c r="A682" t="s">
        <v>68</v>
      </c>
      <c r="B682" t="s">
        <v>481</v>
      </c>
      <c r="C682" t="s">
        <v>484</v>
      </c>
      <c r="D682">
        <f>VLOOKUP($A682,'TRA8907'!$C$9:$AB$235,'TRA8907'!X$4,FALSE)</f>
        <v>6541</v>
      </c>
      <c r="E682">
        <f>VLOOKUP($A682,'TRA8907'!$C$9:$AB$235,'TRA8907'!Y$4,FALSE)</f>
        <v>6694</v>
      </c>
      <c r="F682">
        <f>VLOOKUP($A682,'TRA8907'!$C$9:$AB$235,'TRA8907'!Z$4,FALSE)</f>
        <v>6849</v>
      </c>
      <c r="G682">
        <f>VLOOKUP($A682,'TRA8907'!$C$9:$AB$235,'TRA8907'!AA$4,FALSE)</f>
        <v>6895</v>
      </c>
      <c r="H682">
        <f>VLOOKUP($A682,'TRA8907'!$C$9:$AB$235,'TRA8907'!AB$4,FALSE)</f>
        <v>7043</v>
      </c>
      <c r="I682">
        <f>VLOOKUP($A682,'TRA8907'!$C$9:$AC$235,'TRA8907'!AC$4,FALSE)</f>
        <v>7051</v>
      </c>
      <c r="J682">
        <f>VLOOKUP($A682,'TRA8907'!$C$9:$AD$235,'TRA8907'!AD$4,FALSE)</f>
        <v>7223</v>
      </c>
      <c r="K682">
        <f>VLOOKUP($A682,'TRA8907'!$C$9:$AE$235,'TRA8907'!AE$4,FALSE)</f>
        <v>7605</v>
      </c>
    </row>
    <row r="683" spans="1:11" x14ac:dyDescent="0.3">
      <c r="A683" t="s">
        <v>70</v>
      </c>
      <c r="B683" t="s">
        <v>481</v>
      </c>
      <c r="C683" t="s">
        <v>484</v>
      </c>
      <c r="D683">
        <f>VLOOKUP($A683,'TRA8907'!$C$9:$AB$235,'TRA8907'!X$4,FALSE)</f>
        <v>5424</v>
      </c>
      <c r="E683">
        <f>VLOOKUP($A683,'TRA8907'!$C$9:$AB$235,'TRA8907'!Y$4,FALSE)</f>
        <v>5471</v>
      </c>
      <c r="F683">
        <f>VLOOKUP($A683,'TRA8907'!$C$9:$AB$235,'TRA8907'!Z$4,FALSE)</f>
        <v>5670</v>
      </c>
      <c r="G683">
        <f>VLOOKUP($A683,'TRA8907'!$C$9:$AB$235,'TRA8907'!AA$4,FALSE)</f>
        <v>5779</v>
      </c>
      <c r="H683">
        <f>VLOOKUP($A683,'TRA8907'!$C$9:$AB$235,'TRA8907'!AB$4,FALSE)</f>
        <v>5828</v>
      </c>
      <c r="I683">
        <f>VLOOKUP($A683,'TRA8907'!$C$9:$AC$235,'TRA8907'!AC$4,FALSE)</f>
        <v>6030</v>
      </c>
      <c r="J683">
        <f>VLOOKUP($A683,'TRA8907'!$C$9:$AD$235,'TRA8907'!AD$4,FALSE)</f>
        <v>6081</v>
      </c>
      <c r="K683">
        <f>VLOOKUP($A683,'TRA8907'!$C$9:$AE$235,'TRA8907'!AE$4,FALSE)</f>
        <v>6332</v>
      </c>
    </row>
    <row r="684" spans="1:11" x14ac:dyDescent="0.3">
      <c r="A684" t="s">
        <v>72</v>
      </c>
      <c r="B684" t="s">
        <v>481</v>
      </c>
      <c r="C684" t="s">
        <v>484</v>
      </c>
      <c r="D684">
        <f>VLOOKUP($A684,'TRA8907'!$C$9:$AB$235,'TRA8907'!X$4,FALSE)</f>
        <v>3617</v>
      </c>
      <c r="E684">
        <f>VLOOKUP($A684,'TRA8907'!$C$9:$AB$235,'TRA8907'!Y$4,FALSE)</f>
        <v>3666</v>
      </c>
      <c r="F684">
        <f>VLOOKUP($A684,'TRA8907'!$C$9:$AB$235,'TRA8907'!Z$4,FALSE)</f>
        <v>3844</v>
      </c>
      <c r="G684">
        <f>VLOOKUP($A684,'TRA8907'!$C$9:$AB$235,'TRA8907'!AA$4,FALSE)</f>
        <v>3952</v>
      </c>
      <c r="H684">
        <f>VLOOKUP($A684,'TRA8907'!$C$9:$AB$235,'TRA8907'!AB$4,FALSE)</f>
        <v>3985</v>
      </c>
      <c r="I684">
        <f>VLOOKUP($A684,'TRA8907'!$C$9:$AC$235,'TRA8907'!AC$4,FALSE)</f>
        <v>4112</v>
      </c>
      <c r="J684">
        <f>VLOOKUP($A684,'TRA8907'!$C$9:$AD$235,'TRA8907'!AD$4,FALSE)</f>
        <v>4150</v>
      </c>
      <c r="K684">
        <f>VLOOKUP($A684,'TRA8907'!$C$9:$AE$235,'TRA8907'!AE$4,FALSE)</f>
        <v>4342</v>
      </c>
    </row>
    <row r="685" spans="1:11" x14ac:dyDescent="0.3">
      <c r="A685" t="s">
        <v>74</v>
      </c>
      <c r="B685" t="s">
        <v>481</v>
      </c>
      <c r="C685" t="s">
        <v>484</v>
      </c>
      <c r="D685">
        <f>VLOOKUP($A685,'TRA8907'!$C$9:$AB$235,'TRA8907'!X$4,FALSE)</f>
        <v>6117</v>
      </c>
      <c r="E685">
        <f>VLOOKUP($A685,'TRA8907'!$C$9:$AB$235,'TRA8907'!Y$4,FALSE)</f>
        <v>6019</v>
      </c>
      <c r="F685">
        <f>VLOOKUP($A685,'TRA8907'!$C$9:$AB$235,'TRA8907'!Z$4,FALSE)</f>
        <v>5990</v>
      </c>
      <c r="G685">
        <f>VLOOKUP($A685,'TRA8907'!$C$9:$AB$235,'TRA8907'!AA$4,FALSE)</f>
        <v>6099</v>
      </c>
      <c r="H685">
        <f>VLOOKUP($A685,'TRA8907'!$C$9:$AB$235,'TRA8907'!AB$4,FALSE)</f>
        <v>6192</v>
      </c>
      <c r="I685">
        <f>VLOOKUP($A685,'TRA8907'!$C$9:$AC$235,'TRA8907'!AC$4,FALSE)</f>
        <v>6231</v>
      </c>
      <c r="J685">
        <f>VLOOKUP($A685,'TRA8907'!$C$9:$AD$235,'TRA8907'!AD$4,FALSE)</f>
        <v>6409</v>
      </c>
      <c r="K685">
        <f>VLOOKUP($A685,'TRA8907'!$C$9:$AE$235,'TRA8907'!AE$4,FALSE)</f>
        <v>6764</v>
      </c>
    </row>
    <row r="686" spans="1:11" x14ac:dyDescent="0.3">
      <c r="A686" t="s">
        <v>76</v>
      </c>
      <c r="B686" t="s">
        <v>481</v>
      </c>
      <c r="C686" t="s">
        <v>484</v>
      </c>
      <c r="D686">
        <f>VLOOKUP($A686,'TRA8907'!$C$9:$AB$235,'TRA8907'!X$4,FALSE)</f>
        <v>8993</v>
      </c>
      <c r="E686">
        <f>VLOOKUP($A686,'TRA8907'!$C$9:$AB$235,'TRA8907'!Y$4,FALSE)</f>
        <v>8226</v>
      </c>
      <c r="F686">
        <f>VLOOKUP($A686,'TRA8907'!$C$9:$AB$235,'TRA8907'!Z$4,FALSE)</f>
        <v>8280</v>
      </c>
      <c r="G686">
        <f>VLOOKUP($A686,'TRA8907'!$C$9:$AB$235,'TRA8907'!AA$4,FALSE)</f>
        <v>8472</v>
      </c>
      <c r="H686">
        <f>VLOOKUP($A686,'TRA8907'!$C$9:$AB$235,'TRA8907'!AB$4,FALSE)</f>
        <v>8477</v>
      </c>
      <c r="I686">
        <f>VLOOKUP($A686,'TRA8907'!$C$9:$AC$235,'TRA8907'!AC$4,FALSE)</f>
        <v>8300</v>
      </c>
      <c r="J686">
        <f>VLOOKUP($A686,'TRA8907'!$C$9:$AD$235,'TRA8907'!AD$4,FALSE)</f>
        <v>8424</v>
      </c>
      <c r="K686">
        <f>VLOOKUP($A686,'TRA8907'!$C$9:$AE$235,'TRA8907'!AE$4,FALSE)</f>
        <v>8701</v>
      </c>
    </row>
    <row r="687" spans="1:11" x14ac:dyDescent="0.3">
      <c r="A687" t="s">
        <v>78</v>
      </c>
      <c r="B687" t="s">
        <v>481</v>
      </c>
      <c r="C687" t="s">
        <v>484</v>
      </c>
      <c r="D687">
        <f>VLOOKUP($A687,'TRA8907'!$C$9:$AB$235,'TRA8907'!X$4,FALSE)</f>
        <v>5154</v>
      </c>
      <c r="E687">
        <f>VLOOKUP($A687,'TRA8907'!$C$9:$AB$235,'TRA8907'!Y$4,FALSE)</f>
        <v>5223</v>
      </c>
      <c r="F687">
        <f>VLOOKUP($A687,'TRA8907'!$C$9:$AB$235,'TRA8907'!Z$4,FALSE)</f>
        <v>5383</v>
      </c>
      <c r="G687">
        <f>VLOOKUP($A687,'TRA8907'!$C$9:$AB$235,'TRA8907'!AA$4,FALSE)</f>
        <v>5506</v>
      </c>
      <c r="H687">
        <f>VLOOKUP($A687,'TRA8907'!$C$9:$AB$235,'TRA8907'!AB$4,FALSE)</f>
        <v>5563</v>
      </c>
      <c r="I687">
        <f>VLOOKUP($A687,'TRA8907'!$C$9:$AC$235,'TRA8907'!AC$4,FALSE)</f>
        <v>5714</v>
      </c>
      <c r="J687">
        <f>VLOOKUP($A687,'TRA8907'!$C$9:$AD$235,'TRA8907'!AD$4,FALSE)</f>
        <v>5807</v>
      </c>
      <c r="K687">
        <f>VLOOKUP($A687,'TRA8907'!$C$9:$AE$235,'TRA8907'!AE$4,FALSE)</f>
        <v>6198</v>
      </c>
    </row>
    <row r="688" spans="1:11" x14ac:dyDescent="0.3">
      <c r="A688" t="s">
        <v>80</v>
      </c>
      <c r="B688" t="s">
        <v>481</v>
      </c>
      <c r="C688" t="s">
        <v>484</v>
      </c>
      <c r="D688">
        <f>VLOOKUP($A688,'TRA8907'!$C$9:$AB$235,'TRA8907'!X$4,FALSE)</f>
        <v>4213</v>
      </c>
      <c r="E688">
        <f>VLOOKUP($A688,'TRA8907'!$C$9:$AB$235,'TRA8907'!Y$4,FALSE)</f>
        <v>4214</v>
      </c>
      <c r="F688">
        <f>VLOOKUP($A688,'TRA8907'!$C$9:$AB$235,'TRA8907'!Z$4,FALSE)</f>
        <v>4356</v>
      </c>
      <c r="G688">
        <f>VLOOKUP($A688,'TRA8907'!$C$9:$AB$235,'TRA8907'!AA$4,FALSE)</f>
        <v>4446</v>
      </c>
      <c r="H688">
        <f>VLOOKUP($A688,'TRA8907'!$C$9:$AB$235,'TRA8907'!AB$4,FALSE)</f>
        <v>4522</v>
      </c>
      <c r="I688">
        <f>VLOOKUP($A688,'TRA8907'!$C$9:$AC$235,'TRA8907'!AC$4,FALSE)</f>
        <v>4606</v>
      </c>
      <c r="J688">
        <f>VLOOKUP($A688,'TRA8907'!$C$9:$AD$235,'TRA8907'!AD$4,FALSE)</f>
        <v>4713</v>
      </c>
      <c r="K688">
        <f>VLOOKUP($A688,'TRA8907'!$C$9:$AE$235,'TRA8907'!AE$4,FALSE)</f>
        <v>4850</v>
      </c>
    </row>
    <row r="689" spans="1:11" x14ac:dyDescent="0.3">
      <c r="A689" t="s">
        <v>82</v>
      </c>
      <c r="B689" t="s">
        <v>481</v>
      </c>
      <c r="C689" t="s">
        <v>484</v>
      </c>
      <c r="D689">
        <f>VLOOKUP($A689,'TRA8907'!$C$9:$AB$235,'TRA8907'!X$4,FALSE)</f>
        <v>5191</v>
      </c>
      <c r="E689">
        <f>VLOOKUP($A689,'TRA8907'!$C$9:$AB$235,'TRA8907'!Y$4,FALSE)</f>
        <v>5237</v>
      </c>
      <c r="F689">
        <f>VLOOKUP($A689,'TRA8907'!$C$9:$AB$235,'TRA8907'!Z$4,FALSE)</f>
        <v>5437</v>
      </c>
      <c r="G689">
        <f>VLOOKUP($A689,'TRA8907'!$C$9:$AB$235,'TRA8907'!AA$4,FALSE)</f>
        <v>5458</v>
      </c>
      <c r="H689">
        <f>VLOOKUP($A689,'TRA8907'!$C$9:$AB$235,'TRA8907'!AB$4,FALSE)</f>
        <v>5436</v>
      </c>
      <c r="I689">
        <f>VLOOKUP($A689,'TRA8907'!$C$9:$AC$235,'TRA8907'!AC$4,FALSE)</f>
        <v>5564</v>
      </c>
      <c r="J689">
        <f>VLOOKUP($A689,'TRA8907'!$C$9:$AD$235,'TRA8907'!AD$4,FALSE)</f>
        <v>5672</v>
      </c>
      <c r="K689">
        <f>VLOOKUP($A689,'TRA8907'!$C$9:$AE$235,'TRA8907'!AE$4,FALSE)</f>
        <v>5942</v>
      </c>
    </row>
    <row r="690" spans="1:11" x14ac:dyDescent="0.3">
      <c r="A690" t="s">
        <v>84</v>
      </c>
      <c r="B690" t="s">
        <v>481</v>
      </c>
      <c r="C690" t="s">
        <v>484</v>
      </c>
      <c r="D690">
        <f>VLOOKUP($A690,'TRA8907'!$C$9:$AB$235,'TRA8907'!X$4,FALSE)</f>
        <v>4631</v>
      </c>
      <c r="E690">
        <f>VLOOKUP($A690,'TRA8907'!$C$9:$AB$235,'TRA8907'!Y$4,FALSE)</f>
        <v>4636</v>
      </c>
      <c r="F690">
        <f>VLOOKUP($A690,'TRA8907'!$C$9:$AB$235,'TRA8907'!Z$4,FALSE)</f>
        <v>4782</v>
      </c>
      <c r="G690">
        <f>VLOOKUP($A690,'TRA8907'!$C$9:$AB$235,'TRA8907'!AA$4,FALSE)</f>
        <v>4883</v>
      </c>
      <c r="H690">
        <f>VLOOKUP($A690,'TRA8907'!$C$9:$AB$235,'TRA8907'!AB$4,FALSE)</f>
        <v>4949</v>
      </c>
      <c r="I690">
        <f>VLOOKUP($A690,'TRA8907'!$C$9:$AC$235,'TRA8907'!AC$4,FALSE)</f>
        <v>5056</v>
      </c>
      <c r="J690">
        <f>VLOOKUP($A690,'TRA8907'!$C$9:$AD$235,'TRA8907'!AD$4,FALSE)</f>
        <v>5142</v>
      </c>
      <c r="K690">
        <f>VLOOKUP($A690,'TRA8907'!$C$9:$AE$235,'TRA8907'!AE$4,FALSE)</f>
        <v>5287</v>
      </c>
    </row>
    <row r="691" spans="1:11" x14ac:dyDescent="0.3">
      <c r="A691" t="s">
        <v>88</v>
      </c>
      <c r="B691" t="s">
        <v>481</v>
      </c>
      <c r="C691" t="s">
        <v>484</v>
      </c>
      <c r="D691">
        <f>VLOOKUP($A691,'TRA8907'!$C$9:$AB$235,'TRA8907'!X$4,FALSE)</f>
        <v>6773</v>
      </c>
      <c r="E691">
        <f>VLOOKUP($A691,'TRA8907'!$C$9:$AB$235,'TRA8907'!Y$4,FALSE)</f>
        <v>6938</v>
      </c>
      <c r="F691">
        <f>VLOOKUP($A691,'TRA8907'!$C$9:$AB$235,'TRA8907'!Z$4,FALSE)</f>
        <v>7173</v>
      </c>
      <c r="G691">
        <f>VLOOKUP($A691,'TRA8907'!$C$9:$AB$235,'TRA8907'!AA$4,FALSE)</f>
        <v>7348</v>
      </c>
      <c r="H691">
        <f>VLOOKUP($A691,'TRA8907'!$C$9:$AB$235,'TRA8907'!AB$4,FALSE)</f>
        <v>7570</v>
      </c>
      <c r="I691">
        <f>VLOOKUP($A691,'TRA8907'!$C$9:$AC$235,'TRA8907'!AC$4,FALSE)</f>
        <v>8061</v>
      </c>
      <c r="J691">
        <f>VLOOKUP($A691,'TRA8907'!$C$9:$AD$235,'TRA8907'!AD$4,FALSE)</f>
        <v>8257</v>
      </c>
      <c r="K691">
        <f>VLOOKUP($A691,'TRA8907'!$C$9:$AE$235,'TRA8907'!AE$4,FALSE)</f>
        <v>8540</v>
      </c>
    </row>
    <row r="692" spans="1:11" x14ac:dyDescent="0.3">
      <c r="A692" t="s">
        <v>90</v>
      </c>
      <c r="B692" t="s">
        <v>481</v>
      </c>
      <c r="C692" t="s">
        <v>484</v>
      </c>
      <c r="D692">
        <f>VLOOKUP($A692,'TRA8907'!$C$9:$AB$235,'TRA8907'!X$4,FALSE)</f>
        <v>4353</v>
      </c>
      <c r="E692">
        <f>VLOOKUP($A692,'TRA8907'!$C$9:$AB$235,'TRA8907'!Y$4,FALSE)</f>
        <v>4451</v>
      </c>
      <c r="F692">
        <f>VLOOKUP($A692,'TRA8907'!$C$9:$AB$235,'TRA8907'!Z$4,FALSE)</f>
        <v>4565</v>
      </c>
      <c r="G692">
        <f>VLOOKUP($A692,'TRA8907'!$C$9:$AB$235,'TRA8907'!AA$4,FALSE)</f>
        <v>4747</v>
      </c>
      <c r="H692">
        <f>VLOOKUP($A692,'TRA8907'!$C$9:$AB$235,'TRA8907'!AB$4,FALSE)</f>
        <v>4852</v>
      </c>
      <c r="I692">
        <f>VLOOKUP($A692,'TRA8907'!$C$9:$AC$235,'TRA8907'!AC$4,FALSE)</f>
        <v>5070</v>
      </c>
      <c r="J692">
        <f>VLOOKUP($A692,'TRA8907'!$C$9:$AD$235,'TRA8907'!AD$4,FALSE)</f>
        <v>5171</v>
      </c>
      <c r="K692">
        <f>VLOOKUP($A692,'TRA8907'!$C$9:$AE$235,'TRA8907'!AE$4,FALSE)</f>
        <v>5345</v>
      </c>
    </row>
    <row r="693" spans="1:11" x14ac:dyDescent="0.3">
      <c r="A693" t="s">
        <v>94</v>
      </c>
      <c r="B693" t="s">
        <v>481</v>
      </c>
      <c r="C693" t="s">
        <v>484</v>
      </c>
      <c r="D693">
        <f>VLOOKUP($A693,'TRA8907'!$C$9:$AB$235,'TRA8907'!X$4,FALSE)</f>
        <v>3278</v>
      </c>
      <c r="E693">
        <f>VLOOKUP($A693,'TRA8907'!$C$9:$AB$235,'TRA8907'!Y$4,FALSE)</f>
        <v>3332</v>
      </c>
      <c r="F693">
        <f>VLOOKUP($A693,'TRA8907'!$C$9:$AB$235,'TRA8907'!Z$4,FALSE)</f>
        <v>3406</v>
      </c>
      <c r="G693">
        <f>VLOOKUP($A693,'TRA8907'!$C$9:$AB$235,'TRA8907'!AA$4,FALSE)</f>
        <v>3475</v>
      </c>
      <c r="H693">
        <f>VLOOKUP($A693,'TRA8907'!$C$9:$AB$235,'TRA8907'!AB$4,FALSE)</f>
        <v>3557</v>
      </c>
      <c r="I693">
        <f>VLOOKUP($A693,'TRA8907'!$C$9:$AC$235,'TRA8907'!AC$4,FALSE)</f>
        <v>3662</v>
      </c>
      <c r="J693">
        <f>VLOOKUP($A693,'TRA8907'!$C$9:$AD$235,'TRA8907'!AD$4,FALSE)</f>
        <v>3698</v>
      </c>
      <c r="K693">
        <f>VLOOKUP($A693,'TRA8907'!$C$9:$AE$235,'TRA8907'!AE$4,FALSE)</f>
        <v>3830</v>
      </c>
    </row>
    <row r="694" spans="1:11" x14ac:dyDescent="0.3">
      <c r="A694" t="s">
        <v>92</v>
      </c>
      <c r="B694" t="s">
        <v>481</v>
      </c>
      <c r="C694" t="s">
        <v>484</v>
      </c>
      <c r="D694">
        <f>VLOOKUP($A694,'TRA8907'!$C$9:$AB$235,'TRA8907'!X$4,FALSE)</f>
        <v>4850</v>
      </c>
      <c r="E694">
        <f>VLOOKUP($A694,'TRA8907'!$C$9:$AB$235,'TRA8907'!Y$4,FALSE)</f>
        <v>4911</v>
      </c>
      <c r="F694">
        <f>VLOOKUP($A694,'TRA8907'!$C$9:$AB$235,'TRA8907'!Z$4,FALSE)</f>
        <v>5155</v>
      </c>
      <c r="G694">
        <f>VLOOKUP($A694,'TRA8907'!$C$9:$AB$235,'TRA8907'!AA$4,FALSE)</f>
        <v>5259</v>
      </c>
      <c r="H694">
        <f>VLOOKUP($A694,'TRA8907'!$C$9:$AB$235,'TRA8907'!AB$4,FALSE)</f>
        <v>5423</v>
      </c>
      <c r="I694">
        <f>VLOOKUP($A694,'TRA8907'!$C$9:$AC$235,'TRA8907'!AC$4,FALSE)</f>
        <v>5482</v>
      </c>
      <c r="J694">
        <f>VLOOKUP($A694,'TRA8907'!$C$9:$AD$235,'TRA8907'!AD$4,FALSE)</f>
        <v>5501</v>
      </c>
      <c r="K694">
        <f>VLOOKUP($A694,'TRA8907'!$C$9:$AE$235,'TRA8907'!AE$4,FALSE)</f>
        <v>5544</v>
      </c>
    </row>
    <row r="695" spans="1:11" x14ac:dyDescent="0.3">
      <c r="A695" t="s">
        <v>96</v>
      </c>
      <c r="B695" t="s">
        <v>481</v>
      </c>
      <c r="C695" t="s">
        <v>484</v>
      </c>
      <c r="D695">
        <f>VLOOKUP($A695,'TRA8907'!$C$9:$AB$235,'TRA8907'!X$4,FALSE)</f>
        <v>3886</v>
      </c>
      <c r="E695">
        <f>VLOOKUP($A695,'TRA8907'!$C$9:$AB$235,'TRA8907'!Y$4,FALSE)</f>
        <v>3944</v>
      </c>
      <c r="F695">
        <f>VLOOKUP($A695,'TRA8907'!$C$9:$AB$235,'TRA8907'!Z$4,FALSE)</f>
        <v>4105</v>
      </c>
      <c r="G695">
        <f>VLOOKUP($A695,'TRA8907'!$C$9:$AB$235,'TRA8907'!AA$4,FALSE)</f>
        <v>4220</v>
      </c>
      <c r="H695">
        <f>VLOOKUP($A695,'TRA8907'!$C$9:$AB$235,'TRA8907'!AB$4,FALSE)</f>
        <v>4261</v>
      </c>
      <c r="I695">
        <f>VLOOKUP($A695,'TRA8907'!$C$9:$AC$235,'TRA8907'!AC$4,FALSE)</f>
        <v>4302</v>
      </c>
      <c r="J695">
        <f>VLOOKUP($A695,'TRA8907'!$C$9:$AD$235,'TRA8907'!AD$4,FALSE)</f>
        <v>4465</v>
      </c>
      <c r="K695">
        <f>VLOOKUP($A695,'TRA8907'!$C$9:$AE$235,'TRA8907'!AE$4,FALSE)</f>
        <v>4662</v>
      </c>
    </row>
    <row r="696" spans="1:11" x14ac:dyDescent="0.3">
      <c r="A696" t="s">
        <v>114</v>
      </c>
      <c r="B696" t="s">
        <v>481</v>
      </c>
      <c r="C696" t="s">
        <v>484</v>
      </c>
      <c r="D696">
        <f>VLOOKUP($A696,'TRA8907'!$C$9:$AB$235,'TRA8907'!X$4,FALSE)</f>
        <v>4263</v>
      </c>
      <c r="E696">
        <f>VLOOKUP($A696,'TRA8907'!$C$9:$AB$235,'TRA8907'!Y$4,FALSE)</f>
        <v>4319</v>
      </c>
      <c r="F696">
        <f>VLOOKUP($A696,'TRA8907'!$C$9:$AB$235,'TRA8907'!Z$4,FALSE)</f>
        <v>4431</v>
      </c>
      <c r="G696">
        <f>VLOOKUP($A696,'TRA8907'!$C$9:$AB$235,'TRA8907'!AA$4,FALSE)</f>
        <v>4575</v>
      </c>
      <c r="H696">
        <f>VLOOKUP($A696,'TRA8907'!$C$9:$AB$235,'TRA8907'!AB$4,FALSE)</f>
        <v>4644</v>
      </c>
      <c r="I696">
        <f>VLOOKUP($A696,'TRA8907'!$C$9:$AC$235,'TRA8907'!AC$4,FALSE)</f>
        <v>4774</v>
      </c>
      <c r="J696">
        <f>VLOOKUP($A696,'TRA8907'!$C$9:$AD$235,'TRA8907'!AD$4,FALSE)</f>
        <v>4970</v>
      </c>
      <c r="K696">
        <f>VLOOKUP($A696,'TRA8907'!$C$9:$AE$235,'TRA8907'!AE$4,FALSE)</f>
        <v>5154</v>
      </c>
    </row>
    <row r="697" spans="1:11" x14ac:dyDescent="0.3">
      <c r="A697" t="s">
        <v>116</v>
      </c>
      <c r="B697" t="s">
        <v>481</v>
      </c>
      <c r="C697" t="s">
        <v>484</v>
      </c>
      <c r="D697">
        <f>VLOOKUP($A697,'TRA8907'!$C$9:$AB$235,'TRA8907'!X$4,FALSE)</f>
        <v>5080</v>
      </c>
      <c r="E697">
        <f>VLOOKUP($A697,'TRA8907'!$C$9:$AB$235,'TRA8907'!Y$4,FALSE)</f>
        <v>5170</v>
      </c>
      <c r="F697">
        <f>VLOOKUP($A697,'TRA8907'!$C$9:$AB$235,'TRA8907'!Z$4,FALSE)</f>
        <v>5389</v>
      </c>
      <c r="G697">
        <f>VLOOKUP($A697,'TRA8907'!$C$9:$AB$235,'TRA8907'!AA$4,FALSE)</f>
        <v>5586</v>
      </c>
      <c r="H697">
        <f>VLOOKUP($A697,'TRA8907'!$C$9:$AB$235,'TRA8907'!AB$4,FALSE)</f>
        <v>5743</v>
      </c>
      <c r="I697">
        <f>VLOOKUP($A697,'TRA8907'!$C$9:$AC$235,'TRA8907'!AC$4,FALSE)</f>
        <v>5862</v>
      </c>
      <c r="J697">
        <f>VLOOKUP($A697,'TRA8907'!$C$9:$AD$235,'TRA8907'!AD$4,FALSE)</f>
        <v>6124</v>
      </c>
      <c r="K697">
        <f>VLOOKUP($A697,'TRA8907'!$C$9:$AE$235,'TRA8907'!AE$4,FALSE)</f>
        <v>6233</v>
      </c>
    </row>
    <row r="698" spans="1:11" x14ac:dyDescent="0.3">
      <c r="A698" t="s">
        <v>118</v>
      </c>
      <c r="B698" t="s">
        <v>481</v>
      </c>
      <c r="C698" t="s">
        <v>484</v>
      </c>
      <c r="D698">
        <f>VLOOKUP($A698,'TRA8907'!$C$9:$AB$235,'TRA8907'!X$4,FALSE)</f>
        <v>5309</v>
      </c>
      <c r="E698">
        <f>VLOOKUP($A698,'TRA8907'!$C$9:$AB$235,'TRA8907'!Y$4,FALSE)</f>
        <v>5397</v>
      </c>
      <c r="F698">
        <f>VLOOKUP($A698,'TRA8907'!$C$9:$AB$235,'TRA8907'!Z$4,FALSE)</f>
        <v>5457</v>
      </c>
      <c r="G698">
        <f>VLOOKUP($A698,'TRA8907'!$C$9:$AB$235,'TRA8907'!AA$4,FALSE)</f>
        <v>5656</v>
      </c>
      <c r="H698">
        <f>VLOOKUP($A698,'TRA8907'!$C$9:$AB$235,'TRA8907'!AB$4,FALSE)</f>
        <v>5767</v>
      </c>
      <c r="I698">
        <f>VLOOKUP($A698,'TRA8907'!$C$9:$AC$235,'TRA8907'!AC$4,FALSE)</f>
        <v>5895</v>
      </c>
      <c r="J698">
        <f>VLOOKUP($A698,'TRA8907'!$C$9:$AD$235,'TRA8907'!AD$4,FALSE)</f>
        <v>6123</v>
      </c>
      <c r="K698">
        <f>VLOOKUP($A698,'TRA8907'!$C$9:$AE$235,'TRA8907'!AE$4,FALSE)</f>
        <v>6409</v>
      </c>
    </row>
    <row r="699" spans="1:11" x14ac:dyDescent="0.3">
      <c r="A699" t="s">
        <v>120</v>
      </c>
      <c r="B699" t="s">
        <v>481</v>
      </c>
      <c r="C699" t="s">
        <v>484</v>
      </c>
      <c r="D699">
        <f>VLOOKUP($A699,'TRA8907'!$C$9:$AB$235,'TRA8907'!X$4,FALSE)</f>
        <v>3771</v>
      </c>
      <c r="E699">
        <f>VLOOKUP($A699,'TRA8907'!$C$9:$AB$235,'TRA8907'!Y$4,FALSE)</f>
        <v>3832</v>
      </c>
      <c r="F699">
        <f>VLOOKUP($A699,'TRA8907'!$C$9:$AB$235,'TRA8907'!Z$4,FALSE)</f>
        <v>3967</v>
      </c>
      <c r="G699">
        <f>VLOOKUP($A699,'TRA8907'!$C$9:$AB$235,'TRA8907'!AA$4,FALSE)</f>
        <v>4062</v>
      </c>
      <c r="H699">
        <f>VLOOKUP($A699,'TRA8907'!$C$9:$AB$235,'TRA8907'!AB$4,FALSE)</f>
        <v>4180</v>
      </c>
      <c r="I699">
        <f>VLOOKUP($A699,'TRA8907'!$C$9:$AC$235,'TRA8907'!AC$4,FALSE)</f>
        <v>4278</v>
      </c>
      <c r="J699">
        <f>VLOOKUP($A699,'TRA8907'!$C$9:$AD$235,'TRA8907'!AD$4,FALSE)</f>
        <v>4443</v>
      </c>
      <c r="K699">
        <f>VLOOKUP($A699,'TRA8907'!$C$9:$AE$235,'TRA8907'!AE$4,FALSE)</f>
        <v>4570</v>
      </c>
    </row>
    <row r="700" spans="1:11" x14ac:dyDescent="0.3">
      <c r="A700" t="s">
        <v>124</v>
      </c>
      <c r="B700" t="s">
        <v>481</v>
      </c>
      <c r="C700" t="s">
        <v>484</v>
      </c>
      <c r="D700">
        <f>VLOOKUP($A700,'TRA8907'!$C$9:$AB$235,'TRA8907'!X$4,FALSE)</f>
        <v>3538</v>
      </c>
      <c r="E700">
        <f>VLOOKUP($A700,'TRA8907'!$C$9:$AB$235,'TRA8907'!Y$4,FALSE)</f>
        <v>3586</v>
      </c>
      <c r="F700">
        <f>VLOOKUP($A700,'TRA8907'!$C$9:$AB$235,'TRA8907'!Z$4,FALSE)</f>
        <v>3757</v>
      </c>
      <c r="G700">
        <f>VLOOKUP($A700,'TRA8907'!$C$9:$AB$235,'TRA8907'!AA$4,FALSE)</f>
        <v>3877</v>
      </c>
      <c r="H700">
        <f>VLOOKUP($A700,'TRA8907'!$C$9:$AB$235,'TRA8907'!AB$4,FALSE)</f>
        <v>3943</v>
      </c>
      <c r="I700">
        <f>VLOOKUP($A700,'TRA8907'!$C$9:$AC$235,'TRA8907'!AC$4,FALSE)</f>
        <v>4088</v>
      </c>
      <c r="J700">
        <f>VLOOKUP($A700,'TRA8907'!$C$9:$AD$235,'TRA8907'!AD$4,FALSE)</f>
        <v>4202</v>
      </c>
      <c r="K700">
        <f>VLOOKUP($A700,'TRA8907'!$C$9:$AE$235,'TRA8907'!AE$4,FALSE)</f>
        <v>4301</v>
      </c>
    </row>
    <row r="701" spans="1:11" x14ac:dyDescent="0.3">
      <c r="A701" t="s">
        <v>126</v>
      </c>
      <c r="B701" t="s">
        <v>481</v>
      </c>
      <c r="C701" t="s">
        <v>484</v>
      </c>
      <c r="D701">
        <f>VLOOKUP($A701,'TRA8907'!$C$9:$AB$235,'TRA8907'!X$4,FALSE)</f>
        <v>3464</v>
      </c>
      <c r="E701">
        <f>VLOOKUP($A701,'TRA8907'!$C$9:$AB$235,'TRA8907'!Y$4,FALSE)</f>
        <v>3508</v>
      </c>
      <c r="F701">
        <f>VLOOKUP($A701,'TRA8907'!$C$9:$AB$235,'TRA8907'!Z$4,FALSE)</f>
        <v>3714</v>
      </c>
      <c r="G701">
        <f>VLOOKUP($A701,'TRA8907'!$C$9:$AB$235,'TRA8907'!AA$4,FALSE)</f>
        <v>3816</v>
      </c>
      <c r="H701">
        <f>VLOOKUP($A701,'TRA8907'!$C$9:$AB$235,'TRA8907'!AB$4,FALSE)</f>
        <v>3925</v>
      </c>
      <c r="I701">
        <f>VLOOKUP($A701,'TRA8907'!$C$9:$AC$235,'TRA8907'!AC$4,FALSE)</f>
        <v>3962</v>
      </c>
      <c r="J701">
        <f>VLOOKUP($A701,'TRA8907'!$C$9:$AD$235,'TRA8907'!AD$4,FALSE)</f>
        <v>4056</v>
      </c>
      <c r="K701">
        <f>VLOOKUP($A701,'TRA8907'!$C$9:$AE$235,'TRA8907'!AE$4,FALSE)</f>
        <v>4198</v>
      </c>
    </row>
    <row r="702" spans="1:11" x14ac:dyDescent="0.3">
      <c r="A702" t="s">
        <v>128</v>
      </c>
      <c r="B702" t="s">
        <v>481</v>
      </c>
      <c r="C702" t="s">
        <v>484</v>
      </c>
      <c r="D702">
        <f>VLOOKUP($A702,'TRA8907'!$C$9:$AB$235,'TRA8907'!X$4,FALSE)</f>
        <v>3751</v>
      </c>
      <c r="E702">
        <f>VLOOKUP($A702,'TRA8907'!$C$9:$AB$235,'TRA8907'!Y$4,FALSE)</f>
        <v>3799</v>
      </c>
      <c r="F702">
        <f>VLOOKUP($A702,'TRA8907'!$C$9:$AB$235,'TRA8907'!Z$4,FALSE)</f>
        <v>4065</v>
      </c>
      <c r="G702">
        <f>VLOOKUP($A702,'TRA8907'!$C$9:$AB$235,'TRA8907'!AA$4,FALSE)</f>
        <v>4119</v>
      </c>
      <c r="H702">
        <f>VLOOKUP($A702,'TRA8907'!$C$9:$AB$235,'TRA8907'!AB$4,FALSE)</f>
        <v>4244</v>
      </c>
      <c r="I702">
        <f>VLOOKUP($A702,'TRA8907'!$C$9:$AC$235,'TRA8907'!AC$4,FALSE)</f>
        <v>4307</v>
      </c>
      <c r="J702">
        <f>VLOOKUP($A702,'TRA8907'!$C$9:$AD$235,'TRA8907'!AD$4,FALSE)</f>
        <v>4387</v>
      </c>
      <c r="K702">
        <f>VLOOKUP($A702,'TRA8907'!$C$9:$AE$235,'TRA8907'!AE$4,FALSE)</f>
        <v>4526</v>
      </c>
    </row>
    <row r="703" spans="1:11" x14ac:dyDescent="0.3">
      <c r="A703" t="s">
        <v>130</v>
      </c>
      <c r="B703" t="s">
        <v>481</v>
      </c>
      <c r="C703" t="s">
        <v>484</v>
      </c>
      <c r="D703">
        <f>VLOOKUP($A703,'TRA8907'!$C$9:$AB$235,'TRA8907'!X$4,FALSE)</f>
        <v>5677</v>
      </c>
      <c r="E703">
        <f>VLOOKUP($A703,'TRA8907'!$C$9:$AB$235,'TRA8907'!Y$4,FALSE)</f>
        <v>5748</v>
      </c>
      <c r="F703">
        <f>VLOOKUP($A703,'TRA8907'!$C$9:$AB$235,'TRA8907'!Z$4,FALSE)</f>
        <v>6010</v>
      </c>
      <c r="G703">
        <f>VLOOKUP($A703,'TRA8907'!$C$9:$AB$235,'TRA8907'!AA$4,FALSE)</f>
        <v>6250</v>
      </c>
      <c r="H703">
        <f>VLOOKUP($A703,'TRA8907'!$C$9:$AB$235,'TRA8907'!AB$4,FALSE)</f>
        <v>6521</v>
      </c>
      <c r="I703">
        <f>VLOOKUP($A703,'TRA8907'!$C$9:$AC$235,'TRA8907'!AC$4,FALSE)</f>
        <v>6671</v>
      </c>
      <c r="J703">
        <f>VLOOKUP($A703,'TRA8907'!$C$9:$AD$235,'TRA8907'!AD$4,FALSE)</f>
        <v>6777</v>
      </c>
      <c r="K703">
        <f>VLOOKUP($A703,'TRA8907'!$C$9:$AE$235,'TRA8907'!AE$4,FALSE)</f>
        <v>7017</v>
      </c>
    </row>
    <row r="704" spans="1:11" x14ac:dyDescent="0.3">
      <c r="A704" t="s">
        <v>132</v>
      </c>
      <c r="B704" t="s">
        <v>481</v>
      </c>
      <c r="C704" t="s">
        <v>484</v>
      </c>
      <c r="D704">
        <f>VLOOKUP($A704,'TRA8907'!$C$9:$AB$235,'TRA8907'!X$4,FALSE)</f>
        <v>4901</v>
      </c>
      <c r="E704">
        <f>VLOOKUP($A704,'TRA8907'!$C$9:$AB$235,'TRA8907'!Y$4,FALSE)</f>
        <v>4995</v>
      </c>
      <c r="F704">
        <f>VLOOKUP($A704,'TRA8907'!$C$9:$AB$235,'TRA8907'!Z$4,FALSE)</f>
        <v>5216</v>
      </c>
      <c r="G704">
        <f>VLOOKUP($A704,'TRA8907'!$C$9:$AB$235,'TRA8907'!AA$4,FALSE)</f>
        <v>5387</v>
      </c>
      <c r="H704">
        <f>VLOOKUP($A704,'TRA8907'!$C$9:$AB$235,'TRA8907'!AB$4,FALSE)</f>
        <v>5585</v>
      </c>
      <c r="I704">
        <f>VLOOKUP($A704,'TRA8907'!$C$9:$AC$235,'TRA8907'!AC$4,FALSE)</f>
        <v>5645</v>
      </c>
      <c r="J704">
        <f>VLOOKUP($A704,'TRA8907'!$C$9:$AD$235,'TRA8907'!AD$4,FALSE)</f>
        <v>5730</v>
      </c>
      <c r="K704">
        <f>VLOOKUP($A704,'TRA8907'!$C$9:$AE$235,'TRA8907'!AE$4,FALSE)</f>
        <v>5909</v>
      </c>
    </row>
    <row r="705" spans="1:11" x14ac:dyDescent="0.3">
      <c r="A705" t="s">
        <v>172</v>
      </c>
      <c r="B705" t="s">
        <v>481</v>
      </c>
      <c r="C705" t="s">
        <v>484</v>
      </c>
      <c r="D705">
        <f>VLOOKUP($A705,'TRA8907'!$C$9:$AB$235,'TRA8907'!X$4,FALSE)</f>
        <v>6544</v>
      </c>
      <c r="E705">
        <f>VLOOKUP($A705,'TRA8907'!$C$9:$AB$235,'TRA8907'!Y$4,FALSE)</f>
        <v>6498</v>
      </c>
      <c r="F705">
        <f>VLOOKUP($A705,'TRA8907'!$C$9:$AB$235,'TRA8907'!Z$4,FALSE)</f>
        <v>6769</v>
      </c>
      <c r="G705">
        <f>VLOOKUP($A705,'TRA8907'!$C$9:$AB$235,'TRA8907'!AA$4,FALSE)</f>
        <v>6846</v>
      </c>
      <c r="H705">
        <f>VLOOKUP($A705,'TRA8907'!$C$9:$AB$235,'TRA8907'!AB$4,FALSE)</f>
        <v>6820</v>
      </c>
      <c r="I705">
        <f>VLOOKUP($A705,'TRA8907'!$C$9:$AC$235,'TRA8907'!AC$4,FALSE)</f>
        <v>6948</v>
      </c>
      <c r="J705">
        <f>VLOOKUP($A705,'TRA8907'!$C$9:$AD$235,'TRA8907'!AD$4,FALSE)</f>
        <v>7059</v>
      </c>
      <c r="K705">
        <f>VLOOKUP($A705,'TRA8907'!$C$9:$AE$235,'TRA8907'!AE$4,FALSE)</f>
        <v>7210</v>
      </c>
    </row>
    <row r="706" spans="1:11" x14ac:dyDescent="0.3">
      <c r="A706" t="s">
        <v>174</v>
      </c>
      <c r="B706" t="s">
        <v>481</v>
      </c>
      <c r="C706" t="s">
        <v>484</v>
      </c>
      <c r="D706">
        <f>VLOOKUP($A706,'TRA8907'!$C$9:$AB$235,'TRA8907'!X$4,FALSE)</f>
        <v>5841</v>
      </c>
      <c r="E706">
        <f>VLOOKUP($A706,'TRA8907'!$C$9:$AB$235,'TRA8907'!Y$4,FALSE)</f>
        <v>5811</v>
      </c>
      <c r="F706">
        <f>VLOOKUP($A706,'TRA8907'!$C$9:$AB$235,'TRA8907'!Z$4,FALSE)</f>
        <v>6157</v>
      </c>
      <c r="G706">
        <f>VLOOKUP($A706,'TRA8907'!$C$9:$AB$235,'TRA8907'!AA$4,FALSE)</f>
        <v>6274</v>
      </c>
      <c r="H706">
        <f>VLOOKUP($A706,'TRA8907'!$C$9:$AB$235,'TRA8907'!AB$4,FALSE)</f>
        <v>6261</v>
      </c>
      <c r="I706">
        <f>VLOOKUP($A706,'TRA8907'!$C$9:$AC$235,'TRA8907'!AC$4,FALSE)</f>
        <v>6394</v>
      </c>
      <c r="J706">
        <f>VLOOKUP($A706,'TRA8907'!$C$9:$AD$235,'TRA8907'!AD$4,FALSE)</f>
        <v>6528</v>
      </c>
      <c r="K706">
        <f>VLOOKUP($A706,'TRA8907'!$C$9:$AE$235,'TRA8907'!AE$4,FALSE)</f>
        <v>6655</v>
      </c>
    </row>
    <row r="707" spans="1:11" x14ac:dyDescent="0.3">
      <c r="A707" t="s">
        <v>176</v>
      </c>
      <c r="B707" t="s">
        <v>481</v>
      </c>
      <c r="C707" t="s">
        <v>484</v>
      </c>
      <c r="D707">
        <f>VLOOKUP($A707,'TRA8907'!$C$9:$AB$235,'TRA8907'!X$4,FALSE)</f>
        <v>4585</v>
      </c>
      <c r="E707">
        <f>VLOOKUP($A707,'TRA8907'!$C$9:$AB$235,'TRA8907'!Y$4,FALSE)</f>
        <v>4644</v>
      </c>
      <c r="F707">
        <f>VLOOKUP($A707,'TRA8907'!$C$9:$AB$235,'TRA8907'!Z$4,FALSE)</f>
        <v>4831</v>
      </c>
      <c r="G707">
        <f>VLOOKUP($A707,'TRA8907'!$C$9:$AB$235,'TRA8907'!AA$4,FALSE)</f>
        <v>4917</v>
      </c>
      <c r="H707">
        <f>VLOOKUP($A707,'TRA8907'!$C$9:$AB$235,'TRA8907'!AB$4,FALSE)</f>
        <v>4903</v>
      </c>
      <c r="I707">
        <f>VLOOKUP($A707,'TRA8907'!$C$9:$AC$235,'TRA8907'!AC$4,FALSE)</f>
        <v>4981</v>
      </c>
      <c r="J707">
        <f>VLOOKUP($A707,'TRA8907'!$C$9:$AD$235,'TRA8907'!AD$4,FALSE)</f>
        <v>4982</v>
      </c>
      <c r="K707">
        <f>VLOOKUP($A707,'TRA8907'!$C$9:$AE$235,'TRA8907'!AE$4,FALSE)</f>
        <v>5037</v>
      </c>
    </row>
    <row r="708" spans="1:11" x14ac:dyDescent="0.3">
      <c r="A708" t="s">
        <v>178</v>
      </c>
      <c r="B708" t="s">
        <v>481</v>
      </c>
      <c r="C708" t="s">
        <v>484</v>
      </c>
      <c r="D708">
        <f>VLOOKUP($A708,'TRA8907'!$C$9:$AB$235,'TRA8907'!X$4,FALSE)</f>
        <v>6261</v>
      </c>
      <c r="E708">
        <f>VLOOKUP($A708,'TRA8907'!$C$9:$AB$235,'TRA8907'!Y$4,FALSE)</f>
        <v>6278</v>
      </c>
      <c r="F708">
        <f>VLOOKUP($A708,'TRA8907'!$C$9:$AB$235,'TRA8907'!Z$4,FALSE)</f>
        <v>6601</v>
      </c>
      <c r="G708">
        <f>VLOOKUP($A708,'TRA8907'!$C$9:$AB$235,'TRA8907'!AA$4,FALSE)</f>
        <v>6628</v>
      </c>
      <c r="H708">
        <f>VLOOKUP($A708,'TRA8907'!$C$9:$AB$235,'TRA8907'!AB$4,FALSE)</f>
        <v>6691</v>
      </c>
      <c r="I708">
        <f>VLOOKUP($A708,'TRA8907'!$C$9:$AC$235,'TRA8907'!AC$4,FALSE)</f>
        <v>7018</v>
      </c>
      <c r="J708">
        <f>VLOOKUP($A708,'TRA8907'!$C$9:$AD$235,'TRA8907'!AD$4,FALSE)</f>
        <v>7119</v>
      </c>
      <c r="K708">
        <f>VLOOKUP($A708,'TRA8907'!$C$9:$AE$235,'TRA8907'!AE$4,FALSE)</f>
        <v>7184</v>
      </c>
    </row>
    <row r="709" spans="1:11" x14ac:dyDescent="0.3">
      <c r="A709" t="s">
        <v>180</v>
      </c>
      <c r="B709" t="s">
        <v>481</v>
      </c>
      <c r="C709" t="s">
        <v>484</v>
      </c>
      <c r="D709">
        <f>VLOOKUP($A709,'TRA8907'!$C$9:$AB$235,'TRA8907'!X$4,FALSE)</f>
        <v>7283</v>
      </c>
      <c r="E709">
        <f>VLOOKUP($A709,'TRA8907'!$C$9:$AB$235,'TRA8907'!Y$4,FALSE)</f>
        <v>7272</v>
      </c>
      <c r="F709">
        <f>VLOOKUP($A709,'TRA8907'!$C$9:$AB$235,'TRA8907'!Z$4,FALSE)</f>
        <v>7582</v>
      </c>
      <c r="G709">
        <f>VLOOKUP($A709,'TRA8907'!$C$9:$AB$235,'TRA8907'!AA$4,FALSE)</f>
        <v>7845</v>
      </c>
      <c r="H709">
        <f>VLOOKUP($A709,'TRA8907'!$C$9:$AB$235,'TRA8907'!AB$4,FALSE)</f>
        <v>8005</v>
      </c>
      <c r="I709">
        <f>VLOOKUP($A709,'TRA8907'!$C$9:$AC$235,'TRA8907'!AC$4,FALSE)</f>
        <v>8091</v>
      </c>
      <c r="J709">
        <f>VLOOKUP($A709,'TRA8907'!$C$9:$AD$235,'TRA8907'!AD$4,FALSE)</f>
        <v>8180</v>
      </c>
      <c r="K709">
        <f>VLOOKUP($A709,'TRA8907'!$C$9:$AE$235,'TRA8907'!AE$4,FALSE)</f>
        <v>8169</v>
      </c>
    </row>
    <row r="710" spans="1:11" x14ac:dyDescent="0.3">
      <c r="A710" t="s">
        <v>182</v>
      </c>
      <c r="B710" t="s">
        <v>481</v>
      </c>
      <c r="C710" t="s">
        <v>484</v>
      </c>
      <c r="D710">
        <f>VLOOKUP($A710,'TRA8907'!$C$9:$AB$235,'TRA8907'!X$4,FALSE)</f>
        <v>4751</v>
      </c>
      <c r="E710">
        <f>VLOOKUP($A710,'TRA8907'!$C$9:$AB$235,'TRA8907'!Y$4,FALSE)</f>
        <v>4812</v>
      </c>
      <c r="F710">
        <f>VLOOKUP($A710,'TRA8907'!$C$9:$AB$235,'TRA8907'!Z$4,FALSE)</f>
        <v>5042</v>
      </c>
      <c r="G710">
        <f>VLOOKUP($A710,'TRA8907'!$C$9:$AB$235,'TRA8907'!AA$4,FALSE)</f>
        <v>4977</v>
      </c>
      <c r="H710">
        <f>VLOOKUP($A710,'TRA8907'!$C$9:$AB$235,'TRA8907'!AB$4,FALSE)</f>
        <v>5011</v>
      </c>
      <c r="I710">
        <f>VLOOKUP($A710,'TRA8907'!$C$9:$AC$235,'TRA8907'!AC$4,FALSE)</f>
        <v>5244</v>
      </c>
      <c r="J710">
        <f>VLOOKUP($A710,'TRA8907'!$C$9:$AD$235,'TRA8907'!AD$4,FALSE)</f>
        <v>5243</v>
      </c>
      <c r="K710">
        <f>VLOOKUP($A710,'TRA8907'!$C$9:$AE$235,'TRA8907'!AE$4,FALSE)</f>
        <v>5371</v>
      </c>
    </row>
    <row r="711" spans="1:11" x14ac:dyDescent="0.3">
      <c r="A711" t="s">
        <v>184</v>
      </c>
      <c r="B711" t="s">
        <v>481</v>
      </c>
      <c r="C711" t="s">
        <v>484</v>
      </c>
      <c r="D711">
        <f>VLOOKUP($A711,'TRA8907'!$C$9:$AB$235,'TRA8907'!X$4,FALSE)</f>
        <v>4315</v>
      </c>
      <c r="E711">
        <f>VLOOKUP($A711,'TRA8907'!$C$9:$AB$235,'TRA8907'!Y$4,FALSE)</f>
        <v>4338</v>
      </c>
      <c r="F711">
        <f>VLOOKUP($A711,'TRA8907'!$C$9:$AB$235,'TRA8907'!Z$4,FALSE)</f>
        <v>4488</v>
      </c>
      <c r="G711">
        <f>VLOOKUP($A711,'TRA8907'!$C$9:$AB$235,'TRA8907'!AA$4,FALSE)</f>
        <v>4566</v>
      </c>
      <c r="H711">
        <f>VLOOKUP($A711,'TRA8907'!$C$9:$AB$235,'TRA8907'!AB$4,FALSE)</f>
        <v>4579</v>
      </c>
      <c r="I711">
        <f>VLOOKUP($A711,'TRA8907'!$C$9:$AC$235,'TRA8907'!AC$4,FALSE)</f>
        <v>4643</v>
      </c>
      <c r="J711">
        <f>VLOOKUP($A711,'TRA8907'!$C$9:$AD$235,'TRA8907'!AD$4,FALSE)</f>
        <v>4744</v>
      </c>
      <c r="K711">
        <f>VLOOKUP($A711,'TRA8907'!$C$9:$AE$235,'TRA8907'!AE$4,FALSE)</f>
        <v>4813</v>
      </c>
    </row>
    <row r="712" spans="1:11" x14ac:dyDescent="0.3">
      <c r="A712" t="s">
        <v>485</v>
      </c>
      <c r="B712" t="s">
        <v>479</v>
      </c>
      <c r="C712" t="s">
        <v>486</v>
      </c>
      <c r="D712">
        <f>VLOOKUP($A712,'TRA8907'!$C$9:$AB$235,'TRA8907'!X$4,FALSE)</f>
        <v>2908</v>
      </c>
      <c r="E712">
        <f>VLOOKUP($A712,'TRA8907'!$C$9:$AB$235,'TRA8907'!Y$4,FALSE)</f>
        <v>2944</v>
      </c>
      <c r="F712">
        <f>VLOOKUP($A712,'TRA8907'!$C$9:$AB$235,'TRA8907'!Z$4,FALSE)</f>
        <v>3035</v>
      </c>
      <c r="G712">
        <f>VLOOKUP($A712,'TRA8907'!$C$9:$AB$235,'TRA8907'!AA$4,FALSE)</f>
        <v>3122</v>
      </c>
      <c r="H712">
        <f>VLOOKUP($A712,'TRA8907'!$C$9:$AB$235,'TRA8907'!AB$4,FALSE)</f>
        <v>3112</v>
      </c>
      <c r="I712">
        <f>VLOOKUP($A712,'TRA8907'!$C$9:$AC$235,'TRA8907'!AC$4,FALSE)</f>
        <v>3235</v>
      </c>
      <c r="J712">
        <f>VLOOKUP($A712,'TRA8907'!$C$9:$AD$235,'TRA8907'!AD$4,FALSE)</f>
        <v>3336</v>
      </c>
      <c r="K712">
        <f>VLOOKUP($A712,'TRA8907'!$C$9:$AE$235,'TRA8907'!AE$4,FALSE)</f>
        <v>3468</v>
      </c>
    </row>
    <row r="713" spans="1:11" x14ac:dyDescent="0.3">
      <c r="A713" t="s">
        <v>18</v>
      </c>
      <c r="B713" t="s">
        <v>481</v>
      </c>
      <c r="C713" t="s">
        <v>486</v>
      </c>
      <c r="D713">
        <f>VLOOKUP($A713,'TRA8907'!$C$9:$AB$235,'TRA8907'!X$4,FALSE)</f>
        <v>3994</v>
      </c>
      <c r="E713">
        <f>VLOOKUP($A713,'TRA8907'!$C$9:$AB$235,'TRA8907'!Y$4,FALSE)</f>
        <v>4008</v>
      </c>
      <c r="F713">
        <f>VLOOKUP($A713,'TRA8907'!$C$9:$AB$235,'TRA8907'!Z$4,FALSE)</f>
        <v>4132</v>
      </c>
      <c r="G713">
        <f>VLOOKUP($A713,'TRA8907'!$C$9:$AB$235,'TRA8907'!AA$4,FALSE)</f>
        <v>4236</v>
      </c>
      <c r="H713">
        <f>VLOOKUP($A713,'TRA8907'!$C$9:$AB$235,'TRA8907'!AB$4,FALSE)</f>
        <v>4174</v>
      </c>
      <c r="I713">
        <f>VLOOKUP($A713,'TRA8907'!$C$9:$AC$235,'TRA8907'!AC$4,FALSE)</f>
        <v>4218</v>
      </c>
      <c r="J713">
        <f>VLOOKUP($A713,'TRA8907'!$C$9:$AD$235,'TRA8907'!AD$4,FALSE)</f>
        <v>4358</v>
      </c>
      <c r="K713">
        <f>VLOOKUP($A713,'TRA8907'!$C$9:$AE$235,'TRA8907'!AE$4,FALSE)</f>
        <v>4487</v>
      </c>
    </row>
    <row r="714" spans="1:11" x14ac:dyDescent="0.3">
      <c r="A714" t="s">
        <v>21</v>
      </c>
      <c r="B714" t="s">
        <v>481</v>
      </c>
      <c r="C714" t="s">
        <v>486</v>
      </c>
      <c r="D714">
        <f>VLOOKUP($A714,'TRA8907'!$C$9:$AB$235,'TRA8907'!X$4,FALSE)</f>
        <v>4235</v>
      </c>
      <c r="E714">
        <f>VLOOKUP($A714,'TRA8907'!$C$9:$AB$235,'TRA8907'!Y$4,FALSE)</f>
        <v>4249</v>
      </c>
      <c r="F714">
        <f>VLOOKUP($A714,'TRA8907'!$C$9:$AB$235,'TRA8907'!Z$4,FALSE)</f>
        <v>4293</v>
      </c>
      <c r="G714">
        <f>VLOOKUP($A714,'TRA8907'!$C$9:$AB$235,'TRA8907'!AA$4,FALSE)</f>
        <v>4380</v>
      </c>
      <c r="H714">
        <f>VLOOKUP($A714,'TRA8907'!$C$9:$AB$235,'TRA8907'!AB$4,FALSE)</f>
        <v>4422</v>
      </c>
      <c r="I714">
        <f>VLOOKUP($A714,'TRA8907'!$C$9:$AC$235,'TRA8907'!AC$4,FALSE)</f>
        <v>4490</v>
      </c>
      <c r="J714">
        <f>VLOOKUP($A714,'TRA8907'!$C$9:$AD$235,'TRA8907'!AD$4,FALSE)</f>
        <v>4669</v>
      </c>
      <c r="K714">
        <f>VLOOKUP($A714,'TRA8907'!$C$9:$AE$235,'TRA8907'!AE$4,FALSE)</f>
        <v>4779</v>
      </c>
    </row>
    <row r="715" spans="1:11" x14ac:dyDescent="0.3">
      <c r="A715" t="s">
        <v>23</v>
      </c>
      <c r="B715" t="s">
        <v>481</v>
      </c>
      <c r="C715" t="s">
        <v>486</v>
      </c>
      <c r="D715">
        <f>VLOOKUP($A715,'TRA8907'!$C$9:$AB$235,'TRA8907'!X$4,FALSE)</f>
        <v>6318</v>
      </c>
      <c r="E715">
        <f>VLOOKUP($A715,'TRA8907'!$C$9:$AB$235,'TRA8907'!Y$4,FALSE)</f>
        <v>6265</v>
      </c>
      <c r="F715">
        <f>VLOOKUP($A715,'TRA8907'!$C$9:$AB$235,'TRA8907'!Z$4,FALSE)</f>
        <v>6488</v>
      </c>
      <c r="G715">
        <f>VLOOKUP($A715,'TRA8907'!$C$9:$AB$235,'TRA8907'!AA$4,FALSE)</f>
        <v>6611</v>
      </c>
      <c r="H715">
        <f>VLOOKUP($A715,'TRA8907'!$C$9:$AB$235,'TRA8907'!AB$4,FALSE)</f>
        <v>6566</v>
      </c>
      <c r="I715">
        <f>VLOOKUP($A715,'TRA8907'!$C$9:$AC$235,'TRA8907'!AC$4,FALSE)</f>
        <v>6751</v>
      </c>
      <c r="J715">
        <f>VLOOKUP($A715,'TRA8907'!$C$9:$AD$235,'TRA8907'!AD$4,FALSE)</f>
        <v>6881</v>
      </c>
      <c r="K715">
        <f>VLOOKUP($A715,'TRA8907'!$C$9:$AE$235,'TRA8907'!AE$4,FALSE)</f>
        <v>7099</v>
      </c>
    </row>
    <row r="716" spans="1:11" x14ac:dyDescent="0.3">
      <c r="A716" t="s">
        <v>25</v>
      </c>
      <c r="B716" t="s">
        <v>479</v>
      </c>
      <c r="C716" t="s">
        <v>486</v>
      </c>
      <c r="D716">
        <f>VLOOKUP($A716,'TRA8907'!$C$9:$AB$235,'TRA8907'!X$4,FALSE)</f>
        <v>1385</v>
      </c>
      <c r="E716">
        <f>VLOOKUP($A716,'TRA8907'!$C$9:$AB$235,'TRA8907'!Y$4,FALSE)</f>
        <v>1414</v>
      </c>
      <c r="F716">
        <f>VLOOKUP($A716,'TRA8907'!$C$9:$AB$235,'TRA8907'!Z$4,FALSE)</f>
        <v>1458</v>
      </c>
      <c r="G716">
        <f>VLOOKUP($A716,'TRA8907'!$C$9:$AB$235,'TRA8907'!AA$4,FALSE)</f>
        <v>1513</v>
      </c>
      <c r="H716">
        <f>VLOOKUP($A716,'TRA8907'!$C$9:$AB$235,'TRA8907'!AB$4,FALSE)</f>
        <v>1577</v>
      </c>
      <c r="I716">
        <f>VLOOKUP($A716,'TRA8907'!$C$9:$AC$235,'TRA8907'!AC$4,FALSE)</f>
        <v>1649</v>
      </c>
      <c r="J716">
        <f>VLOOKUP($A716,'TRA8907'!$C$9:$AD$235,'TRA8907'!AD$4,FALSE)</f>
        <v>1694</v>
      </c>
      <c r="K716">
        <f>VLOOKUP($A716,'TRA8907'!$C$9:$AE$235,'TRA8907'!AE$4,FALSE)</f>
        <v>1784</v>
      </c>
    </row>
    <row r="717" spans="1:11" x14ac:dyDescent="0.3">
      <c r="A717" t="s">
        <v>27</v>
      </c>
      <c r="B717" t="s">
        <v>482</v>
      </c>
      <c r="C717" t="s">
        <v>486</v>
      </c>
      <c r="D717">
        <f>VLOOKUP($A717,'TRA8907'!$C$9:$AB$235,'TRA8907'!X$4,FALSE)</f>
        <v>3611</v>
      </c>
      <c r="E717">
        <f>VLOOKUP($A717,'TRA8907'!$C$9:$AB$235,'TRA8907'!Y$4,FALSE)</f>
        <v>3630</v>
      </c>
      <c r="F717">
        <f>VLOOKUP($A717,'TRA8907'!$C$9:$AB$235,'TRA8907'!Z$4,FALSE)</f>
        <v>3756</v>
      </c>
      <c r="G717">
        <f>VLOOKUP($A717,'TRA8907'!$C$9:$AB$235,'TRA8907'!AA$4,FALSE)</f>
        <v>3746</v>
      </c>
      <c r="H717">
        <f>VLOOKUP($A717,'TRA8907'!$C$9:$AB$235,'TRA8907'!AB$4,FALSE)</f>
        <v>3811</v>
      </c>
      <c r="I717">
        <f>VLOOKUP($A717,'TRA8907'!$C$9:$AC$235,'TRA8907'!AC$4,FALSE)</f>
        <v>3906</v>
      </c>
      <c r="J717">
        <f>VLOOKUP($A717,'TRA8907'!$C$9:$AD$235,'TRA8907'!AD$4,FALSE)</f>
        <v>4088</v>
      </c>
      <c r="K717">
        <f>VLOOKUP($A717,'TRA8907'!$C$9:$AE$235,'TRA8907'!AE$4,FALSE)</f>
        <v>4232</v>
      </c>
    </row>
    <row r="718" spans="1:11" x14ac:dyDescent="0.3">
      <c r="A718" t="s">
        <v>29</v>
      </c>
      <c r="B718" t="s">
        <v>481</v>
      </c>
      <c r="C718" t="s">
        <v>486</v>
      </c>
      <c r="D718">
        <f>VLOOKUP($A718,'TRA8907'!$C$9:$AB$235,'TRA8907'!X$4,FALSE)</f>
        <v>4624</v>
      </c>
      <c r="E718">
        <f>VLOOKUP($A718,'TRA8907'!$C$9:$AB$235,'TRA8907'!Y$4,FALSE)</f>
        <v>4554</v>
      </c>
      <c r="F718">
        <f>VLOOKUP($A718,'TRA8907'!$C$9:$AB$235,'TRA8907'!Z$4,FALSE)</f>
        <v>4771</v>
      </c>
      <c r="G718">
        <f>VLOOKUP($A718,'TRA8907'!$C$9:$AB$235,'TRA8907'!AA$4,FALSE)</f>
        <v>4828</v>
      </c>
      <c r="H718">
        <f>VLOOKUP($A718,'TRA8907'!$C$9:$AB$235,'TRA8907'!AB$4,FALSE)</f>
        <v>4876</v>
      </c>
      <c r="I718">
        <f>VLOOKUP($A718,'TRA8907'!$C$9:$AC$235,'TRA8907'!AC$4,FALSE)</f>
        <v>4886</v>
      </c>
      <c r="J718">
        <f>VLOOKUP($A718,'TRA8907'!$C$9:$AD$235,'TRA8907'!AD$4,FALSE)</f>
        <v>4904</v>
      </c>
      <c r="K718">
        <f>VLOOKUP($A718,'TRA8907'!$C$9:$AE$235,'TRA8907'!AE$4,FALSE)</f>
        <v>5242</v>
      </c>
    </row>
    <row r="719" spans="1:11" x14ac:dyDescent="0.3">
      <c r="A719" t="s">
        <v>45</v>
      </c>
      <c r="B719" t="s">
        <v>481</v>
      </c>
      <c r="C719" t="s">
        <v>486</v>
      </c>
      <c r="D719">
        <f>VLOOKUP($A719,'TRA8907'!$C$9:$AB$235,'TRA8907'!X$4,FALSE)</f>
        <v>3567</v>
      </c>
      <c r="E719">
        <f>VLOOKUP($A719,'TRA8907'!$C$9:$AB$235,'TRA8907'!Y$4,FALSE)</f>
        <v>3657</v>
      </c>
      <c r="F719">
        <f>VLOOKUP($A719,'TRA8907'!$C$9:$AB$235,'TRA8907'!Z$4,FALSE)</f>
        <v>3803</v>
      </c>
      <c r="G719">
        <f>VLOOKUP($A719,'TRA8907'!$C$9:$AB$235,'TRA8907'!AA$4,FALSE)</f>
        <v>3864</v>
      </c>
      <c r="H719">
        <f>VLOOKUP($A719,'TRA8907'!$C$9:$AB$235,'TRA8907'!AB$4,FALSE)</f>
        <v>3895</v>
      </c>
      <c r="I719">
        <f>VLOOKUP($A719,'TRA8907'!$C$9:$AC$235,'TRA8907'!AC$4,FALSE)</f>
        <v>3805</v>
      </c>
      <c r="J719">
        <f>VLOOKUP($A719,'TRA8907'!$C$9:$AD$235,'TRA8907'!AD$4,FALSE)</f>
        <v>4000</v>
      </c>
      <c r="K719">
        <f>VLOOKUP($A719,'TRA8907'!$C$9:$AE$235,'TRA8907'!AE$4,FALSE)</f>
        <v>4142</v>
      </c>
    </row>
    <row r="720" spans="1:11" x14ac:dyDescent="0.3">
      <c r="A720" t="s">
        <v>47</v>
      </c>
      <c r="B720" t="s">
        <v>481</v>
      </c>
      <c r="C720" t="s">
        <v>486</v>
      </c>
      <c r="D720">
        <f>VLOOKUP($A720,'TRA8907'!$C$9:$AB$235,'TRA8907'!X$4,FALSE)</f>
        <v>3413</v>
      </c>
      <c r="E720">
        <f>VLOOKUP($A720,'TRA8907'!$C$9:$AB$235,'TRA8907'!Y$4,FALSE)</f>
        <v>3449</v>
      </c>
      <c r="F720">
        <f>VLOOKUP($A720,'TRA8907'!$C$9:$AB$235,'TRA8907'!Z$4,FALSE)</f>
        <v>3576</v>
      </c>
      <c r="G720">
        <f>VLOOKUP($A720,'TRA8907'!$C$9:$AB$235,'TRA8907'!AA$4,FALSE)</f>
        <v>3657</v>
      </c>
      <c r="H720">
        <f>VLOOKUP($A720,'TRA8907'!$C$9:$AB$235,'TRA8907'!AB$4,FALSE)</f>
        <v>3713</v>
      </c>
      <c r="I720">
        <f>VLOOKUP($A720,'TRA8907'!$C$9:$AC$235,'TRA8907'!AC$4,FALSE)</f>
        <v>3806</v>
      </c>
      <c r="J720">
        <f>VLOOKUP($A720,'TRA8907'!$C$9:$AD$235,'TRA8907'!AD$4,FALSE)</f>
        <v>3861</v>
      </c>
      <c r="K720">
        <f>VLOOKUP($A720,'TRA8907'!$C$9:$AE$235,'TRA8907'!AE$4,FALSE)</f>
        <v>4018</v>
      </c>
    </row>
    <row r="721" spans="1:11" x14ac:dyDescent="0.3">
      <c r="A721" t="s">
        <v>52</v>
      </c>
      <c r="B721" t="s">
        <v>482</v>
      </c>
      <c r="C721" t="s">
        <v>486</v>
      </c>
      <c r="D721">
        <f>VLOOKUP($A721,'TRA8907'!$C$9:$AB$235,'TRA8907'!X$4,FALSE)</f>
        <v>4268</v>
      </c>
      <c r="E721">
        <f>VLOOKUP($A721,'TRA8907'!$C$9:$AB$235,'TRA8907'!Y$4,FALSE)</f>
        <v>4310</v>
      </c>
      <c r="F721">
        <f>VLOOKUP($A721,'TRA8907'!$C$9:$AB$235,'TRA8907'!Z$4,FALSE)</f>
        <v>4499</v>
      </c>
      <c r="G721">
        <f>VLOOKUP($A721,'TRA8907'!$C$9:$AB$235,'TRA8907'!AA$4,FALSE)</f>
        <v>4535</v>
      </c>
      <c r="H721">
        <f>VLOOKUP($A721,'TRA8907'!$C$9:$AB$235,'TRA8907'!AB$4,FALSE)</f>
        <v>4538</v>
      </c>
      <c r="I721">
        <f>VLOOKUP($A721,'TRA8907'!$C$9:$AC$235,'TRA8907'!AC$4,FALSE)</f>
        <v>4569</v>
      </c>
      <c r="J721">
        <f>VLOOKUP($A721,'TRA8907'!$C$9:$AD$235,'TRA8907'!AD$4,FALSE)</f>
        <v>4636</v>
      </c>
      <c r="K721">
        <f>VLOOKUP($A721,'TRA8907'!$C$9:$AE$235,'TRA8907'!AE$4,FALSE)</f>
        <v>4771</v>
      </c>
    </row>
    <row r="722" spans="1:11" x14ac:dyDescent="0.3">
      <c r="A722" t="s">
        <v>54</v>
      </c>
      <c r="B722" t="s">
        <v>482</v>
      </c>
      <c r="C722" t="s">
        <v>486</v>
      </c>
      <c r="D722">
        <f>VLOOKUP($A722,'TRA8907'!$C$9:$AB$235,'TRA8907'!X$4,FALSE)</f>
        <v>4341</v>
      </c>
      <c r="E722">
        <f>VLOOKUP($A722,'TRA8907'!$C$9:$AB$235,'TRA8907'!Y$4,FALSE)</f>
        <v>4413</v>
      </c>
      <c r="F722">
        <f>VLOOKUP($A722,'TRA8907'!$C$9:$AB$235,'TRA8907'!Z$4,FALSE)</f>
        <v>4586</v>
      </c>
      <c r="G722">
        <f>VLOOKUP($A722,'TRA8907'!$C$9:$AB$235,'TRA8907'!AA$4,FALSE)</f>
        <v>4646</v>
      </c>
      <c r="H722">
        <f>VLOOKUP($A722,'TRA8907'!$C$9:$AB$235,'TRA8907'!AB$4,FALSE)</f>
        <v>4694</v>
      </c>
      <c r="I722">
        <f>VLOOKUP($A722,'TRA8907'!$C$9:$AC$235,'TRA8907'!AC$4,FALSE)</f>
        <v>4664</v>
      </c>
      <c r="J722">
        <f>VLOOKUP($A722,'TRA8907'!$C$9:$AD$235,'TRA8907'!AD$4,FALSE)</f>
        <v>4781</v>
      </c>
      <c r="K722">
        <f>VLOOKUP($A722,'TRA8907'!$C$9:$AE$235,'TRA8907'!AE$4,FALSE)</f>
        <v>4899</v>
      </c>
    </row>
    <row r="723" spans="1:11" x14ac:dyDescent="0.3">
      <c r="A723" t="s">
        <v>58</v>
      </c>
      <c r="B723" t="s">
        <v>481</v>
      </c>
      <c r="C723" t="s">
        <v>486</v>
      </c>
      <c r="D723">
        <f>VLOOKUP($A723,'TRA8907'!$C$9:$AB$235,'TRA8907'!X$4,FALSE)</f>
        <v>4791</v>
      </c>
      <c r="E723">
        <f>VLOOKUP($A723,'TRA8907'!$C$9:$AB$235,'TRA8907'!Y$4,FALSE)</f>
        <v>4845</v>
      </c>
      <c r="F723">
        <f>VLOOKUP($A723,'TRA8907'!$C$9:$AB$235,'TRA8907'!Z$4,FALSE)</f>
        <v>4984</v>
      </c>
      <c r="G723">
        <f>VLOOKUP($A723,'TRA8907'!$C$9:$AB$235,'TRA8907'!AA$4,FALSE)</f>
        <v>5067</v>
      </c>
      <c r="H723">
        <f>VLOOKUP($A723,'TRA8907'!$C$9:$AB$235,'TRA8907'!AB$4,FALSE)</f>
        <v>5120</v>
      </c>
      <c r="I723">
        <f>VLOOKUP($A723,'TRA8907'!$C$9:$AC$235,'TRA8907'!AC$4,FALSE)</f>
        <v>5078</v>
      </c>
      <c r="J723">
        <f>VLOOKUP($A723,'TRA8907'!$C$9:$AD$235,'TRA8907'!AD$4,FALSE)</f>
        <v>5502</v>
      </c>
      <c r="K723">
        <f>VLOOKUP($A723,'TRA8907'!$C$9:$AE$235,'TRA8907'!AE$4,FALSE)</f>
        <v>5678</v>
      </c>
    </row>
    <row r="724" spans="1:11" x14ac:dyDescent="0.3">
      <c r="A724" t="s">
        <v>62</v>
      </c>
      <c r="B724" t="s">
        <v>481</v>
      </c>
      <c r="C724" t="s">
        <v>486</v>
      </c>
      <c r="D724">
        <f>VLOOKUP($A724,'TRA8907'!$C$9:$AB$235,'TRA8907'!X$4,FALSE)</f>
        <v>7064</v>
      </c>
      <c r="E724">
        <f>VLOOKUP($A724,'TRA8907'!$C$9:$AB$235,'TRA8907'!Y$4,FALSE)</f>
        <v>7084</v>
      </c>
      <c r="F724">
        <f>VLOOKUP($A724,'TRA8907'!$C$9:$AB$235,'TRA8907'!Z$4,FALSE)</f>
        <v>7290</v>
      </c>
      <c r="G724">
        <f>VLOOKUP($A724,'TRA8907'!$C$9:$AB$235,'TRA8907'!AA$4,FALSE)</f>
        <v>7503</v>
      </c>
      <c r="H724">
        <f>VLOOKUP($A724,'TRA8907'!$C$9:$AB$235,'TRA8907'!AB$4,FALSE)</f>
        <v>7909</v>
      </c>
      <c r="I724">
        <f>VLOOKUP($A724,'TRA8907'!$C$9:$AC$235,'TRA8907'!AC$4,FALSE)</f>
        <v>7969</v>
      </c>
      <c r="J724">
        <f>VLOOKUP($A724,'TRA8907'!$C$9:$AD$235,'TRA8907'!AD$4,FALSE)</f>
        <v>8065</v>
      </c>
      <c r="K724">
        <f>VLOOKUP($A724,'TRA8907'!$C$9:$AE$235,'TRA8907'!AE$4,FALSE)</f>
        <v>8257</v>
      </c>
    </row>
    <row r="725" spans="1:11" x14ac:dyDescent="0.3">
      <c r="A725" t="s">
        <v>100</v>
      </c>
      <c r="B725" t="s">
        <v>479</v>
      </c>
      <c r="C725" t="s">
        <v>486</v>
      </c>
      <c r="D725">
        <f>VLOOKUP($A725,'TRA8907'!$C$9:$AB$235,'TRA8907'!X$4,FALSE)</f>
        <v>2570</v>
      </c>
      <c r="E725">
        <f>VLOOKUP($A725,'TRA8907'!$C$9:$AB$235,'TRA8907'!Y$4,FALSE)</f>
        <v>2628</v>
      </c>
      <c r="F725">
        <f>VLOOKUP($A725,'TRA8907'!$C$9:$AB$235,'TRA8907'!Z$4,FALSE)</f>
        <v>2746</v>
      </c>
      <c r="G725">
        <f>VLOOKUP($A725,'TRA8907'!$C$9:$AB$235,'TRA8907'!AA$4,FALSE)</f>
        <v>2803</v>
      </c>
      <c r="H725">
        <f>VLOOKUP($A725,'TRA8907'!$C$9:$AB$235,'TRA8907'!AB$4,FALSE)</f>
        <v>2867</v>
      </c>
      <c r="I725">
        <f>VLOOKUP($A725,'TRA8907'!$C$9:$AC$235,'TRA8907'!AC$4,FALSE)</f>
        <v>2920</v>
      </c>
      <c r="J725">
        <f>VLOOKUP($A725,'TRA8907'!$C$9:$AD$235,'TRA8907'!AD$4,FALSE)</f>
        <v>3017</v>
      </c>
      <c r="K725">
        <f>VLOOKUP($A725,'TRA8907'!$C$9:$AE$235,'TRA8907'!AE$4,FALSE)</f>
        <v>3096</v>
      </c>
    </row>
    <row r="726" spans="1:11" x14ac:dyDescent="0.3">
      <c r="A726" t="s">
        <v>102</v>
      </c>
      <c r="B726" t="s">
        <v>481</v>
      </c>
      <c r="C726" t="s">
        <v>486</v>
      </c>
      <c r="D726">
        <f>VLOOKUP($A726,'TRA8907'!$C$9:$AB$235,'TRA8907'!X$4,FALSE)</f>
        <v>4670</v>
      </c>
      <c r="E726">
        <f>VLOOKUP($A726,'TRA8907'!$C$9:$AB$235,'TRA8907'!Y$4,FALSE)</f>
        <v>4765</v>
      </c>
      <c r="F726">
        <f>VLOOKUP($A726,'TRA8907'!$C$9:$AB$235,'TRA8907'!Z$4,FALSE)</f>
        <v>5028</v>
      </c>
      <c r="G726">
        <f>VLOOKUP($A726,'TRA8907'!$C$9:$AB$235,'TRA8907'!AA$4,FALSE)</f>
        <v>5109</v>
      </c>
      <c r="H726">
        <f>VLOOKUP($A726,'TRA8907'!$C$9:$AB$235,'TRA8907'!AB$4,FALSE)</f>
        <v>5267</v>
      </c>
      <c r="I726">
        <f>VLOOKUP($A726,'TRA8907'!$C$9:$AC$235,'TRA8907'!AC$4,FALSE)</f>
        <v>5531</v>
      </c>
      <c r="J726">
        <f>VLOOKUP($A726,'TRA8907'!$C$9:$AD$235,'TRA8907'!AD$4,FALSE)</f>
        <v>5685</v>
      </c>
      <c r="K726">
        <f>VLOOKUP($A726,'TRA8907'!$C$9:$AE$235,'TRA8907'!AE$4,FALSE)</f>
        <v>5957</v>
      </c>
    </row>
    <row r="727" spans="1:11" x14ac:dyDescent="0.3">
      <c r="A727" t="s">
        <v>104</v>
      </c>
      <c r="B727" t="s">
        <v>481</v>
      </c>
      <c r="C727" t="s">
        <v>486</v>
      </c>
      <c r="D727">
        <f>VLOOKUP($A727,'TRA8907'!$C$9:$AB$235,'TRA8907'!X$4,FALSE)</f>
        <v>4303</v>
      </c>
      <c r="E727">
        <f>VLOOKUP($A727,'TRA8907'!$C$9:$AB$235,'TRA8907'!Y$4,FALSE)</f>
        <v>4346</v>
      </c>
      <c r="F727">
        <f>VLOOKUP($A727,'TRA8907'!$C$9:$AB$235,'TRA8907'!Z$4,FALSE)</f>
        <v>4539</v>
      </c>
      <c r="G727">
        <f>VLOOKUP($A727,'TRA8907'!$C$9:$AB$235,'TRA8907'!AA$4,FALSE)</f>
        <v>4672</v>
      </c>
      <c r="H727">
        <f>VLOOKUP($A727,'TRA8907'!$C$9:$AB$235,'TRA8907'!AB$4,FALSE)</f>
        <v>4802</v>
      </c>
      <c r="I727">
        <f>VLOOKUP($A727,'TRA8907'!$C$9:$AC$235,'TRA8907'!AC$4,FALSE)</f>
        <v>4853</v>
      </c>
      <c r="J727">
        <f>VLOOKUP($A727,'TRA8907'!$C$9:$AD$235,'TRA8907'!AD$4,FALSE)</f>
        <v>5034</v>
      </c>
      <c r="K727">
        <f>VLOOKUP($A727,'TRA8907'!$C$9:$AE$235,'TRA8907'!AE$4,FALSE)</f>
        <v>5160</v>
      </c>
    </row>
    <row r="728" spans="1:11" x14ac:dyDescent="0.3">
      <c r="A728" t="s">
        <v>106</v>
      </c>
      <c r="B728" t="s">
        <v>482</v>
      </c>
      <c r="C728" t="s">
        <v>486</v>
      </c>
      <c r="D728">
        <f>VLOOKUP($A728,'TRA8907'!$C$9:$AB$235,'TRA8907'!X$4,FALSE)</f>
        <v>3181</v>
      </c>
      <c r="E728">
        <f>VLOOKUP($A728,'TRA8907'!$C$9:$AB$235,'TRA8907'!Y$4,FALSE)</f>
        <v>3243</v>
      </c>
      <c r="F728">
        <f>VLOOKUP($A728,'TRA8907'!$C$9:$AB$235,'TRA8907'!Z$4,FALSE)</f>
        <v>3375</v>
      </c>
      <c r="G728">
        <f>VLOOKUP($A728,'TRA8907'!$C$9:$AB$235,'TRA8907'!AA$4,FALSE)</f>
        <v>3448</v>
      </c>
      <c r="H728">
        <f>VLOOKUP($A728,'TRA8907'!$C$9:$AB$235,'TRA8907'!AB$4,FALSE)</f>
        <v>3549</v>
      </c>
      <c r="I728">
        <f>VLOOKUP($A728,'TRA8907'!$C$9:$AC$235,'TRA8907'!AC$4,FALSE)</f>
        <v>3590</v>
      </c>
      <c r="J728">
        <f>VLOOKUP($A728,'TRA8907'!$C$9:$AD$235,'TRA8907'!AD$4,FALSE)</f>
        <v>3756</v>
      </c>
      <c r="K728">
        <f>VLOOKUP($A728,'TRA8907'!$C$9:$AE$235,'TRA8907'!AE$4,FALSE)</f>
        <v>3786</v>
      </c>
    </row>
    <row r="729" spans="1:11" x14ac:dyDescent="0.3">
      <c r="A729" t="s">
        <v>110</v>
      </c>
      <c r="B729" t="s">
        <v>481</v>
      </c>
      <c r="C729" t="s">
        <v>486</v>
      </c>
      <c r="D729">
        <f>VLOOKUP($A729,'TRA8907'!$C$9:$AB$235,'TRA8907'!X$4,FALSE)</f>
        <v>4341</v>
      </c>
      <c r="E729">
        <f>VLOOKUP($A729,'TRA8907'!$C$9:$AB$235,'TRA8907'!Y$4,FALSE)</f>
        <v>4404</v>
      </c>
      <c r="F729">
        <f>VLOOKUP($A729,'TRA8907'!$C$9:$AB$235,'TRA8907'!Z$4,FALSE)</f>
        <v>4579</v>
      </c>
      <c r="G729">
        <f>VLOOKUP($A729,'TRA8907'!$C$9:$AB$235,'TRA8907'!AA$4,FALSE)</f>
        <v>4687</v>
      </c>
      <c r="H729">
        <f>VLOOKUP($A729,'TRA8907'!$C$9:$AB$235,'TRA8907'!AB$4,FALSE)</f>
        <v>4816</v>
      </c>
      <c r="I729">
        <f>VLOOKUP($A729,'TRA8907'!$C$9:$AC$235,'TRA8907'!AC$4,FALSE)</f>
        <v>5045</v>
      </c>
      <c r="J729">
        <f>VLOOKUP($A729,'TRA8907'!$C$9:$AD$235,'TRA8907'!AD$4,FALSE)</f>
        <v>5186</v>
      </c>
      <c r="K729">
        <f>VLOOKUP($A729,'TRA8907'!$C$9:$AE$235,'TRA8907'!AE$4,FALSE)</f>
        <v>5323</v>
      </c>
    </row>
    <row r="730" spans="1:11" x14ac:dyDescent="0.3">
      <c r="A730" t="s">
        <v>136</v>
      </c>
      <c r="B730" t="s">
        <v>481</v>
      </c>
      <c r="C730" t="s">
        <v>486</v>
      </c>
      <c r="D730">
        <f>VLOOKUP($A730,'TRA8907'!$C$9:$AB$235,'TRA8907'!X$4,FALSE)</f>
        <v>6111</v>
      </c>
      <c r="E730">
        <f>VLOOKUP($A730,'TRA8907'!$C$9:$AB$235,'TRA8907'!Y$4,FALSE)</f>
        <v>6032</v>
      </c>
      <c r="F730">
        <f>VLOOKUP($A730,'TRA8907'!$C$9:$AB$235,'TRA8907'!Z$4,FALSE)</f>
        <v>6205</v>
      </c>
      <c r="G730">
        <f>VLOOKUP($A730,'TRA8907'!$C$9:$AB$235,'TRA8907'!AA$4,FALSE)</f>
        <v>6271</v>
      </c>
      <c r="H730">
        <f>VLOOKUP($A730,'TRA8907'!$C$9:$AB$235,'TRA8907'!AB$4,FALSE)</f>
        <v>6237</v>
      </c>
      <c r="I730">
        <f>VLOOKUP($A730,'TRA8907'!$C$9:$AC$235,'TRA8907'!AC$4,FALSE)</f>
        <v>6382</v>
      </c>
      <c r="J730">
        <f>VLOOKUP($A730,'TRA8907'!$C$9:$AD$235,'TRA8907'!AD$4,FALSE)</f>
        <v>6326</v>
      </c>
      <c r="K730">
        <f>VLOOKUP($A730,'TRA8907'!$C$9:$AE$235,'TRA8907'!AE$4,FALSE)</f>
        <v>6465</v>
      </c>
    </row>
    <row r="731" spans="1:11" x14ac:dyDescent="0.3">
      <c r="A731" t="s">
        <v>140</v>
      </c>
      <c r="B731" t="s">
        <v>481</v>
      </c>
      <c r="C731" t="s">
        <v>486</v>
      </c>
      <c r="D731">
        <f>VLOOKUP($A731,'TRA8907'!$C$9:$AB$235,'TRA8907'!X$4,FALSE)</f>
        <v>4705</v>
      </c>
      <c r="E731">
        <f>VLOOKUP($A731,'TRA8907'!$C$9:$AB$235,'TRA8907'!Y$4,FALSE)</f>
        <v>4683</v>
      </c>
      <c r="F731">
        <f>VLOOKUP($A731,'TRA8907'!$C$9:$AB$235,'TRA8907'!Z$4,FALSE)</f>
        <v>4818</v>
      </c>
      <c r="G731">
        <f>VLOOKUP($A731,'TRA8907'!$C$9:$AB$235,'TRA8907'!AA$4,FALSE)</f>
        <v>4822</v>
      </c>
      <c r="H731">
        <f>VLOOKUP($A731,'TRA8907'!$C$9:$AB$235,'TRA8907'!AB$4,FALSE)</f>
        <v>4803</v>
      </c>
      <c r="I731">
        <f>VLOOKUP($A731,'TRA8907'!$C$9:$AC$235,'TRA8907'!AC$4,FALSE)</f>
        <v>4874</v>
      </c>
      <c r="J731">
        <f>VLOOKUP($A731,'TRA8907'!$C$9:$AD$235,'TRA8907'!AD$4,FALSE)</f>
        <v>4891</v>
      </c>
      <c r="K731">
        <f>VLOOKUP($A731,'TRA8907'!$C$9:$AE$235,'TRA8907'!AE$4,FALSE)</f>
        <v>5038</v>
      </c>
    </row>
    <row r="732" spans="1:11" x14ac:dyDescent="0.3">
      <c r="A732" t="s">
        <v>148</v>
      </c>
      <c r="B732" t="s">
        <v>481</v>
      </c>
      <c r="C732" t="s">
        <v>486</v>
      </c>
      <c r="D732">
        <f>VLOOKUP($A732,'TRA8907'!$C$9:$AB$235,'TRA8907'!X$4,FALSE)</f>
        <v>5216</v>
      </c>
      <c r="E732">
        <f>VLOOKUP($A732,'TRA8907'!$C$9:$AB$235,'TRA8907'!Y$4,FALSE)</f>
        <v>5170</v>
      </c>
      <c r="F732">
        <f>VLOOKUP($A732,'TRA8907'!$C$9:$AB$235,'TRA8907'!Z$4,FALSE)</f>
        <v>5247</v>
      </c>
      <c r="G732">
        <f>VLOOKUP($A732,'TRA8907'!$C$9:$AB$235,'TRA8907'!AA$4,FALSE)</f>
        <v>5275</v>
      </c>
      <c r="H732">
        <f>VLOOKUP($A732,'TRA8907'!$C$9:$AB$235,'TRA8907'!AB$4,FALSE)</f>
        <v>5291</v>
      </c>
      <c r="I732">
        <f>VLOOKUP($A732,'TRA8907'!$C$9:$AC$235,'TRA8907'!AC$4,FALSE)</f>
        <v>5414</v>
      </c>
      <c r="J732">
        <f>VLOOKUP($A732,'TRA8907'!$C$9:$AD$235,'TRA8907'!AD$4,FALSE)</f>
        <v>5518</v>
      </c>
      <c r="K732">
        <f>VLOOKUP($A732,'TRA8907'!$C$9:$AE$235,'TRA8907'!AE$4,FALSE)</f>
        <v>5711</v>
      </c>
    </row>
    <row r="733" spans="1:11" x14ac:dyDescent="0.3">
      <c r="A733" t="s">
        <v>152</v>
      </c>
      <c r="B733" t="s">
        <v>479</v>
      </c>
      <c r="C733" t="s">
        <v>486</v>
      </c>
      <c r="D733">
        <f>VLOOKUP($A733,'TRA8907'!$C$9:$AB$235,'TRA8907'!X$4,FALSE)</f>
        <v>2972</v>
      </c>
      <c r="E733">
        <f>VLOOKUP($A733,'TRA8907'!$C$9:$AB$235,'TRA8907'!Y$4,FALSE)</f>
        <v>3003</v>
      </c>
      <c r="F733">
        <f>VLOOKUP($A733,'TRA8907'!$C$9:$AB$235,'TRA8907'!Z$4,FALSE)</f>
        <v>3089</v>
      </c>
      <c r="G733">
        <f>VLOOKUP($A733,'TRA8907'!$C$9:$AB$235,'TRA8907'!AA$4,FALSE)</f>
        <v>3359</v>
      </c>
      <c r="H733">
        <f>VLOOKUP($A733,'TRA8907'!$C$9:$AB$235,'TRA8907'!AB$4,FALSE)</f>
        <v>3490</v>
      </c>
      <c r="I733">
        <f>VLOOKUP($A733,'TRA8907'!$C$9:$AC$235,'TRA8907'!AC$4,FALSE)</f>
        <v>3497</v>
      </c>
      <c r="J733">
        <f>VLOOKUP($A733,'TRA8907'!$C$9:$AD$235,'TRA8907'!AD$4,FALSE)</f>
        <v>3576</v>
      </c>
      <c r="K733">
        <f>VLOOKUP($A733,'TRA8907'!$C$9:$AE$235,'TRA8907'!AE$4,FALSE)</f>
        <v>3604</v>
      </c>
    </row>
    <row r="734" spans="1:11" x14ac:dyDescent="0.3">
      <c r="A734" t="s">
        <v>156</v>
      </c>
      <c r="B734" t="s">
        <v>479</v>
      </c>
      <c r="C734" t="s">
        <v>486</v>
      </c>
      <c r="D734">
        <f>VLOOKUP($A734,'TRA8907'!$C$9:$AB$235,'TRA8907'!X$4,FALSE)</f>
        <v>1455</v>
      </c>
      <c r="E734">
        <f>VLOOKUP($A734,'TRA8907'!$C$9:$AB$235,'TRA8907'!Y$4,FALSE)</f>
        <v>1470</v>
      </c>
      <c r="F734">
        <f>VLOOKUP($A734,'TRA8907'!$C$9:$AB$235,'TRA8907'!Z$4,FALSE)</f>
        <v>1536</v>
      </c>
      <c r="G734">
        <f>VLOOKUP($A734,'TRA8907'!$C$9:$AB$235,'TRA8907'!AA$4,FALSE)</f>
        <v>1565</v>
      </c>
      <c r="H734">
        <f>VLOOKUP($A734,'TRA8907'!$C$9:$AB$235,'TRA8907'!AB$4,FALSE)</f>
        <v>1605</v>
      </c>
      <c r="I734">
        <f>VLOOKUP($A734,'TRA8907'!$C$9:$AC$235,'TRA8907'!AC$4,FALSE)</f>
        <v>1644</v>
      </c>
      <c r="J734">
        <f>VLOOKUP($A734,'TRA8907'!$C$9:$AD$235,'TRA8907'!AD$4,FALSE)</f>
        <v>1648</v>
      </c>
      <c r="K734">
        <f>VLOOKUP($A734,'TRA8907'!$C$9:$AE$235,'TRA8907'!AE$4,FALSE)</f>
        <v>1636</v>
      </c>
    </row>
    <row r="735" spans="1:11" x14ac:dyDescent="0.3">
      <c r="A735" t="s">
        <v>158</v>
      </c>
      <c r="B735" t="s">
        <v>479</v>
      </c>
      <c r="C735" t="s">
        <v>486</v>
      </c>
      <c r="D735">
        <f>VLOOKUP($A735,'TRA8907'!$C$9:$AB$235,'TRA8907'!X$4,FALSE)</f>
        <v>1554</v>
      </c>
      <c r="E735">
        <f>VLOOKUP($A735,'TRA8907'!$C$9:$AB$235,'TRA8907'!Y$4,FALSE)</f>
        <v>1585</v>
      </c>
      <c r="F735">
        <f>VLOOKUP($A735,'TRA8907'!$C$9:$AB$235,'TRA8907'!Z$4,FALSE)</f>
        <v>1638</v>
      </c>
      <c r="G735">
        <f>VLOOKUP($A735,'TRA8907'!$C$9:$AB$235,'TRA8907'!AA$4,FALSE)</f>
        <v>1677</v>
      </c>
      <c r="H735">
        <f>VLOOKUP($A735,'TRA8907'!$C$9:$AB$235,'TRA8907'!AB$4,FALSE)</f>
        <v>1746</v>
      </c>
      <c r="I735">
        <f>VLOOKUP($A735,'TRA8907'!$C$9:$AC$235,'TRA8907'!AC$4,FALSE)</f>
        <v>1785</v>
      </c>
      <c r="J735">
        <f>VLOOKUP($A735,'TRA8907'!$C$9:$AD$235,'TRA8907'!AD$4,FALSE)</f>
        <v>1822</v>
      </c>
      <c r="K735">
        <f>VLOOKUP($A735,'TRA8907'!$C$9:$AE$235,'TRA8907'!AE$4,FALSE)</f>
        <v>1834</v>
      </c>
    </row>
    <row r="736" spans="1:11" x14ac:dyDescent="0.3">
      <c r="A736" t="s">
        <v>162</v>
      </c>
      <c r="B736" t="s">
        <v>481</v>
      </c>
      <c r="C736" t="s">
        <v>486</v>
      </c>
      <c r="D736">
        <f>VLOOKUP($A736,'TRA8907'!$C$9:$AB$235,'TRA8907'!X$4,FALSE)</f>
        <v>4426</v>
      </c>
      <c r="E736">
        <f>VLOOKUP($A736,'TRA8907'!$C$9:$AB$235,'TRA8907'!Y$4,FALSE)</f>
        <v>4480</v>
      </c>
      <c r="F736">
        <f>VLOOKUP($A736,'TRA8907'!$C$9:$AB$235,'TRA8907'!Z$4,FALSE)</f>
        <v>4600</v>
      </c>
      <c r="G736">
        <f>VLOOKUP($A736,'TRA8907'!$C$9:$AB$235,'TRA8907'!AA$4,FALSE)</f>
        <v>4689</v>
      </c>
      <c r="H736">
        <f>VLOOKUP($A736,'TRA8907'!$C$9:$AB$235,'TRA8907'!AB$4,FALSE)</f>
        <v>4669</v>
      </c>
      <c r="I736">
        <f>VLOOKUP($A736,'TRA8907'!$C$9:$AC$235,'TRA8907'!AC$4,FALSE)</f>
        <v>4664</v>
      </c>
      <c r="J736">
        <f>VLOOKUP($A736,'TRA8907'!$C$9:$AD$235,'TRA8907'!AD$4,FALSE)</f>
        <v>4711</v>
      </c>
      <c r="K736">
        <f>VLOOKUP($A736,'TRA8907'!$C$9:$AE$235,'TRA8907'!AE$4,FALSE)</f>
        <v>4765</v>
      </c>
    </row>
    <row r="737" spans="1:11" x14ac:dyDescent="0.3">
      <c r="A737" t="s">
        <v>164</v>
      </c>
      <c r="B737" t="s">
        <v>481</v>
      </c>
      <c r="C737" t="s">
        <v>486</v>
      </c>
      <c r="D737">
        <f>VLOOKUP($A737,'TRA8907'!$C$9:$AB$235,'TRA8907'!X$4,FALSE)</f>
        <v>3545</v>
      </c>
      <c r="E737">
        <f>VLOOKUP($A737,'TRA8907'!$C$9:$AB$235,'TRA8907'!Y$4,FALSE)</f>
        <v>3580</v>
      </c>
      <c r="F737">
        <f>VLOOKUP($A737,'TRA8907'!$C$9:$AB$235,'TRA8907'!Z$4,FALSE)</f>
        <v>3677</v>
      </c>
      <c r="G737">
        <f>VLOOKUP($A737,'TRA8907'!$C$9:$AB$235,'TRA8907'!AA$4,FALSE)</f>
        <v>3743</v>
      </c>
      <c r="H737">
        <f>VLOOKUP($A737,'TRA8907'!$C$9:$AB$235,'TRA8907'!AB$4,FALSE)</f>
        <v>3824</v>
      </c>
      <c r="I737">
        <f>VLOOKUP($A737,'TRA8907'!$C$9:$AC$235,'TRA8907'!AC$4,FALSE)</f>
        <v>4035</v>
      </c>
      <c r="J737">
        <f>VLOOKUP($A737,'TRA8907'!$C$9:$AD$235,'TRA8907'!AD$4,FALSE)</f>
        <v>4177</v>
      </c>
      <c r="K737">
        <f>VLOOKUP($A737,'TRA8907'!$C$9:$AE$235,'TRA8907'!AE$4,FALSE)</f>
        <v>4204</v>
      </c>
    </row>
    <row r="738" spans="1:11" x14ac:dyDescent="0.3">
      <c r="A738" t="s">
        <v>190</v>
      </c>
      <c r="B738" t="s">
        <v>482</v>
      </c>
      <c r="C738" t="s">
        <v>486</v>
      </c>
      <c r="D738">
        <f>VLOOKUP($A738,'TRA8907'!$C$9:$AB$235,'TRA8907'!X$4,FALSE)</f>
        <v>3617</v>
      </c>
      <c r="E738">
        <f>VLOOKUP($A738,'TRA8907'!$C$9:$AB$235,'TRA8907'!Y$4,FALSE)</f>
        <v>3688</v>
      </c>
      <c r="F738">
        <f>VLOOKUP($A738,'TRA8907'!$C$9:$AB$235,'TRA8907'!Z$4,FALSE)</f>
        <v>3879</v>
      </c>
      <c r="G738">
        <f>VLOOKUP($A738,'TRA8907'!$C$9:$AB$235,'TRA8907'!AA$4,FALSE)</f>
        <v>3999</v>
      </c>
      <c r="H738">
        <f>VLOOKUP($A738,'TRA8907'!$C$9:$AB$235,'TRA8907'!AB$4,FALSE)</f>
        <v>4074</v>
      </c>
      <c r="I738">
        <f>VLOOKUP($A738,'TRA8907'!$C$9:$AC$235,'TRA8907'!AC$4,FALSE)</f>
        <v>4306</v>
      </c>
      <c r="J738">
        <f>VLOOKUP($A738,'TRA8907'!$C$9:$AD$235,'TRA8907'!AD$4,FALSE)</f>
        <v>4291</v>
      </c>
      <c r="K738">
        <f>VLOOKUP($A738,'TRA8907'!$C$9:$AE$235,'TRA8907'!AE$4,FALSE)</f>
        <v>4347</v>
      </c>
    </row>
    <row r="739" spans="1:11" x14ac:dyDescent="0.3">
      <c r="A739" t="s">
        <v>192</v>
      </c>
      <c r="B739" t="s">
        <v>479</v>
      </c>
      <c r="C739" t="s">
        <v>486</v>
      </c>
      <c r="D739">
        <f>VLOOKUP($A739,'TRA8907'!$C$9:$AB$235,'TRA8907'!X$4,FALSE)</f>
        <v>5414</v>
      </c>
      <c r="E739">
        <f>VLOOKUP($A739,'TRA8907'!$C$9:$AB$235,'TRA8907'!Y$4,FALSE)</f>
        <v>5664</v>
      </c>
      <c r="F739">
        <f>VLOOKUP($A739,'TRA8907'!$C$9:$AB$235,'TRA8907'!Z$4,FALSE)</f>
        <v>5756</v>
      </c>
      <c r="G739">
        <f>VLOOKUP($A739,'TRA8907'!$C$9:$AB$235,'TRA8907'!AA$4,FALSE)</f>
        <v>5938</v>
      </c>
      <c r="H739">
        <f>VLOOKUP($A739,'TRA8907'!$C$9:$AB$235,'TRA8907'!AB$4,FALSE)</f>
        <v>5976</v>
      </c>
      <c r="I739">
        <f>VLOOKUP($A739,'TRA8907'!$C$9:$AC$235,'TRA8907'!AC$4,FALSE)</f>
        <v>6156</v>
      </c>
      <c r="J739">
        <f>VLOOKUP($A739,'TRA8907'!$C$9:$AD$235,'TRA8907'!AD$4,FALSE)</f>
        <v>6372</v>
      </c>
      <c r="K739">
        <f>VLOOKUP($A739,'TRA8907'!$C$9:$AE$235,'TRA8907'!AE$4,FALSE)</f>
        <v>6446</v>
      </c>
    </row>
    <row r="740" spans="1:11" x14ac:dyDescent="0.3">
      <c r="A740" t="s">
        <v>200</v>
      </c>
      <c r="B740" t="s">
        <v>481</v>
      </c>
      <c r="C740" t="s">
        <v>486</v>
      </c>
      <c r="D740">
        <f>VLOOKUP($A740,'TRA8907'!$C$9:$AB$235,'TRA8907'!X$4,FALSE)</f>
        <v>4869</v>
      </c>
      <c r="E740">
        <f>VLOOKUP($A740,'TRA8907'!$C$9:$AB$235,'TRA8907'!Y$4,FALSE)</f>
        <v>4968</v>
      </c>
      <c r="F740">
        <f>VLOOKUP($A740,'TRA8907'!$C$9:$AB$235,'TRA8907'!Z$4,FALSE)</f>
        <v>5121</v>
      </c>
      <c r="G740">
        <f>VLOOKUP($A740,'TRA8907'!$C$9:$AB$235,'TRA8907'!AA$4,FALSE)</f>
        <v>5224</v>
      </c>
      <c r="H740">
        <f>VLOOKUP($A740,'TRA8907'!$C$9:$AB$235,'TRA8907'!AB$4,FALSE)</f>
        <v>5306</v>
      </c>
      <c r="I740">
        <f>VLOOKUP($A740,'TRA8907'!$C$9:$AC$235,'TRA8907'!AC$4,FALSE)</f>
        <v>5594</v>
      </c>
      <c r="J740">
        <f>VLOOKUP($A740,'TRA8907'!$C$9:$AD$235,'TRA8907'!AD$4,FALSE)</f>
        <v>5542</v>
      </c>
      <c r="K740">
        <f>VLOOKUP($A740,'TRA8907'!$C$9:$AE$235,'TRA8907'!AE$4,FALSE)</f>
        <v>5556</v>
      </c>
    </row>
    <row r="741" spans="1:11" x14ac:dyDescent="0.3">
      <c r="A741" t="s">
        <v>204</v>
      </c>
      <c r="B741" t="s">
        <v>481</v>
      </c>
      <c r="C741" t="s">
        <v>486</v>
      </c>
      <c r="D741">
        <f>VLOOKUP($A741,'TRA8907'!$C$9:$AB$235,'TRA8907'!X$4,FALSE)</f>
        <v>4986</v>
      </c>
      <c r="E741">
        <f>VLOOKUP($A741,'TRA8907'!$C$9:$AB$235,'TRA8907'!Y$4,FALSE)</f>
        <v>5108</v>
      </c>
      <c r="F741">
        <f>VLOOKUP($A741,'TRA8907'!$C$9:$AB$235,'TRA8907'!Z$4,FALSE)</f>
        <v>5295</v>
      </c>
      <c r="G741">
        <f>VLOOKUP($A741,'TRA8907'!$C$9:$AB$235,'TRA8907'!AA$4,FALSE)</f>
        <v>5482</v>
      </c>
      <c r="H741">
        <f>VLOOKUP($A741,'TRA8907'!$C$9:$AB$235,'TRA8907'!AB$4,FALSE)</f>
        <v>5622</v>
      </c>
      <c r="I741">
        <f>VLOOKUP($A741,'TRA8907'!$C$9:$AC$235,'TRA8907'!AC$4,FALSE)</f>
        <v>5935</v>
      </c>
      <c r="J741">
        <f>VLOOKUP($A741,'TRA8907'!$C$9:$AD$235,'TRA8907'!AD$4,FALSE)</f>
        <v>5898</v>
      </c>
      <c r="K741">
        <f>VLOOKUP($A741,'TRA8907'!$C$9:$AE$235,'TRA8907'!AE$4,FALSE)</f>
        <v>5998</v>
      </c>
    </row>
    <row r="742" spans="1:11" x14ac:dyDescent="0.3">
      <c r="A742" t="s">
        <v>206</v>
      </c>
      <c r="B742" t="s">
        <v>481</v>
      </c>
      <c r="C742" t="s">
        <v>486</v>
      </c>
      <c r="D742">
        <f>VLOOKUP($A742,'TRA8907'!$C$9:$AB$235,'TRA8907'!X$4,FALSE)</f>
        <v>4075</v>
      </c>
      <c r="E742">
        <f>VLOOKUP($A742,'TRA8907'!$C$9:$AB$235,'TRA8907'!Y$4,FALSE)</f>
        <v>4137</v>
      </c>
      <c r="F742">
        <f>VLOOKUP($A742,'TRA8907'!$C$9:$AB$235,'TRA8907'!Z$4,FALSE)</f>
        <v>4255</v>
      </c>
      <c r="G742">
        <f>VLOOKUP($A742,'TRA8907'!$C$9:$AB$235,'TRA8907'!AA$4,FALSE)</f>
        <v>4275</v>
      </c>
      <c r="H742">
        <f>VLOOKUP($A742,'TRA8907'!$C$9:$AB$235,'TRA8907'!AB$4,FALSE)</f>
        <v>4326</v>
      </c>
      <c r="I742">
        <f>VLOOKUP($A742,'TRA8907'!$C$9:$AC$235,'TRA8907'!AC$4,FALSE)</f>
        <v>4517</v>
      </c>
      <c r="J742">
        <f>VLOOKUP($A742,'TRA8907'!$C$9:$AD$235,'TRA8907'!AD$4,FALSE)</f>
        <v>4348</v>
      </c>
      <c r="K742">
        <f>VLOOKUP($A742,'TRA8907'!$C$9:$AE$235,'TRA8907'!AE$4,FALSE)</f>
        <v>4306</v>
      </c>
    </row>
    <row r="743" spans="1:11" x14ac:dyDescent="0.3">
      <c r="A743" t="s">
        <v>210</v>
      </c>
      <c r="B743" t="s">
        <v>481</v>
      </c>
      <c r="C743" t="s">
        <v>486</v>
      </c>
      <c r="D743">
        <f>VLOOKUP($A743,'TRA8907'!$C$9:$AB$235,'TRA8907'!X$4,FALSE)</f>
        <v>7734</v>
      </c>
      <c r="E743">
        <f>VLOOKUP($A743,'TRA8907'!$C$9:$AB$235,'TRA8907'!Y$4,FALSE)</f>
        <v>7782</v>
      </c>
      <c r="F743">
        <f>VLOOKUP($A743,'TRA8907'!$C$9:$AB$235,'TRA8907'!Z$4,FALSE)</f>
        <v>8000</v>
      </c>
      <c r="G743">
        <f>VLOOKUP($A743,'TRA8907'!$C$9:$AB$235,'TRA8907'!AA$4,FALSE)</f>
        <v>8071</v>
      </c>
      <c r="H743">
        <f>VLOOKUP($A743,'TRA8907'!$C$9:$AB$235,'TRA8907'!AB$4,FALSE)</f>
        <v>8158</v>
      </c>
      <c r="I743">
        <f>VLOOKUP($A743,'TRA8907'!$C$9:$AC$235,'TRA8907'!AC$4,FALSE)</f>
        <v>8643</v>
      </c>
      <c r="J743">
        <f>VLOOKUP($A743,'TRA8907'!$C$9:$AD$235,'TRA8907'!AD$4,FALSE)</f>
        <v>8634</v>
      </c>
      <c r="K743">
        <f>VLOOKUP($A743,'TRA8907'!$C$9:$AE$235,'TRA8907'!AE$4,FALSE)</f>
        <v>8618</v>
      </c>
    </row>
    <row r="744" spans="1:11" x14ac:dyDescent="0.3">
      <c r="A744" t="s">
        <v>282</v>
      </c>
      <c r="B744" t="s">
        <v>481</v>
      </c>
      <c r="C744" t="s">
        <v>486</v>
      </c>
      <c r="D744">
        <f>VLOOKUP($A744,'TRA8907'!$C$9:$AB$235,'TRA8907'!X$4,FALSE)</f>
        <v>4185</v>
      </c>
      <c r="E744">
        <f>VLOOKUP($A744,'TRA8907'!$C$9:$AB$235,'TRA8907'!Y$4,FALSE)</f>
        <v>4136</v>
      </c>
      <c r="F744">
        <f>VLOOKUP($A744,'TRA8907'!$C$9:$AB$235,'TRA8907'!Z$4,FALSE)</f>
        <v>4247</v>
      </c>
      <c r="G744">
        <f>VLOOKUP($A744,'TRA8907'!$C$9:$AB$235,'TRA8907'!AA$4,FALSE)</f>
        <v>4339</v>
      </c>
      <c r="H744">
        <f>VLOOKUP($A744,'TRA8907'!$C$9:$AB$235,'TRA8907'!AB$4,FALSE)</f>
        <v>4377</v>
      </c>
      <c r="I744">
        <f>VLOOKUP($A744,'TRA8907'!$C$9:$AC$235,'TRA8907'!AC$4,FALSE)</f>
        <v>4456</v>
      </c>
      <c r="J744">
        <f>VLOOKUP($A744,'TRA8907'!$C$9:$AD$235,'TRA8907'!AD$4,FALSE)</f>
        <v>4551</v>
      </c>
      <c r="K744">
        <f>VLOOKUP($A744,'TRA8907'!$C$9:$AE$235,'TRA8907'!AE$4,FALSE)</f>
        <v>4622</v>
      </c>
    </row>
    <row r="745" spans="1:11" x14ac:dyDescent="0.3">
      <c r="A745" t="s">
        <v>284</v>
      </c>
      <c r="B745" t="s">
        <v>481</v>
      </c>
      <c r="C745" t="s">
        <v>486</v>
      </c>
      <c r="D745">
        <f>VLOOKUP($A745,'TRA8907'!$C$9:$AB$235,'TRA8907'!X$4,FALSE)</f>
        <v>6028</v>
      </c>
      <c r="E745">
        <f>VLOOKUP($A745,'TRA8907'!$C$9:$AB$235,'TRA8907'!Y$4,FALSE)</f>
        <v>6041</v>
      </c>
      <c r="F745">
        <f>VLOOKUP($A745,'TRA8907'!$C$9:$AB$235,'TRA8907'!Z$4,FALSE)</f>
        <v>6208</v>
      </c>
      <c r="G745">
        <f>VLOOKUP($A745,'TRA8907'!$C$9:$AB$235,'TRA8907'!AA$4,FALSE)</f>
        <v>6280</v>
      </c>
      <c r="H745">
        <f>VLOOKUP($A745,'TRA8907'!$C$9:$AB$235,'TRA8907'!AB$4,FALSE)</f>
        <v>6323</v>
      </c>
      <c r="I745">
        <f>VLOOKUP($A745,'TRA8907'!$C$9:$AC$235,'TRA8907'!AC$4,FALSE)</f>
        <v>6462</v>
      </c>
      <c r="J745">
        <f>VLOOKUP($A745,'TRA8907'!$C$9:$AD$235,'TRA8907'!AD$4,FALSE)</f>
        <v>6380</v>
      </c>
      <c r="K745">
        <f>VLOOKUP($A745,'TRA8907'!$C$9:$AE$235,'TRA8907'!AE$4,FALSE)</f>
        <v>6437</v>
      </c>
    </row>
    <row r="746" spans="1:11" x14ac:dyDescent="0.3">
      <c r="A746" t="s">
        <v>292</v>
      </c>
      <c r="B746" t="s">
        <v>479</v>
      </c>
      <c r="C746" t="s">
        <v>486</v>
      </c>
      <c r="D746">
        <f>VLOOKUP($A746,'TRA8907'!$C$9:$AB$235,'TRA8907'!X$4,FALSE)</f>
        <v>1939</v>
      </c>
      <c r="E746">
        <f>VLOOKUP($A746,'TRA8907'!$C$9:$AB$235,'TRA8907'!Y$4,FALSE)</f>
        <v>1949</v>
      </c>
      <c r="F746">
        <f>VLOOKUP($A746,'TRA8907'!$C$9:$AB$235,'TRA8907'!Z$4,FALSE)</f>
        <v>2003</v>
      </c>
      <c r="G746">
        <f>VLOOKUP($A746,'TRA8907'!$C$9:$AB$235,'TRA8907'!AA$4,FALSE)</f>
        <v>2047</v>
      </c>
      <c r="H746">
        <f>VLOOKUP($A746,'TRA8907'!$C$9:$AB$235,'TRA8907'!AB$4,FALSE)</f>
        <v>2084</v>
      </c>
      <c r="I746">
        <f>VLOOKUP($A746,'TRA8907'!$C$9:$AC$235,'TRA8907'!AC$4,FALSE)</f>
        <v>2130</v>
      </c>
      <c r="J746">
        <f>VLOOKUP($A746,'TRA8907'!$C$9:$AD$235,'TRA8907'!AD$4,FALSE)</f>
        <v>2141</v>
      </c>
      <c r="K746">
        <f>VLOOKUP($A746,'TRA8907'!$C$9:$AE$235,'TRA8907'!AE$4,FALSE)</f>
        <v>2168</v>
      </c>
    </row>
    <row r="747" spans="1:11" x14ac:dyDescent="0.3">
      <c r="A747" t="s">
        <v>296</v>
      </c>
      <c r="B747" t="s">
        <v>481</v>
      </c>
      <c r="C747" t="s">
        <v>486</v>
      </c>
      <c r="D747">
        <f>VLOOKUP($A747,'TRA8907'!$C$9:$AB$235,'TRA8907'!X$4,FALSE)</f>
        <v>4410</v>
      </c>
      <c r="E747">
        <f>VLOOKUP($A747,'TRA8907'!$C$9:$AB$235,'TRA8907'!Y$4,FALSE)</f>
        <v>4510</v>
      </c>
      <c r="F747">
        <f>VLOOKUP($A747,'TRA8907'!$C$9:$AB$235,'TRA8907'!Z$4,FALSE)</f>
        <v>4648</v>
      </c>
      <c r="G747">
        <f>VLOOKUP($A747,'TRA8907'!$C$9:$AB$235,'TRA8907'!AA$4,FALSE)</f>
        <v>4726</v>
      </c>
      <c r="H747">
        <f>VLOOKUP($A747,'TRA8907'!$C$9:$AB$235,'TRA8907'!AB$4,FALSE)</f>
        <v>4804</v>
      </c>
      <c r="I747">
        <f>VLOOKUP($A747,'TRA8907'!$C$9:$AC$235,'TRA8907'!AC$4,FALSE)</f>
        <v>4857</v>
      </c>
      <c r="J747">
        <f>VLOOKUP($A747,'TRA8907'!$C$9:$AD$235,'TRA8907'!AD$4,FALSE)</f>
        <v>4848</v>
      </c>
      <c r="K747">
        <f>VLOOKUP($A747,'TRA8907'!$C$9:$AE$235,'TRA8907'!AE$4,FALSE)</f>
        <v>4897</v>
      </c>
    </row>
    <row r="748" spans="1:11" x14ac:dyDescent="0.3">
      <c r="A748" t="s">
        <v>298</v>
      </c>
      <c r="B748" t="s">
        <v>481</v>
      </c>
      <c r="C748" t="s">
        <v>486</v>
      </c>
      <c r="D748">
        <f>VLOOKUP($A748,'TRA8907'!$C$9:$AB$235,'TRA8907'!X$4,FALSE)</f>
        <v>5398</v>
      </c>
      <c r="E748">
        <f>VLOOKUP($A748,'TRA8907'!$C$9:$AB$235,'TRA8907'!Y$4,FALSE)</f>
        <v>5515</v>
      </c>
      <c r="F748">
        <f>VLOOKUP($A748,'TRA8907'!$C$9:$AB$235,'TRA8907'!Z$4,FALSE)</f>
        <v>5633</v>
      </c>
      <c r="G748">
        <f>VLOOKUP($A748,'TRA8907'!$C$9:$AB$235,'TRA8907'!AA$4,FALSE)</f>
        <v>5712</v>
      </c>
      <c r="H748">
        <f>VLOOKUP($A748,'TRA8907'!$C$9:$AB$235,'TRA8907'!AB$4,FALSE)</f>
        <v>5814</v>
      </c>
      <c r="I748">
        <f>VLOOKUP($A748,'TRA8907'!$C$9:$AC$235,'TRA8907'!AC$4,FALSE)</f>
        <v>5878</v>
      </c>
      <c r="J748">
        <f>VLOOKUP($A748,'TRA8907'!$C$9:$AD$235,'TRA8907'!AD$4,FALSE)</f>
        <v>5809</v>
      </c>
      <c r="K748">
        <f>VLOOKUP($A748,'TRA8907'!$C$9:$AE$235,'TRA8907'!AE$4,FALSE)</f>
        <v>5887</v>
      </c>
    </row>
    <row r="749" spans="1:11" x14ac:dyDescent="0.3">
      <c r="A749" t="s">
        <v>302</v>
      </c>
      <c r="B749" t="s">
        <v>481</v>
      </c>
      <c r="C749" t="s">
        <v>486</v>
      </c>
      <c r="D749">
        <f>VLOOKUP($A749,'TRA8907'!$C$9:$AB$235,'TRA8907'!X$4,FALSE)</f>
        <v>7577</v>
      </c>
      <c r="E749">
        <f>VLOOKUP($A749,'TRA8907'!$C$9:$AB$235,'TRA8907'!Y$4,FALSE)</f>
        <v>7547</v>
      </c>
      <c r="F749">
        <f>VLOOKUP($A749,'TRA8907'!$C$9:$AB$235,'TRA8907'!Z$4,FALSE)</f>
        <v>7625</v>
      </c>
      <c r="G749">
        <f>VLOOKUP($A749,'TRA8907'!$C$9:$AB$235,'TRA8907'!AA$4,FALSE)</f>
        <v>7786</v>
      </c>
      <c r="H749">
        <f>VLOOKUP($A749,'TRA8907'!$C$9:$AB$235,'TRA8907'!AB$4,FALSE)</f>
        <v>7915</v>
      </c>
      <c r="I749">
        <f>VLOOKUP($A749,'TRA8907'!$C$9:$AC$235,'TRA8907'!AC$4,FALSE)</f>
        <v>8002</v>
      </c>
      <c r="J749">
        <f>VLOOKUP($A749,'TRA8907'!$C$9:$AD$235,'TRA8907'!AD$4,FALSE)</f>
        <v>7814</v>
      </c>
      <c r="K749">
        <f>VLOOKUP($A749,'TRA8907'!$C$9:$AE$235,'TRA8907'!AE$4,FALSE)</f>
        <v>7932</v>
      </c>
    </row>
    <row r="750" spans="1:11" x14ac:dyDescent="0.3">
      <c r="A750" t="s">
        <v>304</v>
      </c>
      <c r="B750" t="s">
        <v>481</v>
      </c>
      <c r="C750" t="s">
        <v>486</v>
      </c>
      <c r="D750">
        <f>VLOOKUP($A750,'TRA8907'!$C$9:$AB$235,'TRA8907'!X$4,FALSE)</f>
        <v>3687</v>
      </c>
      <c r="E750">
        <f>VLOOKUP($A750,'TRA8907'!$C$9:$AB$235,'TRA8907'!Y$4,FALSE)</f>
        <v>3711</v>
      </c>
      <c r="F750">
        <f>VLOOKUP($A750,'TRA8907'!$C$9:$AB$235,'TRA8907'!Z$4,FALSE)</f>
        <v>3754</v>
      </c>
      <c r="G750">
        <f>VLOOKUP($A750,'TRA8907'!$C$9:$AB$235,'TRA8907'!AA$4,FALSE)</f>
        <v>3847</v>
      </c>
      <c r="H750">
        <f>VLOOKUP($A750,'TRA8907'!$C$9:$AB$235,'TRA8907'!AB$4,FALSE)</f>
        <v>3851</v>
      </c>
      <c r="I750">
        <f>VLOOKUP($A750,'TRA8907'!$C$9:$AC$235,'TRA8907'!AC$4,FALSE)</f>
        <v>3852</v>
      </c>
      <c r="J750">
        <f>VLOOKUP($A750,'TRA8907'!$C$9:$AD$235,'TRA8907'!AD$4,FALSE)</f>
        <v>3903</v>
      </c>
      <c r="K750">
        <f>VLOOKUP($A750,'TRA8907'!$C$9:$AE$235,'TRA8907'!AE$4,FALSE)</f>
        <v>3926</v>
      </c>
    </row>
    <row r="751" spans="1:11" x14ac:dyDescent="0.3">
      <c r="A751" t="s">
        <v>306</v>
      </c>
      <c r="B751" t="s">
        <v>481</v>
      </c>
      <c r="C751" t="s">
        <v>486</v>
      </c>
      <c r="D751">
        <f>VLOOKUP($A751,'TRA8907'!$C$9:$AB$235,'TRA8907'!X$4,FALSE)</f>
        <v>7650</v>
      </c>
      <c r="E751">
        <f>VLOOKUP($A751,'TRA8907'!$C$9:$AB$235,'TRA8907'!Y$4,FALSE)</f>
        <v>7577</v>
      </c>
      <c r="F751">
        <f>VLOOKUP($A751,'TRA8907'!$C$9:$AB$235,'TRA8907'!Z$4,FALSE)</f>
        <v>7598</v>
      </c>
      <c r="G751">
        <f>VLOOKUP($A751,'TRA8907'!$C$9:$AB$235,'TRA8907'!AA$4,FALSE)</f>
        <v>7712</v>
      </c>
      <c r="H751">
        <f>VLOOKUP($A751,'TRA8907'!$C$9:$AB$235,'TRA8907'!AB$4,FALSE)</f>
        <v>7622</v>
      </c>
      <c r="I751">
        <f>VLOOKUP($A751,'TRA8907'!$C$9:$AC$235,'TRA8907'!AC$4,FALSE)</f>
        <v>7553</v>
      </c>
      <c r="J751">
        <f>VLOOKUP($A751,'TRA8907'!$C$9:$AD$235,'TRA8907'!AD$4,FALSE)</f>
        <v>7520</v>
      </c>
      <c r="K751">
        <f>VLOOKUP($A751,'TRA8907'!$C$9:$AE$235,'TRA8907'!AE$4,FALSE)</f>
        <v>7325</v>
      </c>
    </row>
    <row r="752" spans="1:11" x14ac:dyDescent="0.3">
      <c r="A752" t="s">
        <v>308</v>
      </c>
      <c r="B752" t="s">
        <v>481</v>
      </c>
      <c r="C752" t="s">
        <v>486</v>
      </c>
      <c r="D752">
        <f>VLOOKUP($A752,'TRA8907'!$C$9:$AB$235,'TRA8907'!X$4,FALSE)</f>
        <v>5180</v>
      </c>
      <c r="E752">
        <f>VLOOKUP($A752,'TRA8907'!$C$9:$AB$235,'TRA8907'!Y$4,FALSE)</f>
        <v>5177</v>
      </c>
      <c r="F752">
        <f>VLOOKUP($A752,'TRA8907'!$C$9:$AB$235,'TRA8907'!Z$4,FALSE)</f>
        <v>5309</v>
      </c>
      <c r="G752">
        <f>VLOOKUP($A752,'TRA8907'!$C$9:$AB$235,'TRA8907'!AA$4,FALSE)</f>
        <v>5376</v>
      </c>
      <c r="H752">
        <f>VLOOKUP($A752,'TRA8907'!$C$9:$AB$235,'TRA8907'!AB$4,FALSE)</f>
        <v>5419</v>
      </c>
      <c r="I752">
        <f>VLOOKUP($A752,'TRA8907'!$C$9:$AC$235,'TRA8907'!AC$4,FALSE)</f>
        <v>5515</v>
      </c>
      <c r="J752">
        <f>VLOOKUP($A752,'TRA8907'!$C$9:$AD$235,'TRA8907'!AD$4,FALSE)</f>
        <v>5566</v>
      </c>
      <c r="K752">
        <f>VLOOKUP($A752,'TRA8907'!$C$9:$AE$235,'TRA8907'!AE$4,FALSE)</f>
        <v>5501</v>
      </c>
    </row>
    <row r="753" spans="1:11" x14ac:dyDescent="0.3">
      <c r="A753" t="s">
        <v>312</v>
      </c>
      <c r="B753" t="s">
        <v>482</v>
      </c>
      <c r="C753" t="s">
        <v>486</v>
      </c>
      <c r="D753">
        <f>VLOOKUP($A753,'TRA8907'!$C$9:$AB$235,'TRA8907'!X$4,FALSE)</f>
        <v>5465</v>
      </c>
      <c r="E753">
        <f>VLOOKUP($A753,'TRA8907'!$C$9:$AB$235,'TRA8907'!Y$4,FALSE)</f>
        <v>5524</v>
      </c>
      <c r="F753">
        <f>VLOOKUP($A753,'TRA8907'!$C$9:$AB$235,'TRA8907'!Z$4,FALSE)</f>
        <v>5692</v>
      </c>
      <c r="G753">
        <f>VLOOKUP($A753,'TRA8907'!$C$9:$AB$235,'TRA8907'!AA$4,FALSE)</f>
        <v>6015</v>
      </c>
      <c r="H753">
        <f>VLOOKUP($A753,'TRA8907'!$C$9:$AB$235,'TRA8907'!AB$4,FALSE)</f>
        <v>6075</v>
      </c>
      <c r="I753">
        <f>VLOOKUP($A753,'TRA8907'!$C$9:$AC$235,'TRA8907'!AC$4,FALSE)</f>
        <v>6228</v>
      </c>
      <c r="J753">
        <f>VLOOKUP($A753,'TRA8907'!$C$9:$AD$235,'TRA8907'!AD$4,FALSE)</f>
        <v>6133</v>
      </c>
      <c r="K753">
        <f>VLOOKUP($A753,'TRA8907'!$C$9:$AE$235,'TRA8907'!AE$4,FALSE)</f>
        <v>6217</v>
      </c>
    </row>
    <row r="754" spans="1:11" x14ac:dyDescent="0.3">
      <c r="A754" t="s">
        <v>316</v>
      </c>
      <c r="B754" t="s">
        <v>481</v>
      </c>
      <c r="C754" t="s">
        <v>486</v>
      </c>
      <c r="D754">
        <f>VLOOKUP($A754,'TRA8907'!$C$9:$AB$235,'TRA8907'!X$4,FALSE)</f>
        <v>7207</v>
      </c>
      <c r="E754">
        <f>VLOOKUP($A754,'TRA8907'!$C$9:$AB$235,'TRA8907'!Y$4,FALSE)</f>
        <v>7145</v>
      </c>
      <c r="F754">
        <f>VLOOKUP($A754,'TRA8907'!$C$9:$AB$235,'TRA8907'!Z$4,FALSE)</f>
        <v>7346</v>
      </c>
      <c r="G754">
        <f>VLOOKUP($A754,'TRA8907'!$C$9:$AB$235,'TRA8907'!AA$4,FALSE)</f>
        <v>7495</v>
      </c>
      <c r="H754">
        <f>VLOOKUP($A754,'TRA8907'!$C$9:$AB$235,'TRA8907'!AB$4,FALSE)</f>
        <v>7613</v>
      </c>
      <c r="I754">
        <f>VLOOKUP($A754,'TRA8907'!$C$9:$AC$235,'TRA8907'!AC$4,FALSE)</f>
        <v>7532</v>
      </c>
      <c r="J754">
        <f>VLOOKUP($A754,'TRA8907'!$C$9:$AD$235,'TRA8907'!AD$4,FALSE)</f>
        <v>7594</v>
      </c>
      <c r="K754">
        <f>VLOOKUP($A754,'TRA8907'!$C$9:$AE$235,'TRA8907'!AE$4,FALSE)</f>
        <v>7640</v>
      </c>
    </row>
    <row r="755" spans="1:11" x14ac:dyDescent="0.3">
      <c r="A755" t="s">
        <v>318</v>
      </c>
      <c r="B755" t="s">
        <v>481</v>
      </c>
      <c r="C755" t="s">
        <v>486</v>
      </c>
      <c r="D755">
        <f>VLOOKUP($A755,'TRA8907'!$C$9:$AB$235,'TRA8907'!X$4,FALSE)</f>
        <v>6218</v>
      </c>
      <c r="E755">
        <f>VLOOKUP($A755,'TRA8907'!$C$9:$AB$235,'TRA8907'!Y$4,FALSE)</f>
        <v>6052</v>
      </c>
      <c r="F755">
        <f>VLOOKUP($A755,'TRA8907'!$C$9:$AB$235,'TRA8907'!Z$4,FALSE)</f>
        <v>6110</v>
      </c>
      <c r="G755">
        <f>VLOOKUP($A755,'TRA8907'!$C$9:$AB$235,'TRA8907'!AA$4,FALSE)</f>
        <v>6359</v>
      </c>
      <c r="H755">
        <f>VLOOKUP($A755,'TRA8907'!$C$9:$AB$235,'TRA8907'!AB$4,FALSE)</f>
        <v>6402</v>
      </c>
      <c r="I755">
        <f>VLOOKUP($A755,'TRA8907'!$C$9:$AC$235,'TRA8907'!AC$4,FALSE)</f>
        <v>6231</v>
      </c>
      <c r="J755">
        <f>VLOOKUP($A755,'TRA8907'!$C$9:$AD$235,'TRA8907'!AD$4,FALSE)</f>
        <v>6046</v>
      </c>
      <c r="K755">
        <f>VLOOKUP($A755,'TRA8907'!$C$9:$AE$235,'TRA8907'!AE$4,FALSE)</f>
        <v>5967</v>
      </c>
    </row>
    <row r="756" spans="1:11" x14ac:dyDescent="0.3">
      <c r="A756" t="s">
        <v>322</v>
      </c>
      <c r="B756" t="s">
        <v>482</v>
      </c>
      <c r="C756" t="s">
        <v>486</v>
      </c>
      <c r="D756">
        <f>VLOOKUP($A756,'TRA8907'!$C$9:$AB$235,'TRA8907'!X$4,FALSE)</f>
        <v>2965</v>
      </c>
      <c r="E756">
        <f>VLOOKUP($A756,'TRA8907'!$C$9:$AB$235,'TRA8907'!Y$4,FALSE)</f>
        <v>2994</v>
      </c>
      <c r="F756">
        <f>VLOOKUP($A756,'TRA8907'!$C$9:$AB$235,'TRA8907'!Z$4,FALSE)</f>
        <v>3112</v>
      </c>
      <c r="G756">
        <f>VLOOKUP($A756,'TRA8907'!$C$9:$AB$235,'TRA8907'!AA$4,FALSE)</f>
        <v>3181</v>
      </c>
      <c r="H756">
        <f>VLOOKUP($A756,'TRA8907'!$C$9:$AB$235,'TRA8907'!AB$4,FALSE)</f>
        <v>3199</v>
      </c>
      <c r="I756">
        <f>VLOOKUP($A756,'TRA8907'!$C$9:$AC$235,'TRA8907'!AC$4,FALSE)</f>
        <v>3196</v>
      </c>
      <c r="J756">
        <f>VLOOKUP($A756,'TRA8907'!$C$9:$AD$235,'TRA8907'!AD$4,FALSE)</f>
        <v>3170</v>
      </c>
      <c r="K756">
        <f>VLOOKUP($A756,'TRA8907'!$C$9:$AE$235,'TRA8907'!AE$4,FALSE)</f>
        <v>3188</v>
      </c>
    </row>
    <row r="757" spans="1:11" x14ac:dyDescent="0.3">
      <c r="A757" t="s">
        <v>324</v>
      </c>
      <c r="B757" t="s">
        <v>481</v>
      </c>
      <c r="C757" t="s">
        <v>486</v>
      </c>
      <c r="D757">
        <f>VLOOKUP($A757,'TRA8907'!$C$9:$AB$235,'TRA8907'!X$4,FALSE)</f>
        <v>4417</v>
      </c>
      <c r="E757">
        <f>VLOOKUP($A757,'TRA8907'!$C$9:$AB$235,'TRA8907'!Y$4,FALSE)</f>
        <v>4433</v>
      </c>
      <c r="F757">
        <f>VLOOKUP($A757,'TRA8907'!$C$9:$AB$235,'TRA8907'!Z$4,FALSE)</f>
        <v>4519</v>
      </c>
      <c r="G757">
        <f>VLOOKUP($A757,'TRA8907'!$C$9:$AB$235,'TRA8907'!AA$4,FALSE)</f>
        <v>4525</v>
      </c>
      <c r="H757">
        <f>VLOOKUP($A757,'TRA8907'!$C$9:$AB$235,'TRA8907'!AB$4,FALSE)</f>
        <v>4474</v>
      </c>
      <c r="I757">
        <f>VLOOKUP($A757,'TRA8907'!$C$9:$AC$235,'TRA8907'!AC$4,FALSE)</f>
        <v>4531</v>
      </c>
      <c r="J757">
        <f>VLOOKUP($A757,'TRA8907'!$C$9:$AD$235,'TRA8907'!AD$4,FALSE)</f>
        <v>4585</v>
      </c>
      <c r="K757" t="str">
        <f>VLOOKUP($A757,'TRA8907'!$C$9:$AE$235,'TRA8907'!AE$4,FALSE)</f>
        <v>..</v>
      </c>
    </row>
    <row r="758" spans="1:11" x14ac:dyDescent="0.3">
      <c r="A758" t="s">
        <v>326</v>
      </c>
      <c r="B758" t="s">
        <v>481</v>
      </c>
      <c r="C758" t="s">
        <v>486</v>
      </c>
      <c r="D758">
        <f>VLOOKUP($A758,'TRA8907'!$C$9:$AB$235,'TRA8907'!X$4,FALSE)</f>
        <v>5448</v>
      </c>
      <c r="E758">
        <f>VLOOKUP($A758,'TRA8907'!$C$9:$AB$235,'TRA8907'!Y$4,FALSE)</f>
        <v>5478</v>
      </c>
      <c r="F758">
        <f>VLOOKUP($A758,'TRA8907'!$C$9:$AB$235,'TRA8907'!Z$4,FALSE)</f>
        <v>5625</v>
      </c>
      <c r="G758">
        <f>VLOOKUP($A758,'TRA8907'!$C$9:$AB$235,'TRA8907'!AA$4,FALSE)</f>
        <v>5663</v>
      </c>
      <c r="H758">
        <f>VLOOKUP($A758,'TRA8907'!$C$9:$AB$235,'TRA8907'!AB$4,FALSE)</f>
        <v>5669</v>
      </c>
      <c r="I758">
        <f>VLOOKUP($A758,'TRA8907'!$C$9:$AC$235,'TRA8907'!AC$4,FALSE)</f>
        <v>5755</v>
      </c>
      <c r="J758">
        <f>VLOOKUP($A758,'TRA8907'!$C$9:$AD$235,'TRA8907'!AD$4,FALSE)</f>
        <v>5707</v>
      </c>
      <c r="K758">
        <f>VLOOKUP($A758,'TRA8907'!$C$9:$AE$235,'TRA8907'!AE$4,FALSE)</f>
        <v>5741</v>
      </c>
    </row>
    <row r="759" spans="1:11" x14ac:dyDescent="0.3">
      <c r="A759" t="s">
        <v>328</v>
      </c>
      <c r="B759" t="s">
        <v>479</v>
      </c>
      <c r="C759" t="s">
        <v>486</v>
      </c>
      <c r="D759">
        <f>VLOOKUP($A759,'TRA8907'!$C$9:$AB$235,'TRA8907'!X$4,FALSE)</f>
        <v>1745</v>
      </c>
      <c r="E759">
        <f>VLOOKUP($A759,'TRA8907'!$C$9:$AB$235,'TRA8907'!Y$4,FALSE)</f>
        <v>1763</v>
      </c>
      <c r="F759">
        <f>VLOOKUP($A759,'TRA8907'!$C$9:$AB$235,'TRA8907'!Z$4,FALSE)</f>
        <v>1804</v>
      </c>
      <c r="G759">
        <f>VLOOKUP($A759,'TRA8907'!$C$9:$AB$235,'TRA8907'!AA$4,FALSE)</f>
        <v>1845</v>
      </c>
      <c r="H759">
        <f>VLOOKUP($A759,'TRA8907'!$C$9:$AB$235,'TRA8907'!AB$4,FALSE)</f>
        <v>1923</v>
      </c>
      <c r="I759">
        <f>VLOOKUP($A759,'TRA8907'!$C$9:$AC$235,'TRA8907'!AC$4,FALSE)</f>
        <v>2048</v>
      </c>
      <c r="J759">
        <f>VLOOKUP($A759,'TRA8907'!$C$9:$AD$235,'TRA8907'!AD$4,FALSE)</f>
        <v>2058</v>
      </c>
      <c r="K759">
        <f>VLOOKUP($A759,'TRA8907'!$C$9:$AE$235,'TRA8907'!AE$4,FALSE)</f>
        <v>2115</v>
      </c>
    </row>
    <row r="760" spans="1:11" x14ac:dyDescent="0.3">
      <c r="A760" t="s">
        <v>336</v>
      </c>
      <c r="D760">
        <f>VLOOKUP($A760,'TRA8907'!$C$9:$AB$235,'TRA8907'!X$4,FALSE)</f>
        <v>172</v>
      </c>
      <c r="E760">
        <f>VLOOKUP($A760,'TRA8907'!$C$9:$AB$235,'TRA8907'!Y$4,FALSE)</f>
        <v>176</v>
      </c>
      <c r="F760">
        <f>VLOOKUP($A760,'TRA8907'!$C$9:$AB$235,'TRA8907'!Z$4,FALSE)</f>
        <v>185</v>
      </c>
      <c r="G760">
        <f>VLOOKUP($A760,'TRA8907'!$C$9:$AB$235,'TRA8907'!AA$4,FALSE)</f>
        <v>190</v>
      </c>
      <c r="H760">
        <f>VLOOKUP($A760,'TRA8907'!$C$9:$AB$235,'TRA8907'!AB$4,FALSE)</f>
        <v>199</v>
      </c>
      <c r="I760">
        <f>VLOOKUP($A760,'TRA8907'!$C$9:$AC$235,'TRA8907'!AC$4,FALSE)</f>
        <v>202</v>
      </c>
      <c r="J760">
        <f>VLOOKUP($A760,'TRA8907'!$C$9:$AD$235,'TRA8907'!AD$4,FALSE)</f>
        <v>205</v>
      </c>
      <c r="K760">
        <f>VLOOKUP($A760,'TRA8907'!$C$9:$AE$235,'TRA8907'!AE$4,FALSE)</f>
        <v>190</v>
      </c>
    </row>
    <row r="761" spans="1:11" x14ac:dyDescent="0.3">
      <c r="A761" t="s">
        <v>338</v>
      </c>
      <c r="B761" t="s">
        <v>482</v>
      </c>
      <c r="C761" t="s">
        <v>486</v>
      </c>
      <c r="D761">
        <f>VLOOKUP($A761,'TRA8907'!$C$9:$AB$235,'TRA8907'!X$4,FALSE)</f>
        <v>5467</v>
      </c>
      <c r="E761">
        <f>VLOOKUP($A761,'TRA8907'!$C$9:$AB$235,'TRA8907'!Y$4,FALSE)</f>
        <v>5528</v>
      </c>
      <c r="F761">
        <f>VLOOKUP($A761,'TRA8907'!$C$9:$AB$235,'TRA8907'!Z$4,FALSE)</f>
        <v>5659</v>
      </c>
      <c r="G761">
        <f>VLOOKUP($A761,'TRA8907'!$C$9:$AB$235,'TRA8907'!AA$4,FALSE)</f>
        <v>5676</v>
      </c>
      <c r="H761">
        <f>VLOOKUP($A761,'TRA8907'!$C$9:$AB$235,'TRA8907'!AB$4,FALSE)</f>
        <v>5973</v>
      </c>
      <c r="I761">
        <f>VLOOKUP($A761,'TRA8907'!$C$9:$AC$235,'TRA8907'!AC$4,FALSE)</f>
        <v>6023</v>
      </c>
      <c r="J761">
        <f>VLOOKUP($A761,'TRA8907'!$C$9:$AD$235,'TRA8907'!AD$4,FALSE)</f>
        <v>6262</v>
      </c>
      <c r="K761">
        <f>VLOOKUP($A761,'TRA8907'!$C$9:$AE$235,'TRA8907'!AE$4,FALSE)</f>
        <v>6397</v>
      </c>
    </row>
    <row r="762" spans="1:11" x14ac:dyDescent="0.3">
      <c r="A762" t="s">
        <v>340</v>
      </c>
      <c r="B762" t="s">
        <v>481</v>
      </c>
      <c r="C762" t="s">
        <v>486</v>
      </c>
      <c r="D762">
        <f>VLOOKUP($A762,'TRA8907'!$C$9:$AB$235,'TRA8907'!X$4,FALSE)</f>
        <v>4807</v>
      </c>
      <c r="E762">
        <f>VLOOKUP($A762,'TRA8907'!$C$9:$AB$235,'TRA8907'!Y$4,FALSE)</f>
        <v>4759</v>
      </c>
      <c r="F762">
        <f>VLOOKUP($A762,'TRA8907'!$C$9:$AB$235,'TRA8907'!Z$4,FALSE)</f>
        <v>4877</v>
      </c>
      <c r="G762">
        <f>VLOOKUP($A762,'TRA8907'!$C$9:$AB$235,'TRA8907'!AA$4,FALSE)</f>
        <v>4886</v>
      </c>
      <c r="H762">
        <f>VLOOKUP($A762,'TRA8907'!$C$9:$AB$235,'TRA8907'!AB$4,FALSE)</f>
        <v>4857</v>
      </c>
      <c r="I762">
        <f>VLOOKUP($A762,'TRA8907'!$C$9:$AC$235,'TRA8907'!AC$4,FALSE)</f>
        <v>4879</v>
      </c>
      <c r="J762">
        <f>VLOOKUP($A762,'TRA8907'!$C$9:$AD$235,'TRA8907'!AD$4,FALSE)</f>
        <v>4931</v>
      </c>
      <c r="K762">
        <f>VLOOKUP($A762,'TRA8907'!$C$9:$AE$235,'TRA8907'!AE$4,FALSE)</f>
        <v>5091</v>
      </c>
    </row>
    <row r="763" spans="1:11" x14ac:dyDescent="0.3">
      <c r="A763" t="s">
        <v>342</v>
      </c>
      <c r="B763" t="s">
        <v>481</v>
      </c>
      <c r="C763" t="s">
        <v>486</v>
      </c>
      <c r="D763">
        <f>VLOOKUP($A763,'TRA8907'!$C$9:$AB$235,'TRA8907'!X$4,FALSE)</f>
        <v>4381</v>
      </c>
      <c r="E763">
        <f>VLOOKUP($A763,'TRA8907'!$C$9:$AB$235,'TRA8907'!Y$4,FALSE)</f>
        <v>4360</v>
      </c>
      <c r="F763">
        <f>VLOOKUP($A763,'TRA8907'!$C$9:$AB$235,'TRA8907'!Z$4,FALSE)</f>
        <v>4495</v>
      </c>
      <c r="G763">
        <f>VLOOKUP($A763,'TRA8907'!$C$9:$AB$235,'TRA8907'!AA$4,FALSE)</f>
        <v>4546</v>
      </c>
      <c r="H763">
        <f>VLOOKUP($A763,'TRA8907'!$C$9:$AB$235,'TRA8907'!AB$4,FALSE)</f>
        <v>4444</v>
      </c>
      <c r="I763">
        <f>VLOOKUP($A763,'TRA8907'!$C$9:$AC$235,'TRA8907'!AC$4,FALSE)</f>
        <v>4522</v>
      </c>
      <c r="J763">
        <f>VLOOKUP($A763,'TRA8907'!$C$9:$AD$235,'TRA8907'!AD$4,FALSE)</f>
        <v>4614</v>
      </c>
      <c r="K763" t="str">
        <f>VLOOKUP($A763,'TRA8907'!$C$9:$AE$235,'TRA8907'!AE$4,FALSE)</f>
        <v>..</v>
      </c>
    </row>
    <row r="764" spans="1:11" x14ac:dyDescent="0.3">
      <c r="A764" t="s">
        <v>346</v>
      </c>
      <c r="B764" t="s">
        <v>481</v>
      </c>
      <c r="C764" t="s">
        <v>486</v>
      </c>
      <c r="D764">
        <f>VLOOKUP($A764,'TRA8907'!$C$9:$AB$235,'TRA8907'!X$4,FALSE)</f>
        <v>6633</v>
      </c>
      <c r="E764">
        <f>VLOOKUP($A764,'TRA8907'!$C$9:$AB$235,'TRA8907'!Y$4,FALSE)</f>
        <v>6739</v>
      </c>
      <c r="F764">
        <f>VLOOKUP($A764,'TRA8907'!$C$9:$AB$235,'TRA8907'!Z$4,FALSE)</f>
        <v>6970</v>
      </c>
      <c r="G764">
        <f>VLOOKUP($A764,'TRA8907'!$C$9:$AB$235,'TRA8907'!AA$4,FALSE)</f>
        <v>7175</v>
      </c>
      <c r="H764">
        <f>VLOOKUP($A764,'TRA8907'!$C$9:$AB$235,'TRA8907'!AB$4,FALSE)</f>
        <v>7274</v>
      </c>
      <c r="I764">
        <f>VLOOKUP($A764,'TRA8907'!$C$9:$AC$235,'TRA8907'!AC$4,FALSE)</f>
        <v>7320</v>
      </c>
      <c r="J764">
        <f>VLOOKUP($A764,'TRA8907'!$C$9:$AD$235,'TRA8907'!AD$4,FALSE)</f>
        <v>7315</v>
      </c>
      <c r="K764">
        <f>VLOOKUP($A764,'TRA8907'!$C$9:$AE$235,'TRA8907'!AE$4,FALSE)</f>
        <v>7484</v>
      </c>
    </row>
    <row r="765" spans="1:11" x14ac:dyDescent="0.3">
      <c r="A765" t="s">
        <v>348</v>
      </c>
      <c r="B765" t="s">
        <v>481</v>
      </c>
      <c r="C765" t="s">
        <v>486</v>
      </c>
      <c r="D765">
        <f>VLOOKUP($A765,'TRA8907'!$C$9:$AB$235,'TRA8907'!X$4,FALSE)</f>
        <v>5793</v>
      </c>
      <c r="E765">
        <f>VLOOKUP($A765,'TRA8907'!$C$9:$AB$235,'TRA8907'!Y$4,FALSE)</f>
        <v>5841</v>
      </c>
      <c r="F765">
        <f>VLOOKUP($A765,'TRA8907'!$C$9:$AB$235,'TRA8907'!Z$4,FALSE)</f>
        <v>6253</v>
      </c>
      <c r="G765">
        <f>VLOOKUP($A765,'TRA8907'!$C$9:$AB$235,'TRA8907'!AA$4,FALSE)</f>
        <v>6380</v>
      </c>
      <c r="H765">
        <f>VLOOKUP($A765,'TRA8907'!$C$9:$AB$235,'TRA8907'!AB$4,FALSE)</f>
        <v>6287</v>
      </c>
      <c r="I765">
        <f>VLOOKUP($A765,'TRA8907'!$C$9:$AC$235,'TRA8907'!AC$4,FALSE)</f>
        <v>6391</v>
      </c>
      <c r="J765">
        <f>VLOOKUP($A765,'TRA8907'!$C$9:$AD$235,'TRA8907'!AD$4,FALSE)</f>
        <v>6367</v>
      </c>
      <c r="K765">
        <f>VLOOKUP($A765,'TRA8907'!$C$9:$AE$235,'TRA8907'!AE$4,FALSE)</f>
        <v>6417</v>
      </c>
    </row>
    <row r="766" spans="1:11" x14ac:dyDescent="0.3">
      <c r="A766" t="s">
        <v>350</v>
      </c>
      <c r="B766" t="s">
        <v>481</v>
      </c>
      <c r="C766" t="s">
        <v>486</v>
      </c>
      <c r="D766">
        <f>VLOOKUP($A766,'TRA8907'!$C$9:$AB$235,'TRA8907'!X$4,FALSE)</f>
        <v>3569</v>
      </c>
      <c r="E766">
        <f>VLOOKUP($A766,'TRA8907'!$C$9:$AB$235,'TRA8907'!Y$4,FALSE)</f>
        <v>3560</v>
      </c>
      <c r="F766">
        <f>VLOOKUP($A766,'TRA8907'!$C$9:$AB$235,'TRA8907'!Z$4,FALSE)</f>
        <v>3644</v>
      </c>
      <c r="G766">
        <f>VLOOKUP($A766,'TRA8907'!$C$9:$AB$235,'TRA8907'!AA$4,FALSE)</f>
        <v>3665</v>
      </c>
      <c r="H766">
        <f>VLOOKUP($A766,'TRA8907'!$C$9:$AB$235,'TRA8907'!AB$4,FALSE)</f>
        <v>3662</v>
      </c>
      <c r="I766">
        <f>VLOOKUP($A766,'TRA8907'!$C$9:$AC$235,'TRA8907'!AC$4,FALSE)</f>
        <v>3685</v>
      </c>
      <c r="J766">
        <f>VLOOKUP($A766,'TRA8907'!$C$9:$AD$235,'TRA8907'!AD$4,FALSE)</f>
        <v>3717</v>
      </c>
      <c r="K766">
        <f>VLOOKUP($A766,'TRA8907'!$C$9:$AE$235,'TRA8907'!AE$4,FALSE)</f>
        <v>3713</v>
      </c>
    </row>
    <row r="767" spans="1:11" x14ac:dyDescent="0.3">
      <c r="A767" t="s">
        <v>791</v>
      </c>
      <c r="B767" t="s">
        <v>481</v>
      </c>
      <c r="C767" t="s">
        <v>486</v>
      </c>
      <c r="K767">
        <f>VLOOKUP($A767,'TRA8907'!$C$9:$AE$235,'TRA8907'!AE$4,FALSE)</f>
        <v>4767</v>
      </c>
    </row>
    <row r="768" spans="1:11" x14ac:dyDescent="0.3">
      <c r="A768" t="s">
        <v>792</v>
      </c>
      <c r="B768" t="s">
        <v>479</v>
      </c>
      <c r="C768" t="s">
        <v>486</v>
      </c>
      <c r="K768">
        <f>VLOOKUP($A768,'TRA8907'!$C$9:$AE$235,'TRA8907'!AE$4,FALSE)</f>
        <v>2808</v>
      </c>
    </row>
    <row r="769" spans="1:26" x14ac:dyDescent="0.3">
      <c r="A769" t="s">
        <v>352</v>
      </c>
      <c r="B769" t="s">
        <v>479</v>
      </c>
      <c r="C769" t="s">
        <v>486</v>
      </c>
      <c r="D769">
        <f>VLOOKUP($A769,'TRA8907'!$C$9:$AB$235,'TRA8907'!X$4,FALSE)</f>
        <v>3157</v>
      </c>
      <c r="E769">
        <f>VLOOKUP($A769,'TRA8907'!$C$9:$AB$235,'TRA8907'!Y$4,FALSE)</f>
        <v>3192</v>
      </c>
      <c r="F769">
        <f>VLOOKUP($A769,'TRA8907'!$C$9:$AB$235,'TRA8907'!Z$4,FALSE)</f>
        <v>3326</v>
      </c>
      <c r="G769">
        <f>VLOOKUP($A769,'TRA8907'!$C$9:$AB$235,'TRA8907'!AA$4,FALSE)</f>
        <v>3395</v>
      </c>
      <c r="H769">
        <f>VLOOKUP($A769,'TRA8907'!$C$9:$AB$235,'TRA8907'!AB$4,FALSE)</f>
        <v>3472</v>
      </c>
      <c r="I769">
        <f>VLOOKUP($A769,'TRA8907'!$C$9:$AC$235,'TRA8907'!AC$4,FALSE)</f>
        <v>3517</v>
      </c>
      <c r="J769">
        <f>VLOOKUP($A769,'TRA8907'!$C$9:$AD$235,'TRA8907'!AD$4,FALSE)</f>
        <v>3527</v>
      </c>
      <c r="K769">
        <f>VLOOKUP($A769,'TRA8907'!$C$9:$AE$235,'TRA8907'!AE$4,FALSE)</f>
        <v>3604</v>
      </c>
    </row>
    <row r="774" spans="1:26" x14ac:dyDescent="0.3">
      <c r="A774" t="s">
        <v>487</v>
      </c>
      <c r="B774" t="s">
        <v>479</v>
      </c>
      <c r="D774">
        <f>AVERAGEIF($B$616:$B$769,$B774,D$616:D$769)</f>
        <v>2518.8000000000002</v>
      </c>
      <c r="E774">
        <f t="shared" ref="E774:K774" si="42">AVERAGEIF($B$616:$B$769,$B774,E$616:E$769)</f>
        <v>2567.1</v>
      </c>
      <c r="F774">
        <f t="shared" si="42"/>
        <v>2645.05</v>
      </c>
      <c r="G774">
        <f t="shared" si="42"/>
        <v>2725</v>
      </c>
      <c r="H774">
        <f t="shared" si="42"/>
        <v>2798.1</v>
      </c>
      <c r="I774">
        <f t="shared" si="42"/>
        <v>2885.05</v>
      </c>
      <c r="J774">
        <f t="shared" si="42"/>
        <v>2931.75</v>
      </c>
      <c r="K774">
        <f t="shared" si="42"/>
        <v>2979.15</v>
      </c>
    </row>
    <row r="775" spans="1:26" x14ac:dyDescent="0.3">
      <c r="B775" t="s">
        <v>482</v>
      </c>
      <c r="D775">
        <f>AVERAGEIF($B$616:$B$769,$B775,D$616:D$769)</f>
        <v>4247.7142857142853</v>
      </c>
      <c r="E775">
        <f>AVERAGEIF($B$616:$B$769,$B775,E$616:E$769)</f>
        <v>4295.1904761904761</v>
      </c>
      <c r="F775">
        <f>AVERAGEIF($B$616:$B$769,$B775,F$616:F$769)</f>
        <v>4438</v>
      </c>
      <c r="G775">
        <f>AVERAGEIF($B$616:$B$769,$B775,G$616:G$769)</f>
        <v>4537.0952380952385</v>
      </c>
      <c r="H775">
        <f>AVERAGEIF($B$616:$B$769,$B775,H$616:H$769)</f>
        <v>4626.0952380952385</v>
      </c>
      <c r="I775">
        <f>AVERAGEIF($B$616:$B$769,$B775,I$616:I$769)</f>
        <v>4698.4285714285716</v>
      </c>
      <c r="J775">
        <f>AVERAGEIF($B$616:$B$769,$B775,J$616:J$769)</f>
        <v>4737.9523809523807</v>
      </c>
      <c r="K775">
        <f>AVERAGEIF($B$616:$B$769,$B775,K$616:K$769)</f>
        <v>4808.3809523809523</v>
      </c>
    </row>
    <row r="776" spans="1:26" x14ac:dyDescent="0.3">
      <c r="B776" t="s">
        <v>481</v>
      </c>
      <c r="D776">
        <f>AVERAGEIF($B$616:$B$769,$B776,D$616:D$769)</f>
        <v>5291.636363636364</v>
      </c>
      <c r="E776">
        <f>AVERAGEIF($B$616:$B$769,$B776,E$616:E$769)</f>
        <v>5320.318181818182</v>
      </c>
      <c r="F776">
        <f>AVERAGEIF($B$616:$B$769,$B776,F$616:F$769)</f>
        <v>5486.2181818181816</v>
      </c>
      <c r="G776">
        <f>AVERAGEIF($B$616:$B$769,$B776,G$616:G$769)</f>
        <v>5581.863636363636</v>
      </c>
      <c r="H776">
        <f>AVERAGEIF($B$616:$B$769,$B776,H$616:H$769)</f>
        <v>5662.0818181818186</v>
      </c>
      <c r="I776">
        <f>AVERAGEIF($B$616:$B$769,$B776,I$616:I$769)</f>
        <v>5779.5818181818186</v>
      </c>
      <c r="J776">
        <f>AVERAGEIF($B$616:$B$769,$B776,J$616:J$769)</f>
        <v>5892.9909090909086</v>
      </c>
      <c r="K776">
        <f>AVERAGEIF($B$616:$B$769,$B776,K$616:K$769)</f>
        <v>6044.8165137614678</v>
      </c>
    </row>
    <row r="781" spans="1:26" x14ac:dyDescent="0.3">
      <c r="D781">
        <v>4</v>
      </c>
      <c r="E781">
        <v>5</v>
      </c>
      <c r="F781">
        <v>6</v>
      </c>
      <c r="G781">
        <v>7</v>
      </c>
      <c r="H781">
        <v>8</v>
      </c>
      <c r="I781">
        <v>9</v>
      </c>
      <c r="J781">
        <v>10</v>
      </c>
      <c r="K781">
        <v>11</v>
      </c>
    </row>
    <row r="782" spans="1:26" x14ac:dyDescent="0.3">
      <c r="C782" s="90"/>
      <c r="D782" s="127" t="s">
        <v>499</v>
      </c>
      <c r="E782" s="128"/>
      <c r="F782" s="128"/>
      <c r="G782" s="128"/>
      <c r="H782" s="128"/>
      <c r="I782" s="128"/>
      <c r="J782" s="128"/>
      <c r="K782" s="121"/>
      <c r="V782" s="124"/>
      <c r="W782" s="125"/>
      <c r="X782" s="125"/>
      <c r="Y782" s="125"/>
      <c r="Z782" s="126"/>
    </row>
    <row r="783" spans="1:26" x14ac:dyDescent="0.3">
      <c r="C783" t="s">
        <v>500</v>
      </c>
      <c r="D783">
        <v>2012</v>
      </c>
      <c r="E783">
        <v>2013</v>
      </c>
      <c r="F783">
        <v>2014</v>
      </c>
      <c r="G783">
        <v>2015</v>
      </c>
      <c r="H783">
        <v>2016</v>
      </c>
      <c r="I783">
        <v>2017</v>
      </c>
      <c r="J783">
        <v>2018</v>
      </c>
      <c r="K783">
        <v>2019</v>
      </c>
    </row>
    <row r="784" spans="1:26" x14ac:dyDescent="0.3">
      <c r="C784" t="s">
        <v>492</v>
      </c>
      <c r="D784">
        <f>D774</f>
        <v>2518.8000000000002</v>
      </c>
      <c r="E784">
        <f t="shared" ref="E784:H784" si="43">E774</f>
        <v>2567.1</v>
      </c>
      <c r="F784">
        <f t="shared" si="43"/>
        <v>2645.05</v>
      </c>
      <c r="G784">
        <f t="shared" si="43"/>
        <v>2725</v>
      </c>
      <c r="H784">
        <f t="shared" si="43"/>
        <v>2798.1</v>
      </c>
      <c r="I784">
        <f t="shared" ref="I784:J784" si="44">I774</f>
        <v>2885.05</v>
      </c>
      <c r="J784">
        <f t="shared" si="44"/>
        <v>2931.75</v>
      </c>
      <c r="K784">
        <f t="shared" ref="K784" si="45">K774</f>
        <v>2979.15</v>
      </c>
    </row>
    <row r="785" spans="1:15" x14ac:dyDescent="0.3">
      <c r="C785" t="s">
        <v>494</v>
      </c>
      <c r="D785">
        <f>D776</f>
        <v>5291.636363636364</v>
      </c>
      <c r="E785">
        <f t="shared" ref="E785:H785" si="46">E776</f>
        <v>5320.318181818182</v>
      </c>
      <c r="F785">
        <f t="shared" si="46"/>
        <v>5486.2181818181816</v>
      </c>
      <c r="G785">
        <f t="shared" si="46"/>
        <v>5581.863636363636</v>
      </c>
      <c r="H785">
        <f t="shared" si="46"/>
        <v>5662.0818181818186</v>
      </c>
      <c r="I785">
        <f t="shared" ref="I785:J785" si="47">I776</f>
        <v>5779.5818181818186</v>
      </c>
      <c r="J785">
        <f t="shared" si="47"/>
        <v>5892.9909090909086</v>
      </c>
      <c r="K785">
        <f t="shared" ref="K785" si="48">K776</f>
        <v>6044.8165137614678</v>
      </c>
    </row>
    <row r="786" spans="1:15" x14ac:dyDescent="0.3">
      <c r="A786" t="str">
        <f>A181</f>
        <v>Cumbria</v>
      </c>
      <c r="B786" t="str">
        <f>VLOOKUP(A786,A616:C769,3,FALSE)</f>
        <v>SC</v>
      </c>
      <c r="C786" t="str">
        <f>IF(VLOOKUP(A786,A616:C769,3,FALSE)="SD", "Shire District average",IF(VLOOKUP(A786,A616:C769,3,FALSE)="UA", "Unitary Authority average",IF(VLOOKUP(A786,A616:C769,3,FALSE)="SC", "Shire County average","")))</f>
        <v>Shire County average</v>
      </c>
      <c r="D786">
        <f>AVERAGEIF($C$616:$C$769,$B786,D$616:D$769)</f>
        <v>3839.8888888888887</v>
      </c>
      <c r="E786">
        <f t="shared" ref="E786:K786" si="49">AVERAGEIF($C$616:$C$769,$B786,E$616:E$769)</f>
        <v>3884.7407407407409</v>
      </c>
      <c r="F786">
        <f t="shared" si="49"/>
        <v>4005</v>
      </c>
      <c r="G786">
        <f t="shared" si="49"/>
        <v>4105</v>
      </c>
      <c r="H786">
        <f t="shared" si="49"/>
        <v>4187.7407407407409</v>
      </c>
      <c r="I786">
        <f t="shared" si="49"/>
        <v>4270.9259259259261</v>
      </c>
      <c r="J786">
        <f t="shared" si="49"/>
        <v>4293.5555555555557</v>
      </c>
      <c r="K786">
        <f t="shared" si="49"/>
        <v>4402.3461538461543</v>
      </c>
      <c r="M786" s="93"/>
      <c r="N786" s="93"/>
      <c r="O786" s="93"/>
    </row>
    <row r="787" spans="1:15" x14ac:dyDescent="0.3">
      <c r="C787" t="str">
        <f>A786</f>
        <v>Cumbria</v>
      </c>
      <c r="D787">
        <f>VLOOKUP($C787,$A$616:$H$769,D$781,FALSE)</f>
        <v>1834</v>
      </c>
      <c r="E787">
        <f t="shared" ref="E787:H787" si="50">VLOOKUP($C787,$A$616:$H$769,E$781,FALSE)</f>
        <v>1862</v>
      </c>
      <c r="F787">
        <f t="shared" si="50"/>
        <v>1920</v>
      </c>
      <c r="G787">
        <f t="shared" si="50"/>
        <v>1966</v>
      </c>
      <c r="H787">
        <f t="shared" si="50"/>
        <v>2032</v>
      </c>
      <c r="I787">
        <f>VLOOKUP($C787,$A$616:$I$769,I$781,FALSE)</f>
        <v>2087</v>
      </c>
      <c r="J787">
        <f>VLOOKUP($C787,$A$616:$J$769,J$781,FALSE)</f>
        <v>2165</v>
      </c>
      <c r="K787">
        <f>VLOOKUP($C787,$A$616:$K$769,K$781,FALSE)</f>
        <v>2210</v>
      </c>
    </row>
  </sheetData>
  <mergeCells count="8">
    <mergeCell ref="V782:Z782"/>
    <mergeCell ref="D177:J177"/>
    <mergeCell ref="V177:AB177"/>
    <mergeCell ref="V378:AB378"/>
    <mergeCell ref="D378:J378"/>
    <mergeCell ref="V580:AB580"/>
    <mergeCell ref="D580:J580"/>
    <mergeCell ref="D782:J782"/>
  </mergeCells>
  <dataValidations count="1">
    <dataValidation type="list" allowBlank="1" showInputMessage="1" showErrorMessage="1" sqref="A181 Q181 A382 Q382 A584 Q584 A786 Q786" xr:uid="{00000000-0002-0000-0400-000000000000}">
      <formula1>$A$11:$A$164</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R364"/>
  <sheetViews>
    <sheetView topLeftCell="A306" workbookViewId="0">
      <selection activeCell="I333" sqref="I333:J333"/>
    </sheetView>
  </sheetViews>
  <sheetFormatPr defaultRowHeight="14.4" x14ac:dyDescent="0.3"/>
  <sheetData>
    <row r="1" spans="1:18" x14ac:dyDescent="0.3">
      <c r="A1" t="s">
        <v>501</v>
      </c>
      <c r="B1" t="s">
        <v>502</v>
      </c>
      <c r="C1" t="s">
        <v>503</v>
      </c>
      <c r="H1" t="s">
        <v>504</v>
      </c>
      <c r="I1" t="s">
        <v>502</v>
      </c>
      <c r="P1" t="s">
        <v>792</v>
      </c>
      <c r="R1" t="s">
        <v>486</v>
      </c>
    </row>
    <row r="2" spans="1:18" x14ac:dyDescent="0.3">
      <c r="A2" t="s">
        <v>286</v>
      </c>
      <c r="B2" t="s">
        <v>505</v>
      </c>
      <c r="C2" t="s">
        <v>482</v>
      </c>
      <c r="P2" t="s">
        <v>791</v>
      </c>
      <c r="R2" t="s">
        <v>486</v>
      </c>
    </row>
    <row r="3" spans="1:18" x14ac:dyDescent="0.3">
      <c r="A3" t="s">
        <v>194</v>
      </c>
      <c r="B3" t="s">
        <v>506</v>
      </c>
      <c r="C3" t="s">
        <v>479</v>
      </c>
      <c r="H3" t="s">
        <v>21</v>
      </c>
      <c r="I3" t="s">
        <v>507</v>
      </c>
      <c r="J3" t="s">
        <v>481</v>
      </c>
      <c r="P3" t="s">
        <v>322</v>
      </c>
      <c r="R3" t="s">
        <v>486</v>
      </c>
    </row>
    <row r="4" spans="1:18" x14ac:dyDescent="0.3">
      <c r="A4" t="s">
        <v>56</v>
      </c>
      <c r="B4" t="s">
        <v>506</v>
      </c>
      <c r="C4" t="s">
        <v>479</v>
      </c>
      <c r="H4" t="s">
        <v>23</v>
      </c>
      <c r="I4" t="s">
        <v>507</v>
      </c>
      <c r="J4" t="s">
        <v>481</v>
      </c>
      <c r="P4" t="s">
        <v>326</v>
      </c>
      <c r="R4" t="s">
        <v>486</v>
      </c>
    </row>
    <row r="5" spans="1:18" x14ac:dyDescent="0.3">
      <c r="A5" t="s">
        <v>138</v>
      </c>
      <c r="B5" t="s">
        <v>505</v>
      </c>
      <c r="C5" t="s">
        <v>482</v>
      </c>
      <c r="H5" t="s">
        <v>27</v>
      </c>
      <c r="I5" t="s">
        <v>505</v>
      </c>
      <c r="J5" t="s">
        <v>482</v>
      </c>
      <c r="P5" t="s">
        <v>346</v>
      </c>
      <c r="R5" t="s">
        <v>486</v>
      </c>
    </row>
    <row r="6" spans="1:18" x14ac:dyDescent="0.3">
      <c r="A6" t="s">
        <v>330</v>
      </c>
      <c r="B6" t="s">
        <v>506</v>
      </c>
      <c r="C6" t="s">
        <v>479</v>
      </c>
      <c r="H6" t="s">
        <v>29</v>
      </c>
      <c r="I6" t="s">
        <v>507</v>
      </c>
      <c r="J6" t="s">
        <v>481</v>
      </c>
      <c r="P6" t="s">
        <v>338</v>
      </c>
      <c r="R6" t="s">
        <v>486</v>
      </c>
    </row>
    <row r="7" spans="1:18" x14ac:dyDescent="0.3">
      <c r="A7" t="s">
        <v>332</v>
      </c>
      <c r="B7" t="s">
        <v>506</v>
      </c>
      <c r="C7" t="s">
        <v>479</v>
      </c>
      <c r="H7" t="s">
        <v>18</v>
      </c>
      <c r="I7" t="s">
        <v>507</v>
      </c>
      <c r="J7" t="s">
        <v>481</v>
      </c>
      <c r="P7" t="s">
        <v>200</v>
      </c>
      <c r="R7" t="s">
        <v>486</v>
      </c>
    </row>
    <row r="8" spans="1:18" x14ac:dyDescent="0.3">
      <c r="A8" t="s">
        <v>288</v>
      </c>
      <c r="B8" t="s">
        <v>505</v>
      </c>
      <c r="C8" t="s">
        <v>482</v>
      </c>
      <c r="H8" t="s">
        <v>58</v>
      </c>
      <c r="I8" t="s">
        <v>507</v>
      </c>
      <c r="J8" t="s">
        <v>481</v>
      </c>
      <c r="P8" t="s">
        <v>190</v>
      </c>
      <c r="R8" t="s">
        <v>486</v>
      </c>
    </row>
    <row r="9" spans="1:18" x14ac:dyDescent="0.3">
      <c r="A9" t="s">
        <v>196</v>
      </c>
      <c r="B9" t="s">
        <v>505</v>
      </c>
      <c r="C9" t="s">
        <v>482</v>
      </c>
      <c r="H9" t="s">
        <v>62</v>
      </c>
      <c r="I9" t="s">
        <v>507</v>
      </c>
      <c r="J9" t="s">
        <v>481</v>
      </c>
      <c r="P9" t="s">
        <v>192</v>
      </c>
      <c r="R9" t="s">
        <v>486</v>
      </c>
    </row>
    <row r="10" spans="1:18" x14ac:dyDescent="0.3">
      <c r="A10" t="s">
        <v>334</v>
      </c>
      <c r="B10" t="s">
        <v>505</v>
      </c>
      <c r="C10" t="s">
        <v>482</v>
      </c>
      <c r="H10" t="s">
        <v>45</v>
      </c>
      <c r="I10" t="s">
        <v>507</v>
      </c>
      <c r="J10" t="s">
        <v>481</v>
      </c>
      <c r="P10" t="s">
        <v>282</v>
      </c>
      <c r="R10" t="s">
        <v>486</v>
      </c>
    </row>
    <row r="11" spans="1:18" x14ac:dyDescent="0.3">
      <c r="A11" t="s">
        <v>290</v>
      </c>
      <c r="B11" t="s">
        <v>505</v>
      </c>
      <c r="C11" t="s">
        <v>482</v>
      </c>
      <c r="H11" t="s">
        <v>47</v>
      </c>
      <c r="I11" t="s">
        <v>507</v>
      </c>
      <c r="J11" t="s">
        <v>481</v>
      </c>
      <c r="P11" t="s">
        <v>312</v>
      </c>
      <c r="R11" t="s">
        <v>486</v>
      </c>
    </row>
    <row r="12" spans="1:18" x14ac:dyDescent="0.3">
      <c r="A12" t="s">
        <v>198</v>
      </c>
      <c r="B12" t="s">
        <v>507</v>
      </c>
      <c r="C12" t="s">
        <v>481</v>
      </c>
      <c r="H12" t="s">
        <v>102</v>
      </c>
      <c r="I12" t="s">
        <v>507</v>
      </c>
      <c r="J12" t="s">
        <v>481</v>
      </c>
      <c r="P12" t="s">
        <v>304</v>
      </c>
      <c r="R12" t="s">
        <v>486</v>
      </c>
    </row>
    <row r="13" spans="1:18" x14ac:dyDescent="0.3">
      <c r="A13" t="s">
        <v>294</v>
      </c>
      <c r="B13" t="s">
        <v>505</v>
      </c>
      <c r="C13" t="s">
        <v>482</v>
      </c>
      <c r="H13" t="s">
        <v>100</v>
      </c>
      <c r="I13" t="s">
        <v>506</v>
      </c>
      <c r="J13" t="s">
        <v>479</v>
      </c>
      <c r="P13" t="s">
        <v>306</v>
      </c>
      <c r="R13" t="s">
        <v>486</v>
      </c>
    </row>
    <row r="14" spans="1:18" x14ac:dyDescent="0.3">
      <c r="A14" t="s">
        <v>60</v>
      </c>
      <c r="B14" t="s">
        <v>507</v>
      </c>
      <c r="C14" t="s">
        <v>481</v>
      </c>
      <c r="H14" t="s">
        <v>104</v>
      </c>
      <c r="I14" t="s">
        <v>507</v>
      </c>
      <c r="J14" t="s">
        <v>481</v>
      </c>
      <c r="P14" t="s">
        <v>316</v>
      </c>
      <c r="R14" t="s">
        <v>486</v>
      </c>
    </row>
    <row r="15" spans="1:18" x14ac:dyDescent="0.3">
      <c r="A15" t="s">
        <v>142</v>
      </c>
      <c r="B15" t="s">
        <v>505</v>
      </c>
      <c r="C15" t="s">
        <v>482</v>
      </c>
      <c r="H15" t="s">
        <v>106</v>
      </c>
      <c r="I15" t="s">
        <v>505</v>
      </c>
      <c r="J15" t="s">
        <v>482</v>
      </c>
      <c r="P15" t="s">
        <v>318</v>
      </c>
      <c r="R15" t="s">
        <v>486</v>
      </c>
    </row>
    <row r="16" spans="1:18" x14ac:dyDescent="0.3">
      <c r="A16" t="s">
        <v>144</v>
      </c>
      <c r="B16" t="s">
        <v>506</v>
      </c>
      <c r="C16" t="s">
        <v>479</v>
      </c>
      <c r="H16" t="s">
        <v>110</v>
      </c>
      <c r="I16" t="s">
        <v>507</v>
      </c>
      <c r="J16" t="s">
        <v>481</v>
      </c>
      <c r="P16" t="s">
        <v>298</v>
      </c>
      <c r="R16" t="s">
        <v>486</v>
      </c>
    </row>
    <row r="17" spans="1:18" x14ac:dyDescent="0.3">
      <c r="A17" t="s">
        <v>202</v>
      </c>
      <c r="B17" t="s">
        <v>506</v>
      </c>
      <c r="C17" t="s">
        <v>479</v>
      </c>
      <c r="H17" t="s">
        <v>136</v>
      </c>
      <c r="I17" t="s">
        <v>507</v>
      </c>
      <c r="J17" t="s">
        <v>481</v>
      </c>
      <c r="P17" t="s">
        <v>286</v>
      </c>
      <c r="R17" t="s">
        <v>480</v>
      </c>
    </row>
    <row r="18" spans="1:18" x14ac:dyDescent="0.3">
      <c r="A18" t="s">
        <v>146</v>
      </c>
      <c r="B18" t="s">
        <v>505</v>
      </c>
      <c r="C18" t="s">
        <v>482</v>
      </c>
      <c r="H18" t="s">
        <v>140</v>
      </c>
      <c r="I18" t="s">
        <v>507</v>
      </c>
      <c r="J18" t="s">
        <v>481</v>
      </c>
      <c r="P18" t="s">
        <v>508</v>
      </c>
      <c r="R18" t="s">
        <v>509</v>
      </c>
    </row>
    <row r="19" spans="1:18" x14ac:dyDescent="0.3">
      <c r="A19" t="s">
        <v>108</v>
      </c>
      <c r="B19" t="s">
        <v>506</v>
      </c>
      <c r="C19" t="s">
        <v>479</v>
      </c>
      <c r="H19" t="s">
        <v>152</v>
      </c>
      <c r="I19" t="s">
        <v>512</v>
      </c>
      <c r="J19" t="s">
        <v>479</v>
      </c>
      <c r="P19" t="s">
        <v>510</v>
      </c>
      <c r="R19" t="s">
        <v>509</v>
      </c>
    </row>
    <row r="20" spans="1:18" x14ac:dyDescent="0.3">
      <c r="A20" t="s">
        <v>150</v>
      </c>
      <c r="B20" t="s">
        <v>505</v>
      </c>
      <c r="C20" t="s">
        <v>482</v>
      </c>
      <c r="H20" t="s">
        <v>148</v>
      </c>
      <c r="I20" t="s">
        <v>514</v>
      </c>
      <c r="J20" t="s">
        <v>481</v>
      </c>
      <c r="P20" t="s">
        <v>511</v>
      </c>
      <c r="R20" t="s">
        <v>509</v>
      </c>
    </row>
    <row r="21" spans="1:18" x14ac:dyDescent="0.3">
      <c r="A21" t="s">
        <v>300</v>
      </c>
      <c r="B21" t="s">
        <v>506</v>
      </c>
      <c r="C21" t="s">
        <v>479</v>
      </c>
      <c r="H21" t="s">
        <v>156</v>
      </c>
      <c r="I21" t="s">
        <v>506</v>
      </c>
      <c r="J21" t="s">
        <v>479</v>
      </c>
      <c r="P21" t="s">
        <v>513</v>
      </c>
      <c r="R21" t="s">
        <v>509</v>
      </c>
    </row>
    <row r="22" spans="1:18" x14ac:dyDescent="0.3">
      <c r="A22" t="s">
        <v>344</v>
      </c>
      <c r="B22" t="s">
        <v>506</v>
      </c>
      <c r="C22" t="s">
        <v>479</v>
      </c>
      <c r="H22" t="s">
        <v>164</v>
      </c>
      <c r="I22" t="s">
        <v>507</v>
      </c>
      <c r="J22" t="s">
        <v>481</v>
      </c>
      <c r="P22" t="s">
        <v>204</v>
      </c>
      <c r="R22" t="s">
        <v>486</v>
      </c>
    </row>
    <row r="23" spans="1:18" x14ac:dyDescent="0.3">
      <c r="A23" t="s">
        <v>160</v>
      </c>
      <c r="B23" t="s">
        <v>505</v>
      </c>
      <c r="C23" t="s">
        <v>482</v>
      </c>
      <c r="H23" t="s">
        <v>162</v>
      </c>
      <c r="I23" t="s">
        <v>507</v>
      </c>
      <c r="J23" t="s">
        <v>481</v>
      </c>
      <c r="P23" t="s">
        <v>194</v>
      </c>
      <c r="R23" t="s">
        <v>480</v>
      </c>
    </row>
    <row r="24" spans="1:18" x14ac:dyDescent="0.3">
      <c r="A24" t="s">
        <v>208</v>
      </c>
      <c r="B24" t="s">
        <v>506</v>
      </c>
      <c r="C24" t="s">
        <v>479</v>
      </c>
      <c r="H24" t="s">
        <v>322</v>
      </c>
      <c r="I24" t="s">
        <v>505</v>
      </c>
      <c r="J24" t="s">
        <v>482</v>
      </c>
      <c r="P24" t="s">
        <v>515</v>
      </c>
      <c r="R24" t="s">
        <v>509</v>
      </c>
    </row>
    <row r="25" spans="1:18" x14ac:dyDescent="0.3">
      <c r="A25" t="s">
        <v>310</v>
      </c>
      <c r="B25" t="s">
        <v>518</v>
      </c>
      <c r="C25" t="s">
        <v>481</v>
      </c>
      <c r="H25" t="s">
        <v>326</v>
      </c>
      <c r="I25" t="s">
        <v>507</v>
      </c>
      <c r="J25" t="s">
        <v>481</v>
      </c>
      <c r="P25" t="s">
        <v>516</v>
      </c>
      <c r="R25" t="s">
        <v>509</v>
      </c>
    </row>
    <row r="26" spans="1:18" x14ac:dyDescent="0.3">
      <c r="A26" t="s">
        <v>166</v>
      </c>
      <c r="B26" t="s">
        <v>505</v>
      </c>
      <c r="C26" t="s">
        <v>482</v>
      </c>
      <c r="H26" t="s">
        <v>338</v>
      </c>
      <c r="I26" t="s">
        <v>505</v>
      </c>
      <c r="J26" t="s">
        <v>482</v>
      </c>
      <c r="P26" t="s">
        <v>517</v>
      </c>
      <c r="R26" t="s">
        <v>509</v>
      </c>
    </row>
    <row r="27" spans="1:18" x14ac:dyDescent="0.3">
      <c r="A27" t="s">
        <v>314</v>
      </c>
      <c r="B27" t="s">
        <v>507</v>
      </c>
      <c r="C27" t="s">
        <v>481</v>
      </c>
      <c r="H27" t="s">
        <v>346</v>
      </c>
      <c r="I27" t="s">
        <v>507</v>
      </c>
      <c r="J27" t="s">
        <v>481</v>
      </c>
      <c r="P27" t="s">
        <v>519</v>
      </c>
      <c r="R27" t="s">
        <v>509</v>
      </c>
    </row>
    <row r="28" spans="1:18" x14ac:dyDescent="0.3">
      <c r="A28" t="s">
        <v>168</v>
      </c>
      <c r="B28" t="s">
        <v>505</v>
      </c>
      <c r="C28" t="s">
        <v>482</v>
      </c>
      <c r="H28" t="s">
        <v>340</v>
      </c>
      <c r="I28" t="s">
        <v>507</v>
      </c>
      <c r="J28" t="s">
        <v>481</v>
      </c>
      <c r="P28" t="s">
        <v>520</v>
      </c>
      <c r="R28" t="s">
        <v>509</v>
      </c>
    </row>
    <row r="29" spans="1:18" x14ac:dyDescent="0.3">
      <c r="H29" t="s">
        <v>350</v>
      </c>
      <c r="I29" t="s">
        <v>507</v>
      </c>
      <c r="J29" t="s">
        <v>481</v>
      </c>
      <c r="P29" t="s">
        <v>58</v>
      </c>
      <c r="R29" t="s">
        <v>486</v>
      </c>
    </row>
    <row r="30" spans="1:18" x14ac:dyDescent="0.3">
      <c r="H30" t="s">
        <v>324</v>
      </c>
      <c r="I30" t="s">
        <v>507</v>
      </c>
      <c r="J30" t="s">
        <v>481</v>
      </c>
      <c r="P30" t="s">
        <v>62</v>
      </c>
      <c r="R30" t="s">
        <v>486</v>
      </c>
    </row>
    <row r="31" spans="1:18" x14ac:dyDescent="0.3">
      <c r="H31" t="s">
        <v>342</v>
      </c>
      <c r="I31" t="s">
        <v>507</v>
      </c>
      <c r="J31" t="s">
        <v>481</v>
      </c>
      <c r="P31" t="s">
        <v>52</v>
      </c>
      <c r="R31" t="s">
        <v>486</v>
      </c>
    </row>
    <row r="32" spans="1:18" x14ac:dyDescent="0.3">
      <c r="B32" t="s">
        <v>512</v>
      </c>
      <c r="C32" t="s">
        <v>479</v>
      </c>
      <c r="H32" t="s">
        <v>348</v>
      </c>
      <c r="I32" t="s">
        <v>507</v>
      </c>
      <c r="J32" t="s">
        <v>481</v>
      </c>
      <c r="P32" t="s">
        <v>54</v>
      </c>
      <c r="R32" t="s">
        <v>486</v>
      </c>
    </row>
    <row r="33" spans="2:18" x14ac:dyDescent="0.3">
      <c r="B33" t="s">
        <v>506</v>
      </c>
      <c r="C33" t="s">
        <v>479</v>
      </c>
      <c r="H33" t="s">
        <v>204</v>
      </c>
      <c r="I33" t="s">
        <v>507</v>
      </c>
      <c r="J33" t="s">
        <v>481</v>
      </c>
      <c r="P33" t="s">
        <v>21</v>
      </c>
      <c r="R33" t="s">
        <v>486</v>
      </c>
    </row>
    <row r="34" spans="2:18" x14ac:dyDescent="0.3">
      <c r="B34" t="s">
        <v>518</v>
      </c>
      <c r="C34" t="s">
        <v>481</v>
      </c>
      <c r="H34" t="s">
        <v>200</v>
      </c>
      <c r="I34" t="s">
        <v>507</v>
      </c>
      <c r="J34" t="s">
        <v>481</v>
      </c>
      <c r="P34" t="s">
        <v>23</v>
      </c>
      <c r="R34" t="s">
        <v>486</v>
      </c>
    </row>
    <row r="35" spans="2:18" x14ac:dyDescent="0.3">
      <c r="B35" t="s">
        <v>505</v>
      </c>
      <c r="C35" t="s">
        <v>482</v>
      </c>
      <c r="H35" t="s">
        <v>206</v>
      </c>
      <c r="I35" t="s">
        <v>507</v>
      </c>
      <c r="J35" t="s">
        <v>481</v>
      </c>
      <c r="P35" t="s">
        <v>27</v>
      </c>
      <c r="R35" t="s">
        <v>486</v>
      </c>
    </row>
    <row r="36" spans="2:18" x14ac:dyDescent="0.3">
      <c r="B36" t="s">
        <v>507</v>
      </c>
      <c r="C36" t="s">
        <v>481</v>
      </c>
      <c r="H36" t="s">
        <v>210</v>
      </c>
      <c r="I36" t="s">
        <v>518</v>
      </c>
      <c r="J36" t="s">
        <v>481</v>
      </c>
      <c r="P36" t="s">
        <v>29</v>
      </c>
      <c r="R36" t="s">
        <v>486</v>
      </c>
    </row>
    <row r="37" spans="2:18" x14ac:dyDescent="0.3">
      <c r="B37" t="s">
        <v>514</v>
      </c>
      <c r="C37" t="s">
        <v>481</v>
      </c>
      <c r="H37" t="s">
        <v>296</v>
      </c>
      <c r="I37" t="s">
        <v>507</v>
      </c>
      <c r="J37" t="s">
        <v>481</v>
      </c>
      <c r="P37" t="s">
        <v>328</v>
      </c>
      <c r="R37" t="s">
        <v>486</v>
      </c>
    </row>
    <row r="38" spans="2:18" x14ac:dyDescent="0.3">
      <c r="H38" t="s">
        <v>282</v>
      </c>
      <c r="I38" t="s">
        <v>507</v>
      </c>
      <c r="J38" t="s">
        <v>481</v>
      </c>
      <c r="P38" t="s">
        <v>56</v>
      </c>
      <c r="R38" t="s">
        <v>480</v>
      </c>
    </row>
    <row r="39" spans="2:18" x14ac:dyDescent="0.3">
      <c r="H39" t="s">
        <v>312</v>
      </c>
      <c r="I39" t="s">
        <v>505</v>
      </c>
      <c r="J39" t="s">
        <v>482</v>
      </c>
      <c r="P39" t="s">
        <v>521</v>
      </c>
      <c r="R39" t="s">
        <v>509</v>
      </c>
    </row>
    <row r="40" spans="2:18" x14ac:dyDescent="0.3">
      <c r="H40" t="s">
        <v>304</v>
      </c>
      <c r="I40" t="s">
        <v>507</v>
      </c>
      <c r="J40" t="s">
        <v>481</v>
      </c>
      <c r="P40" t="s">
        <v>522</v>
      </c>
      <c r="R40" t="s">
        <v>509</v>
      </c>
    </row>
    <row r="41" spans="2:18" x14ac:dyDescent="0.3">
      <c r="H41" t="s">
        <v>306</v>
      </c>
      <c r="I41" t="s">
        <v>507</v>
      </c>
      <c r="J41" t="s">
        <v>481</v>
      </c>
      <c r="P41" t="s">
        <v>523</v>
      </c>
      <c r="R41" t="s">
        <v>509</v>
      </c>
    </row>
    <row r="42" spans="2:18" x14ac:dyDescent="0.3">
      <c r="H42" t="s">
        <v>316</v>
      </c>
      <c r="I42" t="s">
        <v>507</v>
      </c>
      <c r="J42" t="s">
        <v>481</v>
      </c>
      <c r="P42" t="s">
        <v>524</v>
      </c>
      <c r="R42" t="s">
        <v>509</v>
      </c>
    </row>
    <row r="43" spans="2:18" x14ac:dyDescent="0.3">
      <c r="H43" t="s">
        <v>318</v>
      </c>
      <c r="I43" t="s">
        <v>507</v>
      </c>
      <c r="J43" t="s">
        <v>481</v>
      </c>
      <c r="P43" t="s">
        <v>525</v>
      </c>
      <c r="R43" t="s">
        <v>509</v>
      </c>
    </row>
    <row r="44" spans="2:18" x14ac:dyDescent="0.3">
      <c r="H44" t="s">
        <v>298</v>
      </c>
      <c r="I44" t="s">
        <v>507</v>
      </c>
      <c r="J44" t="s">
        <v>481</v>
      </c>
      <c r="P44" t="s">
        <v>526</v>
      </c>
      <c r="R44" t="s">
        <v>509</v>
      </c>
    </row>
    <row r="45" spans="2:18" x14ac:dyDescent="0.3">
      <c r="H45" t="s">
        <v>284</v>
      </c>
      <c r="I45" t="s">
        <v>507</v>
      </c>
      <c r="J45" t="s">
        <v>481</v>
      </c>
      <c r="P45" t="s">
        <v>136</v>
      </c>
      <c r="R45" t="s">
        <v>486</v>
      </c>
    </row>
    <row r="46" spans="2:18" x14ac:dyDescent="0.3">
      <c r="H46" t="s">
        <v>302</v>
      </c>
      <c r="I46" t="s">
        <v>507</v>
      </c>
      <c r="J46" t="s">
        <v>481</v>
      </c>
      <c r="P46" t="s">
        <v>138</v>
      </c>
      <c r="R46" t="s">
        <v>480</v>
      </c>
    </row>
    <row r="47" spans="2:18" x14ac:dyDescent="0.3">
      <c r="H47" t="s">
        <v>308</v>
      </c>
      <c r="I47" t="s">
        <v>507</v>
      </c>
      <c r="J47" t="s">
        <v>481</v>
      </c>
      <c r="P47" t="s">
        <v>527</v>
      </c>
      <c r="R47" t="s">
        <v>509</v>
      </c>
    </row>
    <row r="48" spans="2:18" x14ac:dyDescent="0.3">
      <c r="H48" t="s">
        <v>292</v>
      </c>
      <c r="I48" t="s">
        <v>512</v>
      </c>
      <c r="J48" t="s">
        <v>479</v>
      </c>
      <c r="P48" t="s">
        <v>528</v>
      </c>
      <c r="R48" t="s">
        <v>509</v>
      </c>
    </row>
    <row r="49" spans="8:18" x14ac:dyDescent="0.3">
      <c r="H49" t="s">
        <v>485</v>
      </c>
      <c r="I49" t="s">
        <v>506</v>
      </c>
      <c r="J49" t="s">
        <v>479</v>
      </c>
      <c r="P49" t="s">
        <v>529</v>
      </c>
      <c r="R49" t="s">
        <v>509</v>
      </c>
    </row>
    <row r="50" spans="8:18" x14ac:dyDescent="0.3">
      <c r="H50" t="s">
        <v>25</v>
      </c>
      <c r="I50" t="s">
        <v>506</v>
      </c>
      <c r="J50" t="s">
        <v>479</v>
      </c>
      <c r="P50" t="s">
        <v>530</v>
      </c>
      <c r="R50" t="s">
        <v>509</v>
      </c>
    </row>
    <row r="51" spans="8:18" x14ac:dyDescent="0.3">
      <c r="H51" t="s">
        <v>52</v>
      </c>
      <c r="I51" t="s">
        <v>505</v>
      </c>
      <c r="J51" t="s">
        <v>482</v>
      </c>
      <c r="P51" t="s">
        <v>531</v>
      </c>
      <c r="R51" t="s">
        <v>509</v>
      </c>
    </row>
    <row r="52" spans="8:18" x14ac:dyDescent="0.3">
      <c r="H52" t="s">
        <v>54</v>
      </c>
      <c r="I52" t="s">
        <v>505</v>
      </c>
      <c r="J52" t="s">
        <v>482</v>
      </c>
      <c r="P52" t="s">
        <v>532</v>
      </c>
      <c r="R52" t="s">
        <v>509</v>
      </c>
    </row>
    <row r="53" spans="8:18" x14ac:dyDescent="0.3">
      <c r="H53" t="s">
        <v>158</v>
      </c>
      <c r="I53" t="s">
        <v>506</v>
      </c>
      <c r="J53" t="s">
        <v>479</v>
      </c>
      <c r="P53" t="s">
        <v>533</v>
      </c>
      <c r="R53" t="s">
        <v>509</v>
      </c>
    </row>
    <row r="54" spans="8:18" x14ac:dyDescent="0.3">
      <c r="H54" t="s">
        <v>328</v>
      </c>
      <c r="I54" t="s">
        <v>512</v>
      </c>
      <c r="J54" t="s">
        <v>479</v>
      </c>
      <c r="P54" t="s">
        <v>534</v>
      </c>
      <c r="R54" t="s">
        <v>509</v>
      </c>
    </row>
    <row r="55" spans="8:18" x14ac:dyDescent="0.3">
      <c r="H55" t="s">
        <v>336</v>
      </c>
      <c r="I55" t="s">
        <v>512</v>
      </c>
      <c r="J55" t="s">
        <v>479</v>
      </c>
      <c r="P55" t="s">
        <v>340</v>
      </c>
      <c r="R55" t="s">
        <v>486</v>
      </c>
    </row>
    <row r="56" spans="8:18" x14ac:dyDescent="0.3">
      <c r="H56" t="s">
        <v>352</v>
      </c>
      <c r="I56" t="s">
        <v>506</v>
      </c>
      <c r="J56" t="s">
        <v>479</v>
      </c>
      <c r="P56" t="s">
        <v>350</v>
      </c>
      <c r="R56" t="s">
        <v>486</v>
      </c>
    </row>
    <row r="57" spans="8:18" x14ac:dyDescent="0.3">
      <c r="H57" t="s">
        <v>190</v>
      </c>
      <c r="I57" t="s">
        <v>505</v>
      </c>
      <c r="J57" t="s">
        <v>482</v>
      </c>
      <c r="P57" t="s">
        <v>330</v>
      </c>
      <c r="R57" t="s">
        <v>480</v>
      </c>
    </row>
    <row r="58" spans="8:18" x14ac:dyDescent="0.3">
      <c r="H58" t="s">
        <v>192</v>
      </c>
      <c r="I58" t="s">
        <v>506</v>
      </c>
      <c r="J58" t="s">
        <v>479</v>
      </c>
      <c r="P58" t="s">
        <v>535</v>
      </c>
      <c r="R58" t="s">
        <v>509</v>
      </c>
    </row>
    <row r="59" spans="8:18" x14ac:dyDescent="0.3">
      <c r="H59" t="s">
        <v>508</v>
      </c>
      <c r="I59" t="s">
        <v>506</v>
      </c>
      <c r="J59" t="s">
        <v>479</v>
      </c>
      <c r="P59" t="s">
        <v>536</v>
      </c>
      <c r="R59" t="s">
        <v>509</v>
      </c>
    </row>
    <row r="60" spans="8:18" x14ac:dyDescent="0.3">
      <c r="H60" t="s">
        <v>510</v>
      </c>
      <c r="I60" t="s">
        <v>505</v>
      </c>
      <c r="J60" t="s">
        <v>482</v>
      </c>
      <c r="P60" t="s">
        <v>537</v>
      </c>
      <c r="R60" t="s">
        <v>509</v>
      </c>
    </row>
    <row r="61" spans="8:18" x14ac:dyDescent="0.3">
      <c r="H61" t="s">
        <v>511</v>
      </c>
      <c r="I61" t="s">
        <v>505</v>
      </c>
      <c r="J61" t="s">
        <v>482</v>
      </c>
      <c r="P61" t="s">
        <v>538</v>
      </c>
      <c r="R61" t="s">
        <v>509</v>
      </c>
    </row>
    <row r="62" spans="8:18" x14ac:dyDescent="0.3">
      <c r="H62" t="s">
        <v>513</v>
      </c>
      <c r="I62" t="s">
        <v>505</v>
      </c>
      <c r="J62" t="s">
        <v>482</v>
      </c>
      <c r="P62" t="s">
        <v>539</v>
      </c>
      <c r="R62" t="s">
        <v>509</v>
      </c>
    </row>
    <row r="63" spans="8:18" x14ac:dyDescent="0.3">
      <c r="H63" t="s">
        <v>515</v>
      </c>
      <c r="I63" t="s">
        <v>507</v>
      </c>
      <c r="J63" t="s">
        <v>481</v>
      </c>
      <c r="P63" t="s">
        <v>540</v>
      </c>
      <c r="R63" t="s">
        <v>509</v>
      </c>
    </row>
    <row r="64" spans="8:18" x14ac:dyDescent="0.3">
      <c r="H64" t="s">
        <v>516</v>
      </c>
      <c r="I64" t="s">
        <v>512</v>
      </c>
      <c r="J64" t="s">
        <v>479</v>
      </c>
      <c r="P64" t="s">
        <v>541</v>
      </c>
      <c r="R64" t="s">
        <v>509</v>
      </c>
    </row>
    <row r="65" spans="8:18" x14ac:dyDescent="0.3">
      <c r="H65" t="s">
        <v>517</v>
      </c>
      <c r="I65" t="s">
        <v>506</v>
      </c>
      <c r="J65" t="s">
        <v>479</v>
      </c>
      <c r="P65" t="s">
        <v>542</v>
      </c>
      <c r="R65" t="s">
        <v>509</v>
      </c>
    </row>
    <row r="66" spans="8:18" x14ac:dyDescent="0.3">
      <c r="H66" t="s">
        <v>520</v>
      </c>
      <c r="I66" t="s">
        <v>512</v>
      </c>
      <c r="J66" t="s">
        <v>479</v>
      </c>
      <c r="P66" t="s">
        <v>342</v>
      </c>
      <c r="R66" t="s">
        <v>486</v>
      </c>
    </row>
    <row r="67" spans="8:18" x14ac:dyDescent="0.3">
      <c r="H67" t="s">
        <v>519</v>
      </c>
      <c r="I67" t="s">
        <v>506</v>
      </c>
      <c r="J67" t="s">
        <v>479</v>
      </c>
      <c r="P67" t="s">
        <v>324</v>
      </c>
      <c r="R67" t="s">
        <v>486</v>
      </c>
    </row>
    <row r="68" spans="8:18" x14ac:dyDescent="0.3">
      <c r="H68" t="s">
        <v>521</v>
      </c>
      <c r="I68" t="s">
        <v>512</v>
      </c>
      <c r="J68" t="s">
        <v>479</v>
      </c>
      <c r="P68" t="s">
        <v>332</v>
      </c>
      <c r="R68" t="s">
        <v>480</v>
      </c>
    </row>
    <row r="69" spans="8:18" x14ac:dyDescent="0.3">
      <c r="H69" t="s">
        <v>522</v>
      </c>
      <c r="I69" t="s">
        <v>505</v>
      </c>
      <c r="J69" t="s">
        <v>482</v>
      </c>
      <c r="P69" t="s">
        <v>543</v>
      </c>
      <c r="R69" t="s">
        <v>509</v>
      </c>
    </row>
    <row r="70" spans="8:18" x14ac:dyDescent="0.3">
      <c r="H70" t="s">
        <v>523</v>
      </c>
      <c r="I70" t="s">
        <v>505</v>
      </c>
      <c r="J70" t="s">
        <v>482</v>
      </c>
      <c r="P70" t="s">
        <v>544</v>
      </c>
      <c r="R70" t="s">
        <v>509</v>
      </c>
    </row>
    <row r="71" spans="8:18" x14ac:dyDescent="0.3">
      <c r="H71" t="s">
        <v>524</v>
      </c>
      <c r="I71" t="s">
        <v>512</v>
      </c>
      <c r="J71" t="s">
        <v>479</v>
      </c>
      <c r="P71" t="s">
        <v>545</v>
      </c>
      <c r="R71" t="s">
        <v>509</v>
      </c>
    </row>
    <row r="72" spans="8:18" x14ac:dyDescent="0.3">
      <c r="H72" t="s">
        <v>525</v>
      </c>
      <c r="I72" t="s">
        <v>512</v>
      </c>
      <c r="J72" t="s">
        <v>479</v>
      </c>
      <c r="P72" t="s">
        <v>546</v>
      </c>
      <c r="R72" t="s">
        <v>509</v>
      </c>
    </row>
    <row r="73" spans="8:18" x14ac:dyDescent="0.3">
      <c r="H73" t="s">
        <v>526</v>
      </c>
      <c r="I73" t="s">
        <v>512</v>
      </c>
      <c r="J73" t="s">
        <v>479</v>
      </c>
      <c r="P73" t="s">
        <v>547</v>
      </c>
      <c r="R73" t="s">
        <v>509</v>
      </c>
    </row>
    <row r="74" spans="8:18" x14ac:dyDescent="0.3">
      <c r="H74" t="s">
        <v>527</v>
      </c>
      <c r="I74" t="s">
        <v>514</v>
      </c>
      <c r="J74" t="s">
        <v>481</v>
      </c>
      <c r="P74" t="s">
        <v>548</v>
      </c>
      <c r="R74" t="s">
        <v>509</v>
      </c>
    </row>
    <row r="75" spans="8:18" x14ac:dyDescent="0.3">
      <c r="H75" t="s">
        <v>528</v>
      </c>
      <c r="I75" t="s">
        <v>505</v>
      </c>
      <c r="J75" t="s">
        <v>482</v>
      </c>
      <c r="P75" t="s">
        <v>18</v>
      </c>
      <c r="R75" t="s">
        <v>486</v>
      </c>
    </row>
    <row r="76" spans="8:18" x14ac:dyDescent="0.3">
      <c r="H76" t="s">
        <v>529</v>
      </c>
      <c r="I76" t="s">
        <v>507</v>
      </c>
      <c r="J76" t="s">
        <v>481</v>
      </c>
      <c r="P76" t="s">
        <v>485</v>
      </c>
      <c r="R76" t="s">
        <v>486</v>
      </c>
    </row>
    <row r="77" spans="8:18" x14ac:dyDescent="0.3">
      <c r="H77" t="s">
        <v>530</v>
      </c>
      <c r="I77" t="s">
        <v>512</v>
      </c>
      <c r="J77" t="s">
        <v>479</v>
      </c>
      <c r="P77" t="s">
        <v>284</v>
      </c>
      <c r="R77" t="s">
        <v>486</v>
      </c>
    </row>
    <row r="78" spans="8:18" x14ac:dyDescent="0.3">
      <c r="H78" t="s">
        <v>531</v>
      </c>
      <c r="I78" t="s">
        <v>514</v>
      </c>
      <c r="J78" t="s">
        <v>481</v>
      </c>
      <c r="P78" t="s">
        <v>288</v>
      </c>
      <c r="R78" t="s">
        <v>480</v>
      </c>
    </row>
    <row r="79" spans="8:18" x14ac:dyDescent="0.3">
      <c r="H79" t="s">
        <v>532</v>
      </c>
      <c r="I79" t="s">
        <v>506</v>
      </c>
      <c r="J79" t="s">
        <v>479</v>
      </c>
      <c r="P79" t="s">
        <v>549</v>
      </c>
      <c r="R79" t="s">
        <v>509</v>
      </c>
    </row>
    <row r="80" spans="8:18" x14ac:dyDescent="0.3">
      <c r="H80" t="s">
        <v>533</v>
      </c>
      <c r="I80" t="s">
        <v>507</v>
      </c>
      <c r="J80" t="s">
        <v>481</v>
      </c>
      <c r="P80" t="s">
        <v>550</v>
      </c>
      <c r="R80" t="s">
        <v>509</v>
      </c>
    </row>
    <row r="81" spans="8:18" x14ac:dyDescent="0.3">
      <c r="H81" t="s">
        <v>534</v>
      </c>
      <c r="I81" t="s">
        <v>505</v>
      </c>
      <c r="J81" t="s">
        <v>482</v>
      </c>
      <c r="P81" t="s">
        <v>551</v>
      </c>
      <c r="R81" t="s">
        <v>509</v>
      </c>
    </row>
    <row r="82" spans="8:18" x14ac:dyDescent="0.3">
      <c r="H82" t="s">
        <v>535</v>
      </c>
      <c r="I82" t="s">
        <v>506</v>
      </c>
      <c r="J82" t="s">
        <v>479</v>
      </c>
      <c r="P82" t="s">
        <v>552</v>
      </c>
      <c r="R82" t="s">
        <v>509</v>
      </c>
    </row>
    <row r="83" spans="8:18" x14ac:dyDescent="0.3">
      <c r="H83" t="s">
        <v>536</v>
      </c>
      <c r="I83" t="s">
        <v>507</v>
      </c>
      <c r="J83" t="s">
        <v>481</v>
      </c>
      <c r="P83" t="s">
        <v>553</v>
      </c>
      <c r="R83" t="s">
        <v>509</v>
      </c>
    </row>
    <row r="84" spans="8:18" x14ac:dyDescent="0.3">
      <c r="H84" t="s">
        <v>537</v>
      </c>
      <c r="I84" t="s">
        <v>512</v>
      </c>
      <c r="J84" t="s">
        <v>479</v>
      </c>
      <c r="P84" t="s">
        <v>206</v>
      </c>
      <c r="R84" t="s">
        <v>486</v>
      </c>
    </row>
    <row r="85" spans="8:18" x14ac:dyDescent="0.3">
      <c r="H85" t="s">
        <v>538</v>
      </c>
      <c r="I85" t="s">
        <v>506</v>
      </c>
      <c r="J85" t="s">
        <v>479</v>
      </c>
      <c r="P85" t="s">
        <v>210</v>
      </c>
      <c r="R85" t="s">
        <v>486</v>
      </c>
    </row>
    <row r="86" spans="8:18" x14ac:dyDescent="0.3">
      <c r="H86" t="s">
        <v>539</v>
      </c>
      <c r="I86" t="s">
        <v>512</v>
      </c>
      <c r="J86" t="s">
        <v>479</v>
      </c>
      <c r="P86" t="s">
        <v>196</v>
      </c>
      <c r="R86" t="s">
        <v>480</v>
      </c>
    </row>
    <row r="87" spans="8:18" x14ac:dyDescent="0.3">
      <c r="H87" t="s">
        <v>540</v>
      </c>
      <c r="I87" t="s">
        <v>506</v>
      </c>
      <c r="J87" t="s">
        <v>479</v>
      </c>
      <c r="P87" t="s">
        <v>554</v>
      </c>
      <c r="R87" t="s">
        <v>509</v>
      </c>
    </row>
    <row r="88" spans="8:18" x14ac:dyDescent="0.3">
      <c r="H88" t="s">
        <v>541</v>
      </c>
      <c r="I88" t="s">
        <v>512</v>
      </c>
      <c r="J88" t="s">
        <v>479</v>
      </c>
      <c r="P88" t="s">
        <v>555</v>
      </c>
      <c r="R88" t="s">
        <v>509</v>
      </c>
    </row>
    <row r="89" spans="8:18" x14ac:dyDescent="0.3">
      <c r="H89" t="s">
        <v>542</v>
      </c>
      <c r="I89" t="s">
        <v>512</v>
      </c>
      <c r="J89" t="s">
        <v>479</v>
      </c>
      <c r="P89" t="s">
        <v>556</v>
      </c>
      <c r="R89" t="s">
        <v>509</v>
      </c>
    </row>
    <row r="90" spans="8:18" x14ac:dyDescent="0.3">
      <c r="H90" t="s">
        <v>543</v>
      </c>
      <c r="I90" t="s">
        <v>507</v>
      </c>
      <c r="J90" t="s">
        <v>481</v>
      </c>
      <c r="P90" t="s">
        <v>557</v>
      </c>
      <c r="R90" t="s">
        <v>509</v>
      </c>
    </row>
    <row r="91" spans="8:18" x14ac:dyDescent="0.3">
      <c r="H91" t="s">
        <v>544</v>
      </c>
      <c r="I91" t="s">
        <v>505</v>
      </c>
      <c r="J91" t="s">
        <v>482</v>
      </c>
      <c r="P91" t="s">
        <v>558</v>
      </c>
      <c r="R91" t="s">
        <v>509</v>
      </c>
    </row>
    <row r="92" spans="8:18" x14ac:dyDescent="0.3">
      <c r="H92" t="s">
        <v>545</v>
      </c>
      <c r="I92" t="s">
        <v>512</v>
      </c>
      <c r="J92" t="s">
        <v>479</v>
      </c>
      <c r="P92" t="s">
        <v>559</v>
      </c>
      <c r="R92" t="s">
        <v>509</v>
      </c>
    </row>
    <row r="93" spans="8:18" x14ac:dyDescent="0.3">
      <c r="H93" t="s">
        <v>546</v>
      </c>
      <c r="I93" t="s">
        <v>512</v>
      </c>
      <c r="J93" t="s">
        <v>479</v>
      </c>
      <c r="P93" t="s">
        <v>560</v>
      </c>
      <c r="R93" t="s">
        <v>509</v>
      </c>
    </row>
    <row r="94" spans="8:18" x14ac:dyDescent="0.3">
      <c r="H94" t="s">
        <v>547</v>
      </c>
      <c r="I94" t="s">
        <v>512</v>
      </c>
      <c r="J94" t="s">
        <v>479</v>
      </c>
      <c r="P94" t="s">
        <v>561</v>
      </c>
      <c r="R94" t="s">
        <v>509</v>
      </c>
    </row>
    <row r="95" spans="8:18" x14ac:dyDescent="0.3">
      <c r="H95" t="s">
        <v>548</v>
      </c>
      <c r="I95" t="s">
        <v>507</v>
      </c>
      <c r="J95" t="s">
        <v>481</v>
      </c>
      <c r="P95" t="s">
        <v>562</v>
      </c>
      <c r="R95" t="s">
        <v>509</v>
      </c>
    </row>
    <row r="96" spans="8:18" x14ac:dyDescent="0.3">
      <c r="H96" t="s">
        <v>549</v>
      </c>
      <c r="I96" t="s">
        <v>507</v>
      </c>
      <c r="J96" t="s">
        <v>481</v>
      </c>
      <c r="P96" t="s">
        <v>563</v>
      </c>
      <c r="R96" t="s">
        <v>509</v>
      </c>
    </row>
    <row r="97" spans="8:18" x14ac:dyDescent="0.3">
      <c r="H97" t="s">
        <v>550</v>
      </c>
      <c r="I97" t="s">
        <v>507</v>
      </c>
      <c r="J97" t="s">
        <v>481</v>
      </c>
      <c r="P97" t="s">
        <v>564</v>
      </c>
      <c r="R97" t="s">
        <v>509</v>
      </c>
    </row>
    <row r="98" spans="8:18" x14ac:dyDescent="0.3">
      <c r="H98" t="s">
        <v>551</v>
      </c>
      <c r="I98" t="s">
        <v>505</v>
      </c>
      <c r="J98" t="s">
        <v>482</v>
      </c>
      <c r="P98" t="s">
        <v>565</v>
      </c>
      <c r="R98" t="s">
        <v>509</v>
      </c>
    </row>
    <row r="99" spans="8:18" x14ac:dyDescent="0.3">
      <c r="H99" t="s">
        <v>552</v>
      </c>
      <c r="I99" t="s">
        <v>506</v>
      </c>
      <c r="J99" t="s">
        <v>479</v>
      </c>
      <c r="P99" t="s">
        <v>334</v>
      </c>
      <c r="R99" t="s">
        <v>480</v>
      </c>
    </row>
    <row r="100" spans="8:18" x14ac:dyDescent="0.3">
      <c r="H100" t="s">
        <v>553</v>
      </c>
      <c r="I100" t="s">
        <v>512</v>
      </c>
      <c r="J100" t="s">
        <v>479</v>
      </c>
      <c r="P100" t="s">
        <v>566</v>
      </c>
      <c r="R100" t="s">
        <v>509</v>
      </c>
    </row>
    <row r="101" spans="8:18" x14ac:dyDescent="0.3">
      <c r="H101" t="s">
        <v>554</v>
      </c>
      <c r="I101" t="s">
        <v>507</v>
      </c>
      <c r="J101" t="s">
        <v>481</v>
      </c>
      <c r="P101" t="s">
        <v>567</v>
      </c>
      <c r="R101" t="s">
        <v>509</v>
      </c>
    </row>
    <row r="102" spans="8:18" x14ac:dyDescent="0.3">
      <c r="H102" t="s">
        <v>555</v>
      </c>
      <c r="I102" t="s">
        <v>506</v>
      </c>
      <c r="J102" t="s">
        <v>479</v>
      </c>
      <c r="P102" t="s">
        <v>568</v>
      </c>
      <c r="R102" t="s">
        <v>509</v>
      </c>
    </row>
    <row r="103" spans="8:18" x14ac:dyDescent="0.3">
      <c r="H103" t="s">
        <v>556</v>
      </c>
      <c r="I103" t="s">
        <v>505</v>
      </c>
      <c r="J103" t="s">
        <v>482</v>
      </c>
      <c r="P103" t="s">
        <v>569</v>
      </c>
      <c r="R103" t="s">
        <v>509</v>
      </c>
    </row>
    <row r="104" spans="8:18" x14ac:dyDescent="0.3">
      <c r="H104" t="s">
        <v>557</v>
      </c>
      <c r="I104" t="s">
        <v>507</v>
      </c>
      <c r="J104" t="s">
        <v>481</v>
      </c>
      <c r="P104" t="s">
        <v>570</v>
      </c>
      <c r="R104" t="s">
        <v>509</v>
      </c>
    </row>
    <row r="105" spans="8:18" x14ac:dyDescent="0.3">
      <c r="H105" t="s">
        <v>558</v>
      </c>
      <c r="I105" t="s">
        <v>507</v>
      </c>
      <c r="J105" t="s">
        <v>481</v>
      </c>
      <c r="P105" t="s">
        <v>571</v>
      </c>
      <c r="R105" t="s">
        <v>509</v>
      </c>
    </row>
    <row r="106" spans="8:18" x14ac:dyDescent="0.3">
      <c r="H106" t="s">
        <v>559</v>
      </c>
      <c r="I106" t="s">
        <v>505</v>
      </c>
      <c r="J106" t="s">
        <v>482</v>
      </c>
      <c r="P106" t="s">
        <v>302</v>
      </c>
      <c r="R106" t="s">
        <v>486</v>
      </c>
    </row>
    <row r="107" spans="8:18" x14ac:dyDescent="0.3">
      <c r="H107" t="s">
        <v>560</v>
      </c>
      <c r="I107" t="s">
        <v>505</v>
      </c>
      <c r="J107" t="s">
        <v>482</v>
      </c>
      <c r="P107" t="s">
        <v>308</v>
      </c>
      <c r="R107" t="s">
        <v>486</v>
      </c>
    </row>
    <row r="108" spans="8:18" x14ac:dyDescent="0.3">
      <c r="H108" t="s">
        <v>561</v>
      </c>
      <c r="I108" t="s">
        <v>507</v>
      </c>
      <c r="J108" t="s">
        <v>481</v>
      </c>
      <c r="P108" t="s">
        <v>290</v>
      </c>
      <c r="R108" t="s">
        <v>480</v>
      </c>
    </row>
    <row r="109" spans="8:18" x14ac:dyDescent="0.3">
      <c r="H109" t="s">
        <v>562</v>
      </c>
      <c r="I109" t="s">
        <v>512</v>
      </c>
      <c r="J109" t="s">
        <v>479</v>
      </c>
      <c r="P109" t="s">
        <v>572</v>
      </c>
      <c r="R109" t="s">
        <v>509</v>
      </c>
    </row>
    <row r="110" spans="8:18" x14ac:dyDescent="0.3">
      <c r="H110" t="s">
        <v>563</v>
      </c>
      <c r="I110" t="s">
        <v>507</v>
      </c>
      <c r="J110" t="s">
        <v>481</v>
      </c>
      <c r="P110" t="s">
        <v>573</v>
      </c>
      <c r="R110" t="s">
        <v>509</v>
      </c>
    </row>
    <row r="111" spans="8:18" x14ac:dyDescent="0.3">
      <c r="H111" t="s">
        <v>564</v>
      </c>
      <c r="I111" t="s">
        <v>506</v>
      </c>
      <c r="J111" t="s">
        <v>479</v>
      </c>
      <c r="P111" t="s">
        <v>574</v>
      </c>
      <c r="R111" t="s">
        <v>509</v>
      </c>
    </row>
    <row r="112" spans="8:18" x14ac:dyDescent="0.3">
      <c r="H112" t="s">
        <v>565</v>
      </c>
      <c r="I112" t="s">
        <v>512</v>
      </c>
      <c r="J112" t="s">
        <v>479</v>
      </c>
      <c r="P112" t="s">
        <v>575</v>
      </c>
      <c r="R112" t="s">
        <v>509</v>
      </c>
    </row>
    <row r="113" spans="8:18" x14ac:dyDescent="0.3">
      <c r="H113" t="s">
        <v>566</v>
      </c>
      <c r="I113" t="s">
        <v>507</v>
      </c>
      <c r="J113" t="s">
        <v>481</v>
      </c>
      <c r="P113" t="s">
        <v>576</v>
      </c>
      <c r="R113" t="s">
        <v>509</v>
      </c>
    </row>
    <row r="114" spans="8:18" x14ac:dyDescent="0.3">
      <c r="H114" t="s">
        <v>567</v>
      </c>
      <c r="I114" t="s">
        <v>512</v>
      </c>
      <c r="J114" t="s">
        <v>479</v>
      </c>
      <c r="P114" t="s">
        <v>577</v>
      </c>
      <c r="R114" t="s">
        <v>509</v>
      </c>
    </row>
    <row r="115" spans="8:18" x14ac:dyDescent="0.3">
      <c r="H115" t="s">
        <v>568</v>
      </c>
      <c r="I115" t="s">
        <v>512</v>
      </c>
      <c r="J115" t="s">
        <v>479</v>
      </c>
      <c r="P115" t="s">
        <v>578</v>
      </c>
      <c r="R115" t="s">
        <v>509</v>
      </c>
    </row>
    <row r="116" spans="8:18" x14ac:dyDescent="0.3">
      <c r="H116" t="s">
        <v>569</v>
      </c>
      <c r="I116" t="s">
        <v>507</v>
      </c>
      <c r="J116" t="s">
        <v>481</v>
      </c>
      <c r="P116" t="s">
        <v>579</v>
      </c>
      <c r="R116" t="s">
        <v>509</v>
      </c>
    </row>
    <row r="117" spans="8:18" x14ac:dyDescent="0.3">
      <c r="H117" t="s">
        <v>570</v>
      </c>
      <c r="I117" t="s">
        <v>505</v>
      </c>
      <c r="J117" t="s">
        <v>482</v>
      </c>
      <c r="P117" t="s">
        <v>580</v>
      </c>
      <c r="R117" t="s">
        <v>509</v>
      </c>
    </row>
    <row r="118" spans="8:18" x14ac:dyDescent="0.3">
      <c r="H118" t="s">
        <v>571</v>
      </c>
      <c r="I118" t="s">
        <v>506</v>
      </c>
      <c r="J118" t="s">
        <v>479</v>
      </c>
      <c r="P118" t="s">
        <v>581</v>
      </c>
      <c r="R118" t="s">
        <v>509</v>
      </c>
    </row>
    <row r="119" spans="8:18" x14ac:dyDescent="0.3">
      <c r="H119" t="s">
        <v>572</v>
      </c>
      <c r="I119" t="s">
        <v>505</v>
      </c>
      <c r="J119" t="s">
        <v>482</v>
      </c>
      <c r="P119" t="s">
        <v>582</v>
      </c>
      <c r="R119" t="s">
        <v>509</v>
      </c>
    </row>
    <row r="120" spans="8:18" x14ac:dyDescent="0.3">
      <c r="H120" t="s">
        <v>573</v>
      </c>
      <c r="I120" t="s">
        <v>512</v>
      </c>
      <c r="J120" t="s">
        <v>479</v>
      </c>
      <c r="P120" t="s">
        <v>156</v>
      </c>
      <c r="R120" t="s">
        <v>486</v>
      </c>
    </row>
    <row r="121" spans="8:18" x14ac:dyDescent="0.3">
      <c r="H121" t="s">
        <v>574</v>
      </c>
      <c r="I121" t="s">
        <v>507</v>
      </c>
      <c r="J121" t="s">
        <v>481</v>
      </c>
      <c r="P121" t="s">
        <v>168</v>
      </c>
      <c r="R121" t="s">
        <v>480</v>
      </c>
    </row>
    <row r="122" spans="8:18" x14ac:dyDescent="0.3">
      <c r="H122" t="s">
        <v>575</v>
      </c>
      <c r="I122" t="s">
        <v>507</v>
      </c>
      <c r="J122" t="s">
        <v>481</v>
      </c>
      <c r="P122" t="s">
        <v>583</v>
      </c>
      <c r="R122" t="s">
        <v>509</v>
      </c>
    </row>
    <row r="123" spans="8:18" x14ac:dyDescent="0.3">
      <c r="H123" t="s">
        <v>576</v>
      </c>
      <c r="I123" t="s">
        <v>507</v>
      </c>
      <c r="J123" t="s">
        <v>481</v>
      </c>
      <c r="P123" t="s">
        <v>584</v>
      </c>
      <c r="R123" t="s">
        <v>509</v>
      </c>
    </row>
    <row r="124" spans="8:18" x14ac:dyDescent="0.3">
      <c r="H124" t="s">
        <v>577</v>
      </c>
      <c r="I124" t="s">
        <v>505</v>
      </c>
      <c r="J124" t="s">
        <v>482</v>
      </c>
      <c r="P124" t="s">
        <v>585</v>
      </c>
      <c r="R124" t="s">
        <v>509</v>
      </c>
    </row>
    <row r="125" spans="8:18" x14ac:dyDescent="0.3">
      <c r="H125" t="s">
        <v>578</v>
      </c>
      <c r="I125" t="s">
        <v>507</v>
      </c>
      <c r="J125" t="s">
        <v>481</v>
      </c>
      <c r="P125" t="s">
        <v>586</v>
      </c>
      <c r="R125" t="s">
        <v>509</v>
      </c>
    </row>
    <row r="126" spans="8:18" x14ac:dyDescent="0.3">
      <c r="H126" t="s">
        <v>579</v>
      </c>
      <c r="I126" t="s">
        <v>505</v>
      </c>
      <c r="J126" t="s">
        <v>482</v>
      </c>
      <c r="P126" t="s">
        <v>587</v>
      </c>
      <c r="R126" t="s">
        <v>509</v>
      </c>
    </row>
    <row r="127" spans="8:18" x14ac:dyDescent="0.3">
      <c r="H127" t="s">
        <v>580</v>
      </c>
      <c r="I127" t="s">
        <v>507</v>
      </c>
      <c r="J127" t="s">
        <v>481</v>
      </c>
      <c r="P127" t="s">
        <v>588</v>
      </c>
      <c r="R127" t="s">
        <v>509</v>
      </c>
    </row>
    <row r="128" spans="8:18" x14ac:dyDescent="0.3">
      <c r="H128" t="s">
        <v>581</v>
      </c>
      <c r="I128" t="s">
        <v>505</v>
      </c>
      <c r="J128" t="s">
        <v>482</v>
      </c>
      <c r="P128" t="s">
        <v>198</v>
      </c>
      <c r="R128" t="s">
        <v>480</v>
      </c>
    </row>
    <row r="129" spans="8:18" x14ac:dyDescent="0.3">
      <c r="H129" t="s">
        <v>582</v>
      </c>
      <c r="I129" t="s">
        <v>506</v>
      </c>
      <c r="J129" t="s">
        <v>479</v>
      </c>
      <c r="P129" t="s">
        <v>589</v>
      </c>
      <c r="R129" t="s">
        <v>509</v>
      </c>
    </row>
    <row r="130" spans="8:18" x14ac:dyDescent="0.3">
      <c r="H130" t="s">
        <v>589</v>
      </c>
      <c r="I130" t="s">
        <v>518</v>
      </c>
      <c r="J130" t="s">
        <v>481</v>
      </c>
      <c r="P130" t="s">
        <v>590</v>
      </c>
      <c r="R130" t="s">
        <v>509</v>
      </c>
    </row>
    <row r="131" spans="8:18" x14ac:dyDescent="0.3">
      <c r="H131" t="s">
        <v>590</v>
      </c>
      <c r="I131" t="s">
        <v>505</v>
      </c>
      <c r="J131" t="s">
        <v>482</v>
      </c>
      <c r="P131" t="s">
        <v>591</v>
      </c>
      <c r="R131" t="s">
        <v>509</v>
      </c>
    </row>
    <row r="132" spans="8:18" x14ac:dyDescent="0.3">
      <c r="H132" t="s">
        <v>591</v>
      </c>
      <c r="I132" t="s">
        <v>505</v>
      </c>
      <c r="J132" t="s">
        <v>482</v>
      </c>
      <c r="P132" t="s">
        <v>592</v>
      </c>
      <c r="R132" t="s">
        <v>509</v>
      </c>
    </row>
    <row r="133" spans="8:18" x14ac:dyDescent="0.3">
      <c r="H133" t="s">
        <v>592</v>
      </c>
      <c r="I133" t="s">
        <v>518</v>
      </c>
      <c r="J133" t="s">
        <v>481</v>
      </c>
      <c r="P133" t="s">
        <v>593</v>
      </c>
      <c r="R133" t="s">
        <v>509</v>
      </c>
    </row>
    <row r="134" spans="8:18" x14ac:dyDescent="0.3">
      <c r="H134" t="s">
        <v>593</v>
      </c>
      <c r="I134" t="s">
        <v>505</v>
      </c>
      <c r="J134" t="s">
        <v>482</v>
      </c>
      <c r="P134" t="s">
        <v>594</v>
      </c>
      <c r="R134" t="s">
        <v>509</v>
      </c>
    </row>
    <row r="135" spans="8:18" x14ac:dyDescent="0.3">
      <c r="H135" t="s">
        <v>594</v>
      </c>
      <c r="I135" t="s">
        <v>507</v>
      </c>
      <c r="J135" t="s">
        <v>481</v>
      </c>
      <c r="P135" t="s">
        <v>595</v>
      </c>
      <c r="R135" t="s">
        <v>509</v>
      </c>
    </row>
    <row r="136" spans="8:18" x14ac:dyDescent="0.3">
      <c r="H136" t="s">
        <v>595</v>
      </c>
      <c r="I136" t="s">
        <v>507</v>
      </c>
      <c r="J136" t="s">
        <v>481</v>
      </c>
      <c r="P136" t="s">
        <v>596</v>
      </c>
      <c r="R136" t="s">
        <v>509</v>
      </c>
    </row>
    <row r="137" spans="8:18" x14ac:dyDescent="0.3">
      <c r="H137" t="s">
        <v>596</v>
      </c>
      <c r="I137" t="s">
        <v>518</v>
      </c>
      <c r="J137" t="s">
        <v>481</v>
      </c>
      <c r="P137" t="s">
        <v>597</v>
      </c>
      <c r="R137" t="s">
        <v>509</v>
      </c>
    </row>
    <row r="138" spans="8:18" x14ac:dyDescent="0.3">
      <c r="H138" t="s">
        <v>597</v>
      </c>
      <c r="I138" t="s">
        <v>518</v>
      </c>
      <c r="J138" t="s">
        <v>481</v>
      </c>
      <c r="P138" t="s">
        <v>598</v>
      </c>
      <c r="R138" t="s">
        <v>509</v>
      </c>
    </row>
    <row r="139" spans="8:18" x14ac:dyDescent="0.3">
      <c r="H139" t="s">
        <v>598</v>
      </c>
      <c r="I139" t="s">
        <v>507</v>
      </c>
      <c r="J139" t="s">
        <v>481</v>
      </c>
      <c r="P139" t="s">
        <v>100</v>
      </c>
      <c r="R139" t="s">
        <v>486</v>
      </c>
    </row>
    <row r="140" spans="8:18" x14ac:dyDescent="0.3">
      <c r="H140" t="s">
        <v>599</v>
      </c>
      <c r="I140" t="s">
        <v>505</v>
      </c>
      <c r="J140" t="s">
        <v>482</v>
      </c>
      <c r="P140" t="s">
        <v>102</v>
      </c>
      <c r="R140" t="s">
        <v>486</v>
      </c>
    </row>
    <row r="141" spans="8:18" x14ac:dyDescent="0.3">
      <c r="H141" t="s">
        <v>600</v>
      </c>
      <c r="I141" t="s">
        <v>507</v>
      </c>
      <c r="J141" t="s">
        <v>481</v>
      </c>
      <c r="P141" t="s">
        <v>104</v>
      </c>
      <c r="R141" t="s">
        <v>486</v>
      </c>
    </row>
    <row r="142" spans="8:18" x14ac:dyDescent="0.3">
      <c r="H142" t="s">
        <v>601</v>
      </c>
      <c r="I142" t="s">
        <v>518</v>
      </c>
      <c r="J142" t="s">
        <v>481</v>
      </c>
      <c r="P142" t="s">
        <v>106</v>
      </c>
      <c r="R142" t="s">
        <v>486</v>
      </c>
    </row>
    <row r="143" spans="8:18" x14ac:dyDescent="0.3">
      <c r="H143" t="s">
        <v>602</v>
      </c>
      <c r="I143" t="s">
        <v>505</v>
      </c>
      <c r="J143" t="s">
        <v>482</v>
      </c>
      <c r="P143" t="s">
        <v>292</v>
      </c>
      <c r="R143" t="s">
        <v>486</v>
      </c>
    </row>
    <row r="144" spans="8:18" x14ac:dyDescent="0.3">
      <c r="H144" t="s">
        <v>603</v>
      </c>
      <c r="I144" t="s">
        <v>518</v>
      </c>
      <c r="J144" t="s">
        <v>481</v>
      </c>
      <c r="P144" t="s">
        <v>296</v>
      </c>
      <c r="R144" t="s">
        <v>486</v>
      </c>
    </row>
    <row r="145" spans="8:18" x14ac:dyDescent="0.3">
      <c r="H145" t="s">
        <v>604</v>
      </c>
      <c r="I145" t="s">
        <v>505</v>
      </c>
      <c r="J145" t="s">
        <v>482</v>
      </c>
      <c r="P145" t="s">
        <v>294</v>
      </c>
      <c r="R145" t="s">
        <v>480</v>
      </c>
    </row>
    <row r="146" spans="8:18" x14ac:dyDescent="0.3">
      <c r="H146" t="s">
        <v>605</v>
      </c>
      <c r="I146" t="s">
        <v>506</v>
      </c>
      <c r="J146" t="s">
        <v>479</v>
      </c>
      <c r="P146" t="s">
        <v>599</v>
      </c>
      <c r="R146" t="s">
        <v>509</v>
      </c>
    </row>
    <row r="147" spans="8:18" x14ac:dyDescent="0.3">
      <c r="H147" t="s">
        <v>606</v>
      </c>
      <c r="I147" t="s">
        <v>505</v>
      </c>
      <c r="J147" t="s">
        <v>482</v>
      </c>
      <c r="P147" t="s">
        <v>600</v>
      </c>
      <c r="R147" t="s">
        <v>509</v>
      </c>
    </row>
    <row r="148" spans="8:18" x14ac:dyDescent="0.3">
      <c r="H148" t="s">
        <v>607</v>
      </c>
      <c r="I148" t="s">
        <v>506</v>
      </c>
      <c r="J148" t="s">
        <v>479</v>
      </c>
      <c r="P148" t="s">
        <v>601</v>
      </c>
      <c r="R148" t="s">
        <v>509</v>
      </c>
    </row>
    <row r="149" spans="8:18" x14ac:dyDescent="0.3">
      <c r="H149" t="s">
        <v>608</v>
      </c>
      <c r="I149" t="s">
        <v>507</v>
      </c>
      <c r="J149" t="s">
        <v>481</v>
      </c>
      <c r="P149" t="s">
        <v>602</v>
      </c>
      <c r="R149" t="s">
        <v>509</v>
      </c>
    </row>
    <row r="150" spans="8:18" x14ac:dyDescent="0.3">
      <c r="H150" t="s">
        <v>609</v>
      </c>
      <c r="I150" t="s">
        <v>505</v>
      </c>
      <c r="J150" t="s">
        <v>482</v>
      </c>
      <c r="P150" t="s">
        <v>603</v>
      </c>
      <c r="R150" t="s">
        <v>509</v>
      </c>
    </row>
    <row r="151" spans="8:18" x14ac:dyDescent="0.3">
      <c r="H151" t="s">
        <v>610</v>
      </c>
      <c r="I151" t="s">
        <v>505</v>
      </c>
      <c r="J151" t="s">
        <v>482</v>
      </c>
      <c r="P151" t="s">
        <v>604</v>
      </c>
      <c r="R151" t="s">
        <v>509</v>
      </c>
    </row>
    <row r="152" spans="8:18" x14ac:dyDescent="0.3">
      <c r="H152" t="s">
        <v>611</v>
      </c>
      <c r="I152" t="s">
        <v>507</v>
      </c>
      <c r="J152" t="s">
        <v>481</v>
      </c>
      <c r="P152" t="s">
        <v>605</v>
      </c>
      <c r="R152" t="s">
        <v>509</v>
      </c>
    </row>
    <row r="153" spans="8:18" x14ac:dyDescent="0.3">
      <c r="H153" t="s">
        <v>612</v>
      </c>
      <c r="I153" t="s">
        <v>505</v>
      </c>
      <c r="J153" t="s">
        <v>482</v>
      </c>
      <c r="P153" t="s">
        <v>606</v>
      </c>
      <c r="R153" t="s">
        <v>509</v>
      </c>
    </row>
    <row r="154" spans="8:18" x14ac:dyDescent="0.3">
      <c r="H154" t="s">
        <v>613</v>
      </c>
      <c r="I154" t="s">
        <v>507</v>
      </c>
      <c r="J154" t="s">
        <v>481</v>
      </c>
      <c r="P154" t="s">
        <v>607</v>
      </c>
      <c r="R154" t="s">
        <v>509</v>
      </c>
    </row>
    <row r="155" spans="8:18" x14ac:dyDescent="0.3">
      <c r="H155" t="s">
        <v>614</v>
      </c>
      <c r="I155" t="s">
        <v>507</v>
      </c>
      <c r="J155" t="s">
        <v>481</v>
      </c>
      <c r="P155" t="s">
        <v>608</v>
      </c>
      <c r="R155" t="s">
        <v>509</v>
      </c>
    </row>
    <row r="156" spans="8:18" x14ac:dyDescent="0.3">
      <c r="H156" t="s">
        <v>615</v>
      </c>
      <c r="I156" t="s">
        <v>505</v>
      </c>
      <c r="J156" t="s">
        <v>482</v>
      </c>
      <c r="P156" t="s">
        <v>609</v>
      </c>
      <c r="R156" t="s">
        <v>509</v>
      </c>
    </row>
    <row r="157" spans="8:18" x14ac:dyDescent="0.3">
      <c r="H157" t="s">
        <v>616</v>
      </c>
      <c r="I157" t="s">
        <v>507</v>
      </c>
      <c r="J157" t="s">
        <v>481</v>
      </c>
      <c r="P157" t="s">
        <v>610</v>
      </c>
      <c r="R157" t="s">
        <v>509</v>
      </c>
    </row>
    <row r="158" spans="8:18" x14ac:dyDescent="0.3">
      <c r="H158" t="s">
        <v>617</v>
      </c>
      <c r="I158" t="s">
        <v>507</v>
      </c>
      <c r="J158" t="s">
        <v>481</v>
      </c>
      <c r="P158" t="s">
        <v>45</v>
      </c>
      <c r="R158" t="s">
        <v>486</v>
      </c>
    </row>
    <row r="159" spans="8:18" x14ac:dyDescent="0.3">
      <c r="H159" t="s">
        <v>618</v>
      </c>
      <c r="I159" t="s">
        <v>512</v>
      </c>
      <c r="J159" t="s">
        <v>479</v>
      </c>
      <c r="P159" t="s">
        <v>47</v>
      </c>
      <c r="R159" t="s">
        <v>486</v>
      </c>
    </row>
    <row r="160" spans="8:18" x14ac:dyDescent="0.3">
      <c r="H160" t="s">
        <v>619</v>
      </c>
      <c r="I160" t="s">
        <v>507</v>
      </c>
      <c r="J160" t="s">
        <v>481</v>
      </c>
      <c r="P160" t="s">
        <v>60</v>
      </c>
      <c r="R160" t="s">
        <v>480</v>
      </c>
    </row>
    <row r="161" spans="8:18" x14ac:dyDescent="0.3">
      <c r="H161" t="s">
        <v>620</v>
      </c>
      <c r="I161" t="s">
        <v>507</v>
      </c>
      <c r="J161" t="s">
        <v>481</v>
      </c>
      <c r="P161" t="s">
        <v>611</v>
      </c>
      <c r="R161" t="s">
        <v>509</v>
      </c>
    </row>
    <row r="162" spans="8:18" x14ac:dyDescent="0.3">
      <c r="H162" t="s">
        <v>621</v>
      </c>
      <c r="I162" t="s">
        <v>505</v>
      </c>
      <c r="J162" t="s">
        <v>482</v>
      </c>
      <c r="P162" t="s">
        <v>612</v>
      </c>
      <c r="R162" t="s">
        <v>509</v>
      </c>
    </row>
    <row r="163" spans="8:18" x14ac:dyDescent="0.3">
      <c r="H163" t="s">
        <v>622</v>
      </c>
      <c r="I163" t="s">
        <v>506</v>
      </c>
      <c r="J163" t="s">
        <v>479</v>
      </c>
      <c r="P163" t="s">
        <v>613</v>
      </c>
      <c r="R163" t="s">
        <v>509</v>
      </c>
    </row>
    <row r="164" spans="8:18" x14ac:dyDescent="0.3">
      <c r="H164" t="s">
        <v>623</v>
      </c>
      <c r="I164" t="s">
        <v>507</v>
      </c>
      <c r="J164" t="s">
        <v>481</v>
      </c>
      <c r="P164" t="s">
        <v>614</v>
      </c>
      <c r="R164" t="s">
        <v>509</v>
      </c>
    </row>
    <row r="165" spans="8:18" x14ac:dyDescent="0.3">
      <c r="H165" t="s">
        <v>624</v>
      </c>
      <c r="I165" t="s">
        <v>507</v>
      </c>
      <c r="J165" t="s">
        <v>481</v>
      </c>
      <c r="P165" t="s">
        <v>615</v>
      </c>
      <c r="R165" t="s">
        <v>509</v>
      </c>
    </row>
    <row r="166" spans="8:18" x14ac:dyDescent="0.3">
      <c r="H166" t="s">
        <v>625</v>
      </c>
      <c r="I166" t="s">
        <v>512</v>
      </c>
      <c r="J166" t="s">
        <v>479</v>
      </c>
      <c r="P166" t="s">
        <v>616</v>
      </c>
      <c r="R166" t="s">
        <v>509</v>
      </c>
    </row>
    <row r="167" spans="8:18" x14ac:dyDescent="0.3">
      <c r="H167" t="s">
        <v>626</v>
      </c>
      <c r="I167" t="s">
        <v>506</v>
      </c>
      <c r="J167" t="s">
        <v>479</v>
      </c>
      <c r="P167" t="s">
        <v>617</v>
      </c>
      <c r="R167" t="s">
        <v>509</v>
      </c>
    </row>
    <row r="168" spans="8:18" x14ac:dyDescent="0.3">
      <c r="H168" t="s">
        <v>627</v>
      </c>
      <c r="I168" t="s">
        <v>512</v>
      </c>
      <c r="J168" t="s">
        <v>479</v>
      </c>
      <c r="P168" t="s">
        <v>618</v>
      </c>
      <c r="R168" t="s">
        <v>509</v>
      </c>
    </row>
    <row r="169" spans="8:18" x14ac:dyDescent="0.3">
      <c r="H169" t="s">
        <v>628</v>
      </c>
      <c r="I169" t="s">
        <v>506</v>
      </c>
      <c r="J169" t="s">
        <v>479</v>
      </c>
      <c r="P169" t="s">
        <v>619</v>
      </c>
      <c r="R169" t="s">
        <v>509</v>
      </c>
    </row>
    <row r="170" spans="8:18" x14ac:dyDescent="0.3">
      <c r="H170" t="s">
        <v>629</v>
      </c>
      <c r="I170" t="s">
        <v>507</v>
      </c>
      <c r="J170" t="s">
        <v>481</v>
      </c>
      <c r="P170" t="s">
        <v>620</v>
      </c>
      <c r="R170" t="s">
        <v>509</v>
      </c>
    </row>
    <row r="171" spans="8:18" x14ac:dyDescent="0.3">
      <c r="H171" t="s">
        <v>630</v>
      </c>
      <c r="I171" t="s">
        <v>505</v>
      </c>
      <c r="J171" t="s">
        <v>482</v>
      </c>
      <c r="P171" t="s">
        <v>621</v>
      </c>
      <c r="R171" t="s">
        <v>509</v>
      </c>
    </row>
    <row r="172" spans="8:18" x14ac:dyDescent="0.3">
      <c r="H172" t="s">
        <v>631</v>
      </c>
      <c r="I172" t="s">
        <v>512</v>
      </c>
      <c r="J172" t="s">
        <v>479</v>
      </c>
      <c r="P172" t="s">
        <v>622</v>
      </c>
      <c r="R172" t="s">
        <v>509</v>
      </c>
    </row>
    <row r="173" spans="8:18" x14ac:dyDescent="0.3">
      <c r="H173" t="s">
        <v>632</v>
      </c>
      <c r="I173" t="s">
        <v>507</v>
      </c>
      <c r="J173" t="s">
        <v>481</v>
      </c>
      <c r="P173" t="s">
        <v>140</v>
      </c>
      <c r="R173" t="s">
        <v>486</v>
      </c>
    </row>
    <row r="174" spans="8:18" x14ac:dyDescent="0.3">
      <c r="H174" t="s">
        <v>633</v>
      </c>
      <c r="I174" t="s">
        <v>512</v>
      </c>
      <c r="J174" t="s">
        <v>479</v>
      </c>
      <c r="P174" t="s">
        <v>152</v>
      </c>
      <c r="R174" t="s">
        <v>486</v>
      </c>
    </row>
    <row r="175" spans="8:18" x14ac:dyDescent="0.3">
      <c r="H175" t="s">
        <v>634</v>
      </c>
      <c r="I175" t="s">
        <v>506</v>
      </c>
      <c r="J175" t="s">
        <v>479</v>
      </c>
      <c r="P175" t="s">
        <v>142</v>
      </c>
      <c r="R175" t="s">
        <v>480</v>
      </c>
    </row>
    <row r="176" spans="8:18" x14ac:dyDescent="0.3">
      <c r="H176" t="s">
        <v>635</v>
      </c>
      <c r="I176" t="s">
        <v>506</v>
      </c>
      <c r="J176" t="s">
        <v>479</v>
      </c>
      <c r="P176" t="s">
        <v>623</v>
      </c>
      <c r="R176" t="s">
        <v>509</v>
      </c>
    </row>
    <row r="177" spans="8:18" x14ac:dyDescent="0.3">
      <c r="H177" t="s">
        <v>636</v>
      </c>
      <c r="I177" t="s">
        <v>512</v>
      </c>
      <c r="J177" t="s">
        <v>479</v>
      </c>
      <c r="P177" t="s">
        <v>624</v>
      </c>
      <c r="R177" t="s">
        <v>509</v>
      </c>
    </row>
    <row r="178" spans="8:18" x14ac:dyDescent="0.3">
      <c r="H178" t="s">
        <v>637</v>
      </c>
      <c r="I178" t="s">
        <v>512</v>
      </c>
      <c r="J178" t="s">
        <v>479</v>
      </c>
      <c r="P178" t="s">
        <v>625</v>
      </c>
      <c r="R178" t="s">
        <v>509</v>
      </c>
    </row>
    <row r="179" spans="8:18" x14ac:dyDescent="0.3">
      <c r="H179" t="s">
        <v>638</v>
      </c>
      <c r="I179" t="s">
        <v>505</v>
      </c>
      <c r="J179" t="s">
        <v>482</v>
      </c>
      <c r="P179" t="s">
        <v>626</v>
      </c>
      <c r="R179" t="s">
        <v>509</v>
      </c>
    </row>
    <row r="180" spans="8:18" x14ac:dyDescent="0.3">
      <c r="H180" t="s">
        <v>639</v>
      </c>
      <c r="I180" t="s">
        <v>505</v>
      </c>
      <c r="J180" t="s">
        <v>482</v>
      </c>
      <c r="P180" t="s">
        <v>627</v>
      </c>
      <c r="R180" t="s">
        <v>509</v>
      </c>
    </row>
    <row r="181" spans="8:18" x14ac:dyDescent="0.3">
      <c r="H181" t="s">
        <v>640</v>
      </c>
      <c r="I181" t="s">
        <v>506</v>
      </c>
      <c r="J181" t="s">
        <v>479</v>
      </c>
      <c r="P181" t="s">
        <v>628</v>
      </c>
      <c r="R181" t="s">
        <v>509</v>
      </c>
    </row>
    <row r="182" spans="8:18" x14ac:dyDescent="0.3">
      <c r="H182" t="s">
        <v>641</v>
      </c>
      <c r="I182" t="s">
        <v>512</v>
      </c>
      <c r="J182" t="s">
        <v>479</v>
      </c>
      <c r="P182" t="s">
        <v>629</v>
      </c>
      <c r="R182" t="s">
        <v>509</v>
      </c>
    </row>
    <row r="183" spans="8:18" x14ac:dyDescent="0.3">
      <c r="H183" t="s">
        <v>642</v>
      </c>
      <c r="I183" t="s">
        <v>507</v>
      </c>
      <c r="J183" t="s">
        <v>481</v>
      </c>
      <c r="P183" t="s">
        <v>144</v>
      </c>
      <c r="R183" t="s">
        <v>480</v>
      </c>
    </row>
    <row r="184" spans="8:18" x14ac:dyDescent="0.3">
      <c r="H184" t="s">
        <v>643</v>
      </c>
      <c r="I184" t="s">
        <v>512</v>
      </c>
      <c r="J184" t="s">
        <v>479</v>
      </c>
      <c r="P184" t="s">
        <v>630</v>
      </c>
      <c r="R184" t="s">
        <v>509</v>
      </c>
    </row>
    <row r="185" spans="8:18" x14ac:dyDescent="0.3">
      <c r="H185" t="s">
        <v>644</v>
      </c>
      <c r="I185" t="s">
        <v>507</v>
      </c>
      <c r="J185" t="s">
        <v>481</v>
      </c>
      <c r="P185" t="s">
        <v>631</v>
      </c>
      <c r="R185" t="s">
        <v>509</v>
      </c>
    </row>
    <row r="186" spans="8:18" x14ac:dyDescent="0.3">
      <c r="H186" t="s">
        <v>645</v>
      </c>
      <c r="I186" t="s">
        <v>512</v>
      </c>
      <c r="J186" t="s">
        <v>479</v>
      </c>
      <c r="P186" t="s">
        <v>632</v>
      </c>
      <c r="R186" t="s">
        <v>509</v>
      </c>
    </row>
    <row r="187" spans="8:18" x14ac:dyDescent="0.3">
      <c r="H187" t="s">
        <v>646</v>
      </c>
      <c r="I187" t="s">
        <v>506</v>
      </c>
      <c r="J187" t="s">
        <v>479</v>
      </c>
      <c r="P187" t="s">
        <v>633</v>
      </c>
      <c r="R187" t="s">
        <v>509</v>
      </c>
    </row>
    <row r="188" spans="8:18" x14ac:dyDescent="0.3">
      <c r="H188" t="s">
        <v>647</v>
      </c>
      <c r="I188" t="s">
        <v>507</v>
      </c>
      <c r="J188" t="s">
        <v>481</v>
      </c>
      <c r="P188" t="s">
        <v>634</v>
      </c>
      <c r="R188" t="s">
        <v>509</v>
      </c>
    </row>
    <row r="189" spans="8:18" x14ac:dyDescent="0.3">
      <c r="H189" t="s">
        <v>648</v>
      </c>
      <c r="I189" t="s">
        <v>507</v>
      </c>
      <c r="J189" t="s">
        <v>481</v>
      </c>
      <c r="P189" t="s">
        <v>635</v>
      </c>
      <c r="R189" t="s">
        <v>509</v>
      </c>
    </row>
    <row r="190" spans="8:18" x14ac:dyDescent="0.3">
      <c r="H190" t="s">
        <v>649</v>
      </c>
      <c r="I190" t="s">
        <v>512</v>
      </c>
      <c r="J190" t="s">
        <v>479</v>
      </c>
      <c r="P190" t="s">
        <v>636</v>
      </c>
      <c r="R190" t="s">
        <v>509</v>
      </c>
    </row>
    <row r="191" spans="8:18" x14ac:dyDescent="0.3">
      <c r="H191" t="s">
        <v>650</v>
      </c>
      <c r="I191" t="s">
        <v>505</v>
      </c>
      <c r="J191" t="s">
        <v>482</v>
      </c>
      <c r="P191" t="s">
        <v>202</v>
      </c>
      <c r="R191" t="s">
        <v>480</v>
      </c>
    </row>
    <row r="192" spans="8:18" x14ac:dyDescent="0.3">
      <c r="H192" t="s">
        <v>651</v>
      </c>
      <c r="I192" t="s">
        <v>512</v>
      </c>
      <c r="J192" t="s">
        <v>479</v>
      </c>
      <c r="P192" t="s">
        <v>637</v>
      </c>
      <c r="R192" t="s">
        <v>509</v>
      </c>
    </row>
    <row r="193" spans="8:18" x14ac:dyDescent="0.3">
      <c r="H193" t="s">
        <v>652</v>
      </c>
      <c r="I193" t="s">
        <v>512</v>
      </c>
      <c r="J193" t="s">
        <v>479</v>
      </c>
      <c r="P193" t="s">
        <v>638</v>
      </c>
      <c r="R193" t="s">
        <v>509</v>
      </c>
    </row>
    <row r="194" spans="8:18" x14ac:dyDescent="0.3">
      <c r="H194" t="s">
        <v>653</v>
      </c>
      <c r="I194" t="s">
        <v>505</v>
      </c>
      <c r="J194" t="s">
        <v>482</v>
      </c>
      <c r="P194" t="s">
        <v>639</v>
      </c>
      <c r="R194" t="s">
        <v>509</v>
      </c>
    </row>
    <row r="195" spans="8:18" x14ac:dyDescent="0.3">
      <c r="H195" t="s">
        <v>654</v>
      </c>
      <c r="I195" t="s">
        <v>512</v>
      </c>
      <c r="J195" t="s">
        <v>479</v>
      </c>
      <c r="P195" t="s">
        <v>640</v>
      </c>
      <c r="R195" t="s">
        <v>509</v>
      </c>
    </row>
    <row r="196" spans="8:18" x14ac:dyDescent="0.3">
      <c r="H196" t="s">
        <v>655</v>
      </c>
      <c r="I196" t="s">
        <v>512</v>
      </c>
      <c r="J196" t="s">
        <v>479</v>
      </c>
      <c r="P196" t="s">
        <v>641</v>
      </c>
      <c r="R196" t="s">
        <v>509</v>
      </c>
    </row>
    <row r="197" spans="8:18" x14ac:dyDescent="0.3">
      <c r="H197" t="s">
        <v>656</v>
      </c>
      <c r="I197" t="s">
        <v>505</v>
      </c>
      <c r="J197" t="s">
        <v>482</v>
      </c>
      <c r="P197" t="s">
        <v>642</v>
      </c>
      <c r="R197" t="s">
        <v>509</v>
      </c>
    </row>
    <row r="198" spans="8:18" x14ac:dyDescent="0.3">
      <c r="H198" t="s">
        <v>657</v>
      </c>
      <c r="I198" t="s">
        <v>512</v>
      </c>
      <c r="J198" t="s">
        <v>479</v>
      </c>
      <c r="P198" t="s">
        <v>643</v>
      </c>
      <c r="R198" t="s">
        <v>509</v>
      </c>
    </row>
    <row r="199" spans="8:18" x14ac:dyDescent="0.3">
      <c r="H199" t="s">
        <v>658</v>
      </c>
      <c r="I199" t="s">
        <v>507</v>
      </c>
      <c r="J199" t="s">
        <v>481</v>
      </c>
      <c r="P199" t="s">
        <v>110</v>
      </c>
      <c r="R199" t="s">
        <v>486</v>
      </c>
    </row>
    <row r="200" spans="8:18" x14ac:dyDescent="0.3">
      <c r="H200" t="s">
        <v>659</v>
      </c>
      <c r="I200" t="s">
        <v>506</v>
      </c>
      <c r="J200" t="s">
        <v>479</v>
      </c>
      <c r="P200" t="s">
        <v>108</v>
      </c>
      <c r="R200" t="s">
        <v>480</v>
      </c>
    </row>
    <row r="201" spans="8:18" x14ac:dyDescent="0.3">
      <c r="H201" t="s">
        <v>660</v>
      </c>
      <c r="I201" t="s">
        <v>514</v>
      </c>
      <c r="J201" t="s">
        <v>481</v>
      </c>
      <c r="P201" t="s">
        <v>651</v>
      </c>
      <c r="R201" t="s">
        <v>509</v>
      </c>
    </row>
    <row r="202" spans="8:18" x14ac:dyDescent="0.3">
      <c r="H202" t="s">
        <v>661</v>
      </c>
      <c r="I202" t="s">
        <v>514</v>
      </c>
      <c r="J202" t="s">
        <v>481</v>
      </c>
      <c r="P202" t="s">
        <v>652</v>
      </c>
      <c r="R202" t="s">
        <v>509</v>
      </c>
    </row>
    <row r="203" spans="8:18" x14ac:dyDescent="0.3">
      <c r="H203" t="s">
        <v>662</v>
      </c>
      <c r="I203" t="s">
        <v>507</v>
      </c>
      <c r="J203" t="s">
        <v>481</v>
      </c>
      <c r="P203" t="s">
        <v>654</v>
      </c>
      <c r="R203" t="s">
        <v>509</v>
      </c>
    </row>
    <row r="204" spans="8:18" x14ac:dyDescent="0.3">
      <c r="H204" t="s">
        <v>663</v>
      </c>
      <c r="I204" t="s">
        <v>506</v>
      </c>
      <c r="J204" t="s">
        <v>479</v>
      </c>
      <c r="P204" t="s">
        <v>656</v>
      </c>
      <c r="R204" t="s">
        <v>509</v>
      </c>
    </row>
    <row r="205" spans="8:18" x14ac:dyDescent="0.3">
      <c r="H205" t="s">
        <v>664</v>
      </c>
      <c r="I205" t="s">
        <v>506</v>
      </c>
      <c r="J205" t="s">
        <v>479</v>
      </c>
      <c r="P205" t="s">
        <v>653</v>
      </c>
      <c r="R205" t="s">
        <v>509</v>
      </c>
    </row>
    <row r="206" spans="8:18" x14ac:dyDescent="0.3">
      <c r="H206" t="s">
        <v>665</v>
      </c>
      <c r="I206" t="s">
        <v>505</v>
      </c>
      <c r="J206" t="s">
        <v>482</v>
      </c>
      <c r="P206" t="s">
        <v>655</v>
      </c>
      <c r="R206" t="s">
        <v>509</v>
      </c>
    </row>
    <row r="207" spans="8:18" x14ac:dyDescent="0.3">
      <c r="H207" t="s">
        <v>666</v>
      </c>
      <c r="I207" t="s">
        <v>507</v>
      </c>
      <c r="J207" t="s">
        <v>481</v>
      </c>
      <c r="P207" t="s">
        <v>657</v>
      </c>
      <c r="R207" t="s">
        <v>509</v>
      </c>
    </row>
    <row r="208" spans="8:18" x14ac:dyDescent="0.3">
      <c r="H208" t="s">
        <v>667</v>
      </c>
      <c r="I208" t="s">
        <v>512</v>
      </c>
      <c r="J208" t="s">
        <v>479</v>
      </c>
      <c r="P208" t="s">
        <v>146</v>
      </c>
      <c r="R208" t="s">
        <v>480</v>
      </c>
    </row>
    <row r="209" spans="8:18" x14ac:dyDescent="0.3">
      <c r="H209" t="s">
        <v>668</v>
      </c>
      <c r="I209" t="s">
        <v>506</v>
      </c>
      <c r="J209" t="s">
        <v>479</v>
      </c>
      <c r="P209" t="s">
        <v>644</v>
      </c>
      <c r="R209" t="s">
        <v>509</v>
      </c>
    </row>
    <row r="210" spans="8:18" x14ac:dyDescent="0.3">
      <c r="H210" t="s">
        <v>669</v>
      </c>
      <c r="I210" t="s">
        <v>512</v>
      </c>
      <c r="J210" t="s">
        <v>479</v>
      </c>
      <c r="P210" t="s">
        <v>645</v>
      </c>
      <c r="R210" t="s">
        <v>509</v>
      </c>
    </row>
    <row r="211" spans="8:18" x14ac:dyDescent="0.3">
      <c r="H211" t="s">
        <v>670</v>
      </c>
      <c r="I211" t="s">
        <v>512</v>
      </c>
      <c r="J211" t="s">
        <v>479</v>
      </c>
      <c r="P211" t="s">
        <v>646</v>
      </c>
      <c r="R211" t="s">
        <v>509</v>
      </c>
    </row>
    <row r="212" spans="8:18" x14ac:dyDescent="0.3">
      <c r="H212" t="s">
        <v>671</v>
      </c>
      <c r="I212" t="s">
        <v>506</v>
      </c>
      <c r="J212" t="s">
        <v>479</v>
      </c>
      <c r="P212" t="s">
        <v>647</v>
      </c>
      <c r="R212" t="s">
        <v>509</v>
      </c>
    </row>
    <row r="213" spans="8:18" x14ac:dyDescent="0.3">
      <c r="H213" t="s">
        <v>672</v>
      </c>
      <c r="I213" t="s">
        <v>506</v>
      </c>
      <c r="J213" t="s">
        <v>479</v>
      </c>
      <c r="P213" t="s">
        <v>648</v>
      </c>
      <c r="R213" t="s">
        <v>509</v>
      </c>
    </row>
    <row r="214" spans="8:18" x14ac:dyDescent="0.3">
      <c r="H214" t="s">
        <v>673</v>
      </c>
      <c r="I214" t="s">
        <v>505</v>
      </c>
      <c r="J214" t="s">
        <v>482</v>
      </c>
      <c r="P214" t="s">
        <v>649</v>
      </c>
      <c r="R214" t="s">
        <v>509</v>
      </c>
    </row>
    <row r="215" spans="8:18" x14ac:dyDescent="0.3">
      <c r="H215" t="s">
        <v>674</v>
      </c>
      <c r="I215" t="s">
        <v>512</v>
      </c>
      <c r="J215" t="s">
        <v>479</v>
      </c>
      <c r="P215" t="s">
        <v>650</v>
      </c>
      <c r="R215" t="s">
        <v>509</v>
      </c>
    </row>
    <row r="216" spans="8:18" x14ac:dyDescent="0.3">
      <c r="H216" t="s">
        <v>675</v>
      </c>
      <c r="I216" t="s">
        <v>505</v>
      </c>
      <c r="J216" t="s">
        <v>482</v>
      </c>
      <c r="P216" t="s">
        <v>25</v>
      </c>
      <c r="R216" t="s">
        <v>486</v>
      </c>
    </row>
    <row r="217" spans="8:18" x14ac:dyDescent="0.3">
      <c r="H217" t="s">
        <v>676</v>
      </c>
      <c r="I217" t="s">
        <v>505</v>
      </c>
      <c r="J217" t="s">
        <v>482</v>
      </c>
      <c r="P217" t="s">
        <v>148</v>
      </c>
      <c r="R217" t="s">
        <v>486</v>
      </c>
    </row>
    <row r="218" spans="8:18" x14ac:dyDescent="0.3">
      <c r="H218" t="s">
        <v>677</v>
      </c>
      <c r="I218" t="s">
        <v>505</v>
      </c>
      <c r="J218" t="s">
        <v>482</v>
      </c>
      <c r="P218" t="s">
        <v>150</v>
      </c>
      <c r="R218" t="s">
        <v>480</v>
      </c>
    </row>
    <row r="219" spans="8:18" x14ac:dyDescent="0.3">
      <c r="H219" t="s">
        <v>678</v>
      </c>
      <c r="I219" t="s">
        <v>507</v>
      </c>
      <c r="J219" t="s">
        <v>481</v>
      </c>
      <c r="P219" t="s">
        <v>658</v>
      </c>
      <c r="R219" t="s">
        <v>509</v>
      </c>
    </row>
    <row r="220" spans="8:18" x14ac:dyDescent="0.3">
      <c r="H220" t="s">
        <v>679</v>
      </c>
      <c r="I220" t="s">
        <v>505</v>
      </c>
      <c r="J220" t="s">
        <v>482</v>
      </c>
      <c r="P220" t="s">
        <v>659</v>
      </c>
      <c r="R220" t="s">
        <v>509</v>
      </c>
    </row>
    <row r="221" spans="8:18" x14ac:dyDescent="0.3">
      <c r="H221" t="s">
        <v>680</v>
      </c>
      <c r="I221" t="s">
        <v>505</v>
      </c>
      <c r="J221" t="s">
        <v>482</v>
      </c>
      <c r="P221" t="s">
        <v>660</v>
      </c>
      <c r="R221" t="s">
        <v>509</v>
      </c>
    </row>
    <row r="222" spans="8:18" x14ac:dyDescent="0.3">
      <c r="H222" t="s">
        <v>681</v>
      </c>
      <c r="I222" t="s">
        <v>506</v>
      </c>
      <c r="J222" t="s">
        <v>479</v>
      </c>
      <c r="P222" t="s">
        <v>661</v>
      </c>
      <c r="R222" t="s">
        <v>509</v>
      </c>
    </row>
    <row r="223" spans="8:18" x14ac:dyDescent="0.3">
      <c r="H223" t="s">
        <v>682</v>
      </c>
      <c r="I223" t="s">
        <v>507</v>
      </c>
      <c r="J223" t="s">
        <v>481</v>
      </c>
      <c r="P223" t="s">
        <v>662</v>
      </c>
      <c r="R223" t="s">
        <v>509</v>
      </c>
    </row>
    <row r="224" spans="8:18" x14ac:dyDescent="0.3">
      <c r="H224" t="s">
        <v>683</v>
      </c>
      <c r="I224" t="s">
        <v>512</v>
      </c>
      <c r="J224" t="s">
        <v>479</v>
      </c>
      <c r="P224" t="s">
        <v>663</v>
      </c>
      <c r="R224" t="s">
        <v>509</v>
      </c>
    </row>
    <row r="225" spans="8:18" x14ac:dyDescent="0.3">
      <c r="H225" t="s">
        <v>684</v>
      </c>
      <c r="I225" t="s">
        <v>512</v>
      </c>
      <c r="J225" t="s">
        <v>479</v>
      </c>
      <c r="P225" t="s">
        <v>664</v>
      </c>
      <c r="R225" t="s">
        <v>509</v>
      </c>
    </row>
    <row r="226" spans="8:18" x14ac:dyDescent="0.3">
      <c r="H226" t="s">
        <v>685</v>
      </c>
      <c r="I226" t="s">
        <v>507</v>
      </c>
      <c r="J226" t="s">
        <v>481</v>
      </c>
      <c r="P226" t="s">
        <v>300</v>
      </c>
      <c r="R226" t="s">
        <v>480</v>
      </c>
    </row>
    <row r="227" spans="8:18" x14ac:dyDescent="0.3">
      <c r="H227" t="s">
        <v>686</v>
      </c>
      <c r="I227" t="s">
        <v>512</v>
      </c>
      <c r="J227" t="s">
        <v>479</v>
      </c>
      <c r="P227" t="s">
        <v>665</v>
      </c>
      <c r="R227" t="s">
        <v>509</v>
      </c>
    </row>
    <row r="228" spans="8:18" x14ac:dyDescent="0.3">
      <c r="H228" t="s">
        <v>687</v>
      </c>
      <c r="I228" t="s">
        <v>506</v>
      </c>
      <c r="J228" t="s">
        <v>479</v>
      </c>
      <c r="P228" t="s">
        <v>666</v>
      </c>
      <c r="R228" t="s">
        <v>509</v>
      </c>
    </row>
    <row r="229" spans="8:18" x14ac:dyDescent="0.3">
      <c r="H229" t="s">
        <v>688</v>
      </c>
      <c r="I229" t="s">
        <v>506</v>
      </c>
      <c r="J229" t="s">
        <v>479</v>
      </c>
      <c r="P229" t="s">
        <v>667</v>
      </c>
      <c r="R229" t="s">
        <v>509</v>
      </c>
    </row>
    <row r="230" spans="8:18" x14ac:dyDescent="0.3">
      <c r="H230" t="s">
        <v>689</v>
      </c>
      <c r="I230" t="s">
        <v>505</v>
      </c>
      <c r="J230" t="s">
        <v>482</v>
      </c>
      <c r="P230" t="s">
        <v>668</v>
      </c>
      <c r="R230" t="s">
        <v>509</v>
      </c>
    </row>
    <row r="231" spans="8:18" x14ac:dyDescent="0.3">
      <c r="H231" t="s">
        <v>690</v>
      </c>
      <c r="I231" t="s">
        <v>518</v>
      </c>
      <c r="J231" t="s">
        <v>481</v>
      </c>
      <c r="P231" t="s">
        <v>669</v>
      </c>
      <c r="R231" t="s">
        <v>509</v>
      </c>
    </row>
    <row r="232" spans="8:18" x14ac:dyDescent="0.3">
      <c r="H232" t="s">
        <v>691</v>
      </c>
      <c r="I232" t="s">
        <v>518</v>
      </c>
      <c r="J232" t="s">
        <v>481</v>
      </c>
      <c r="P232" t="s">
        <v>164</v>
      </c>
      <c r="R232" t="s">
        <v>486</v>
      </c>
    </row>
    <row r="233" spans="8:18" x14ac:dyDescent="0.3">
      <c r="H233" t="s">
        <v>692</v>
      </c>
      <c r="I233" t="s">
        <v>507</v>
      </c>
      <c r="J233" t="s">
        <v>481</v>
      </c>
      <c r="P233" t="s">
        <v>158</v>
      </c>
      <c r="R233" t="s">
        <v>486</v>
      </c>
    </row>
    <row r="234" spans="8:18" x14ac:dyDescent="0.3">
      <c r="H234" t="s">
        <v>693</v>
      </c>
      <c r="I234" t="s">
        <v>505</v>
      </c>
      <c r="J234" t="s">
        <v>482</v>
      </c>
      <c r="P234" t="s">
        <v>344</v>
      </c>
      <c r="R234" t="s">
        <v>480</v>
      </c>
    </row>
    <row r="235" spans="8:18" x14ac:dyDescent="0.3">
      <c r="H235" t="s">
        <v>694</v>
      </c>
      <c r="I235" t="s">
        <v>507</v>
      </c>
      <c r="J235" t="s">
        <v>481</v>
      </c>
      <c r="P235" t="s">
        <v>670</v>
      </c>
      <c r="R235" t="s">
        <v>509</v>
      </c>
    </row>
    <row r="236" spans="8:18" x14ac:dyDescent="0.3">
      <c r="H236" t="s">
        <v>695</v>
      </c>
      <c r="I236" t="s">
        <v>518</v>
      </c>
      <c r="J236" t="s">
        <v>481</v>
      </c>
      <c r="P236" t="s">
        <v>671</v>
      </c>
      <c r="R236" t="s">
        <v>509</v>
      </c>
    </row>
    <row r="237" spans="8:18" x14ac:dyDescent="0.3">
      <c r="H237" t="s">
        <v>696</v>
      </c>
      <c r="I237" t="s">
        <v>518</v>
      </c>
      <c r="J237" t="s">
        <v>481</v>
      </c>
      <c r="P237" t="s">
        <v>673</v>
      </c>
      <c r="R237" t="s">
        <v>509</v>
      </c>
    </row>
    <row r="238" spans="8:18" x14ac:dyDescent="0.3">
      <c r="H238" t="s">
        <v>697</v>
      </c>
      <c r="I238" t="s">
        <v>507</v>
      </c>
      <c r="J238" t="s">
        <v>481</v>
      </c>
      <c r="P238" t="s">
        <v>795</v>
      </c>
      <c r="R238" t="s">
        <v>509</v>
      </c>
    </row>
    <row r="239" spans="8:18" x14ac:dyDescent="0.3">
      <c r="H239" t="s">
        <v>698</v>
      </c>
      <c r="I239" t="s">
        <v>505</v>
      </c>
      <c r="J239" t="s">
        <v>482</v>
      </c>
      <c r="P239" t="s">
        <v>672</v>
      </c>
      <c r="R239" t="s">
        <v>509</v>
      </c>
    </row>
    <row r="240" spans="8:18" x14ac:dyDescent="0.3">
      <c r="H240" t="s">
        <v>699</v>
      </c>
      <c r="I240" t="s">
        <v>506</v>
      </c>
      <c r="J240" t="s">
        <v>479</v>
      </c>
      <c r="P240" t="s">
        <v>674</v>
      </c>
      <c r="R240" t="s">
        <v>509</v>
      </c>
    </row>
    <row r="241" spans="8:18" x14ac:dyDescent="0.3">
      <c r="H241" t="s">
        <v>700</v>
      </c>
      <c r="I241" t="s">
        <v>518</v>
      </c>
      <c r="J241" t="s">
        <v>481</v>
      </c>
      <c r="P241" t="s">
        <v>162</v>
      </c>
      <c r="R241" t="s">
        <v>486</v>
      </c>
    </row>
    <row r="242" spans="8:18" x14ac:dyDescent="0.3">
      <c r="H242" t="s">
        <v>701</v>
      </c>
      <c r="I242" t="s">
        <v>512</v>
      </c>
      <c r="J242" t="s">
        <v>479</v>
      </c>
      <c r="P242" t="s">
        <v>160</v>
      </c>
      <c r="R242" t="s">
        <v>480</v>
      </c>
    </row>
    <row r="243" spans="8:18" x14ac:dyDescent="0.3">
      <c r="H243" t="s">
        <v>702</v>
      </c>
      <c r="I243" t="s">
        <v>507</v>
      </c>
      <c r="J243" t="s">
        <v>481</v>
      </c>
      <c r="P243" t="s">
        <v>675</v>
      </c>
      <c r="R243" t="s">
        <v>509</v>
      </c>
    </row>
    <row r="244" spans="8:18" x14ac:dyDescent="0.3">
      <c r="H244" t="s">
        <v>703</v>
      </c>
      <c r="I244" t="s">
        <v>507</v>
      </c>
      <c r="J244" t="s">
        <v>481</v>
      </c>
      <c r="P244" t="s">
        <v>676</v>
      </c>
      <c r="R244" t="s">
        <v>509</v>
      </c>
    </row>
    <row r="245" spans="8:18" x14ac:dyDescent="0.3">
      <c r="H245" t="s">
        <v>704</v>
      </c>
      <c r="I245" t="s">
        <v>512</v>
      </c>
      <c r="J245" t="s">
        <v>479</v>
      </c>
      <c r="P245" t="s">
        <v>677</v>
      </c>
      <c r="R245" t="s">
        <v>509</v>
      </c>
    </row>
    <row r="246" spans="8:18" x14ac:dyDescent="0.3">
      <c r="H246" t="s">
        <v>705</v>
      </c>
      <c r="I246" t="s">
        <v>507</v>
      </c>
      <c r="J246" t="s">
        <v>481</v>
      </c>
      <c r="P246" t="s">
        <v>678</v>
      </c>
      <c r="R246" t="s">
        <v>509</v>
      </c>
    </row>
    <row r="247" spans="8:18" x14ac:dyDescent="0.3">
      <c r="H247" t="s">
        <v>706</v>
      </c>
      <c r="I247" t="s">
        <v>507</v>
      </c>
      <c r="J247" t="s">
        <v>481</v>
      </c>
      <c r="P247" t="s">
        <v>679</v>
      </c>
      <c r="R247" t="s">
        <v>509</v>
      </c>
    </row>
    <row r="248" spans="8:18" x14ac:dyDescent="0.3">
      <c r="H248" t="s">
        <v>707</v>
      </c>
      <c r="I248" t="s">
        <v>507</v>
      </c>
      <c r="J248" t="s">
        <v>481</v>
      </c>
      <c r="P248" t="s">
        <v>680</v>
      </c>
      <c r="R248" t="s">
        <v>509</v>
      </c>
    </row>
    <row r="249" spans="8:18" x14ac:dyDescent="0.3">
      <c r="H249" t="s">
        <v>708</v>
      </c>
      <c r="I249" t="s">
        <v>506</v>
      </c>
      <c r="J249" t="s">
        <v>479</v>
      </c>
      <c r="P249" t="s">
        <v>681</v>
      </c>
      <c r="R249" t="s">
        <v>509</v>
      </c>
    </row>
    <row r="250" spans="8:18" x14ac:dyDescent="0.3">
      <c r="H250" t="s">
        <v>709</v>
      </c>
      <c r="I250" t="s">
        <v>507</v>
      </c>
      <c r="J250" t="s">
        <v>481</v>
      </c>
      <c r="P250" t="s">
        <v>682</v>
      </c>
      <c r="R250" t="s">
        <v>509</v>
      </c>
    </row>
    <row r="251" spans="8:18" x14ac:dyDescent="0.3">
      <c r="H251" t="s">
        <v>710</v>
      </c>
      <c r="I251" t="s">
        <v>506</v>
      </c>
      <c r="J251" t="s">
        <v>479</v>
      </c>
      <c r="P251" t="s">
        <v>208</v>
      </c>
      <c r="R251" t="s">
        <v>480</v>
      </c>
    </row>
    <row r="252" spans="8:18" x14ac:dyDescent="0.3">
      <c r="H252" t="s">
        <v>711</v>
      </c>
      <c r="I252" t="s">
        <v>507</v>
      </c>
      <c r="J252" t="s">
        <v>481</v>
      </c>
      <c r="P252" t="s">
        <v>683</v>
      </c>
      <c r="R252" t="s">
        <v>509</v>
      </c>
    </row>
    <row r="253" spans="8:18" x14ac:dyDescent="0.3">
      <c r="H253" t="s">
        <v>712</v>
      </c>
      <c r="I253" t="s">
        <v>507</v>
      </c>
      <c r="J253" t="s">
        <v>481</v>
      </c>
      <c r="P253" t="s">
        <v>684</v>
      </c>
      <c r="R253" t="s">
        <v>509</v>
      </c>
    </row>
    <row r="254" spans="8:18" x14ac:dyDescent="0.3">
      <c r="H254" t="s">
        <v>583</v>
      </c>
      <c r="I254" t="s">
        <v>507</v>
      </c>
      <c r="J254" t="s">
        <v>481</v>
      </c>
      <c r="P254" t="s">
        <v>685</v>
      </c>
      <c r="R254" t="s">
        <v>509</v>
      </c>
    </row>
    <row r="255" spans="8:18" x14ac:dyDescent="0.3">
      <c r="H255" t="s">
        <v>588</v>
      </c>
      <c r="I255" t="s">
        <v>506</v>
      </c>
      <c r="J255" t="s">
        <v>479</v>
      </c>
      <c r="P255" t="s">
        <v>686</v>
      </c>
      <c r="R255" t="s">
        <v>509</v>
      </c>
    </row>
    <row r="256" spans="8:18" x14ac:dyDescent="0.3">
      <c r="H256" t="s">
        <v>584</v>
      </c>
      <c r="I256" t="s">
        <v>507</v>
      </c>
      <c r="J256" t="s">
        <v>481</v>
      </c>
      <c r="P256" t="s">
        <v>687</v>
      </c>
      <c r="R256" t="s">
        <v>509</v>
      </c>
    </row>
    <row r="257" spans="8:18" x14ac:dyDescent="0.3">
      <c r="H257" t="s">
        <v>585</v>
      </c>
      <c r="I257" t="s">
        <v>507</v>
      </c>
      <c r="J257" t="s">
        <v>481</v>
      </c>
      <c r="P257" t="s">
        <v>794</v>
      </c>
      <c r="R257" t="s">
        <v>509</v>
      </c>
    </row>
    <row r="258" spans="8:18" x14ac:dyDescent="0.3">
      <c r="H258" t="s">
        <v>586</v>
      </c>
      <c r="I258" t="s">
        <v>512</v>
      </c>
      <c r="J258" t="s">
        <v>479</v>
      </c>
      <c r="P258" t="s">
        <v>793</v>
      </c>
      <c r="R258" t="s">
        <v>509</v>
      </c>
    </row>
    <row r="259" spans="8:18" x14ac:dyDescent="0.3">
      <c r="H259" t="s">
        <v>587</v>
      </c>
      <c r="I259" t="s">
        <v>505</v>
      </c>
      <c r="J259" t="s">
        <v>482</v>
      </c>
      <c r="P259" t="s">
        <v>688</v>
      </c>
      <c r="R259" t="s">
        <v>509</v>
      </c>
    </row>
    <row r="260" spans="8:18" x14ac:dyDescent="0.3">
      <c r="H260" t="s">
        <v>66</v>
      </c>
      <c r="I260" t="s">
        <v>518</v>
      </c>
      <c r="J260" t="s">
        <v>481</v>
      </c>
      <c r="P260" t="s">
        <v>689</v>
      </c>
      <c r="R260" t="s">
        <v>509</v>
      </c>
    </row>
    <row r="261" spans="8:18" x14ac:dyDescent="0.3">
      <c r="H261" t="s">
        <v>68</v>
      </c>
      <c r="I261" t="s">
        <v>518</v>
      </c>
      <c r="J261" t="s">
        <v>481</v>
      </c>
      <c r="P261" t="s">
        <v>310</v>
      </c>
      <c r="R261" t="s">
        <v>480</v>
      </c>
    </row>
    <row r="262" spans="8:18" x14ac:dyDescent="0.3">
      <c r="H262" t="s">
        <v>70</v>
      </c>
      <c r="I262" t="s">
        <v>518</v>
      </c>
      <c r="J262" t="s">
        <v>481</v>
      </c>
      <c r="P262" t="s">
        <v>690</v>
      </c>
      <c r="R262" t="s">
        <v>509</v>
      </c>
    </row>
    <row r="263" spans="8:18" x14ac:dyDescent="0.3">
      <c r="H263" t="s">
        <v>72</v>
      </c>
      <c r="I263" t="s">
        <v>518</v>
      </c>
      <c r="J263" t="s">
        <v>481</v>
      </c>
      <c r="P263" t="s">
        <v>691</v>
      </c>
      <c r="R263" t="s">
        <v>509</v>
      </c>
    </row>
    <row r="264" spans="8:18" x14ac:dyDescent="0.3">
      <c r="H264" t="s">
        <v>74</v>
      </c>
      <c r="I264" t="s">
        <v>518</v>
      </c>
      <c r="J264" t="s">
        <v>481</v>
      </c>
      <c r="P264" t="s">
        <v>692</v>
      </c>
      <c r="R264" t="s">
        <v>509</v>
      </c>
    </row>
    <row r="265" spans="8:18" x14ac:dyDescent="0.3">
      <c r="H265" t="s">
        <v>76</v>
      </c>
      <c r="I265" t="s">
        <v>518</v>
      </c>
      <c r="J265" t="s">
        <v>481</v>
      </c>
      <c r="P265" t="s">
        <v>693</v>
      </c>
      <c r="R265" t="s">
        <v>509</v>
      </c>
    </row>
    <row r="266" spans="8:18" x14ac:dyDescent="0.3">
      <c r="H266" t="s">
        <v>78</v>
      </c>
      <c r="I266" t="s">
        <v>518</v>
      </c>
      <c r="J266" t="s">
        <v>481</v>
      </c>
      <c r="P266" t="s">
        <v>694</v>
      </c>
      <c r="R266" t="s">
        <v>509</v>
      </c>
    </row>
    <row r="267" spans="8:18" x14ac:dyDescent="0.3">
      <c r="H267" t="s">
        <v>80</v>
      </c>
      <c r="I267" t="s">
        <v>518</v>
      </c>
      <c r="J267" t="s">
        <v>481</v>
      </c>
      <c r="P267" t="s">
        <v>695</v>
      </c>
      <c r="R267" t="s">
        <v>509</v>
      </c>
    </row>
    <row r="268" spans="8:18" x14ac:dyDescent="0.3">
      <c r="H268" t="s">
        <v>82</v>
      </c>
      <c r="I268" t="s">
        <v>518</v>
      </c>
      <c r="J268" t="s">
        <v>481</v>
      </c>
      <c r="P268" t="s">
        <v>696</v>
      </c>
      <c r="R268" t="s">
        <v>509</v>
      </c>
    </row>
    <row r="269" spans="8:18" x14ac:dyDescent="0.3">
      <c r="H269" t="s">
        <v>84</v>
      </c>
      <c r="I269" t="s">
        <v>518</v>
      </c>
      <c r="J269" t="s">
        <v>481</v>
      </c>
      <c r="P269" t="s">
        <v>697</v>
      </c>
      <c r="R269" t="s">
        <v>509</v>
      </c>
    </row>
    <row r="270" spans="8:18" x14ac:dyDescent="0.3">
      <c r="H270" t="s">
        <v>88</v>
      </c>
      <c r="I270" t="s">
        <v>518</v>
      </c>
      <c r="J270" t="s">
        <v>481</v>
      </c>
      <c r="P270" t="s">
        <v>698</v>
      </c>
      <c r="R270" t="s">
        <v>509</v>
      </c>
    </row>
    <row r="271" spans="8:18" x14ac:dyDescent="0.3">
      <c r="H271" t="s">
        <v>90</v>
      </c>
      <c r="I271" t="s">
        <v>518</v>
      </c>
      <c r="J271" t="s">
        <v>481</v>
      </c>
      <c r="P271" t="s">
        <v>699</v>
      </c>
      <c r="R271" t="s">
        <v>509</v>
      </c>
    </row>
    <row r="272" spans="8:18" x14ac:dyDescent="0.3">
      <c r="H272" t="s">
        <v>92</v>
      </c>
      <c r="I272" t="s">
        <v>518</v>
      </c>
      <c r="J272" t="s">
        <v>481</v>
      </c>
      <c r="P272" t="s">
        <v>700</v>
      </c>
      <c r="R272" t="s">
        <v>509</v>
      </c>
    </row>
    <row r="273" spans="8:18" x14ac:dyDescent="0.3">
      <c r="H273" t="s">
        <v>94</v>
      </c>
      <c r="I273" t="s">
        <v>518</v>
      </c>
      <c r="J273" t="s">
        <v>481</v>
      </c>
      <c r="P273" t="s">
        <v>166</v>
      </c>
      <c r="R273" t="s">
        <v>480</v>
      </c>
    </row>
    <row r="274" spans="8:18" x14ac:dyDescent="0.3">
      <c r="H274" t="s">
        <v>96</v>
      </c>
      <c r="I274" t="s">
        <v>518</v>
      </c>
      <c r="J274" t="s">
        <v>481</v>
      </c>
      <c r="P274" t="s">
        <v>701</v>
      </c>
      <c r="R274" t="s">
        <v>509</v>
      </c>
    </row>
    <row r="275" spans="8:18" x14ac:dyDescent="0.3">
      <c r="H275" t="s">
        <v>114</v>
      </c>
      <c r="I275" t="s">
        <v>514</v>
      </c>
      <c r="J275" t="s">
        <v>481</v>
      </c>
      <c r="P275" t="s">
        <v>702</v>
      </c>
      <c r="R275" t="s">
        <v>509</v>
      </c>
    </row>
    <row r="276" spans="8:18" x14ac:dyDescent="0.3">
      <c r="H276" t="s">
        <v>116</v>
      </c>
      <c r="I276" t="s">
        <v>514</v>
      </c>
      <c r="J276" t="s">
        <v>481</v>
      </c>
      <c r="P276" t="s">
        <v>703</v>
      </c>
      <c r="R276" t="s">
        <v>509</v>
      </c>
    </row>
    <row r="277" spans="8:18" x14ac:dyDescent="0.3">
      <c r="H277" t="s">
        <v>118</v>
      </c>
      <c r="I277" t="s">
        <v>514</v>
      </c>
      <c r="J277" t="s">
        <v>481</v>
      </c>
      <c r="P277" t="s">
        <v>704</v>
      </c>
      <c r="R277" t="s">
        <v>509</v>
      </c>
    </row>
    <row r="278" spans="8:18" x14ac:dyDescent="0.3">
      <c r="H278" t="s">
        <v>120</v>
      </c>
      <c r="I278" t="s">
        <v>514</v>
      </c>
      <c r="J278" t="s">
        <v>481</v>
      </c>
      <c r="P278" t="s">
        <v>705</v>
      </c>
      <c r="R278" t="s">
        <v>509</v>
      </c>
    </row>
    <row r="279" spans="8:18" x14ac:dyDescent="0.3">
      <c r="H279" t="s">
        <v>33</v>
      </c>
      <c r="I279" t="s">
        <v>518</v>
      </c>
      <c r="J279" t="s">
        <v>481</v>
      </c>
      <c r="P279" t="s">
        <v>314</v>
      </c>
      <c r="R279" t="s">
        <v>480</v>
      </c>
    </row>
    <row r="280" spans="8:18" x14ac:dyDescent="0.3">
      <c r="H280" t="s">
        <v>35</v>
      </c>
      <c r="I280" t="s">
        <v>518</v>
      </c>
      <c r="J280" t="s">
        <v>481</v>
      </c>
      <c r="P280" t="s">
        <v>706</v>
      </c>
      <c r="R280" t="s">
        <v>509</v>
      </c>
    </row>
    <row r="281" spans="8:18" x14ac:dyDescent="0.3">
      <c r="H281" t="s">
        <v>37</v>
      </c>
      <c r="I281" t="s">
        <v>518</v>
      </c>
      <c r="J281" t="s">
        <v>481</v>
      </c>
      <c r="P281" t="s">
        <v>707</v>
      </c>
      <c r="R281" t="s">
        <v>509</v>
      </c>
    </row>
    <row r="282" spans="8:18" x14ac:dyDescent="0.3">
      <c r="H282" t="s">
        <v>39</v>
      </c>
      <c r="I282" t="s">
        <v>518</v>
      </c>
      <c r="J282" t="s">
        <v>481</v>
      </c>
      <c r="P282" t="s">
        <v>708</v>
      </c>
      <c r="R282" t="s">
        <v>509</v>
      </c>
    </row>
    <row r="283" spans="8:18" x14ac:dyDescent="0.3">
      <c r="H283" t="s">
        <v>41</v>
      </c>
      <c r="I283" t="s">
        <v>518</v>
      </c>
      <c r="J283" t="s">
        <v>481</v>
      </c>
      <c r="P283" t="s">
        <v>709</v>
      </c>
      <c r="R283" t="s">
        <v>509</v>
      </c>
    </row>
    <row r="284" spans="8:18" x14ac:dyDescent="0.3">
      <c r="H284" t="s">
        <v>172</v>
      </c>
      <c r="I284" t="s">
        <v>518</v>
      </c>
      <c r="J284" t="s">
        <v>481</v>
      </c>
      <c r="P284" t="s">
        <v>710</v>
      </c>
      <c r="R284" t="s">
        <v>509</v>
      </c>
    </row>
    <row r="285" spans="8:18" x14ac:dyDescent="0.3">
      <c r="H285" t="s">
        <v>174</v>
      </c>
      <c r="I285" t="s">
        <v>507</v>
      </c>
      <c r="J285" t="s">
        <v>481</v>
      </c>
      <c r="P285" t="s">
        <v>711</v>
      </c>
      <c r="R285" t="s">
        <v>509</v>
      </c>
    </row>
    <row r="286" spans="8:18" x14ac:dyDescent="0.3">
      <c r="H286" t="s">
        <v>176</v>
      </c>
      <c r="I286" t="s">
        <v>518</v>
      </c>
      <c r="J286" t="s">
        <v>481</v>
      </c>
      <c r="P286" t="s">
        <v>712</v>
      </c>
      <c r="R286" t="s">
        <v>509</v>
      </c>
    </row>
    <row r="287" spans="8:18" x14ac:dyDescent="0.3">
      <c r="H287" t="s">
        <v>178</v>
      </c>
      <c r="I287" t="s">
        <v>518</v>
      </c>
      <c r="J287" t="s">
        <v>481</v>
      </c>
      <c r="P287" t="s">
        <v>348</v>
      </c>
      <c r="R287" t="s">
        <v>486</v>
      </c>
    </row>
    <row r="288" spans="8:18" x14ac:dyDescent="0.3">
      <c r="H288" t="s">
        <v>180</v>
      </c>
      <c r="I288" t="s">
        <v>518</v>
      </c>
      <c r="J288" t="s">
        <v>481</v>
      </c>
      <c r="P288" t="s">
        <v>352</v>
      </c>
      <c r="R288" t="s">
        <v>486</v>
      </c>
    </row>
    <row r="289" spans="8:18" x14ac:dyDescent="0.3">
      <c r="H289" t="s">
        <v>182</v>
      </c>
      <c r="I289" t="s">
        <v>518</v>
      </c>
      <c r="J289" t="s">
        <v>481</v>
      </c>
      <c r="P289" t="s">
        <v>336</v>
      </c>
      <c r="R289" t="s">
        <v>486</v>
      </c>
    </row>
    <row r="290" spans="8:18" x14ac:dyDescent="0.3">
      <c r="H290" t="s">
        <v>184</v>
      </c>
      <c r="I290" t="s">
        <v>518</v>
      </c>
      <c r="J290" t="s">
        <v>481</v>
      </c>
      <c r="P290" t="s">
        <v>66</v>
      </c>
      <c r="R290" t="s">
        <v>484</v>
      </c>
    </row>
    <row r="291" spans="8:18" x14ac:dyDescent="0.3">
      <c r="H291" t="s">
        <v>124</v>
      </c>
      <c r="I291" t="s">
        <v>518</v>
      </c>
      <c r="J291" t="s">
        <v>481</v>
      </c>
      <c r="P291" t="s">
        <v>68</v>
      </c>
      <c r="R291" t="s">
        <v>484</v>
      </c>
    </row>
    <row r="292" spans="8:18" x14ac:dyDescent="0.3">
      <c r="H292" t="s">
        <v>126</v>
      </c>
      <c r="I292" t="s">
        <v>518</v>
      </c>
      <c r="J292" t="s">
        <v>481</v>
      </c>
      <c r="P292" t="s">
        <v>70</v>
      </c>
      <c r="R292" t="s">
        <v>484</v>
      </c>
    </row>
    <row r="293" spans="8:18" x14ac:dyDescent="0.3">
      <c r="H293" t="s">
        <v>128</v>
      </c>
      <c r="I293" t="s">
        <v>518</v>
      </c>
      <c r="J293" t="s">
        <v>481</v>
      </c>
      <c r="P293" t="s">
        <v>72</v>
      </c>
      <c r="R293" t="s">
        <v>484</v>
      </c>
    </row>
    <row r="294" spans="8:18" x14ac:dyDescent="0.3">
      <c r="H294" t="s">
        <v>130</v>
      </c>
      <c r="I294" t="s">
        <v>518</v>
      </c>
      <c r="J294" t="s">
        <v>481</v>
      </c>
      <c r="P294" t="s">
        <v>74</v>
      </c>
      <c r="R294" t="s">
        <v>484</v>
      </c>
    </row>
    <row r="295" spans="8:18" x14ac:dyDescent="0.3">
      <c r="H295" t="s">
        <v>132</v>
      </c>
      <c r="I295" t="s">
        <v>507</v>
      </c>
      <c r="J295" t="s">
        <v>481</v>
      </c>
      <c r="P295" t="s">
        <v>76</v>
      </c>
      <c r="R295" t="s">
        <v>484</v>
      </c>
    </row>
    <row r="296" spans="8:18" x14ac:dyDescent="0.3">
      <c r="H296" t="s">
        <v>226</v>
      </c>
      <c r="I296" t="s">
        <v>518</v>
      </c>
      <c r="J296" t="s">
        <v>481</v>
      </c>
      <c r="P296" t="s">
        <v>78</v>
      </c>
      <c r="R296" t="s">
        <v>484</v>
      </c>
    </row>
    <row r="297" spans="8:18" x14ac:dyDescent="0.3">
      <c r="H297" t="s">
        <v>214</v>
      </c>
      <c r="I297" t="s">
        <v>518</v>
      </c>
      <c r="J297" t="s">
        <v>481</v>
      </c>
      <c r="P297" t="s">
        <v>80</v>
      </c>
      <c r="R297" t="s">
        <v>484</v>
      </c>
    </row>
    <row r="298" spans="8:18" x14ac:dyDescent="0.3">
      <c r="H298" t="s">
        <v>216</v>
      </c>
      <c r="I298" t="s">
        <v>518</v>
      </c>
      <c r="J298" t="s">
        <v>481</v>
      </c>
      <c r="P298" t="s">
        <v>82</v>
      </c>
      <c r="R298" t="s">
        <v>484</v>
      </c>
    </row>
    <row r="299" spans="8:18" x14ac:dyDescent="0.3">
      <c r="H299" t="s">
        <v>218</v>
      </c>
      <c r="I299" t="s">
        <v>518</v>
      </c>
      <c r="J299" t="s">
        <v>481</v>
      </c>
      <c r="P299" t="s">
        <v>84</v>
      </c>
      <c r="R299" t="s">
        <v>484</v>
      </c>
    </row>
    <row r="300" spans="8:18" x14ac:dyDescent="0.3">
      <c r="H300" t="s">
        <v>220</v>
      </c>
      <c r="I300" t="s">
        <v>518</v>
      </c>
      <c r="J300" t="s">
        <v>481</v>
      </c>
      <c r="P300" t="s">
        <v>88</v>
      </c>
      <c r="R300" t="s">
        <v>484</v>
      </c>
    </row>
    <row r="301" spans="8:18" x14ac:dyDescent="0.3">
      <c r="H301" t="s">
        <v>222</v>
      </c>
      <c r="I301" t="s">
        <v>518</v>
      </c>
      <c r="J301" t="s">
        <v>481</v>
      </c>
      <c r="P301" t="s">
        <v>90</v>
      </c>
      <c r="R301" t="s">
        <v>484</v>
      </c>
    </row>
    <row r="302" spans="8:18" x14ac:dyDescent="0.3">
      <c r="H302" t="s">
        <v>224</v>
      </c>
      <c r="I302" t="s">
        <v>518</v>
      </c>
      <c r="J302" t="s">
        <v>481</v>
      </c>
      <c r="P302" t="s">
        <v>92</v>
      </c>
      <c r="R302" t="s">
        <v>484</v>
      </c>
    </row>
    <row r="303" spans="8:18" x14ac:dyDescent="0.3">
      <c r="H303" t="s">
        <v>228</v>
      </c>
      <c r="I303" t="s">
        <v>518</v>
      </c>
      <c r="J303" t="s">
        <v>481</v>
      </c>
      <c r="P303" t="s">
        <v>94</v>
      </c>
      <c r="R303" t="s">
        <v>484</v>
      </c>
    </row>
    <row r="304" spans="8:18" x14ac:dyDescent="0.3">
      <c r="H304" t="s">
        <v>230</v>
      </c>
      <c r="I304" t="s">
        <v>518</v>
      </c>
      <c r="J304" t="s">
        <v>481</v>
      </c>
      <c r="P304" t="s">
        <v>96</v>
      </c>
      <c r="R304" t="s">
        <v>484</v>
      </c>
    </row>
    <row r="305" spans="8:18" x14ac:dyDescent="0.3">
      <c r="H305" t="s">
        <v>232</v>
      </c>
      <c r="I305" t="s">
        <v>518</v>
      </c>
      <c r="J305" t="s">
        <v>481</v>
      </c>
      <c r="P305" t="s">
        <v>114</v>
      </c>
      <c r="R305" t="s">
        <v>484</v>
      </c>
    </row>
    <row r="306" spans="8:18" x14ac:dyDescent="0.3">
      <c r="H306" t="s">
        <v>234</v>
      </c>
      <c r="I306" t="s">
        <v>518</v>
      </c>
      <c r="J306" t="s">
        <v>481</v>
      </c>
      <c r="P306" t="s">
        <v>116</v>
      </c>
      <c r="R306" t="s">
        <v>484</v>
      </c>
    </row>
    <row r="307" spans="8:18" x14ac:dyDescent="0.3">
      <c r="H307" t="s">
        <v>236</v>
      </c>
      <c r="I307" t="s">
        <v>518</v>
      </c>
      <c r="J307" t="s">
        <v>481</v>
      </c>
      <c r="P307" t="s">
        <v>118</v>
      </c>
      <c r="R307" t="s">
        <v>484</v>
      </c>
    </row>
    <row r="308" spans="8:18" x14ac:dyDescent="0.3">
      <c r="H308" t="s">
        <v>238</v>
      </c>
      <c r="I308" t="s">
        <v>518</v>
      </c>
      <c r="J308" t="s">
        <v>481</v>
      </c>
      <c r="P308" t="s">
        <v>120</v>
      </c>
      <c r="R308" t="s">
        <v>484</v>
      </c>
    </row>
    <row r="309" spans="8:18" x14ac:dyDescent="0.3">
      <c r="H309" t="s">
        <v>240</v>
      </c>
      <c r="I309" t="s">
        <v>518</v>
      </c>
      <c r="J309" t="s">
        <v>481</v>
      </c>
      <c r="P309" t="s">
        <v>33</v>
      </c>
      <c r="R309" t="s">
        <v>484</v>
      </c>
    </row>
    <row r="310" spans="8:18" x14ac:dyDescent="0.3">
      <c r="H310" t="s">
        <v>242</v>
      </c>
      <c r="I310" t="s">
        <v>518</v>
      </c>
      <c r="J310" t="s">
        <v>481</v>
      </c>
      <c r="P310" t="s">
        <v>35</v>
      </c>
      <c r="R310" t="s">
        <v>484</v>
      </c>
    </row>
    <row r="311" spans="8:18" x14ac:dyDescent="0.3">
      <c r="H311" t="s">
        <v>244</v>
      </c>
      <c r="I311" t="s">
        <v>518</v>
      </c>
      <c r="J311" t="s">
        <v>481</v>
      </c>
      <c r="P311" t="s">
        <v>37</v>
      </c>
      <c r="R311" t="s">
        <v>484</v>
      </c>
    </row>
    <row r="312" spans="8:18" x14ac:dyDescent="0.3">
      <c r="H312" t="s">
        <v>246</v>
      </c>
      <c r="I312" t="s">
        <v>518</v>
      </c>
      <c r="J312" t="s">
        <v>481</v>
      </c>
      <c r="P312" t="s">
        <v>39</v>
      </c>
      <c r="R312" t="s">
        <v>484</v>
      </c>
    </row>
    <row r="313" spans="8:18" x14ac:dyDescent="0.3">
      <c r="H313" t="s">
        <v>248</v>
      </c>
      <c r="I313" t="s">
        <v>518</v>
      </c>
      <c r="J313" t="s">
        <v>481</v>
      </c>
      <c r="P313" t="s">
        <v>41</v>
      </c>
      <c r="R313" t="s">
        <v>484</v>
      </c>
    </row>
    <row r="314" spans="8:18" x14ac:dyDescent="0.3">
      <c r="H314" t="s">
        <v>250</v>
      </c>
      <c r="I314" t="s">
        <v>518</v>
      </c>
      <c r="J314" t="s">
        <v>481</v>
      </c>
      <c r="P314" t="s">
        <v>172</v>
      </c>
      <c r="R314" t="s">
        <v>484</v>
      </c>
    </row>
    <row r="315" spans="8:18" x14ac:dyDescent="0.3">
      <c r="H315" t="s">
        <v>252</v>
      </c>
      <c r="I315" t="s">
        <v>518</v>
      </c>
      <c r="J315" t="s">
        <v>481</v>
      </c>
      <c r="P315" t="s">
        <v>174</v>
      </c>
      <c r="R315" t="s">
        <v>484</v>
      </c>
    </row>
    <row r="316" spans="8:18" x14ac:dyDescent="0.3">
      <c r="H316" t="s">
        <v>254</v>
      </c>
      <c r="I316" t="s">
        <v>518</v>
      </c>
      <c r="J316" t="s">
        <v>481</v>
      </c>
      <c r="P316" t="s">
        <v>176</v>
      </c>
      <c r="R316" t="s">
        <v>484</v>
      </c>
    </row>
    <row r="317" spans="8:18" x14ac:dyDescent="0.3">
      <c r="H317" t="s">
        <v>256</v>
      </c>
      <c r="I317" t="s">
        <v>518</v>
      </c>
      <c r="J317" t="s">
        <v>481</v>
      </c>
      <c r="P317" t="s">
        <v>178</v>
      </c>
      <c r="R317" t="s">
        <v>484</v>
      </c>
    </row>
    <row r="318" spans="8:18" x14ac:dyDescent="0.3">
      <c r="H318" t="s">
        <v>258</v>
      </c>
      <c r="I318" t="s">
        <v>518</v>
      </c>
      <c r="J318" t="s">
        <v>481</v>
      </c>
      <c r="P318" t="s">
        <v>180</v>
      </c>
      <c r="R318" t="s">
        <v>484</v>
      </c>
    </row>
    <row r="319" spans="8:18" x14ac:dyDescent="0.3">
      <c r="H319" t="s">
        <v>260</v>
      </c>
      <c r="I319" t="s">
        <v>518</v>
      </c>
      <c r="J319" t="s">
        <v>481</v>
      </c>
      <c r="P319" t="s">
        <v>182</v>
      </c>
      <c r="R319" t="s">
        <v>484</v>
      </c>
    </row>
    <row r="320" spans="8:18" x14ac:dyDescent="0.3">
      <c r="H320" t="s">
        <v>262</v>
      </c>
      <c r="I320" t="s">
        <v>518</v>
      </c>
      <c r="J320" t="s">
        <v>481</v>
      </c>
      <c r="P320" t="s">
        <v>184</v>
      </c>
      <c r="R320" t="s">
        <v>484</v>
      </c>
    </row>
    <row r="321" spans="8:18" x14ac:dyDescent="0.3">
      <c r="H321" t="s">
        <v>264</v>
      </c>
      <c r="I321" t="s">
        <v>518</v>
      </c>
      <c r="J321" t="s">
        <v>481</v>
      </c>
      <c r="P321" t="s">
        <v>124</v>
      </c>
      <c r="R321" t="s">
        <v>484</v>
      </c>
    </row>
    <row r="322" spans="8:18" x14ac:dyDescent="0.3">
      <c r="H322" t="s">
        <v>266</v>
      </c>
      <c r="I322" t="s">
        <v>518</v>
      </c>
      <c r="J322" t="s">
        <v>481</v>
      </c>
      <c r="P322" t="s">
        <v>126</v>
      </c>
      <c r="R322" t="s">
        <v>484</v>
      </c>
    </row>
    <row r="323" spans="8:18" x14ac:dyDescent="0.3">
      <c r="H323" t="s">
        <v>268</v>
      </c>
      <c r="I323" t="s">
        <v>518</v>
      </c>
      <c r="J323" t="s">
        <v>481</v>
      </c>
      <c r="P323" t="s">
        <v>128</v>
      </c>
      <c r="R323" t="s">
        <v>484</v>
      </c>
    </row>
    <row r="324" spans="8:18" x14ac:dyDescent="0.3">
      <c r="H324" t="s">
        <v>270</v>
      </c>
      <c r="I324" t="s">
        <v>518</v>
      </c>
      <c r="J324" t="s">
        <v>481</v>
      </c>
      <c r="P324" t="s">
        <v>130</v>
      </c>
      <c r="R324" t="s">
        <v>484</v>
      </c>
    </row>
    <row r="325" spans="8:18" x14ac:dyDescent="0.3">
      <c r="H325" t="s">
        <v>272</v>
      </c>
      <c r="I325" t="s">
        <v>518</v>
      </c>
      <c r="J325" t="s">
        <v>481</v>
      </c>
      <c r="P325" t="s">
        <v>132</v>
      </c>
      <c r="R325" t="s">
        <v>484</v>
      </c>
    </row>
    <row r="326" spans="8:18" x14ac:dyDescent="0.3">
      <c r="H326" t="s">
        <v>274</v>
      </c>
      <c r="I326" t="s">
        <v>518</v>
      </c>
      <c r="J326" t="s">
        <v>481</v>
      </c>
      <c r="P326" t="s">
        <v>226</v>
      </c>
      <c r="R326" t="s">
        <v>483</v>
      </c>
    </row>
    <row r="327" spans="8:18" x14ac:dyDescent="0.3">
      <c r="H327" t="s">
        <v>276</v>
      </c>
      <c r="I327" t="s">
        <v>518</v>
      </c>
      <c r="J327" t="s">
        <v>481</v>
      </c>
      <c r="P327" t="s">
        <v>224</v>
      </c>
      <c r="R327" t="s">
        <v>483</v>
      </c>
    </row>
    <row r="328" spans="8:18" x14ac:dyDescent="0.3">
      <c r="H328" t="s">
        <v>278</v>
      </c>
      <c r="I328" t="s">
        <v>518</v>
      </c>
      <c r="J328" t="s">
        <v>481</v>
      </c>
      <c r="P328" t="s">
        <v>234</v>
      </c>
      <c r="R328" t="s">
        <v>483</v>
      </c>
    </row>
    <row r="329" spans="8:18" x14ac:dyDescent="0.3">
      <c r="H329" t="s">
        <v>791</v>
      </c>
      <c r="J329" t="s">
        <v>481</v>
      </c>
      <c r="P329" t="s">
        <v>236</v>
      </c>
      <c r="R329" t="s">
        <v>483</v>
      </c>
    </row>
    <row r="330" spans="8:18" x14ac:dyDescent="0.3">
      <c r="H330" t="s">
        <v>792</v>
      </c>
      <c r="J330" t="s">
        <v>479</v>
      </c>
      <c r="P330" t="s">
        <v>238</v>
      </c>
      <c r="R330" t="s">
        <v>483</v>
      </c>
    </row>
    <row r="331" spans="8:18" x14ac:dyDescent="0.3">
      <c r="H331" t="s">
        <v>794</v>
      </c>
      <c r="I331" t="s">
        <v>506</v>
      </c>
      <c r="J331" t="s">
        <v>479</v>
      </c>
      <c r="P331" t="s">
        <v>250</v>
      </c>
      <c r="R331" t="s">
        <v>483</v>
      </c>
    </row>
    <row r="332" spans="8:18" x14ac:dyDescent="0.3">
      <c r="H332" t="s">
        <v>793</v>
      </c>
      <c r="I332" t="s">
        <v>506</v>
      </c>
      <c r="J332" t="s">
        <v>479</v>
      </c>
      <c r="P332" t="s">
        <v>252</v>
      </c>
      <c r="R332" t="s">
        <v>483</v>
      </c>
    </row>
    <row r="333" spans="8:18" x14ac:dyDescent="0.3">
      <c r="H333" t="s">
        <v>795</v>
      </c>
      <c r="I333" t="s">
        <v>506</v>
      </c>
      <c r="J333" t="s">
        <v>479</v>
      </c>
      <c r="P333" t="s">
        <v>256</v>
      </c>
      <c r="R333" t="s">
        <v>483</v>
      </c>
    </row>
    <row r="334" spans="8:18" x14ac:dyDescent="0.3">
      <c r="P334" t="s">
        <v>258</v>
      </c>
      <c r="R334" t="s">
        <v>483</v>
      </c>
    </row>
    <row r="335" spans="8:18" x14ac:dyDescent="0.3">
      <c r="P335" t="s">
        <v>268</v>
      </c>
      <c r="R335" t="s">
        <v>483</v>
      </c>
    </row>
    <row r="336" spans="8:18" x14ac:dyDescent="0.3">
      <c r="P336" t="s">
        <v>272</v>
      </c>
      <c r="R336" t="s">
        <v>483</v>
      </c>
    </row>
    <row r="337" spans="16:18" x14ac:dyDescent="0.3">
      <c r="P337" t="s">
        <v>276</v>
      </c>
      <c r="R337" t="s">
        <v>483</v>
      </c>
    </row>
    <row r="338" spans="16:18" x14ac:dyDescent="0.3">
      <c r="P338" t="s">
        <v>278</v>
      </c>
      <c r="R338" t="s">
        <v>483</v>
      </c>
    </row>
    <row r="339" spans="16:18" x14ac:dyDescent="0.3">
      <c r="P339" t="s">
        <v>214</v>
      </c>
      <c r="R339" t="s">
        <v>483</v>
      </c>
    </row>
    <row r="340" spans="16:18" x14ac:dyDescent="0.3">
      <c r="P340" t="s">
        <v>216</v>
      </c>
      <c r="R340" t="s">
        <v>483</v>
      </c>
    </row>
    <row r="341" spans="16:18" x14ac:dyDescent="0.3">
      <c r="P341" t="s">
        <v>218</v>
      </c>
      <c r="R341" t="s">
        <v>483</v>
      </c>
    </row>
    <row r="342" spans="16:18" x14ac:dyDescent="0.3">
      <c r="P342" t="s">
        <v>220</v>
      </c>
      <c r="R342" t="s">
        <v>483</v>
      </c>
    </row>
    <row r="343" spans="16:18" x14ac:dyDescent="0.3">
      <c r="P343" t="s">
        <v>222</v>
      </c>
      <c r="R343" t="s">
        <v>483</v>
      </c>
    </row>
    <row r="344" spans="16:18" x14ac:dyDescent="0.3">
      <c r="P344" t="s">
        <v>228</v>
      </c>
      <c r="R344" t="s">
        <v>483</v>
      </c>
    </row>
    <row r="345" spans="16:18" x14ac:dyDescent="0.3">
      <c r="P345" t="s">
        <v>230</v>
      </c>
      <c r="R345" t="s">
        <v>483</v>
      </c>
    </row>
    <row r="346" spans="16:18" x14ac:dyDescent="0.3">
      <c r="P346" t="s">
        <v>232</v>
      </c>
      <c r="R346" t="s">
        <v>483</v>
      </c>
    </row>
    <row r="347" spans="16:18" x14ac:dyDescent="0.3">
      <c r="P347" t="s">
        <v>240</v>
      </c>
      <c r="R347" t="s">
        <v>483</v>
      </c>
    </row>
    <row r="348" spans="16:18" x14ac:dyDescent="0.3">
      <c r="P348" t="s">
        <v>242</v>
      </c>
      <c r="R348" t="s">
        <v>483</v>
      </c>
    </row>
    <row r="349" spans="16:18" x14ac:dyDescent="0.3">
      <c r="P349" t="s">
        <v>244</v>
      </c>
      <c r="R349" t="s">
        <v>483</v>
      </c>
    </row>
    <row r="350" spans="16:18" x14ac:dyDescent="0.3">
      <c r="P350" t="s">
        <v>246</v>
      </c>
      <c r="R350" t="s">
        <v>483</v>
      </c>
    </row>
    <row r="351" spans="16:18" x14ac:dyDescent="0.3">
      <c r="P351" t="s">
        <v>248</v>
      </c>
      <c r="R351" t="s">
        <v>483</v>
      </c>
    </row>
    <row r="352" spans="16:18" x14ac:dyDescent="0.3">
      <c r="P352" t="s">
        <v>254</v>
      </c>
      <c r="R352" t="s">
        <v>483</v>
      </c>
    </row>
    <row r="353" spans="16:18" x14ac:dyDescent="0.3">
      <c r="P353" t="s">
        <v>260</v>
      </c>
      <c r="R353" t="s">
        <v>483</v>
      </c>
    </row>
    <row r="354" spans="16:18" x14ac:dyDescent="0.3">
      <c r="P354" t="s">
        <v>262</v>
      </c>
      <c r="R354" t="s">
        <v>483</v>
      </c>
    </row>
    <row r="355" spans="16:18" x14ac:dyDescent="0.3">
      <c r="P355" t="s">
        <v>264</v>
      </c>
      <c r="R355" t="s">
        <v>483</v>
      </c>
    </row>
    <row r="356" spans="16:18" x14ac:dyDescent="0.3">
      <c r="P356" t="s">
        <v>266</v>
      </c>
      <c r="R356" t="s">
        <v>483</v>
      </c>
    </row>
    <row r="357" spans="16:18" x14ac:dyDescent="0.3">
      <c r="P357" t="s">
        <v>270</v>
      </c>
      <c r="R357" t="s">
        <v>483</v>
      </c>
    </row>
    <row r="358" spans="16:18" x14ac:dyDescent="0.3">
      <c r="P358" t="s">
        <v>274</v>
      </c>
      <c r="R358" t="s">
        <v>483</v>
      </c>
    </row>
    <row r="359" spans="16:18" x14ac:dyDescent="0.3">
      <c r="P359" t="s">
        <v>713</v>
      </c>
      <c r="R359" t="s">
        <v>483</v>
      </c>
    </row>
    <row r="360" spans="16:18" x14ac:dyDescent="0.3">
      <c r="P360" t="s">
        <v>714</v>
      </c>
      <c r="R360" t="s">
        <v>484</v>
      </c>
    </row>
    <row r="361" spans="16:18" x14ac:dyDescent="0.3">
      <c r="P361" t="s">
        <v>715</v>
      </c>
      <c r="R361" t="s">
        <v>486</v>
      </c>
    </row>
    <row r="362" spans="16:18" x14ac:dyDescent="0.3">
      <c r="P362" t="s">
        <v>716</v>
      </c>
      <c r="R362" t="s">
        <v>480</v>
      </c>
    </row>
    <row r="363" spans="16:18" x14ac:dyDescent="0.3">
      <c r="P363" t="s">
        <v>717</v>
      </c>
      <c r="R363" t="s">
        <v>509</v>
      </c>
    </row>
    <row r="364" spans="16:18" x14ac:dyDescent="0.3">
      <c r="P364" t="s">
        <v>718</v>
      </c>
      <c r="R364" t="s">
        <v>719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229"/>
  <sheetViews>
    <sheetView topLeftCell="A178" workbookViewId="0">
      <selection activeCell="I227" sqref="I227:I229"/>
    </sheetView>
  </sheetViews>
  <sheetFormatPr defaultRowHeight="14.4" x14ac:dyDescent="0.3"/>
  <cols>
    <col min="1" max="1" width="25" customWidth="1" collapsed="1"/>
    <col min="2" max="6" width="14" customWidth="1" collapsed="1"/>
  </cols>
  <sheetData>
    <row r="1" spans="1:9" ht="15.6" x14ac:dyDescent="0.3">
      <c r="A1" s="95" t="s">
        <v>720</v>
      </c>
    </row>
    <row r="2" spans="1:9" x14ac:dyDescent="0.3">
      <c r="A2" s="96" t="s">
        <v>721</v>
      </c>
    </row>
    <row r="4" spans="1:9" x14ac:dyDescent="0.3">
      <c r="A4" s="97" t="s">
        <v>722</v>
      </c>
      <c r="B4" s="97" t="s">
        <v>723</v>
      </c>
    </row>
    <row r="5" spans="1:9" x14ac:dyDescent="0.3">
      <c r="A5" s="97" t="s">
        <v>724</v>
      </c>
      <c r="B5" s="97" t="s">
        <v>725</v>
      </c>
    </row>
    <row r="7" spans="1:9" ht="26.4" x14ac:dyDescent="0.3">
      <c r="A7" s="98" t="s">
        <v>726</v>
      </c>
      <c r="B7" s="99">
        <v>2012</v>
      </c>
      <c r="C7" s="99">
        <v>2013</v>
      </c>
      <c r="D7" s="99">
        <v>2014</v>
      </c>
      <c r="E7" s="99">
        <v>2015</v>
      </c>
      <c r="F7" s="99">
        <v>2016</v>
      </c>
      <c r="G7" s="102">
        <v>2017</v>
      </c>
      <c r="H7" s="102">
        <v>2018</v>
      </c>
      <c r="I7" s="99">
        <v>2019</v>
      </c>
    </row>
    <row r="8" spans="1:9" x14ac:dyDescent="0.3">
      <c r="A8" s="100" t="s">
        <v>18</v>
      </c>
      <c r="B8" s="101">
        <v>105503</v>
      </c>
      <c r="C8" s="101">
        <v>105726</v>
      </c>
      <c r="D8" s="101">
        <v>105877</v>
      </c>
      <c r="E8" s="101">
        <v>105998</v>
      </c>
      <c r="F8" s="101">
        <v>106327</v>
      </c>
      <c r="G8" s="103">
        <v>106347</v>
      </c>
      <c r="H8">
        <v>106566</v>
      </c>
      <c r="I8">
        <v>106803</v>
      </c>
    </row>
    <row r="9" spans="1:9" x14ac:dyDescent="0.3">
      <c r="A9" s="100" t="s">
        <v>485</v>
      </c>
      <c r="B9" s="101">
        <v>514261</v>
      </c>
      <c r="C9" s="101">
        <v>515923</v>
      </c>
      <c r="D9" s="101">
        <v>517573</v>
      </c>
      <c r="E9" s="101">
        <v>519347</v>
      </c>
      <c r="F9" s="101">
        <v>521776</v>
      </c>
      <c r="G9" s="103">
        <v>523662</v>
      </c>
      <c r="H9">
        <v>526980</v>
      </c>
      <c r="I9">
        <v>530094</v>
      </c>
    </row>
    <row r="10" spans="1:9" x14ac:dyDescent="0.3">
      <c r="A10" s="100" t="s">
        <v>21</v>
      </c>
      <c r="B10" s="101">
        <v>92261</v>
      </c>
      <c r="C10" s="101">
        <v>92662</v>
      </c>
      <c r="D10" s="101">
        <v>92606</v>
      </c>
      <c r="E10" s="101">
        <v>92498</v>
      </c>
      <c r="F10" s="101">
        <v>92845</v>
      </c>
      <c r="G10" s="103">
        <v>93019</v>
      </c>
      <c r="H10">
        <v>93242</v>
      </c>
      <c r="I10">
        <v>93663</v>
      </c>
    </row>
    <row r="11" spans="1:9" x14ac:dyDescent="0.3">
      <c r="A11" s="100" t="s">
        <v>23</v>
      </c>
      <c r="B11" s="101">
        <v>138726</v>
      </c>
      <c r="C11" s="101">
        <v>138911</v>
      </c>
      <c r="D11" s="101">
        <v>138991</v>
      </c>
      <c r="E11" s="101">
        <v>139310</v>
      </c>
      <c r="F11" s="101">
        <v>140326</v>
      </c>
      <c r="G11" s="103">
        <v>140639</v>
      </c>
      <c r="H11">
        <v>140545</v>
      </c>
      <c r="I11">
        <v>140980</v>
      </c>
    </row>
    <row r="12" spans="1:9" x14ac:dyDescent="0.3">
      <c r="A12" s="100" t="s">
        <v>25</v>
      </c>
      <c r="B12" s="101">
        <v>316489</v>
      </c>
      <c r="C12" s="101">
        <v>316389</v>
      </c>
      <c r="D12" s="101">
        <v>316832</v>
      </c>
      <c r="E12" s="101">
        <v>316453</v>
      </c>
      <c r="F12" s="101">
        <v>317444</v>
      </c>
      <c r="G12" s="103">
        <v>319030</v>
      </c>
      <c r="H12">
        <v>320274</v>
      </c>
      <c r="I12">
        <v>322434</v>
      </c>
    </row>
    <row r="13" spans="1:9" x14ac:dyDescent="0.3">
      <c r="A13" s="100" t="s">
        <v>27</v>
      </c>
      <c r="B13" s="101">
        <v>134976</v>
      </c>
      <c r="C13" s="101">
        <v>134960</v>
      </c>
      <c r="D13" s="101">
        <v>135102</v>
      </c>
      <c r="E13" s="101">
        <v>135324</v>
      </c>
      <c r="F13" s="101">
        <v>135496</v>
      </c>
      <c r="G13" s="103">
        <v>136005</v>
      </c>
      <c r="H13">
        <v>136718</v>
      </c>
      <c r="I13">
        <v>137150</v>
      </c>
    </row>
    <row r="14" spans="1:9" x14ac:dyDescent="0.3">
      <c r="A14" s="100" t="s">
        <v>29</v>
      </c>
      <c r="B14" s="101">
        <v>192487</v>
      </c>
      <c r="C14" s="101">
        <v>193433</v>
      </c>
      <c r="D14" s="101">
        <v>194423</v>
      </c>
      <c r="E14" s="101">
        <v>195128</v>
      </c>
      <c r="F14" s="101">
        <v>195958</v>
      </c>
      <c r="G14" s="103">
        <v>196487</v>
      </c>
      <c r="H14">
        <v>197213</v>
      </c>
      <c r="I14">
        <v>197348</v>
      </c>
    </row>
    <row r="15" spans="1:9" x14ac:dyDescent="0.3">
      <c r="A15" s="100" t="s">
        <v>33</v>
      </c>
      <c r="B15" s="101">
        <v>200272</v>
      </c>
      <c r="C15" s="101">
        <v>200098</v>
      </c>
      <c r="D15" s="101">
        <v>200781</v>
      </c>
      <c r="E15" s="101">
        <v>201724</v>
      </c>
      <c r="F15" s="101">
        <v>202628</v>
      </c>
      <c r="G15" s="103">
        <v>202419</v>
      </c>
      <c r="H15">
        <v>202508</v>
      </c>
      <c r="I15">
        <v>202055</v>
      </c>
    </row>
    <row r="16" spans="1:9" x14ac:dyDescent="0.3">
      <c r="A16" s="100" t="s">
        <v>35</v>
      </c>
      <c r="B16" s="101">
        <v>281893</v>
      </c>
      <c r="C16" s="101">
        <v>285821</v>
      </c>
      <c r="D16" s="101">
        <v>288340</v>
      </c>
      <c r="E16" s="101">
        <v>290764</v>
      </c>
      <c r="F16" s="101">
        <v>293713</v>
      </c>
      <c r="G16" s="103">
        <v>295842</v>
      </c>
      <c r="H16">
        <v>300196</v>
      </c>
      <c r="I16">
        <v>302820</v>
      </c>
    </row>
    <row r="17" spans="1:9" x14ac:dyDescent="0.3">
      <c r="A17" s="100" t="s">
        <v>37</v>
      </c>
      <c r="B17" s="101">
        <v>201444</v>
      </c>
      <c r="C17" s="101">
        <v>202167</v>
      </c>
      <c r="D17" s="101">
        <v>202857</v>
      </c>
      <c r="E17" s="101">
        <v>202725</v>
      </c>
      <c r="F17" s="101">
        <v>203575</v>
      </c>
      <c r="G17" s="103">
        <v>204473</v>
      </c>
      <c r="H17">
        <v>205985</v>
      </c>
      <c r="I17">
        <v>207913</v>
      </c>
    </row>
    <row r="18" spans="1:9" x14ac:dyDescent="0.3">
      <c r="A18" s="100" t="s">
        <v>39</v>
      </c>
      <c r="B18" s="101">
        <v>148311</v>
      </c>
      <c r="C18" s="101">
        <v>148384</v>
      </c>
      <c r="D18" s="101">
        <v>148572</v>
      </c>
      <c r="E18" s="101">
        <v>148495</v>
      </c>
      <c r="F18" s="101">
        <v>149194</v>
      </c>
      <c r="G18" s="103">
        <v>149555</v>
      </c>
      <c r="H18">
        <v>150265</v>
      </c>
      <c r="I18">
        <v>150976</v>
      </c>
    </row>
    <row r="19" spans="1:9" x14ac:dyDescent="0.3">
      <c r="A19" s="100" t="s">
        <v>41</v>
      </c>
      <c r="B19" s="101">
        <v>275764</v>
      </c>
      <c r="C19" s="101">
        <v>276089</v>
      </c>
      <c r="D19" s="101">
        <v>276782</v>
      </c>
      <c r="E19" s="101">
        <v>276813</v>
      </c>
      <c r="F19" s="101">
        <v>277307</v>
      </c>
      <c r="G19" s="103">
        <v>277249</v>
      </c>
      <c r="H19">
        <v>277417</v>
      </c>
      <c r="I19">
        <v>277705</v>
      </c>
    </row>
    <row r="20" spans="1:9" x14ac:dyDescent="0.3">
      <c r="A20" s="100" t="s">
        <v>45</v>
      </c>
      <c r="B20" s="101">
        <v>147854</v>
      </c>
      <c r="C20" s="101">
        <v>147763</v>
      </c>
      <c r="D20" s="101">
        <v>147416</v>
      </c>
      <c r="E20" s="101">
        <v>147856</v>
      </c>
      <c r="F20" s="101">
        <v>148462</v>
      </c>
      <c r="G20" s="103">
        <v>148772</v>
      </c>
      <c r="H20">
        <v>148942</v>
      </c>
      <c r="I20">
        <v>149696</v>
      </c>
    </row>
    <row r="21" spans="1:9" x14ac:dyDescent="0.3">
      <c r="A21" s="100" t="s">
        <v>47</v>
      </c>
      <c r="B21" s="101">
        <v>142037</v>
      </c>
      <c r="C21" s="101">
        <v>141603</v>
      </c>
      <c r="D21" s="101">
        <v>140898</v>
      </c>
      <c r="E21" s="101">
        <v>140162</v>
      </c>
      <c r="F21" s="101">
        <v>139983</v>
      </c>
      <c r="G21" s="103">
        <v>139870</v>
      </c>
      <c r="H21">
        <v>139305</v>
      </c>
      <c r="I21">
        <v>139446</v>
      </c>
    </row>
    <row r="22" spans="1:9" x14ac:dyDescent="0.3">
      <c r="A22" s="100" t="s">
        <v>52</v>
      </c>
      <c r="B22" s="101">
        <v>372383</v>
      </c>
      <c r="C22" s="101">
        <v>373006</v>
      </c>
      <c r="D22" s="101">
        <v>374606</v>
      </c>
      <c r="E22" s="101">
        <v>375722</v>
      </c>
      <c r="F22" s="101">
        <v>377303</v>
      </c>
      <c r="G22" s="103">
        <v>378846</v>
      </c>
      <c r="H22">
        <v>380790</v>
      </c>
      <c r="I22">
        <v>384152</v>
      </c>
    </row>
    <row r="23" spans="1:9" x14ac:dyDescent="0.3">
      <c r="A23" s="100" t="s">
        <v>54</v>
      </c>
      <c r="B23" s="101">
        <v>330224</v>
      </c>
      <c r="C23" s="101">
        <v>331069</v>
      </c>
      <c r="D23" s="101">
        <v>332272</v>
      </c>
      <c r="E23" s="101">
        <v>333949</v>
      </c>
      <c r="F23" s="101">
        <v>335724</v>
      </c>
      <c r="G23" s="103">
        <v>337986</v>
      </c>
      <c r="H23">
        <v>340502</v>
      </c>
      <c r="I23">
        <v>343071</v>
      </c>
    </row>
    <row r="24" spans="1:9" x14ac:dyDescent="0.3">
      <c r="A24" s="100" t="s">
        <v>58</v>
      </c>
      <c r="B24" s="101">
        <v>125781</v>
      </c>
      <c r="C24" s="101">
        <v>126074</v>
      </c>
      <c r="D24" s="101">
        <v>126501</v>
      </c>
      <c r="E24" s="101">
        <v>126719</v>
      </c>
      <c r="F24" s="101">
        <v>127306</v>
      </c>
      <c r="G24" s="103">
        <v>127595</v>
      </c>
      <c r="H24">
        <v>128432</v>
      </c>
      <c r="I24">
        <v>129410</v>
      </c>
    </row>
    <row r="25" spans="1:9" x14ac:dyDescent="0.3">
      <c r="A25" s="100" t="s">
        <v>62</v>
      </c>
      <c r="B25" s="101">
        <v>203795</v>
      </c>
      <c r="C25" s="101">
        <v>205165</v>
      </c>
      <c r="D25" s="101">
        <v>206681</v>
      </c>
      <c r="E25" s="101">
        <v>207781</v>
      </c>
      <c r="F25" s="101">
        <v>208973</v>
      </c>
      <c r="G25" s="103">
        <v>209704</v>
      </c>
      <c r="H25">
        <v>209547</v>
      </c>
      <c r="I25">
        <v>210014</v>
      </c>
    </row>
    <row r="26" spans="1:9" x14ac:dyDescent="0.3">
      <c r="A26" s="100" t="s">
        <v>56</v>
      </c>
      <c r="B26" s="101">
        <v>499205</v>
      </c>
      <c r="C26" s="101">
        <v>498499</v>
      </c>
      <c r="D26" s="101">
        <v>498376</v>
      </c>
      <c r="E26" s="101">
        <v>498581</v>
      </c>
      <c r="F26" s="101">
        <v>498793</v>
      </c>
      <c r="G26" s="103">
        <v>498375</v>
      </c>
      <c r="H26">
        <v>498888</v>
      </c>
      <c r="I26">
        <v>500012</v>
      </c>
    </row>
    <row r="27" spans="1:9" x14ac:dyDescent="0.3">
      <c r="A27" s="100" t="s">
        <v>66</v>
      </c>
      <c r="B27" s="101">
        <v>279084</v>
      </c>
      <c r="C27" s="101">
        <v>280271</v>
      </c>
      <c r="D27" s="101">
        <v>280788</v>
      </c>
      <c r="E27" s="101">
        <v>281828</v>
      </c>
      <c r="F27" s="101">
        <v>283536</v>
      </c>
      <c r="G27" s="103">
        <v>284813</v>
      </c>
      <c r="H27">
        <v>285372</v>
      </c>
      <c r="I27">
        <v>287550</v>
      </c>
    </row>
    <row r="28" spans="1:9" x14ac:dyDescent="0.3">
      <c r="A28" s="100" t="s">
        <v>68</v>
      </c>
      <c r="B28" s="101">
        <v>186150</v>
      </c>
      <c r="C28" s="101">
        <v>186468</v>
      </c>
      <c r="D28" s="101">
        <v>187287</v>
      </c>
      <c r="E28" s="101">
        <v>187788</v>
      </c>
      <c r="F28" s="101">
        <v>188503</v>
      </c>
      <c r="G28" s="103">
        <v>189628</v>
      </c>
      <c r="H28">
        <v>190108</v>
      </c>
      <c r="I28">
        <v>190990</v>
      </c>
    </row>
    <row r="29" spans="1:9" x14ac:dyDescent="0.3">
      <c r="A29" s="100" t="s">
        <v>70</v>
      </c>
      <c r="B29" s="101">
        <v>510501</v>
      </c>
      <c r="C29" s="101">
        <v>513665</v>
      </c>
      <c r="D29" s="101">
        <v>518834</v>
      </c>
      <c r="E29" s="101">
        <v>529809</v>
      </c>
      <c r="F29" s="101">
        <v>541319</v>
      </c>
      <c r="G29" s="103">
        <v>545501</v>
      </c>
      <c r="H29">
        <v>547627</v>
      </c>
      <c r="I29">
        <v>552858</v>
      </c>
    </row>
    <row r="30" spans="1:9" x14ac:dyDescent="0.3">
      <c r="A30" s="100" t="s">
        <v>72</v>
      </c>
      <c r="B30" s="101">
        <v>225734</v>
      </c>
      <c r="C30" s="101">
        <v>226966</v>
      </c>
      <c r="D30" s="101">
        <v>228182</v>
      </c>
      <c r="E30" s="101">
        <v>230197</v>
      </c>
      <c r="F30" s="101">
        <v>232349</v>
      </c>
      <c r="G30" s="103">
        <v>233759</v>
      </c>
      <c r="H30">
        <v>235623</v>
      </c>
      <c r="I30">
        <v>237110</v>
      </c>
    </row>
    <row r="31" spans="1:9" x14ac:dyDescent="0.3">
      <c r="A31" s="100" t="s">
        <v>74</v>
      </c>
      <c r="B31" s="101">
        <v>211947</v>
      </c>
      <c r="C31" s="101">
        <v>212137</v>
      </c>
      <c r="D31" s="101">
        <v>212976</v>
      </c>
      <c r="E31" s="101">
        <v>214314</v>
      </c>
      <c r="F31" s="101">
        <v>216350</v>
      </c>
      <c r="G31" s="103">
        <v>218459</v>
      </c>
      <c r="H31">
        <v>220001</v>
      </c>
      <c r="I31">
        <v>222412</v>
      </c>
    </row>
    <row r="32" spans="1:9" x14ac:dyDescent="0.3">
      <c r="A32" s="100" t="s">
        <v>76</v>
      </c>
      <c r="B32" s="101">
        <v>236946</v>
      </c>
      <c r="C32" s="101">
        <v>238674</v>
      </c>
      <c r="D32" s="101">
        <v>241539</v>
      </c>
      <c r="E32" s="101">
        <v>245186</v>
      </c>
      <c r="F32" s="101">
        <v>248121</v>
      </c>
      <c r="G32" s="103">
        <v>251332</v>
      </c>
      <c r="H32">
        <v>254408</v>
      </c>
      <c r="I32">
        <v>258834</v>
      </c>
    </row>
    <row r="33" spans="1:9" x14ac:dyDescent="0.3">
      <c r="A33" s="100" t="s">
        <v>78</v>
      </c>
      <c r="B33" s="101">
        <v>283766</v>
      </c>
      <c r="C33" s="101">
        <v>284890</v>
      </c>
      <c r="D33" s="101">
        <v>286388</v>
      </c>
      <c r="E33" s="101">
        <v>288169</v>
      </c>
      <c r="F33" s="101">
        <v>289821</v>
      </c>
      <c r="G33" s="103">
        <v>291045</v>
      </c>
      <c r="H33">
        <v>291775</v>
      </c>
      <c r="I33">
        <v>293423</v>
      </c>
    </row>
    <row r="34" spans="1:9" x14ac:dyDescent="0.3">
      <c r="A34" s="100" t="s">
        <v>80</v>
      </c>
      <c r="B34" s="101">
        <v>220201</v>
      </c>
      <c r="C34" s="101">
        <v>220545</v>
      </c>
      <c r="D34" s="101">
        <v>220696</v>
      </c>
      <c r="E34" s="101">
        <v>221507</v>
      </c>
      <c r="F34" s="101">
        <v>223109</v>
      </c>
      <c r="G34" s="103">
        <v>224119</v>
      </c>
      <c r="H34">
        <v>225197</v>
      </c>
      <c r="I34">
        <v>226493</v>
      </c>
    </row>
    <row r="35" spans="1:9" x14ac:dyDescent="0.3">
      <c r="A35" s="100" t="s">
        <v>82</v>
      </c>
      <c r="B35" s="101">
        <v>228308</v>
      </c>
      <c r="C35" s="101">
        <v>230146</v>
      </c>
      <c r="D35" s="101">
        <v>232319</v>
      </c>
      <c r="E35" s="101">
        <v>232975</v>
      </c>
      <c r="F35" s="101">
        <v>234210</v>
      </c>
      <c r="G35" s="103">
        <v>235493</v>
      </c>
      <c r="H35">
        <v>236370</v>
      </c>
      <c r="I35">
        <v>237354</v>
      </c>
    </row>
    <row r="36" spans="1:9" x14ac:dyDescent="0.3">
      <c r="A36" s="100" t="s">
        <v>84</v>
      </c>
      <c r="B36" s="101">
        <v>318740</v>
      </c>
      <c r="C36" s="101">
        <v>319810</v>
      </c>
      <c r="D36" s="101">
        <v>321114</v>
      </c>
      <c r="E36" s="101">
        <v>322244</v>
      </c>
      <c r="F36" s="101">
        <v>323526</v>
      </c>
      <c r="G36" s="103">
        <v>324650</v>
      </c>
      <c r="H36">
        <v>326088</v>
      </c>
      <c r="I36">
        <v>328662</v>
      </c>
    </row>
    <row r="37" spans="1:9" x14ac:dyDescent="0.3">
      <c r="A37" s="100" t="s">
        <v>60</v>
      </c>
      <c r="B37" s="101">
        <v>1175370</v>
      </c>
      <c r="C37" s="101">
        <v>1178594</v>
      </c>
      <c r="D37" s="101">
        <v>1182605</v>
      </c>
      <c r="E37" s="101">
        <v>1188875</v>
      </c>
      <c r="F37" s="101">
        <v>1195418</v>
      </c>
      <c r="G37" s="103">
        <v>1201855</v>
      </c>
      <c r="H37">
        <v>1210053</v>
      </c>
      <c r="I37">
        <v>1219799</v>
      </c>
    </row>
    <row r="38" spans="1:9" x14ac:dyDescent="0.3">
      <c r="A38" s="100" t="s">
        <v>88</v>
      </c>
      <c r="B38" s="101">
        <v>145942</v>
      </c>
      <c r="C38" s="101">
        <v>146091</v>
      </c>
      <c r="D38" s="101">
        <v>146429</v>
      </c>
      <c r="E38" s="101">
        <v>147262</v>
      </c>
      <c r="F38" s="101">
        <v>148001</v>
      </c>
      <c r="G38" s="103">
        <v>148560</v>
      </c>
      <c r="H38">
        <v>149571</v>
      </c>
      <c r="I38">
        <v>150862</v>
      </c>
    </row>
    <row r="39" spans="1:9" x14ac:dyDescent="0.3">
      <c r="A39" s="100" t="s">
        <v>90</v>
      </c>
      <c r="B39" s="101">
        <v>470191</v>
      </c>
      <c r="C39" s="101">
        <v>471789</v>
      </c>
      <c r="D39" s="101">
        <v>474569</v>
      </c>
      <c r="E39" s="101">
        <v>480873</v>
      </c>
      <c r="F39" s="101">
        <v>487605</v>
      </c>
      <c r="G39" s="103">
        <v>491549</v>
      </c>
      <c r="H39">
        <v>494814</v>
      </c>
      <c r="I39">
        <v>498042</v>
      </c>
    </row>
    <row r="40" spans="1:9" x14ac:dyDescent="0.3">
      <c r="A40" s="100" t="s">
        <v>94</v>
      </c>
      <c r="B40" s="101">
        <v>273798</v>
      </c>
      <c r="C40" s="101">
        <v>273372</v>
      </c>
      <c r="D40" s="101">
        <v>273856</v>
      </c>
      <c r="E40" s="101">
        <v>274089</v>
      </c>
      <c r="F40" s="101">
        <v>274853</v>
      </c>
      <c r="G40" s="103">
        <v>274589</v>
      </c>
      <c r="H40">
        <v>275396</v>
      </c>
      <c r="I40">
        <v>276410</v>
      </c>
    </row>
    <row r="41" spans="1:9" x14ac:dyDescent="0.3">
      <c r="A41" s="100" t="s">
        <v>92</v>
      </c>
      <c r="B41" s="101">
        <v>176124</v>
      </c>
      <c r="C41" s="101">
        <v>176221</v>
      </c>
      <c r="D41" s="101">
        <v>177191</v>
      </c>
      <c r="E41" s="101">
        <v>177592</v>
      </c>
      <c r="F41" s="101">
        <v>178480</v>
      </c>
      <c r="G41" s="103">
        <v>179331</v>
      </c>
      <c r="H41">
        <v>180049</v>
      </c>
      <c r="I41">
        <v>180585</v>
      </c>
    </row>
    <row r="42" spans="1:9" x14ac:dyDescent="0.3">
      <c r="A42" s="100" t="s">
        <v>96</v>
      </c>
      <c r="B42" s="101">
        <v>320389</v>
      </c>
      <c r="C42" s="101">
        <v>320670</v>
      </c>
      <c r="D42" s="101">
        <v>321503</v>
      </c>
      <c r="E42" s="101">
        <v>321700</v>
      </c>
      <c r="F42" s="101">
        <v>322216</v>
      </c>
      <c r="G42" s="103">
        <v>322796</v>
      </c>
      <c r="H42">
        <v>323235</v>
      </c>
      <c r="I42">
        <v>324011</v>
      </c>
    </row>
    <row r="43" spans="1:9" x14ac:dyDescent="0.3">
      <c r="A43" s="100" t="s">
        <v>100</v>
      </c>
      <c r="B43" s="101">
        <v>335901</v>
      </c>
      <c r="C43" s="101">
        <v>336072</v>
      </c>
      <c r="D43" s="101">
        <v>337242</v>
      </c>
      <c r="E43" s="101">
        <v>336756</v>
      </c>
      <c r="F43" s="101">
        <v>337804</v>
      </c>
      <c r="G43" s="103">
        <v>338061</v>
      </c>
      <c r="H43">
        <v>339614</v>
      </c>
      <c r="I43">
        <v>341173</v>
      </c>
    </row>
    <row r="44" spans="1:9" x14ac:dyDescent="0.3">
      <c r="A44" s="100" t="s">
        <v>102</v>
      </c>
      <c r="B44" s="101">
        <v>257012</v>
      </c>
      <c r="C44" s="101">
        <v>257188</v>
      </c>
      <c r="D44" s="101">
        <v>257414</v>
      </c>
      <c r="E44" s="101">
        <v>258587</v>
      </c>
      <c r="F44" s="101">
        <v>260035</v>
      </c>
      <c r="G44" s="103">
        <v>260673</v>
      </c>
      <c r="H44">
        <v>260645</v>
      </c>
      <c r="I44">
        <v>259778</v>
      </c>
    </row>
    <row r="45" spans="1:9" x14ac:dyDescent="0.3">
      <c r="A45" s="100" t="s">
        <v>104</v>
      </c>
      <c r="B45" s="101">
        <v>159788</v>
      </c>
      <c r="C45" s="101">
        <v>159963</v>
      </c>
      <c r="D45" s="101">
        <v>160019</v>
      </c>
      <c r="E45" s="101">
        <v>159971</v>
      </c>
      <c r="F45" s="101">
        <v>159828</v>
      </c>
      <c r="G45" s="103">
        <v>159826</v>
      </c>
      <c r="H45">
        <v>159821</v>
      </c>
      <c r="I45">
        <v>159563</v>
      </c>
    </row>
    <row r="46" spans="1:9" x14ac:dyDescent="0.3">
      <c r="A46" s="100" t="s">
        <v>106</v>
      </c>
      <c r="B46" s="101">
        <v>168351</v>
      </c>
      <c r="C46" s="101">
        <v>168716</v>
      </c>
      <c r="D46" s="101">
        <v>169213</v>
      </c>
      <c r="E46" s="101">
        <v>169843</v>
      </c>
      <c r="F46" s="101">
        <v>170807</v>
      </c>
      <c r="G46" s="103">
        <v>171294</v>
      </c>
      <c r="H46">
        <v>172005</v>
      </c>
      <c r="I46">
        <v>172292</v>
      </c>
    </row>
    <row r="47" spans="1:9" x14ac:dyDescent="0.3">
      <c r="A47" s="100" t="s">
        <v>110</v>
      </c>
      <c r="B47" s="101">
        <v>199567</v>
      </c>
      <c r="C47" s="101">
        <v>202113</v>
      </c>
      <c r="D47" s="101">
        <v>203654</v>
      </c>
      <c r="E47" s="101">
        <v>205784</v>
      </c>
      <c r="F47" s="101">
        <v>206920</v>
      </c>
      <c r="G47" s="103">
        <v>208163</v>
      </c>
      <c r="H47">
        <v>209893</v>
      </c>
      <c r="I47">
        <v>210618</v>
      </c>
    </row>
    <row r="48" spans="1:9" x14ac:dyDescent="0.3">
      <c r="A48" s="100" t="s">
        <v>108</v>
      </c>
      <c r="B48" s="101">
        <v>603508</v>
      </c>
      <c r="C48" s="101">
        <v>604724</v>
      </c>
      <c r="D48" s="101">
        <v>604730</v>
      </c>
      <c r="E48" s="101">
        <v>606017</v>
      </c>
      <c r="F48" s="101">
        <v>609538</v>
      </c>
      <c r="G48" s="103">
        <v>611633</v>
      </c>
      <c r="H48">
        <v>614505</v>
      </c>
      <c r="I48">
        <v>618054</v>
      </c>
    </row>
    <row r="49" spans="1:9" x14ac:dyDescent="0.3">
      <c r="A49" s="100" t="s">
        <v>114</v>
      </c>
      <c r="B49" s="101">
        <v>233762</v>
      </c>
      <c r="C49" s="101">
        <v>235811</v>
      </c>
      <c r="D49" s="101">
        <v>237971</v>
      </c>
      <c r="E49" s="101">
        <v>239855</v>
      </c>
      <c r="F49" s="101">
        <v>241847</v>
      </c>
      <c r="G49" s="103">
        <v>243341</v>
      </c>
      <c r="H49">
        <v>245199</v>
      </c>
      <c r="I49">
        <v>246866</v>
      </c>
    </row>
    <row r="50" spans="1:9" x14ac:dyDescent="0.3">
      <c r="A50" s="100" t="s">
        <v>116</v>
      </c>
      <c r="B50" s="101">
        <v>302920</v>
      </c>
      <c r="C50" s="101">
        <v>303693</v>
      </c>
      <c r="D50" s="101">
        <v>304398</v>
      </c>
      <c r="E50" s="101">
        <v>305496</v>
      </c>
      <c r="F50" s="101">
        <v>307374</v>
      </c>
      <c r="G50" s="103">
        <v>308940</v>
      </c>
      <c r="H50">
        <v>310542</v>
      </c>
      <c r="I50">
        <v>311890</v>
      </c>
    </row>
    <row r="51" spans="1:9" x14ac:dyDescent="0.3">
      <c r="A51" s="100" t="s">
        <v>118</v>
      </c>
      <c r="B51" s="101">
        <v>258424</v>
      </c>
      <c r="C51" s="101">
        <v>258817</v>
      </c>
      <c r="D51" s="101">
        <v>260256</v>
      </c>
      <c r="E51" s="101">
        <v>260929</v>
      </c>
      <c r="F51" s="101">
        <v>262142</v>
      </c>
      <c r="G51" s="103">
        <v>263375</v>
      </c>
      <c r="H51">
        <v>264671</v>
      </c>
      <c r="I51">
        <v>265411</v>
      </c>
    </row>
    <row r="52" spans="1:9" x14ac:dyDescent="0.3">
      <c r="A52" s="100" t="s">
        <v>120</v>
      </c>
      <c r="B52" s="101">
        <v>557276</v>
      </c>
      <c r="C52" s="101">
        <v>560199</v>
      </c>
      <c r="D52" s="101">
        <v>563463</v>
      </c>
      <c r="E52" s="101">
        <v>569177</v>
      </c>
      <c r="F52" s="101">
        <v>574050</v>
      </c>
      <c r="G52" s="103">
        <v>577789</v>
      </c>
      <c r="H52">
        <v>582506</v>
      </c>
      <c r="I52">
        <v>584853</v>
      </c>
    </row>
    <row r="53" spans="1:9" x14ac:dyDescent="0.3">
      <c r="A53" s="100" t="s">
        <v>124</v>
      </c>
      <c r="B53" s="101">
        <v>524386</v>
      </c>
      <c r="C53" s="101">
        <v>525936</v>
      </c>
      <c r="D53" s="101">
        <v>527567</v>
      </c>
      <c r="E53" s="101">
        <v>529879</v>
      </c>
      <c r="F53" s="101">
        <v>532539</v>
      </c>
      <c r="G53" s="103">
        <v>534800</v>
      </c>
      <c r="H53">
        <v>537173</v>
      </c>
      <c r="I53">
        <v>539776</v>
      </c>
    </row>
    <row r="54" spans="1:9" x14ac:dyDescent="0.3">
      <c r="A54" s="100" t="s">
        <v>126</v>
      </c>
      <c r="B54" s="101">
        <v>205200</v>
      </c>
      <c r="C54" s="101">
        <v>206136</v>
      </c>
      <c r="D54" s="101">
        <v>207042</v>
      </c>
      <c r="E54" s="101">
        <v>207832</v>
      </c>
      <c r="F54" s="101">
        <v>209069</v>
      </c>
      <c r="G54" s="103">
        <v>209454</v>
      </c>
      <c r="H54">
        <v>210082</v>
      </c>
      <c r="I54">
        <v>211455</v>
      </c>
    </row>
    <row r="55" spans="1:9" x14ac:dyDescent="0.3">
      <c r="A55" s="100" t="s">
        <v>128</v>
      </c>
      <c r="B55" s="101">
        <v>425346</v>
      </c>
      <c r="C55" s="101">
        <v>427831</v>
      </c>
      <c r="D55" s="101">
        <v>429998</v>
      </c>
      <c r="E55" s="101">
        <v>432855</v>
      </c>
      <c r="F55" s="101">
        <v>435236</v>
      </c>
      <c r="G55" s="103">
        <v>437145</v>
      </c>
      <c r="H55">
        <v>438727</v>
      </c>
      <c r="I55">
        <v>439787</v>
      </c>
    </row>
    <row r="56" spans="1:9" x14ac:dyDescent="0.3">
      <c r="A56" s="100" t="s">
        <v>130</v>
      </c>
      <c r="B56" s="101">
        <v>757566</v>
      </c>
      <c r="C56" s="101">
        <v>760894</v>
      </c>
      <c r="D56" s="101">
        <v>765430</v>
      </c>
      <c r="E56" s="101">
        <v>773213</v>
      </c>
      <c r="F56" s="101">
        <v>781087</v>
      </c>
      <c r="G56" s="103">
        <v>784846</v>
      </c>
      <c r="H56">
        <v>789194</v>
      </c>
      <c r="I56">
        <v>793139</v>
      </c>
    </row>
    <row r="57" spans="1:9" x14ac:dyDescent="0.3">
      <c r="A57" s="100" t="s">
        <v>132</v>
      </c>
      <c r="B57" s="101">
        <v>327890</v>
      </c>
      <c r="C57" s="101">
        <v>329847</v>
      </c>
      <c r="D57" s="101">
        <v>331720</v>
      </c>
      <c r="E57" s="101">
        <v>334017</v>
      </c>
      <c r="F57" s="101">
        <v>337094</v>
      </c>
      <c r="G57" s="103">
        <v>340790</v>
      </c>
      <c r="H57">
        <v>345038</v>
      </c>
      <c r="I57">
        <v>348312</v>
      </c>
    </row>
    <row r="58" spans="1:9" x14ac:dyDescent="0.3">
      <c r="A58" s="100" t="s">
        <v>136</v>
      </c>
      <c r="B58" s="101">
        <v>250582</v>
      </c>
      <c r="C58" s="101">
        <v>251312</v>
      </c>
      <c r="D58" s="101">
        <v>252313</v>
      </c>
      <c r="E58" s="101">
        <v>253875</v>
      </c>
      <c r="F58" s="101">
        <v>256203</v>
      </c>
      <c r="G58" s="103">
        <v>257034</v>
      </c>
      <c r="H58">
        <v>257174</v>
      </c>
      <c r="I58">
        <v>257302</v>
      </c>
    </row>
    <row r="59" spans="1:9" x14ac:dyDescent="0.3">
      <c r="A59" s="100" t="s">
        <v>140</v>
      </c>
      <c r="B59" s="101">
        <v>332067</v>
      </c>
      <c r="C59" s="101">
        <v>334631</v>
      </c>
      <c r="D59" s="101">
        <v>338491</v>
      </c>
      <c r="E59" s="101">
        <v>344036</v>
      </c>
      <c r="F59" s="101">
        <v>349513</v>
      </c>
      <c r="G59" s="103">
        <v>353540</v>
      </c>
      <c r="H59">
        <v>355218</v>
      </c>
      <c r="I59">
        <v>354224</v>
      </c>
    </row>
    <row r="60" spans="1:9" x14ac:dyDescent="0.3">
      <c r="A60" s="100" t="s">
        <v>148</v>
      </c>
      <c r="B60" s="101">
        <v>308463</v>
      </c>
      <c r="C60" s="101">
        <v>310657</v>
      </c>
      <c r="D60" s="101">
        <v>314385</v>
      </c>
      <c r="E60" s="101">
        <v>318936</v>
      </c>
      <c r="F60" s="101">
        <v>324779</v>
      </c>
      <c r="G60" s="103">
        <v>329209</v>
      </c>
      <c r="H60">
        <v>331069</v>
      </c>
      <c r="I60">
        <v>332900</v>
      </c>
    </row>
    <row r="61" spans="1:9" x14ac:dyDescent="0.3">
      <c r="A61" s="100" t="s">
        <v>152</v>
      </c>
      <c r="B61" s="101">
        <v>37096</v>
      </c>
      <c r="C61" s="101">
        <v>37791</v>
      </c>
      <c r="D61" s="101">
        <v>38263</v>
      </c>
      <c r="E61" s="101">
        <v>38352</v>
      </c>
      <c r="F61" s="101">
        <v>38949</v>
      </c>
      <c r="G61" s="103">
        <v>39474</v>
      </c>
      <c r="H61">
        <v>39697</v>
      </c>
      <c r="I61">
        <v>39927</v>
      </c>
    </row>
    <row r="62" spans="1:9" x14ac:dyDescent="0.3">
      <c r="A62" s="100" t="s">
        <v>138</v>
      </c>
      <c r="B62" s="101">
        <v>773726</v>
      </c>
      <c r="C62" s="101">
        <v>776639</v>
      </c>
      <c r="D62" s="101">
        <v>780382</v>
      </c>
      <c r="E62" s="101">
        <v>783082</v>
      </c>
      <c r="F62" s="101">
        <v>786734</v>
      </c>
      <c r="G62" s="103">
        <v>791966</v>
      </c>
      <c r="H62">
        <v>796142</v>
      </c>
      <c r="I62">
        <v>802694</v>
      </c>
    </row>
    <row r="63" spans="1:9" x14ac:dyDescent="0.3">
      <c r="A63" s="100" t="s">
        <v>142</v>
      </c>
      <c r="B63" s="101">
        <v>656182</v>
      </c>
      <c r="C63" s="101">
        <v>660917</v>
      </c>
      <c r="D63" s="101">
        <v>666682</v>
      </c>
      <c r="E63" s="101">
        <v>673410</v>
      </c>
      <c r="F63" s="101">
        <v>680466</v>
      </c>
      <c r="G63" s="103">
        <v>690212</v>
      </c>
      <c r="H63">
        <v>698268</v>
      </c>
      <c r="I63">
        <v>706155</v>
      </c>
    </row>
    <row r="64" spans="1:9" x14ac:dyDescent="0.3">
      <c r="A64" s="100" t="s">
        <v>144</v>
      </c>
      <c r="B64" s="101">
        <v>719184</v>
      </c>
      <c r="C64" s="101">
        <v>724523</v>
      </c>
      <c r="D64" s="101">
        <v>731886</v>
      </c>
      <c r="E64" s="101">
        <v>737350</v>
      </c>
      <c r="F64" s="101">
        <v>744811</v>
      </c>
      <c r="G64" s="103">
        <v>751171</v>
      </c>
      <c r="H64">
        <v>755833</v>
      </c>
      <c r="I64">
        <v>761224</v>
      </c>
    </row>
    <row r="65" spans="1:9" x14ac:dyDescent="0.3">
      <c r="A65" s="100" t="s">
        <v>146</v>
      </c>
      <c r="B65" s="101">
        <v>700331</v>
      </c>
      <c r="C65" s="101">
        <v>705655</v>
      </c>
      <c r="D65" s="101">
        <v>713351</v>
      </c>
      <c r="E65" s="101">
        <v>722167</v>
      </c>
      <c r="F65" s="101">
        <v>732452</v>
      </c>
      <c r="G65" s="103">
        <v>741209</v>
      </c>
      <c r="H65">
        <v>747622</v>
      </c>
      <c r="I65">
        <v>753278</v>
      </c>
    </row>
    <row r="66" spans="1:9" x14ac:dyDescent="0.3">
      <c r="A66" s="100" t="s">
        <v>150</v>
      </c>
      <c r="B66" s="101">
        <v>790167</v>
      </c>
      <c r="C66" s="101">
        <v>796423</v>
      </c>
      <c r="D66" s="101">
        <v>801616</v>
      </c>
      <c r="E66" s="101">
        <v>806217</v>
      </c>
      <c r="F66" s="101">
        <v>811483</v>
      </c>
      <c r="G66" s="103">
        <v>817851</v>
      </c>
      <c r="H66">
        <v>823126</v>
      </c>
      <c r="I66">
        <v>828224</v>
      </c>
    </row>
    <row r="67" spans="1:9" x14ac:dyDescent="0.3">
      <c r="A67" s="100" t="s">
        <v>156</v>
      </c>
      <c r="B67" s="101">
        <v>185197</v>
      </c>
      <c r="C67" s="101">
        <v>186389</v>
      </c>
      <c r="D67" s="101">
        <v>187737</v>
      </c>
      <c r="E67" s="101">
        <v>188522</v>
      </c>
      <c r="F67" s="101">
        <v>189532</v>
      </c>
      <c r="G67" s="103">
        <v>191041</v>
      </c>
      <c r="H67">
        <v>192107</v>
      </c>
      <c r="I67">
        <v>192801</v>
      </c>
    </row>
    <row r="68" spans="1:9" x14ac:dyDescent="0.3">
      <c r="A68" s="100" t="s">
        <v>158</v>
      </c>
      <c r="B68" s="101">
        <v>308416</v>
      </c>
      <c r="C68" s="101">
        <v>309085</v>
      </c>
      <c r="D68" s="101">
        <v>310774</v>
      </c>
      <c r="E68" s="101">
        <v>312227</v>
      </c>
      <c r="F68" s="101">
        <v>314392</v>
      </c>
      <c r="G68" s="103">
        <v>317459</v>
      </c>
      <c r="H68">
        <v>320274</v>
      </c>
      <c r="I68">
        <v>323136</v>
      </c>
    </row>
    <row r="69" spans="1:9" x14ac:dyDescent="0.3">
      <c r="A69" s="100" t="s">
        <v>162</v>
      </c>
      <c r="B69" s="101">
        <v>249792</v>
      </c>
      <c r="C69" s="101">
        <v>250194</v>
      </c>
      <c r="D69" s="101">
        <v>250956</v>
      </c>
      <c r="E69" s="101">
        <v>251746</v>
      </c>
      <c r="F69" s="101">
        <v>253659</v>
      </c>
      <c r="G69" s="103">
        <v>255378</v>
      </c>
      <c r="H69">
        <v>255833</v>
      </c>
      <c r="I69">
        <v>256375</v>
      </c>
    </row>
    <row r="70" spans="1:9" x14ac:dyDescent="0.3">
      <c r="A70" s="100" t="s">
        <v>164</v>
      </c>
      <c r="B70" s="101">
        <v>167811</v>
      </c>
      <c r="C70" s="101">
        <v>168642</v>
      </c>
      <c r="D70" s="101">
        <v>169768</v>
      </c>
      <c r="E70" s="101">
        <v>171677</v>
      </c>
      <c r="F70" s="101">
        <v>173727</v>
      </c>
      <c r="G70" s="103">
        <v>175768</v>
      </c>
      <c r="H70">
        <v>177799</v>
      </c>
      <c r="I70">
        <v>179854</v>
      </c>
    </row>
    <row r="71" spans="1:9" x14ac:dyDescent="0.3">
      <c r="A71" s="100" t="s">
        <v>160</v>
      </c>
      <c r="B71" s="101">
        <v>852039</v>
      </c>
      <c r="C71" s="101">
        <v>856837</v>
      </c>
      <c r="D71" s="101">
        <v>859870</v>
      </c>
      <c r="E71" s="101">
        <v>862166</v>
      </c>
      <c r="F71" s="101">
        <v>866430</v>
      </c>
      <c r="G71" s="103">
        <v>870825</v>
      </c>
      <c r="H71">
        <v>875219</v>
      </c>
      <c r="I71">
        <v>879560</v>
      </c>
    </row>
    <row r="72" spans="1:9" x14ac:dyDescent="0.3">
      <c r="A72" s="100" t="s">
        <v>166</v>
      </c>
      <c r="B72" s="101">
        <v>548320</v>
      </c>
      <c r="C72" s="101">
        <v>549517</v>
      </c>
      <c r="D72" s="101">
        <v>552450</v>
      </c>
      <c r="E72" s="101">
        <v>555154</v>
      </c>
      <c r="F72" s="101">
        <v>558991</v>
      </c>
      <c r="G72" s="103">
        <v>564562</v>
      </c>
      <c r="H72">
        <v>571010</v>
      </c>
      <c r="I72">
        <v>577933</v>
      </c>
    </row>
    <row r="73" spans="1:9" x14ac:dyDescent="0.3">
      <c r="A73" s="100" t="s">
        <v>172</v>
      </c>
      <c r="B73" s="101">
        <v>1085198</v>
      </c>
      <c r="C73" s="101">
        <v>1092190</v>
      </c>
      <c r="D73" s="101">
        <v>1101521</v>
      </c>
      <c r="E73" s="101">
        <v>1112950</v>
      </c>
      <c r="F73" s="101">
        <v>1128077</v>
      </c>
      <c r="G73" s="103">
        <v>1137123</v>
      </c>
      <c r="H73">
        <v>1141374</v>
      </c>
      <c r="I73">
        <v>1141816</v>
      </c>
    </row>
    <row r="74" spans="1:9" x14ac:dyDescent="0.3">
      <c r="A74" s="100" t="s">
        <v>174</v>
      </c>
      <c r="B74" s="101">
        <v>322504</v>
      </c>
      <c r="C74" s="101">
        <v>328423</v>
      </c>
      <c r="D74" s="101">
        <v>335018</v>
      </c>
      <c r="E74" s="101">
        <v>344288</v>
      </c>
      <c r="F74" s="101">
        <v>353215</v>
      </c>
      <c r="G74" s="103">
        <v>360149</v>
      </c>
      <c r="H74">
        <v>366785</v>
      </c>
      <c r="I74">
        <v>371521</v>
      </c>
    </row>
    <row r="75" spans="1:9" x14ac:dyDescent="0.3">
      <c r="A75" s="100" t="s">
        <v>176</v>
      </c>
      <c r="B75" s="101">
        <v>313570</v>
      </c>
      <c r="C75" s="101">
        <v>314357</v>
      </c>
      <c r="D75" s="101">
        <v>315653</v>
      </c>
      <c r="E75" s="101">
        <v>316331</v>
      </c>
      <c r="F75" s="101">
        <v>317558</v>
      </c>
      <c r="G75" s="103">
        <v>319419</v>
      </c>
      <c r="H75">
        <v>320626</v>
      </c>
      <c r="I75">
        <v>321596</v>
      </c>
    </row>
    <row r="76" spans="1:9" x14ac:dyDescent="0.3">
      <c r="A76" s="100" t="s">
        <v>178</v>
      </c>
      <c r="B76" s="101">
        <v>311245</v>
      </c>
      <c r="C76" s="101">
        <v>313980</v>
      </c>
      <c r="D76" s="101">
        <v>316289</v>
      </c>
      <c r="E76" s="101">
        <v>319101</v>
      </c>
      <c r="F76" s="101">
        <v>322631</v>
      </c>
      <c r="G76" s="103">
        <v>325460</v>
      </c>
      <c r="H76">
        <v>327378</v>
      </c>
      <c r="I76">
        <v>328450</v>
      </c>
    </row>
    <row r="77" spans="1:9" x14ac:dyDescent="0.3">
      <c r="A77" s="100" t="s">
        <v>180</v>
      </c>
      <c r="B77" s="101">
        <v>207450</v>
      </c>
      <c r="C77" s="101">
        <v>209140</v>
      </c>
      <c r="D77" s="101">
        <v>210227</v>
      </c>
      <c r="E77" s="101">
        <v>210834</v>
      </c>
      <c r="F77" s="101">
        <v>212166</v>
      </c>
      <c r="G77" s="103">
        <v>213933</v>
      </c>
      <c r="H77">
        <v>214909</v>
      </c>
      <c r="I77">
        <v>216374</v>
      </c>
    </row>
    <row r="78" spans="1:9" x14ac:dyDescent="0.3">
      <c r="A78" s="100" t="s">
        <v>182</v>
      </c>
      <c r="B78" s="101">
        <v>270844</v>
      </c>
      <c r="C78" s="101">
        <v>271955</v>
      </c>
      <c r="D78" s="101">
        <v>273933</v>
      </c>
      <c r="E78" s="101">
        <v>275880</v>
      </c>
      <c r="F78" s="101">
        <v>278887</v>
      </c>
      <c r="G78" s="103">
        <v>281293</v>
      </c>
      <c r="H78">
        <v>283378</v>
      </c>
      <c r="I78">
        <v>285478</v>
      </c>
    </row>
    <row r="79" spans="1:9" x14ac:dyDescent="0.3">
      <c r="A79" s="100" t="s">
        <v>184</v>
      </c>
      <c r="B79" s="101">
        <v>251076</v>
      </c>
      <c r="C79" s="101">
        <v>251708</v>
      </c>
      <c r="D79" s="101">
        <v>253250</v>
      </c>
      <c r="E79" s="101">
        <v>255106</v>
      </c>
      <c r="F79" s="101">
        <v>258017</v>
      </c>
      <c r="G79" s="103">
        <v>259926</v>
      </c>
      <c r="H79">
        <v>262008</v>
      </c>
      <c r="I79">
        <v>263357</v>
      </c>
    </row>
    <row r="80" spans="1:9" x14ac:dyDescent="0.3">
      <c r="A80" s="100" t="s">
        <v>168</v>
      </c>
      <c r="B80" s="101">
        <v>569301</v>
      </c>
      <c r="C80" s="101">
        <v>572613</v>
      </c>
      <c r="D80" s="101">
        <v>575993</v>
      </c>
      <c r="E80" s="101">
        <v>579050</v>
      </c>
      <c r="F80" s="101">
        <v>583491</v>
      </c>
      <c r="G80" s="103">
        <v>588370</v>
      </c>
      <c r="H80">
        <v>592057</v>
      </c>
      <c r="I80">
        <v>595786</v>
      </c>
    </row>
    <row r="81" spans="1:9" x14ac:dyDescent="0.3">
      <c r="A81" s="100" t="s">
        <v>190</v>
      </c>
      <c r="B81" s="101">
        <v>159369</v>
      </c>
      <c r="C81" s="101">
        <v>161553</v>
      </c>
      <c r="D81" s="101">
        <v>163999</v>
      </c>
      <c r="E81" s="101">
        <v>166376</v>
      </c>
      <c r="F81" s="101">
        <v>168814</v>
      </c>
      <c r="G81" s="103">
        <v>169912</v>
      </c>
      <c r="H81">
        <v>171623</v>
      </c>
      <c r="I81">
        <v>173292</v>
      </c>
    </row>
    <row r="82" spans="1:9" x14ac:dyDescent="0.3">
      <c r="A82" s="100" t="s">
        <v>192</v>
      </c>
      <c r="B82" s="101">
        <v>259591</v>
      </c>
      <c r="C82" s="101">
        <v>263793</v>
      </c>
      <c r="D82" s="101">
        <v>267846</v>
      </c>
      <c r="E82" s="101">
        <v>272421</v>
      </c>
      <c r="F82" s="101">
        <v>276731</v>
      </c>
      <c r="G82" s="103">
        <v>280030</v>
      </c>
      <c r="H82">
        <v>283606</v>
      </c>
      <c r="I82">
        <v>288648</v>
      </c>
    </row>
    <row r="83" spans="1:9" x14ac:dyDescent="0.3">
      <c r="A83" s="100" t="s">
        <v>200</v>
      </c>
      <c r="B83" s="101">
        <v>205498</v>
      </c>
      <c r="C83" s="101">
        <v>207404</v>
      </c>
      <c r="D83" s="101">
        <v>210173</v>
      </c>
      <c r="E83" s="101">
        <v>213581</v>
      </c>
      <c r="F83" s="101">
        <v>215914</v>
      </c>
      <c r="G83" s="103">
        <v>214658</v>
      </c>
      <c r="H83">
        <v>214109</v>
      </c>
      <c r="I83">
        <v>213052</v>
      </c>
    </row>
    <row r="84" spans="1:9" x14ac:dyDescent="0.3">
      <c r="A84" s="100" t="s">
        <v>204</v>
      </c>
      <c r="B84" s="101">
        <v>186596</v>
      </c>
      <c r="C84" s="101">
        <v>188371</v>
      </c>
      <c r="D84" s="101">
        <v>190493</v>
      </c>
      <c r="E84" s="101">
        <v>193657</v>
      </c>
      <c r="F84" s="101">
        <v>196735</v>
      </c>
      <c r="G84" s="103">
        <v>198914</v>
      </c>
      <c r="H84">
        <v>201041</v>
      </c>
      <c r="I84">
        <v>202259</v>
      </c>
    </row>
    <row r="85" spans="1:9" x14ac:dyDescent="0.3">
      <c r="A85" s="100" t="s">
        <v>206</v>
      </c>
      <c r="B85" s="101">
        <v>175091</v>
      </c>
      <c r="C85" s="101">
        <v>176236</v>
      </c>
      <c r="D85" s="101">
        <v>178367</v>
      </c>
      <c r="E85" s="101">
        <v>179234</v>
      </c>
      <c r="F85" s="101">
        <v>180606</v>
      </c>
      <c r="G85" s="103">
        <v>181808</v>
      </c>
      <c r="H85">
        <v>182463</v>
      </c>
      <c r="I85">
        <v>183125</v>
      </c>
    </row>
    <row r="86" spans="1:9" x14ac:dyDescent="0.3">
      <c r="A86" s="100" t="s">
        <v>210</v>
      </c>
      <c r="B86" s="101">
        <v>159837</v>
      </c>
      <c r="C86" s="101">
        <v>161305</v>
      </c>
      <c r="D86" s="101">
        <v>163822</v>
      </c>
      <c r="E86" s="101">
        <v>166040</v>
      </c>
      <c r="F86" s="101">
        <v>168428</v>
      </c>
      <c r="G86" s="103">
        <v>170394</v>
      </c>
      <c r="H86">
        <v>172525</v>
      </c>
      <c r="I86">
        <v>174341</v>
      </c>
    </row>
    <row r="87" spans="1:9" x14ac:dyDescent="0.3">
      <c r="A87" s="100" t="s">
        <v>194</v>
      </c>
      <c r="B87" s="101">
        <v>625908</v>
      </c>
      <c r="C87" s="101">
        <v>628918</v>
      </c>
      <c r="D87" s="101">
        <v>635186</v>
      </c>
      <c r="E87" s="101">
        <v>641524</v>
      </c>
      <c r="F87" s="101">
        <v>644575</v>
      </c>
      <c r="G87" s="103">
        <v>648237</v>
      </c>
      <c r="H87">
        <v>651482</v>
      </c>
      <c r="I87">
        <v>653537</v>
      </c>
    </row>
    <row r="88" spans="1:9" x14ac:dyDescent="0.3">
      <c r="A88" s="100" t="s">
        <v>196</v>
      </c>
      <c r="B88" s="101">
        <v>1407084</v>
      </c>
      <c r="C88" s="101">
        <v>1417596</v>
      </c>
      <c r="D88" s="101">
        <v>1433282</v>
      </c>
      <c r="E88" s="101">
        <v>1445323</v>
      </c>
      <c r="F88" s="101">
        <v>1457910</v>
      </c>
      <c r="G88" s="103">
        <v>1468177</v>
      </c>
      <c r="H88">
        <v>1477764</v>
      </c>
      <c r="I88">
        <v>1489189</v>
      </c>
    </row>
    <row r="89" spans="1:9" x14ac:dyDescent="0.3">
      <c r="A89" s="100" t="s">
        <v>198</v>
      </c>
      <c r="B89" s="101">
        <v>1129291</v>
      </c>
      <c r="C89" s="101">
        <v>1140618</v>
      </c>
      <c r="D89" s="101">
        <v>1154195</v>
      </c>
      <c r="E89" s="101">
        <v>1165332</v>
      </c>
      <c r="F89" s="101">
        <v>1176386</v>
      </c>
      <c r="G89" s="103">
        <v>1180934</v>
      </c>
      <c r="H89">
        <v>1184365</v>
      </c>
      <c r="I89">
        <v>1189519</v>
      </c>
    </row>
    <row r="90" spans="1:9" x14ac:dyDescent="0.3">
      <c r="A90" s="100" t="s">
        <v>202</v>
      </c>
      <c r="B90" s="101">
        <v>864847</v>
      </c>
      <c r="C90" s="101">
        <v>870296</v>
      </c>
      <c r="D90" s="101">
        <v>877388</v>
      </c>
      <c r="E90" s="101">
        <v>884748</v>
      </c>
      <c r="F90" s="101">
        <v>891731</v>
      </c>
      <c r="G90" s="103">
        <v>898390</v>
      </c>
      <c r="H90">
        <v>903680</v>
      </c>
      <c r="I90">
        <v>907760</v>
      </c>
    </row>
    <row r="91" spans="1:9" x14ac:dyDescent="0.3">
      <c r="A91" s="100" t="s">
        <v>208</v>
      </c>
      <c r="B91" s="101">
        <v>732802</v>
      </c>
      <c r="C91" s="101">
        <v>735844</v>
      </c>
      <c r="D91" s="101">
        <v>742499</v>
      </c>
      <c r="E91" s="101">
        <v>747734</v>
      </c>
      <c r="F91" s="101">
        <v>751175</v>
      </c>
      <c r="G91" s="103">
        <v>756978</v>
      </c>
      <c r="H91">
        <v>758556</v>
      </c>
      <c r="I91">
        <v>761350</v>
      </c>
    </row>
    <row r="92" spans="1:9" x14ac:dyDescent="0.3">
      <c r="A92" s="100" t="s">
        <v>224</v>
      </c>
      <c r="B92" s="101">
        <v>224809</v>
      </c>
      <c r="C92" s="101">
        <v>230486</v>
      </c>
      <c r="D92" s="101">
        <v>236022</v>
      </c>
      <c r="E92" s="101">
        <v>243837</v>
      </c>
      <c r="F92" s="101">
        <v>249162</v>
      </c>
      <c r="G92" s="103">
        <v>253361</v>
      </c>
      <c r="H92">
        <v>262226</v>
      </c>
      <c r="I92">
        <v>270029</v>
      </c>
    </row>
    <row r="93" spans="1:9" x14ac:dyDescent="0.3">
      <c r="A93" s="100" t="s">
        <v>226</v>
      </c>
      <c r="B93" s="101">
        <v>6612</v>
      </c>
      <c r="C93" s="101">
        <v>6031</v>
      </c>
      <c r="D93" s="101">
        <v>6139</v>
      </c>
      <c r="E93" s="101">
        <v>6687</v>
      </c>
      <c r="F93" s="101">
        <v>7246</v>
      </c>
      <c r="G93" s="103">
        <v>7654</v>
      </c>
      <c r="H93">
        <v>8706</v>
      </c>
      <c r="I93">
        <v>9721</v>
      </c>
    </row>
    <row r="94" spans="1:9" x14ac:dyDescent="0.3">
      <c r="A94" s="100" t="s">
        <v>236</v>
      </c>
      <c r="B94" s="101">
        <v>252212</v>
      </c>
      <c r="C94" s="101">
        <v>257436</v>
      </c>
      <c r="D94" s="101">
        <v>263112</v>
      </c>
      <c r="E94" s="101">
        <v>268626</v>
      </c>
      <c r="F94" s="101">
        <v>273239</v>
      </c>
      <c r="G94" s="103">
        <v>275929</v>
      </c>
      <c r="H94">
        <v>279665</v>
      </c>
      <c r="I94">
        <v>281120</v>
      </c>
    </row>
    <row r="95" spans="1:9" x14ac:dyDescent="0.3">
      <c r="A95" s="100" t="s">
        <v>238</v>
      </c>
      <c r="B95" s="101">
        <v>182117</v>
      </c>
      <c r="C95" s="101">
        <v>181421</v>
      </c>
      <c r="D95" s="101">
        <v>181679</v>
      </c>
      <c r="E95" s="101">
        <v>182183</v>
      </c>
      <c r="F95" s="101">
        <v>181783</v>
      </c>
      <c r="G95" s="103">
        <v>182998</v>
      </c>
      <c r="H95">
        <v>185426</v>
      </c>
      <c r="I95">
        <v>185143</v>
      </c>
    </row>
    <row r="96" spans="1:9" x14ac:dyDescent="0.3">
      <c r="A96" s="100" t="s">
        <v>240</v>
      </c>
      <c r="B96" s="101">
        <v>257898</v>
      </c>
      <c r="C96" s="101">
        <v>261033</v>
      </c>
      <c r="D96" s="101">
        <v>264398</v>
      </c>
      <c r="E96" s="101">
        <v>268251</v>
      </c>
      <c r="F96" s="101">
        <v>272078</v>
      </c>
      <c r="G96" s="103">
        <v>271224</v>
      </c>
      <c r="H96">
        <v>270624</v>
      </c>
      <c r="I96">
        <v>268647</v>
      </c>
    </row>
    <row r="97" spans="1:9" x14ac:dyDescent="0.3">
      <c r="A97" s="100" t="s">
        <v>250</v>
      </c>
      <c r="B97" s="101">
        <v>211273</v>
      </c>
      <c r="C97" s="101">
        <v>215855</v>
      </c>
      <c r="D97" s="101">
        <v>221405</v>
      </c>
      <c r="E97" s="101">
        <v>227507</v>
      </c>
      <c r="F97" s="101">
        <v>232055</v>
      </c>
      <c r="G97" s="103">
        <v>235000</v>
      </c>
      <c r="H97">
        <v>239142</v>
      </c>
      <c r="I97">
        <v>242467</v>
      </c>
    </row>
    <row r="98" spans="1:9" x14ac:dyDescent="0.3">
      <c r="A98" s="100" t="s">
        <v>252</v>
      </c>
      <c r="B98" s="101">
        <v>156912</v>
      </c>
      <c r="C98" s="101">
        <v>157141</v>
      </c>
      <c r="D98" s="101">
        <v>157830</v>
      </c>
      <c r="E98" s="101">
        <v>158589</v>
      </c>
      <c r="F98" s="101">
        <v>156773</v>
      </c>
      <c r="G98" s="103">
        <v>155741</v>
      </c>
      <c r="H98">
        <v>156197</v>
      </c>
      <c r="I98">
        <v>156129</v>
      </c>
    </row>
    <row r="99" spans="1:9" x14ac:dyDescent="0.3">
      <c r="A99" s="100" t="s">
        <v>256</v>
      </c>
      <c r="B99" s="101">
        <v>309366</v>
      </c>
      <c r="C99" s="101">
        <v>312700</v>
      </c>
      <c r="D99" s="101">
        <v>316637</v>
      </c>
      <c r="E99" s="101">
        <v>320736</v>
      </c>
      <c r="F99" s="101">
        <v>323063</v>
      </c>
      <c r="G99" s="103">
        <v>324048</v>
      </c>
      <c r="H99">
        <v>325917</v>
      </c>
      <c r="I99">
        <v>326034</v>
      </c>
    </row>
    <row r="100" spans="1:9" x14ac:dyDescent="0.3">
      <c r="A100" s="100" t="s">
        <v>258</v>
      </c>
      <c r="B100" s="101">
        <v>280705</v>
      </c>
      <c r="C100" s="101">
        <v>284956</v>
      </c>
      <c r="D100" s="101">
        <v>290284</v>
      </c>
      <c r="E100" s="101">
        <v>294999</v>
      </c>
      <c r="F100" s="101">
        <v>298903</v>
      </c>
      <c r="G100" s="103">
        <v>301307</v>
      </c>
      <c r="H100">
        <v>303536</v>
      </c>
      <c r="I100">
        <v>305842</v>
      </c>
    </row>
    <row r="101" spans="1:9" x14ac:dyDescent="0.3">
      <c r="A101" s="100" t="s">
        <v>262</v>
      </c>
      <c r="B101" s="101">
        <v>316295</v>
      </c>
      <c r="C101" s="101">
        <v>321465</v>
      </c>
      <c r="D101" s="101">
        <v>328066</v>
      </c>
      <c r="E101" s="101">
        <v>336254</v>
      </c>
      <c r="F101" s="101">
        <v>344533</v>
      </c>
      <c r="G101" s="103">
        <v>347996</v>
      </c>
      <c r="H101">
        <v>352005</v>
      </c>
      <c r="I101">
        <v>353134</v>
      </c>
    </row>
    <row r="102" spans="1:9" x14ac:dyDescent="0.3">
      <c r="A102" s="100" t="s">
        <v>268</v>
      </c>
      <c r="B102" s="101">
        <v>293440</v>
      </c>
      <c r="C102" s="101">
        <v>298663</v>
      </c>
      <c r="D102" s="101">
        <v>302818</v>
      </c>
      <c r="E102" s="101">
        <v>308434</v>
      </c>
      <c r="F102" s="101">
        <v>311655</v>
      </c>
      <c r="G102" s="103">
        <v>314232</v>
      </c>
      <c r="H102">
        <v>317256</v>
      </c>
      <c r="I102">
        <v>318830</v>
      </c>
    </row>
    <row r="103" spans="1:9" x14ac:dyDescent="0.3">
      <c r="A103" s="100" t="s">
        <v>272</v>
      </c>
      <c r="B103" s="101">
        <v>263624</v>
      </c>
      <c r="C103" s="101">
        <v>273616</v>
      </c>
      <c r="D103" s="101">
        <v>284596</v>
      </c>
      <c r="E103" s="101">
        <v>293828</v>
      </c>
      <c r="F103" s="101">
        <v>300943</v>
      </c>
      <c r="G103" s="103">
        <v>307964</v>
      </c>
      <c r="H103">
        <v>317705</v>
      </c>
      <c r="I103">
        <v>324745</v>
      </c>
    </row>
    <row r="104" spans="1:9" x14ac:dyDescent="0.3">
      <c r="A104" s="100" t="s">
        <v>276</v>
      </c>
      <c r="B104" s="101">
        <v>309497</v>
      </c>
      <c r="C104" s="101">
        <v>313091</v>
      </c>
      <c r="D104" s="101">
        <v>316536</v>
      </c>
      <c r="E104" s="101">
        <v>319477</v>
      </c>
      <c r="F104" s="101">
        <v>321497</v>
      </c>
      <c r="G104" s="103">
        <v>323257</v>
      </c>
      <c r="H104">
        <v>326474</v>
      </c>
      <c r="I104">
        <v>329677</v>
      </c>
    </row>
    <row r="105" spans="1:9" x14ac:dyDescent="0.3">
      <c r="A105" s="100" t="s">
        <v>278</v>
      </c>
      <c r="B105" s="101">
        <v>223737</v>
      </c>
      <c r="C105" s="101">
        <v>225306</v>
      </c>
      <c r="D105" s="101">
        <v>229899</v>
      </c>
      <c r="E105" s="101">
        <v>238047</v>
      </c>
      <c r="F105" s="101">
        <v>241974</v>
      </c>
      <c r="G105" s="103">
        <v>244796</v>
      </c>
      <c r="H105">
        <v>255324</v>
      </c>
      <c r="I105">
        <v>261317</v>
      </c>
    </row>
    <row r="106" spans="1:9" x14ac:dyDescent="0.3">
      <c r="A106" s="100" t="s">
        <v>214</v>
      </c>
      <c r="B106" s="101">
        <v>190663</v>
      </c>
      <c r="C106" s="101">
        <v>194576</v>
      </c>
      <c r="D106" s="101">
        <v>198650</v>
      </c>
      <c r="E106" s="101">
        <v>203101</v>
      </c>
      <c r="F106" s="101">
        <v>208182</v>
      </c>
      <c r="G106" s="103">
        <v>210711</v>
      </c>
      <c r="H106">
        <v>211998</v>
      </c>
      <c r="I106">
        <v>212906</v>
      </c>
    </row>
    <row r="107" spans="1:9" x14ac:dyDescent="0.3">
      <c r="A107" s="100" t="s">
        <v>216</v>
      </c>
      <c r="B107" s="101">
        <v>363777</v>
      </c>
      <c r="C107" s="101">
        <v>368301</v>
      </c>
      <c r="D107" s="101">
        <v>373745</v>
      </c>
      <c r="E107" s="101">
        <v>378778</v>
      </c>
      <c r="F107" s="101">
        <v>384774</v>
      </c>
      <c r="G107" s="103">
        <v>387803</v>
      </c>
      <c r="H107">
        <v>392140</v>
      </c>
      <c r="I107">
        <v>395869</v>
      </c>
    </row>
    <row r="108" spans="1:9" x14ac:dyDescent="0.3">
      <c r="A108" s="100" t="s">
        <v>218</v>
      </c>
      <c r="B108" s="101">
        <v>234308</v>
      </c>
      <c r="C108" s="101">
        <v>236816</v>
      </c>
      <c r="D108" s="101">
        <v>240016</v>
      </c>
      <c r="E108" s="101">
        <v>242387</v>
      </c>
      <c r="F108" s="101">
        <v>245095</v>
      </c>
      <c r="G108" s="103">
        <v>246124</v>
      </c>
      <c r="H108">
        <v>247258</v>
      </c>
      <c r="I108">
        <v>248287</v>
      </c>
    </row>
    <row r="109" spans="1:9" x14ac:dyDescent="0.3">
      <c r="A109" s="100" t="s">
        <v>220</v>
      </c>
      <c r="B109" s="101">
        <v>314593</v>
      </c>
      <c r="C109" s="101">
        <v>317112</v>
      </c>
      <c r="D109" s="101">
        <v>320101</v>
      </c>
      <c r="E109" s="101">
        <v>323443</v>
      </c>
      <c r="F109" s="101">
        <v>326427</v>
      </c>
      <c r="G109" s="103">
        <v>329102</v>
      </c>
      <c r="H109">
        <v>330795</v>
      </c>
      <c r="I109">
        <v>329771</v>
      </c>
    </row>
    <row r="110" spans="1:9" x14ac:dyDescent="0.3">
      <c r="A110" s="100" t="s">
        <v>222</v>
      </c>
      <c r="B110" s="101">
        <v>314039</v>
      </c>
      <c r="C110" s="101">
        <v>318167</v>
      </c>
      <c r="D110" s="101">
        <v>321602</v>
      </c>
      <c r="E110" s="101">
        <v>325303</v>
      </c>
      <c r="F110" s="101">
        <v>327580</v>
      </c>
      <c r="G110" s="103">
        <v>329391</v>
      </c>
      <c r="H110">
        <v>331096</v>
      </c>
      <c r="I110">
        <v>332336</v>
      </c>
    </row>
    <row r="111" spans="1:9" x14ac:dyDescent="0.3">
      <c r="A111" s="100" t="s">
        <v>228</v>
      </c>
      <c r="B111" s="101">
        <v>369189</v>
      </c>
      <c r="C111" s="101">
        <v>373628</v>
      </c>
      <c r="D111" s="101">
        <v>377073</v>
      </c>
      <c r="E111" s="101">
        <v>380070</v>
      </c>
      <c r="F111" s="101">
        <v>383301</v>
      </c>
      <c r="G111" s="103">
        <v>384837</v>
      </c>
      <c r="H111">
        <v>385346</v>
      </c>
      <c r="I111">
        <v>386710</v>
      </c>
    </row>
    <row r="112" spans="1:9" x14ac:dyDescent="0.3">
      <c r="A112" s="100" t="s">
        <v>230</v>
      </c>
      <c r="B112" s="101">
        <v>340332</v>
      </c>
      <c r="C112" s="101">
        <v>342108</v>
      </c>
      <c r="D112" s="101">
        <v>342997</v>
      </c>
      <c r="E112" s="101">
        <v>344285</v>
      </c>
      <c r="F112" s="101">
        <v>344802</v>
      </c>
      <c r="G112" s="103">
        <v>342736</v>
      </c>
      <c r="H112">
        <v>341982</v>
      </c>
      <c r="I112">
        <v>341806</v>
      </c>
    </row>
    <row r="113" spans="1:9" x14ac:dyDescent="0.3">
      <c r="A113" s="100" t="s">
        <v>232</v>
      </c>
      <c r="B113" s="101">
        <v>317257</v>
      </c>
      <c r="C113" s="101">
        <v>320317</v>
      </c>
      <c r="D113" s="101">
        <v>324409</v>
      </c>
      <c r="E113" s="101">
        <v>328738</v>
      </c>
      <c r="F113" s="101">
        <v>332127</v>
      </c>
      <c r="G113" s="103">
        <v>332705</v>
      </c>
      <c r="H113">
        <v>333869</v>
      </c>
      <c r="I113">
        <v>333794</v>
      </c>
    </row>
    <row r="114" spans="1:9" x14ac:dyDescent="0.3">
      <c r="A114" s="100" t="s">
        <v>234</v>
      </c>
      <c r="B114" s="101">
        <v>259986</v>
      </c>
      <c r="C114" s="101">
        <v>264097</v>
      </c>
      <c r="D114" s="101">
        <v>268853</v>
      </c>
      <c r="E114" s="101">
        <v>274542</v>
      </c>
      <c r="F114" s="101">
        <v>279139</v>
      </c>
      <c r="G114" s="103">
        <v>282849</v>
      </c>
      <c r="H114">
        <v>286186</v>
      </c>
      <c r="I114">
        <v>287942</v>
      </c>
    </row>
    <row r="115" spans="1:9" x14ac:dyDescent="0.3">
      <c r="A115" s="100" t="s">
        <v>242</v>
      </c>
      <c r="B115" s="101">
        <v>241978</v>
      </c>
      <c r="C115" s="101">
        <v>243004</v>
      </c>
      <c r="D115" s="101">
        <v>245149</v>
      </c>
      <c r="E115" s="101">
        <v>246818</v>
      </c>
      <c r="F115" s="101">
        <v>248697</v>
      </c>
      <c r="G115" s="103">
        <v>248880</v>
      </c>
      <c r="H115">
        <v>250149</v>
      </c>
      <c r="I115">
        <v>251160</v>
      </c>
    </row>
    <row r="116" spans="1:9" x14ac:dyDescent="0.3">
      <c r="A116" s="100" t="s">
        <v>244</v>
      </c>
      <c r="B116" s="101">
        <v>239742</v>
      </c>
      <c r="C116" s="101">
        <v>242142</v>
      </c>
      <c r="D116" s="101">
        <v>246030</v>
      </c>
      <c r="E116" s="101">
        <v>249375</v>
      </c>
      <c r="F116" s="101">
        <v>253371</v>
      </c>
      <c r="G116" s="103">
        <v>256039</v>
      </c>
      <c r="H116">
        <v>257810</v>
      </c>
      <c r="I116">
        <v>259552</v>
      </c>
    </row>
    <row r="117" spans="1:9" x14ac:dyDescent="0.3">
      <c r="A117" s="100" t="s">
        <v>246</v>
      </c>
      <c r="B117" s="101">
        <v>281179</v>
      </c>
      <c r="C117" s="101">
        <v>285996</v>
      </c>
      <c r="D117" s="101">
        <v>291368</v>
      </c>
      <c r="E117" s="101">
        <v>296056</v>
      </c>
      <c r="F117" s="101">
        <v>299899</v>
      </c>
      <c r="G117" s="103">
        <v>302343</v>
      </c>
      <c r="H117">
        <v>304824</v>
      </c>
      <c r="I117">
        <v>306870</v>
      </c>
    </row>
    <row r="118" spans="1:9" x14ac:dyDescent="0.3">
      <c r="A118" s="100" t="s">
        <v>248</v>
      </c>
      <c r="B118" s="101">
        <v>258518</v>
      </c>
      <c r="C118" s="101">
        <v>261275</v>
      </c>
      <c r="D118" s="101">
        <v>264030</v>
      </c>
      <c r="E118" s="101">
        <v>266412</v>
      </c>
      <c r="F118" s="101">
        <v>268270</v>
      </c>
      <c r="G118" s="103">
        <v>269100</v>
      </c>
      <c r="H118">
        <v>270782</v>
      </c>
      <c r="I118">
        <v>271523</v>
      </c>
    </row>
    <row r="119" spans="1:9" x14ac:dyDescent="0.3">
      <c r="A119" s="100" t="s">
        <v>254</v>
      </c>
      <c r="B119" s="101">
        <v>163200</v>
      </c>
      <c r="C119" s="101">
        <v>165657</v>
      </c>
      <c r="D119" s="101">
        <v>168433</v>
      </c>
      <c r="E119" s="101">
        <v>171609</v>
      </c>
      <c r="F119" s="101">
        <v>173703</v>
      </c>
      <c r="G119" s="103">
        <v>174609</v>
      </c>
      <c r="H119">
        <v>175470</v>
      </c>
      <c r="I119">
        <v>177507</v>
      </c>
    </row>
    <row r="120" spans="1:9" x14ac:dyDescent="0.3">
      <c r="A120" s="100" t="s">
        <v>260</v>
      </c>
      <c r="B120" s="101">
        <v>202047</v>
      </c>
      <c r="C120" s="101">
        <v>203637</v>
      </c>
      <c r="D120" s="101">
        <v>204598</v>
      </c>
      <c r="E120" s="101">
        <v>205965</v>
      </c>
      <c r="F120" s="101">
        <v>206706</v>
      </c>
      <c r="G120" s="103">
        <v>206052</v>
      </c>
      <c r="H120">
        <v>206186</v>
      </c>
      <c r="I120">
        <v>206548</v>
      </c>
    </row>
    <row r="121" spans="1:9" x14ac:dyDescent="0.3">
      <c r="A121" s="100" t="s">
        <v>264</v>
      </c>
      <c r="B121" s="101">
        <v>284625</v>
      </c>
      <c r="C121" s="101">
        <v>288850</v>
      </c>
      <c r="D121" s="101">
        <v>293853</v>
      </c>
      <c r="E121" s="101">
        <v>297928</v>
      </c>
      <c r="F121" s="101">
        <v>301328</v>
      </c>
      <c r="G121" s="103">
        <v>301785</v>
      </c>
      <c r="H121">
        <v>303858</v>
      </c>
      <c r="I121">
        <v>305222</v>
      </c>
    </row>
    <row r="122" spans="1:9" x14ac:dyDescent="0.3">
      <c r="A122" s="100" t="s">
        <v>266</v>
      </c>
      <c r="B122" s="101">
        <v>188971</v>
      </c>
      <c r="C122" s="101">
        <v>191138</v>
      </c>
      <c r="D122" s="101">
        <v>193315</v>
      </c>
      <c r="E122" s="101">
        <v>194124</v>
      </c>
      <c r="F122" s="101">
        <v>195187</v>
      </c>
      <c r="G122" s="103">
        <v>195680</v>
      </c>
      <c r="H122">
        <v>196904</v>
      </c>
      <c r="I122">
        <v>198019</v>
      </c>
    </row>
    <row r="123" spans="1:9" x14ac:dyDescent="0.3">
      <c r="A123" s="100" t="s">
        <v>270</v>
      </c>
      <c r="B123" s="101">
        <v>193476</v>
      </c>
      <c r="C123" s="101">
        <v>195787</v>
      </c>
      <c r="D123" s="101">
        <v>197954</v>
      </c>
      <c r="E123" s="101">
        <v>199870</v>
      </c>
      <c r="F123" s="101">
        <v>201945</v>
      </c>
      <c r="G123" s="103">
        <v>203243</v>
      </c>
      <c r="H123">
        <v>204525</v>
      </c>
      <c r="I123">
        <v>206349</v>
      </c>
    </row>
    <row r="124" spans="1:9" x14ac:dyDescent="0.3">
      <c r="A124" s="100" t="s">
        <v>274</v>
      </c>
      <c r="B124" s="101">
        <v>262456</v>
      </c>
      <c r="C124" s="101">
        <v>265650</v>
      </c>
      <c r="D124" s="101">
        <v>267801</v>
      </c>
      <c r="E124" s="101">
        <v>270671</v>
      </c>
      <c r="F124" s="101">
        <v>274222</v>
      </c>
      <c r="G124" s="103">
        <v>275505</v>
      </c>
      <c r="H124">
        <v>276700</v>
      </c>
      <c r="I124">
        <v>276983</v>
      </c>
    </row>
    <row r="125" spans="1:9" x14ac:dyDescent="0.3">
      <c r="A125" s="100" t="s">
        <v>282</v>
      </c>
      <c r="B125" s="101">
        <v>115089</v>
      </c>
      <c r="C125" s="101">
        <v>116543</v>
      </c>
      <c r="D125" s="101">
        <v>117997</v>
      </c>
      <c r="E125" s="101">
        <v>119205</v>
      </c>
      <c r="F125" s="101">
        <v>119730</v>
      </c>
      <c r="G125" s="103">
        <v>120377</v>
      </c>
      <c r="H125">
        <v>121676</v>
      </c>
      <c r="I125">
        <v>122549</v>
      </c>
    </row>
    <row r="126" spans="1:9" x14ac:dyDescent="0.3">
      <c r="A126" s="100" t="s">
        <v>284</v>
      </c>
      <c r="B126" s="101">
        <v>275724</v>
      </c>
      <c r="C126" s="101">
        <v>277991</v>
      </c>
      <c r="D126" s="101">
        <v>280650</v>
      </c>
      <c r="E126" s="101">
        <v>284073</v>
      </c>
      <c r="F126" s="101">
        <v>287173</v>
      </c>
      <c r="G126" s="103">
        <v>288155</v>
      </c>
      <c r="H126">
        <v>290395</v>
      </c>
      <c r="I126">
        <v>290885</v>
      </c>
    </row>
    <row r="127" spans="1:9" x14ac:dyDescent="0.3">
      <c r="A127" s="100" t="s">
        <v>292</v>
      </c>
      <c r="B127" s="101">
        <v>138826</v>
      </c>
      <c r="C127" s="101">
        <v>138555</v>
      </c>
      <c r="D127" s="101">
        <v>139332</v>
      </c>
      <c r="E127" s="101">
        <v>139763</v>
      </c>
      <c r="F127" s="101">
        <v>140264</v>
      </c>
      <c r="G127" s="103">
        <v>140984</v>
      </c>
      <c r="H127">
        <v>141538</v>
      </c>
      <c r="I127">
        <v>141771</v>
      </c>
    </row>
    <row r="128" spans="1:9" x14ac:dyDescent="0.3">
      <c r="A128" s="100" t="s">
        <v>296</v>
      </c>
      <c r="B128" s="101">
        <v>268130</v>
      </c>
      <c r="C128" s="101">
        <v>270689</v>
      </c>
      <c r="D128" s="101">
        <v>273212</v>
      </c>
      <c r="E128" s="101">
        <v>275176</v>
      </c>
      <c r="F128" s="101">
        <v>276957</v>
      </c>
      <c r="G128" s="103">
        <v>277616</v>
      </c>
      <c r="H128">
        <v>277855</v>
      </c>
      <c r="I128">
        <v>278556</v>
      </c>
    </row>
    <row r="129" spans="1:9" x14ac:dyDescent="0.3">
      <c r="A129" s="100" t="s">
        <v>298</v>
      </c>
      <c r="B129" s="101">
        <v>252773</v>
      </c>
      <c r="C129" s="101">
        <v>256376</v>
      </c>
      <c r="D129" s="101">
        <v>260225</v>
      </c>
      <c r="E129" s="101">
        <v>263181</v>
      </c>
      <c r="F129" s="101">
        <v>266240</v>
      </c>
      <c r="G129" s="103">
        <v>267521</v>
      </c>
      <c r="H129">
        <v>268607</v>
      </c>
      <c r="I129">
        <v>269457</v>
      </c>
    </row>
    <row r="130" spans="1:9" x14ac:dyDescent="0.3">
      <c r="A130" s="100" t="s">
        <v>302</v>
      </c>
      <c r="B130" s="101">
        <v>206517</v>
      </c>
      <c r="C130" s="101">
        <v>206670</v>
      </c>
      <c r="D130" s="101">
        <v>208037</v>
      </c>
      <c r="E130" s="101">
        <v>210538</v>
      </c>
      <c r="F130" s="101">
        <v>213335</v>
      </c>
      <c r="G130" s="103">
        <v>214718</v>
      </c>
      <c r="H130">
        <v>215133</v>
      </c>
      <c r="I130">
        <v>214905</v>
      </c>
    </row>
    <row r="131" spans="1:9" x14ac:dyDescent="0.3">
      <c r="A131" s="100" t="s">
        <v>304</v>
      </c>
      <c r="B131" s="101">
        <v>156795</v>
      </c>
      <c r="C131" s="101">
        <v>158621</v>
      </c>
      <c r="D131" s="101">
        <v>160268</v>
      </c>
      <c r="E131" s="101">
        <v>161701</v>
      </c>
      <c r="F131" s="101">
        <v>162701</v>
      </c>
      <c r="G131" s="103">
        <v>163075</v>
      </c>
      <c r="H131">
        <v>163203</v>
      </c>
      <c r="I131">
        <v>161780</v>
      </c>
    </row>
    <row r="132" spans="1:9" x14ac:dyDescent="0.3">
      <c r="A132" s="100" t="s">
        <v>306</v>
      </c>
      <c r="B132" s="101">
        <v>141820</v>
      </c>
      <c r="C132" s="101">
        <v>142672</v>
      </c>
      <c r="D132" s="101">
        <v>144340</v>
      </c>
      <c r="E132" s="101">
        <v>146038</v>
      </c>
      <c r="F132" s="101">
        <v>147736</v>
      </c>
      <c r="G132" s="103">
        <v>148768</v>
      </c>
      <c r="H132">
        <v>149112</v>
      </c>
      <c r="I132">
        <v>149539</v>
      </c>
    </row>
    <row r="133" spans="1:9" x14ac:dyDescent="0.3">
      <c r="A133" s="100" t="s">
        <v>308</v>
      </c>
      <c r="B133" s="101">
        <v>238519</v>
      </c>
      <c r="C133" s="101">
        <v>239858</v>
      </c>
      <c r="D133" s="101">
        <v>242106</v>
      </c>
      <c r="E133" s="101">
        <v>246054</v>
      </c>
      <c r="F133" s="101">
        <v>250377</v>
      </c>
      <c r="G133" s="103">
        <v>252359</v>
      </c>
      <c r="H133">
        <v>252796</v>
      </c>
      <c r="I133">
        <v>252520</v>
      </c>
    </row>
    <row r="134" spans="1:9" x14ac:dyDescent="0.3">
      <c r="A134" s="100" t="s">
        <v>312</v>
      </c>
      <c r="B134" s="101">
        <v>154704</v>
      </c>
      <c r="C134" s="101">
        <v>156031</v>
      </c>
      <c r="D134" s="101">
        <v>156633</v>
      </c>
      <c r="E134" s="101">
        <v>157460</v>
      </c>
      <c r="F134" s="101">
        <v>158576</v>
      </c>
      <c r="G134" s="103">
        <v>158473</v>
      </c>
      <c r="H134">
        <v>158527</v>
      </c>
      <c r="I134">
        <v>158450</v>
      </c>
    </row>
    <row r="135" spans="1:9" x14ac:dyDescent="0.3">
      <c r="A135" s="100" t="s">
        <v>316</v>
      </c>
      <c r="B135" s="101">
        <v>145742</v>
      </c>
      <c r="C135" s="101">
        <v>146278</v>
      </c>
      <c r="D135" s="101">
        <v>147476</v>
      </c>
      <c r="E135" s="101">
        <v>148277</v>
      </c>
      <c r="F135" s="101">
        <v>149689</v>
      </c>
      <c r="G135" s="103">
        <v>150140</v>
      </c>
      <c r="H135">
        <v>150906</v>
      </c>
      <c r="I135">
        <v>151422</v>
      </c>
    </row>
    <row r="136" spans="1:9" x14ac:dyDescent="0.3">
      <c r="A136" s="100" t="s">
        <v>318</v>
      </c>
      <c r="B136" s="101">
        <v>156658</v>
      </c>
      <c r="C136" s="101">
        <v>158065</v>
      </c>
      <c r="D136" s="101">
        <v>159414</v>
      </c>
      <c r="E136" s="101">
        <v>161200</v>
      </c>
      <c r="F136" s="101">
        <v>163087</v>
      </c>
      <c r="G136" s="103">
        <v>164980</v>
      </c>
      <c r="H136">
        <v>167979</v>
      </c>
      <c r="I136">
        <v>171119</v>
      </c>
    </row>
    <row r="137" spans="1:9" x14ac:dyDescent="0.3">
      <c r="A137" s="100" t="s">
        <v>286</v>
      </c>
      <c r="B137" s="101">
        <v>510983</v>
      </c>
      <c r="C137" s="101">
        <v>515533</v>
      </c>
      <c r="D137" s="101">
        <v>520900</v>
      </c>
      <c r="E137" s="101">
        <v>527114</v>
      </c>
      <c r="F137" s="101">
        <v>533056</v>
      </c>
      <c r="G137" s="103">
        <v>535918</v>
      </c>
      <c r="H137">
        <v>540059</v>
      </c>
      <c r="I137">
        <v>543973</v>
      </c>
    </row>
    <row r="138" spans="1:9" x14ac:dyDescent="0.3">
      <c r="A138" s="100" t="s">
        <v>288</v>
      </c>
      <c r="B138" s="101">
        <v>531088</v>
      </c>
      <c r="C138" s="101">
        <v>534904</v>
      </c>
      <c r="D138" s="101">
        <v>540503</v>
      </c>
      <c r="E138" s="101">
        <v>545021</v>
      </c>
      <c r="F138" s="101">
        <v>549557</v>
      </c>
      <c r="G138" s="103">
        <v>552259</v>
      </c>
      <c r="H138">
        <v>554590</v>
      </c>
      <c r="I138">
        <v>557229</v>
      </c>
    </row>
    <row r="139" spans="1:9" x14ac:dyDescent="0.3">
      <c r="A139" s="100" t="s">
        <v>290</v>
      </c>
      <c r="B139" s="101">
        <v>1331394</v>
      </c>
      <c r="C139" s="101">
        <v>1340180</v>
      </c>
      <c r="D139" s="101">
        <v>1349627</v>
      </c>
      <c r="E139" s="101">
        <v>1356994</v>
      </c>
      <c r="F139" s="101">
        <v>1365103</v>
      </c>
      <c r="G139" s="103">
        <v>1370728</v>
      </c>
      <c r="H139">
        <v>1376316</v>
      </c>
      <c r="I139">
        <v>1382542</v>
      </c>
    </row>
    <row r="140" spans="1:9" x14ac:dyDescent="0.3">
      <c r="A140" s="100" t="s">
        <v>294</v>
      </c>
      <c r="B140" s="101">
        <v>1480151</v>
      </c>
      <c r="C140" s="101">
        <v>1493114</v>
      </c>
      <c r="D140" s="101">
        <v>1509301</v>
      </c>
      <c r="E140" s="101">
        <v>1523100</v>
      </c>
      <c r="F140" s="101">
        <v>1540438</v>
      </c>
      <c r="G140" s="103">
        <v>1554636</v>
      </c>
      <c r="H140">
        <v>1568623</v>
      </c>
      <c r="I140">
        <v>1581555</v>
      </c>
    </row>
    <row r="141" spans="1:9" x14ac:dyDescent="0.3">
      <c r="A141" s="100" t="s">
        <v>300</v>
      </c>
      <c r="B141" s="101">
        <v>660009</v>
      </c>
      <c r="C141" s="101">
        <v>663998</v>
      </c>
      <c r="D141" s="101">
        <v>669377</v>
      </c>
      <c r="E141" s="101">
        <v>673590</v>
      </c>
      <c r="F141" s="101">
        <v>678484</v>
      </c>
      <c r="G141" s="103">
        <v>682444</v>
      </c>
      <c r="H141">
        <v>687524</v>
      </c>
      <c r="I141">
        <v>691667</v>
      </c>
    </row>
    <row r="142" spans="1:9" x14ac:dyDescent="0.3">
      <c r="A142" s="100" t="s">
        <v>310</v>
      </c>
      <c r="B142" s="101">
        <v>1144046</v>
      </c>
      <c r="C142" s="101">
        <v>1154136</v>
      </c>
      <c r="D142" s="101">
        <v>1164095</v>
      </c>
      <c r="E142" s="101">
        <v>1172382</v>
      </c>
      <c r="F142" s="101">
        <v>1180956</v>
      </c>
      <c r="G142" s="103">
        <v>1185321</v>
      </c>
      <c r="H142">
        <v>1189934</v>
      </c>
      <c r="I142">
        <v>1196236</v>
      </c>
    </row>
    <row r="143" spans="1:9" x14ac:dyDescent="0.3">
      <c r="A143" s="100" t="s">
        <v>314</v>
      </c>
      <c r="B143" s="101">
        <v>815960</v>
      </c>
      <c r="C143" s="101">
        <v>822940</v>
      </c>
      <c r="D143" s="101">
        <v>830512</v>
      </c>
      <c r="E143" s="101">
        <v>838525</v>
      </c>
      <c r="F143" s="101">
        <v>846888</v>
      </c>
      <c r="G143" s="103">
        <v>852353</v>
      </c>
      <c r="H143">
        <v>858852</v>
      </c>
      <c r="I143">
        <v>863980</v>
      </c>
    </row>
    <row r="144" spans="1:9" x14ac:dyDescent="0.3">
      <c r="A144" s="100" t="s">
        <v>322</v>
      </c>
      <c r="B144" s="101">
        <v>177196</v>
      </c>
      <c r="C144" s="101">
        <v>179460</v>
      </c>
      <c r="D144" s="101">
        <v>181241</v>
      </c>
      <c r="E144" s="101">
        <v>184287</v>
      </c>
      <c r="F144" s="101">
        <v>186946</v>
      </c>
      <c r="G144" s="103">
        <v>188678</v>
      </c>
      <c r="H144">
        <v>192106</v>
      </c>
      <c r="I144">
        <v>193282</v>
      </c>
    </row>
    <row r="145" spans="1:9" x14ac:dyDescent="0.3">
      <c r="A145" s="100" t="s">
        <v>324</v>
      </c>
      <c r="B145" s="101">
        <v>186290</v>
      </c>
      <c r="C145" s="101">
        <v>187914</v>
      </c>
      <c r="D145" s="101">
        <v>189636</v>
      </c>
      <c r="E145" s="101">
        <v>191673</v>
      </c>
      <c r="F145" s="101">
        <v>193653</v>
      </c>
      <c r="G145" s="103">
        <v>194752</v>
      </c>
      <c r="H145">
        <v>194355</v>
      </c>
      <c r="I145">
        <v>193468</v>
      </c>
    </row>
    <row r="146" spans="1:9" x14ac:dyDescent="0.3">
      <c r="A146" s="100" t="s">
        <v>326</v>
      </c>
      <c r="B146" s="101">
        <v>433043</v>
      </c>
      <c r="C146" s="101">
        <v>438386</v>
      </c>
      <c r="D146" s="101">
        <v>443791</v>
      </c>
      <c r="E146" s="101">
        <v>450640</v>
      </c>
      <c r="F146" s="101">
        <v>455966</v>
      </c>
      <c r="G146" s="103">
        <v>459252</v>
      </c>
      <c r="H146">
        <v>463405</v>
      </c>
      <c r="I146">
        <v>463377</v>
      </c>
    </row>
    <row r="147" spans="1:9" x14ac:dyDescent="0.3">
      <c r="A147" s="100" t="s">
        <v>328</v>
      </c>
      <c r="B147" s="101">
        <v>538249</v>
      </c>
      <c r="C147" s="101">
        <v>541734</v>
      </c>
      <c r="D147" s="101">
        <v>545961</v>
      </c>
      <c r="E147" s="101">
        <v>550283</v>
      </c>
      <c r="F147" s="101">
        <v>555057</v>
      </c>
      <c r="G147" s="103">
        <v>561349</v>
      </c>
      <c r="H147">
        <v>565968</v>
      </c>
      <c r="I147">
        <v>569578</v>
      </c>
    </row>
    <row r="148" spans="1:9" x14ac:dyDescent="0.3">
      <c r="A148" s="100" t="s">
        <v>336</v>
      </c>
      <c r="B148" s="101">
        <v>2279</v>
      </c>
      <c r="C148" s="101">
        <v>2265</v>
      </c>
      <c r="D148" s="101">
        <v>2292</v>
      </c>
      <c r="E148" s="101">
        <v>2335</v>
      </c>
      <c r="F148" s="101">
        <v>2331</v>
      </c>
      <c r="G148" s="103">
        <v>2259</v>
      </c>
      <c r="H148">
        <v>2242</v>
      </c>
      <c r="I148">
        <v>2224</v>
      </c>
    </row>
    <row r="149" spans="1:9" x14ac:dyDescent="0.3">
      <c r="A149" s="100" t="s">
        <v>338</v>
      </c>
      <c r="B149" s="101">
        <v>204454</v>
      </c>
      <c r="C149" s="101">
        <v>206182</v>
      </c>
      <c r="D149" s="101">
        <v>208185</v>
      </c>
      <c r="E149" s="101">
        <v>209941</v>
      </c>
      <c r="F149" s="101">
        <v>211747</v>
      </c>
      <c r="G149" s="103">
        <v>212834</v>
      </c>
      <c r="H149">
        <v>213919</v>
      </c>
      <c r="I149">
        <v>215052</v>
      </c>
    </row>
    <row r="150" spans="1:9" x14ac:dyDescent="0.3">
      <c r="A150" s="100" t="s">
        <v>340</v>
      </c>
      <c r="B150" s="101">
        <v>257744</v>
      </c>
      <c r="C150" s="101">
        <v>258592</v>
      </c>
      <c r="D150" s="101">
        <v>260512</v>
      </c>
      <c r="E150" s="101">
        <v>261386</v>
      </c>
      <c r="F150" s="101">
        <v>262355</v>
      </c>
      <c r="G150" s="103">
        <v>263070</v>
      </c>
      <c r="H150">
        <v>263100</v>
      </c>
      <c r="I150">
        <v>262100</v>
      </c>
    </row>
    <row r="151" spans="1:9" x14ac:dyDescent="0.3">
      <c r="A151" s="100" t="s">
        <v>342</v>
      </c>
      <c r="B151" s="101">
        <v>148499</v>
      </c>
      <c r="C151" s="101">
        <v>148794</v>
      </c>
      <c r="D151" s="101">
        <v>149709</v>
      </c>
      <c r="E151" s="101">
        <v>150005</v>
      </c>
      <c r="F151" s="101">
        <v>150711</v>
      </c>
      <c r="G151" s="103">
        <v>151270</v>
      </c>
      <c r="H151">
        <v>151397</v>
      </c>
      <c r="I151">
        <v>151583</v>
      </c>
    </row>
    <row r="152" spans="1:9" x14ac:dyDescent="0.3">
      <c r="A152" s="100" t="s">
        <v>346</v>
      </c>
      <c r="B152" s="101">
        <v>266193</v>
      </c>
      <c r="C152" s="101">
        <v>268951</v>
      </c>
      <c r="D152" s="101">
        <v>270994</v>
      </c>
      <c r="E152" s="101">
        <v>273952</v>
      </c>
      <c r="F152" s="101">
        <v>276677</v>
      </c>
      <c r="G152" s="103">
        <v>279027</v>
      </c>
      <c r="H152">
        <v>282644</v>
      </c>
      <c r="I152">
        <v>285093</v>
      </c>
    </row>
    <row r="153" spans="1:9" x14ac:dyDescent="0.3">
      <c r="A153" s="100" t="s">
        <v>348</v>
      </c>
      <c r="B153" s="101">
        <v>211918</v>
      </c>
      <c r="C153" s="101">
        <v>214028</v>
      </c>
      <c r="D153" s="101">
        <v>215991</v>
      </c>
      <c r="E153" s="101">
        <v>217584</v>
      </c>
      <c r="F153" s="101">
        <v>218580</v>
      </c>
      <c r="G153" s="103">
        <v>220363</v>
      </c>
      <c r="H153">
        <v>221996</v>
      </c>
      <c r="I153">
        <v>222193</v>
      </c>
    </row>
    <row r="154" spans="1:9" x14ac:dyDescent="0.3">
      <c r="A154" s="100" t="s">
        <v>350</v>
      </c>
      <c r="B154" s="101">
        <v>131480</v>
      </c>
      <c r="C154" s="101">
        <v>132201</v>
      </c>
      <c r="D154" s="101">
        <v>133264</v>
      </c>
      <c r="E154" s="101">
        <v>133791</v>
      </c>
      <c r="F154" s="101">
        <v>134406</v>
      </c>
      <c r="G154" s="103">
        <v>135247</v>
      </c>
      <c r="H154">
        <v>135780</v>
      </c>
      <c r="I154">
        <v>136264</v>
      </c>
    </row>
    <row r="155" spans="1:9" x14ac:dyDescent="0.3">
      <c r="A155" s="100" t="s">
        <v>352</v>
      </c>
      <c r="B155" s="101">
        <v>476914</v>
      </c>
      <c r="C155" s="101">
        <v>479911</v>
      </c>
      <c r="D155" s="101">
        <v>484560</v>
      </c>
      <c r="E155" s="101">
        <v>488487</v>
      </c>
      <c r="F155" s="101">
        <v>492240</v>
      </c>
      <c r="G155" s="103">
        <v>496043</v>
      </c>
      <c r="H155">
        <v>498064</v>
      </c>
      <c r="I155">
        <v>500024</v>
      </c>
    </row>
    <row r="156" spans="1:9" x14ac:dyDescent="0.3">
      <c r="A156" s="100" t="s">
        <v>330</v>
      </c>
      <c r="B156" s="101">
        <v>753102</v>
      </c>
      <c r="C156" s="101">
        <v>757930</v>
      </c>
      <c r="D156" s="101">
        <v>764702</v>
      </c>
      <c r="E156" s="101">
        <v>772406</v>
      </c>
      <c r="F156" s="101">
        <v>778831</v>
      </c>
      <c r="G156" s="103">
        <v>787171</v>
      </c>
      <c r="H156">
        <v>795286</v>
      </c>
      <c r="I156">
        <v>802375</v>
      </c>
    </row>
    <row r="157" spans="1:9" x14ac:dyDescent="0.3">
      <c r="A157" s="100" t="s">
        <v>332</v>
      </c>
      <c r="B157" s="101">
        <v>414965</v>
      </c>
      <c r="C157" s="101">
        <v>417025</v>
      </c>
      <c r="D157" s="101">
        <v>418498</v>
      </c>
      <c r="E157" s="101">
        <v>420847</v>
      </c>
      <c r="F157" s="101">
        <v>422933</v>
      </c>
      <c r="G157" s="103">
        <v>424667</v>
      </c>
      <c r="H157">
        <v>426516</v>
      </c>
      <c r="I157">
        <v>428788</v>
      </c>
    </row>
    <row r="158" spans="1:9" x14ac:dyDescent="0.3">
      <c r="A158" s="100" t="s">
        <v>334</v>
      </c>
      <c r="B158" s="101">
        <v>602216</v>
      </c>
      <c r="C158" s="101">
        <v>605959</v>
      </c>
      <c r="D158" s="101">
        <v>611739</v>
      </c>
      <c r="E158" s="101">
        <v>617527</v>
      </c>
      <c r="F158" s="101">
        <v>623094</v>
      </c>
      <c r="G158" s="103">
        <v>628139</v>
      </c>
      <c r="H158">
        <v>633558</v>
      </c>
      <c r="I158">
        <v>637070</v>
      </c>
    </row>
    <row r="159" spans="1:9" x14ac:dyDescent="0.3">
      <c r="A159" s="100" t="s">
        <v>344</v>
      </c>
      <c r="B159" s="101">
        <v>535197</v>
      </c>
      <c r="C159" s="101">
        <v>538370</v>
      </c>
      <c r="D159" s="101">
        <v>542203</v>
      </c>
      <c r="E159" s="101">
        <v>546466</v>
      </c>
      <c r="F159" s="101">
        <v>551446</v>
      </c>
      <c r="G159" s="103">
        <v>555195</v>
      </c>
      <c r="H159">
        <v>559399</v>
      </c>
      <c r="I159">
        <v>562225</v>
      </c>
    </row>
    <row r="160" spans="1:9" x14ac:dyDescent="0.3">
      <c r="A160" s="100" t="s">
        <v>727</v>
      </c>
      <c r="B160" s="101">
        <v>70037</v>
      </c>
      <c r="C160" s="101">
        <v>70073</v>
      </c>
      <c r="D160" s="101">
        <v>70141</v>
      </c>
      <c r="E160" s="101">
        <v>69936</v>
      </c>
      <c r="F160" s="101">
        <v>69665</v>
      </c>
      <c r="G160" s="103">
        <v>69794</v>
      </c>
      <c r="H160">
        <v>69961</v>
      </c>
      <c r="I160" t="e">
        <v>#N/A</v>
      </c>
    </row>
    <row r="161" spans="1:9" x14ac:dyDescent="0.3">
      <c r="A161" s="100" t="s">
        <v>432</v>
      </c>
      <c r="B161" s="101">
        <v>122007</v>
      </c>
      <c r="C161" s="101">
        <v>121653</v>
      </c>
      <c r="D161" s="101">
        <v>121897</v>
      </c>
      <c r="E161" s="101">
        <v>122635</v>
      </c>
      <c r="F161" s="101">
        <v>123323</v>
      </c>
      <c r="G161" s="103">
        <v>123742</v>
      </c>
      <c r="H161">
        <v>124178</v>
      </c>
      <c r="I161">
        <v>124560</v>
      </c>
    </row>
    <row r="162" spans="1:9" x14ac:dyDescent="0.3">
      <c r="A162" s="100" t="s">
        <v>426</v>
      </c>
      <c r="B162" s="101">
        <v>115553</v>
      </c>
      <c r="C162" s="101">
        <v>115912</v>
      </c>
      <c r="D162" s="101">
        <v>116420</v>
      </c>
      <c r="E162" s="101">
        <v>116450</v>
      </c>
      <c r="F162" s="101">
        <v>116820</v>
      </c>
      <c r="G162" s="103">
        <v>116863</v>
      </c>
      <c r="H162">
        <v>117181</v>
      </c>
      <c r="I162">
        <v>117203</v>
      </c>
    </row>
    <row r="163" spans="1:9" x14ac:dyDescent="0.3">
      <c r="A163" s="100" t="s">
        <v>428</v>
      </c>
      <c r="B163" s="101">
        <v>94053</v>
      </c>
      <c r="C163" s="101">
        <v>94518</v>
      </c>
      <c r="D163" s="101">
        <v>94837</v>
      </c>
      <c r="E163" s="101">
        <v>94836</v>
      </c>
      <c r="F163" s="101">
        <v>94984</v>
      </c>
      <c r="G163" s="103">
        <v>95159</v>
      </c>
      <c r="H163">
        <v>95330</v>
      </c>
      <c r="I163">
        <v>95696</v>
      </c>
    </row>
    <row r="164" spans="1:9" x14ac:dyDescent="0.3">
      <c r="A164" s="100" t="s">
        <v>430</v>
      </c>
      <c r="B164" s="101">
        <v>152776</v>
      </c>
      <c r="C164" s="101">
        <v>153223</v>
      </c>
      <c r="D164" s="101">
        <v>153819</v>
      </c>
      <c r="E164" s="101">
        <v>154085</v>
      </c>
      <c r="F164" s="101">
        <v>154626</v>
      </c>
      <c r="G164" s="103">
        <v>155155</v>
      </c>
      <c r="H164">
        <v>155593</v>
      </c>
      <c r="I164">
        <v>156100</v>
      </c>
    </row>
    <row r="165" spans="1:9" x14ac:dyDescent="0.3">
      <c r="A165" s="100" t="s">
        <v>456</v>
      </c>
      <c r="B165" s="101">
        <v>135498</v>
      </c>
      <c r="C165" s="101">
        <v>135801</v>
      </c>
      <c r="D165" s="101">
        <v>135953</v>
      </c>
      <c r="E165" s="101">
        <v>135418</v>
      </c>
      <c r="F165" s="101">
        <v>135408</v>
      </c>
      <c r="G165" s="103">
        <v>135571</v>
      </c>
      <c r="H165">
        <v>136126</v>
      </c>
      <c r="I165">
        <v>135957</v>
      </c>
    </row>
    <row r="166" spans="1:9" x14ac:dyDescent="0.3">
      <c r="A166" s="100" t="s">
        <v>446</v>
      </c>
      <c r="B166" s="101">
        <v>133015</v>
      </c>
      <c r="C166" s="101">
        <v>132786</v>
      </c>
      <c r="D166" s="101">
        <v>132777</v>
      </c>
      <c r="E166" s="101">
        <v>132730</v>
      </c>
      <c r="F166" s="101">
        <v>132337</v>
      </c>
      <c r="G166" s="103">
        <v>132515</v>
      </c>
      <c r="H166">
        <v>132447</v>
      </c>
      <c r="I166">
        <v>132435</v>
      </c>
    </row>
    <row r="167" spans="1:9" x14ac:dyDescent="0.3">
      <c r="A167" s="100" t="s">
        <v>424</v>
      </c>
      <c r="B167" s="101">
        <v>75932</v>
      </c>
      <c r="C167" s="101">
        <v>75789</v>
      </c>
      <c r="D167" s="101">
        <v>75133</v>
      </c>
      <c r="E167" s="101">
        <v>74211</v>
      </c>
      <c r="F167" s="101">
        <v>73665</v>
      </c>
      <c r="G167" s="103">
        <v>73076</v>
      </c>
      <c r="H167">
        <v>72992</v>
      </c>
      <c r="I167">
        <v>72695</v>
      </c>
    </row>
    <row r="168" spans="1:9" x14ac:dyDescent="0.3">
      <c r="A168" s="100" t="s">
        <v>444</v>
      </c>
      <c r="B168" s="101">
        <v>123135</v>
      </c>
      <c r="C168" s="101">
        <v>123375</v>
      </c>
      <c r="D168" s="101">
        <v>123826</v>
      </c>
      <c r="E168" s="101">
        <v>123671</v>
      </c>
      <c r="F168" s="101">
        <v>124237</v>
      </c>
      <c r="G168" s="103">
        <v>124711</v>
      </c>
      <c r="H168">
        <v>125055</v>
      </c>
      <c r="I168">
        <v>125818</v>
      </c>
    </row>
    <row r="169" spans="1:9" x14ac:dyDescent="0.3">
      <c r="A169" s="100" t="s">
        <v>422</v>
      </c>
      <c r="B169" s="101">
        <v>184332</v>
      </c>
      <c r="C169" s="101">
        <v>184669</v>
      </c>
      <c r="D169" s="101">
        <v>184968</v>
      </c>
      <c r="E169" s="101">
        <v>185247</v>
      </c>
      <c r="F169" s="101">
        <v>185754</v>
      </c>
      <c r="G169" s="103">
        <v>186452</v>
      </c>
      <c r="H169">
        <v>187568</v>
      </c>
      <c r="I169">
        <v>188771</v>
      </c>
    </row>
    <row r="170" spans="1:9" x14ac:dyDescent="0.3">
      <c r="A170" s="100" t="s">
        <v>450</v>
      </c>
      <c r="B170" s="101">
        <v>239460</v>
      </c>
      <c r="C170" s="101">
        <v>240108</v>
      </c>
      <c r="D170" s="101">
        <v>240966</v>
      </c>
      <c r="E170" s="101">
        <v>242316</v>
      </c>
      <c r="F170" s="101">
        <v>244462</v>
      </c>
      <c r="G170" s="103">
        <v>245480</v>
      </c>
      <c r="H170">
        <v>246466</v>
      </c>
      <c r="I170">
        <v>246993</v>
      </c>
    </row>
    <row r="171" spans="1:9" x14ac:dyDescent="0.3">
      <c r="A171" s="100" t="s">
        <v>440</v>
      </c>
      <c r="B171" s="101">
        <v>140081</v>
      </c>
      <c r="C171" s="101">
        <v>139867</v>
      </c>
      <c r="D171" s="101">
        <v>140453</v>
      </c>
      <c r="E171" s="101">
        <v>140946</v>
      </c>
      <c r="F171" s="101">
        <v>141678</v>
      </c>
      <c r="G171" s="103">
        <v>142090</v>
      </c>
      <c r="H171">
        <v>142906</v>
      </c>
      <c r="I171">
        <v>143315</v>
      </c>
    </row>
    <row r="172" spans="1:9" x14ac:dyDescent="0.3">
      <c r="A172" s="100" t="s">
        <v>416</v>
      </c>
      <c r="B172" s="101">
        <v>139769</v>
      </c>
      <c r="C172" s="101">
        <v>140536</v>
      </c>
      <c r="D172" s="101">
        <v>141287</v>
      </c>
      <c r="E172" s="101">
        <v>142259</v>
      </c>
      <c r="F172" s="101">
        <v>143408</v>
      </c>
      <c r="G172" s="103">
        <v>144288</v>
      </c>
      <c r="H172">
        <v>144876</v>
      </c>
      <c r="I172">
        <v>147049</v>
      </c>
    </row>
    <row r="173" spans="1:9" x14ac:dyDescent="0.3">
      <c r="A173" s="100" t="s">
        <v>452</v>
      </c>
      <c r="B173" s="101">
        <v>126998</v>
      </c>
      <c r="C173" s="101">
        <v>127436</v>
      </c>
      <c r="D173" s="101">
        <v>128009</v>
      </c>
      <c r="E173" s="101">
        <v>127980</v>
      </c>
      <c r="F173" s="101">
        <v>128891</v>
      </c>
      <c r="G173" s="103">
        <v>130690</v>
      </c>
      <c r="H173">
        <v>132165</v>
      </c>
      <c r="I173" t="e">
        <v>#N/A</v>
      </c>
    </row>
    <row r="174" spans="1:9" x14ac:dyDescent="0.3">
      <c r="A174" s="100" t="s">
        <v>420</v>
      </c>
      <c r="B174" s="101">
        <v>348724</v>
      </c>
      <c r="C174" s="101">
        <v>352146</v>
      </c>
      <c r="D174" s="101">
        <v>354829</v>
      </c>
      <c r="E174" s="101">
        <v>357496</v>
      </c>
      <c r="F174" s="101">
        <v>361168</v>
      </c>
      <c r="G174" s="103">
        <v>362756</v>
      </c>
      <c r="H174">
        <v>364248</v>
      </c>
      <c r="I174">
        <v>366903</v>
      </c>
    </row>
    <row r="175" spans="1:9" x14ac:dyDescent="0.3">
      <c r="A175" s="100" t="s">
        <v>448</v>
      </c>
      <c r="B175" s="101">
        <v>235612</v>
      </c>
      <c r="C175" s="101">
        <v>236166</v>
      </c>
      <c r="D175" s="101">
        <v>236871</v>
      </c>
      <c r="E175" s="101">
        <v>237378</v>
      </c>
      <c r="F175" s="101">
        <v>238179</v>
      </c>
      <c r="G175" s="103">
        <v>239127</v>
      </c>
      <c r="H175">
        <v>240131</v>
      </c>
      <c r="I175" t="e">
        <v>#N/A</v>
      </c>
    </row>
    <row r="176" spans="1:9" x14ac:dyDescent="0.3">
      <c r="A176" s="100" t="s">
        <v>436</v>
      </c>
      <c r="B176" s="101">
        <v>58907</v>
      </c>
      <c r="C176" s="101">
        <v>59008</v>
      </c>
      <c r="D176" s="101">
        <v>59056</v>
      </c>
      <c r="E176" s="101">
        <v>59247</v>
      </c>
      <c r="F176" s="101">
        <v>59714</v>
      </c>
      <c r="G176" s="103">
        <v>59953</v>
      </c>
      <c r="H176">
        <v>60183</v>
      </c>
      <c r="I176">
        <v>60326</v>
      </c>
    </row>
    <row r="177" spans="1:9" x14ac:dyDescent="0.3">
      <c r="A177" s="100" t="s">
        <v>418</v>
      </c>
      <c r="B177" s="101">
        <v>179014</v>
      </c>
      <c r="C177" s="101">
        <v>179230</v>
      </c>
      <c r="D177" s="101">
        <v>179933</v>
      </c>
      <c r="E177" s="101">
        <v>180168</v>
      </c>
      <c r="F177" s="101">
        <v>180453</v>
      </c>
      <c r="G177" s="103">
        <v>180795</v>
      </c>
      <c r="H177">
        <v>181019</v>
      </c>
      <c r="I177">
        <v>181075</v>
      </c>
    </row>
    <row r="178" spans="1:9" x14ac:dyDescent="0.3">
      <c r="A178" s="100" t="s">
        <v>414</v>
      </c>
      <c r="B178" s="101">
        <v>69806</v>
      </c>
      <c r="C178" s="101">
        <v>69764</v>
      </c>
      <c r="D178" s="101">
        <v>69653</v>
      </c>
      <c r="E178" s="101">
        <v>69547</v>
      </c>
      <c r="F178" s="101">
        <v>69630</v>
      </c>
      <c r="G178" s="103">
        <v>69609</v>
      </c>
      <c r="H178">
        <v>69713</v>
      </c>
      <c r="I178">
        <v>69862</v>
      </c>
    </row>
    <row r="179" spans="1:9" x14ac:dyDescent="0.3">
      <c r="A179" s="100" t="s">
        <v>454</v>
      </c>
      <c r="B179" s="101">
        <v>91346</v>
      </c>
      <c r="C179" s="101">
        <v>91362</v>
      </c>
      <c r="D179" s="101">
        <v>91549</v>
      </c>
      <c r="E179" s="101">
        <v>91767</v>
      </c>
      <c r="F179" s="101">
        <v>91994</v>
      </c>
      <c r="G179" s="103">
        <v>92264</v>
      </c>
      <c r="H179">
        <v>93049</v>
      </c>
      <c r="I179">
        <v>93961</v>
      </c>
    </row>
    <row r="180" spans="1:9" x14ac:dyDescent="0.3">
      <c r="A180" s="100" t="s">
        <v>438</v>
      </c>
      <c r="B180" s="101">
        <v>91737</v>
      </c>
      <c r="C180" s="101">
        <v>92249</v>
      </c>
      <c r="D180" s="101">
        <v>92540</v>
      </c>
      <c r="E180" s="101">
        <v>92805</v>
      </c>
      <c r="F180" s="101">
        <v>93276</v>
      </c>
      <c r="G180" s="103">
        <v>93590</v>
      </c>
      <c r="H180">
        <v>94142</v>
      </c>
      <c r="I180">
        <v>94590</v>
      </c>
    </row>
    <row r="181" spans="1:9" x14ac:dyDescent="0.3">
      <c r="A181" s="100" t="s">
        <v>442</v>
      </c>
      <c r="B181" s="101">
        <v>146275</v>
      </c>
      <c r="C181" s="101">
        <v>146741</v>
      </c>
      <c r="D181" s="101">
        <v>147119</v>
      </c>
      <c r="E181" s="101">
        <v>147958</v>
      </c>
      <c r="F181" s="101">
        <v>149478</v>
      </c>
      <c r="G181" s="103">
        <v>151485</v>
      </c>
      <c r="H181">
        <v>153302</v>
      </c>
      <c r="I181">
        <v>154676</v>
      </c>
    </row>
    <row r="182" spans="1:9" x14ac:dyDescent="0.3">
      <c r="A182" s="100" t="s">
        <v>354</v>
      </c>
      <c r="B182" s="101">
        <v>224910</v>
      </c>
      <c r="C182" s="101">
        <v>227070</v>
      </c>
      <c r="D182" s="101">
        <v>228920</v>
      </c>
      <c r="E182" s="101">
        <v>230350</v>
      </c>
      <c r="F182" s="101">
        <v>229840</v>
      </c>
      <c r="G182" s="103">
        <v>228800</v>
      </c>
      <c r="H182">
        <v>227560</v>
      </c>
      <c r="I182">
        <v>228670</v>
      </c>
    </row>
    <row r="183" spans="1:9" x14ac:dyDescent="0.3">
      <c r="A183" s="100" t="s">
        <v>356</v>
      </c>
      <c r="B183" s="101">
        <v>255560</v>
      </c>
      <c r="C183" s="101">
        <v>257770</v>
      </c>
      <c r="D183" s="101">
        <v>260530</v>
      </c>
      <c r="E183" s="101">
        <v>261960</v>
      </c>
      <c r="F183" s="101">
        <v>262190</v>
      </c>
      <c r="G183" s="103">
        <v>261800</v>
      </c>
      <c r="H183">
        <v>261470</v>
      </c>
      <c r="I183">
        <v>261210</v>
      </c>
    </row>
    <row r="184" spans="1:9" x14ac:dyDescent="0.3">
      <c r="A184" s="100" t="s">
        <v>358</v>
      </c>
      <c r="B184" s="101">
        <v>116220</v>
      </c>
      <c r="C184" s="101">
        <v>116290</v>
      </c>
      <c r="D184" s="101">
        <v>116740</v>
      </c>
      <c r="E184" s="101">
        <v>116900</v>
      </c>
      <c r="F184" s="101">
        <v>116520</v>
      </c>
      <c r="G184" s="103">
        <v>116280</v>
      </c>
      <c r="H184">
        <v>116040</v>
      </c>
      <c r="I184">
        <v>116200</v>
      </c>
    </row>
    <row r="185" spans="1:9" x14ac:dyDescent="0.3">
      <c r="A185" s="100" t="s">
        <v>360</v>
      </c>
      <c r="B185" s="101">
        <v>86910</v>
      </c>
      <c r="C185" s="101">
        <v>88050</v>
      </c>
      <c r="D185" s="101">
        <v>87650</v>
      </c>
      <c r="E185" s="101">
        <v>86890</v>
      </c>
      <c r="F185" s="101">
        <v>87130</v>
      </c>
      <c r="G185" s="103">
        <v>86810</v>
      </c>
      <c r="H185">
        <v>86260</v>
      </c>
      <c r="I185">
        <v>85870</v>
      </c>
    </row>
    <row r="186" spans="1:9" x14ac:dyDescent="0.3">
      <c r="A186" s="100" t="s">
        <v>362</v>
      </c>
      <c r="B186" s="101">
        <v>51280</v>
      </c>
      <c r="C186" s="101">
        <v>51280</v>
      </c>
      <c r="D186" s="101">
        <v>51190</v>
      </c>
      <c r="E186" s="101">
        <v>51360</v>
      </c>
      <c r="F186" s="101">
        <v>51350</v>
      </c>
      <c r="G186" s="103">
        <v>51450</v>
      </c>
      <c r="H186">
        <v>51400</v>
      </c>
      <c r="I186">
        <v>51540</v>
      </c>
    </row>
    <row r="187" spans="1:9" x14ac:dyDescent="0.3">
      <c r="A187" s="100" t="s">
        <v>364</v>
      </c>
      <c r="B187" s="101">
        <v>150840</v>
      </c>
      <c r="C187" s="101">
        <v>150280</v>
      </c>
      <c r="D187" s="101">
        <v>149960</v>
      </c>
      <c r="E187" s="101">
        <v>149670</v>
      </c>
      <c r="F187" s="101">
        <v>149520</v>
      </c>
      <c r="G187" s="103">
        <v>149200</v>
      </c>
      <c r="H187">
        <v>148790</v>
      </c>
      <c r="I187">
        <v>148860</v>
      </c>
    </row>
    <row r="188" spans="1:9" x14ac:dyDescent="0.3">
      <c r="A188" s="100" t="s">
        <v>366</v>
      </c>
      <c r="B188" s="101">
        <v>147780</v>
      </c>
      <c r="C188" s="101">
        <v>148100</v>
      </c>
      <c r="D188" s="101">
        <v>148130</v>
      </c>
      <c r="E188" s="101">
        <v>148210</v>
      </c>
      <c r="F188" s="101">
        <v>148270</v>
      </c>
      <c r="G188" s="103">
        <v>148710</v>
      </c>
      <c r="H188">
        <v>148750</v>
      </c>
      <c r="I188">
        <v>149320</v>
      </c>
    </row>
    <row r="189" spans="1:9" x14ac:dyDescent="0.3">
      <c r="A189" s="100" t="s">
        <v>368</v>
      </c>
      <c r="B189" s="101">
        <v>122730</v>
      </c>
      <c r="C189" s="101">
        <v>122430</v>
      </c>
      <c r="D189" s="101">
        <v>122130</v>
      </c>
      <c r="E189" s="101">
        <v>122060</v>
      </c>
      <c r="F189" s="101">
        <v>122200</v>
      </c>
      <c r="G189" s="103">
        <v>121940</v>
      </c>
      <c r="H189">
        <v>121840</v>
      </c>
      <c r="I189">
        <v>122010</v>
      </c>
    </row>
    <row r="190" spans="1:9" x14ac:dyDescent="0.3">
      <c r="A190" s="100" t="s">
        <v>370</v>
      </c>
      <c r="B190" s="101">
        <v>105880</v>
      </c>
      <c r="C190" s="101">
        <v>105840</v>
      </c>
      <c r="D190" s="101">
        <v>106710</v>
      </c>
      <c r="E190" s="101">
        <v>106960</v>
      </c>
      <c r="F190" s="101">
        <v>107540</v>
      </c>
      <c r="G190" s="103">
        <v>108130</v>
      </c>
      <c r="H190">
        <v>108330</v>
      </c>
      <c r="I190">
        <v>108640</v>
      </c>
    </row>
    <row r="191" spans="1:9" x14ac:dyDescent="0.3">
      <c r="A191" s="100" t="s">
        <v>372</v>
      </c>
      <c r="B191" s="101">
        <v>100860</v>
      </c>
      <c r="C191" s="101">
        <v>101390</v>
      </c>
      <c r="D191" s="101">
        <v>102090</v>
      </c>
      <c r="E191" s="101">
        <v>103050</v>
      </c>
      <c r="F191" s="101">
        <v>104090</v>
      </c>
      <c r="G191" s="103">
        <v>104840</v>
      </c>
      <c r="H191">
        <v>105790</v>
      </c>
      <c r="I191">
        <v>107090</v>
      </c>
    </row>
    <row r="192" spans="1:9" x14ac:dyDescent="0.3">
      <c r="A192" s="100" t="s">
        <v>374</v>
      </c>
      <c r="B192" s="101">
        <v>91040</v>
      </c>
      <c r="C192" s="101">
        <v>91530</v>
      </c>
      <c r="D192" s="101">
        <v>92410</v>
      </c>
      <c r="E192" s="101">
        <v>92940</v>
      </c>
      <c r="F192" s="101">
        <v>93810</v>
      </c>
      <c r="G192" s="103">
        <v>94760</v>
      </c>
      <c r="H192">
        <v>95170</v>
      </c>
      <c r="I192">
        <v>95530</v>
      </c>
    </row>
    <row r="193" spans="1:9" x14ac:dyDescent="0.3">
      <c r="A193" s="100" t="s">
        <v>728</v>
      </c>
      <c r="B193" s="101">
        <v>482630</v>
      </c>
      <c r="C193" s="101">
        <v>487460</v>
      </c>
      <c r="D193" s="101">
        <v>492610</v>
      </c>
      <c r="E193" s="101">
        <v>498810</v>
      </c>
      <c r="F193" s="101">
        <v>507170</v>
      </c>
      <c r="G193" s="103">
        <v>513210</v>
      </c>
      <c r="H193">
        <v>518500</v>
      </c>
      <c r="I193" t="e">
        <v>#N/A</v>
      </c>
    </row>
    <row r="194" spans="1:9" x14ac:dyDescent="0.3">
      <c r="A194" s="100" t="s">
        <v>729</v>
      </c>
      <c r="B194" s="101">
        <v>27560</v>
      </c>
      <c r="C194" s="101">
        <v>27400</v>
      </c>
      <c r="D194" s="101">
        <v>27250</v>
      </c>
      <c r="E194" s="101">
        <v>27070</v>
      </c>
      <c r="F194" s="101">
        <v>26900</v>
      </c>
      <c r="G194" s="103">
        <v>26950</v>
      </c>
      <c r="H194">
        <v>26830</v>
      </c>
      <c r="I194" t="e">
        <v>#N/A</v>
      </c>
    </row>
    <row r="195" spans="1:9" x14ac:dyDescent="0.3">
      <c r="A195" s="100" t="s">
        <v>380</v>
      </c>
      <c r="B195" s="101">
        <v>156800</v>
      </c>
      <c r="C195" s="101">
        <v>157160</v>
      </c>
      <c r="D195" s="101">
        <v>157690</v>
      </c>
      <c r="E195" s="101">
        <v>158460</v>
      </c>
      <c r="F195" s="101">
        <v>159380</v>
      </c>
      <c r="G195" s="103">
        <v>160130</v>
      </c>
      <c r="H195">
        <v>160340</v>
      </c>
      <c r="I195">
        <v>160890</v>
      </c>
    </row>
    <row r="196" spans="1:9" x14ac:dyDescent="0.3">
      <c r="A196" s="100" t="s">
        <v>381</v>
      </c>
      <c r="B196" s="101">
        <v>366210</v>
      </c>
      <c r="C196" s="101">
        <v>366900</v>
      </c>
      <c r="D196" s="101">
        <v>367250</v>
      </c>
      <c r="E196" s="101">
        <v>368080</v>
      </c>
      <c r="F196" s="101">
        <v>370330</v>
      </c>
      <c r="G196" s="103">
        <v>371410</v>
      </c>
      <c r="H196">
        <v>371910</v>
      </c>
      <c r="I196">
        <v>373550</v>
      </c>
    </row>
    <row r="197" spans="1:9" x14ac:dyDescent="0.3">
      <c r="A197" s="100" t="s">
        <v>382</v>
      </c>
      <c r="B197" s="101">
        <v>595070</v>
      </c>
      <c r="C197" s="101">
        <v>596520</v>
      </c>
      <c r="D197" s="101">
        <v>599640</v>
      </c>
      <c r="E197" s="101">
        <v>606340</v>
      </c>
      <c r="F197" s="101">
        <v>615070</v>
      </c>
      <c r="G197" s="103">
        <v>621020</v>
      </c>
      <c r="H197">
        <v>626410</v>
      </c>
      <c r="I197">
        <v>633120</v>
      </c>
    </row>
    <row r="198" spans="1:9" x14ac:dyDescent="0.3">
      <c r="A198" s="100" t="s">
        <v>384</v>
      </c>
      <c r="B198" s="101">
        <v>232890</v>
      </c>
      <c r="C198" s="101">
        <v>232930</v>
      </c>
      <c r="D198" s="101">
        <v>233080</v>
      </c>
      <c r="E198" s="101">
        <v>234110</v>
      </c>
      <c r="F198" s="101">
        <v>234770</v>
      </c>
      <c r="G198" s="103">
        <v>235180</v>
      </c>
      <c r="H198">
        <v>235540</v>
      </c>
      <c r="I198">
        <v>235830</v>
      </c>
    </row>
    <row r="199" spans="1:9" x14ac:dyDescent="0.3">
      <c r="A199" s="100" t="s">
        <v>386</v>
      </c>
      <c r="B199" s="101">
        <v>80690</v>
      </c>
      <c r="C199" s="101">
        <v>80340</v>
      </c>
      <c r="D199" s="101">
        <v>79890</v>
      </c>
      <c r="E199" s="101">
        <v>79500</v>
      </c>
      <c r="F199" s="101">
        <v>79160</v>
      </c>
      <c r="G199" s="103">
        <v>78760</v>
      </c>
      <c r="H199">
        <v>78150</v>
      </c>
      <c r="I199">
        <v>77800</v>
      </c>
    </row>
    <row r="200" spans="1:9" x14ac:dyDescent="0.3">
      <c r="A200" s="100" t="s">
        <v>388</v>
      </c>
      <c r="B200" s="101">
        <v>84240</v>
      </c>
      <c r="C200" s="101">
        <v>84710</v>
      </c>
      <c r="D200" s="101">
        <v>86220</v>
      </c>
      <c r="E200" s="101">
        <v>87390</v>
      </c>
      <c r="F200" s="101">
        <v>88610</v>
      </c>
      <c r="G200" s="103">
        <v>90090</v>
      </c>
      <c r="H200">
        <v>91340</v>
      </c>
      <c r="I200">
        <v>92460</v>
      </c>
    </row>
    <row r="201" spans="1:9" x14ac:dyDescent="0.3">
      <c r="A201" s="100" t="s">
        <v>390</v>
      </c>
      <c r="B201" s="101">
        <v>92930</v>
      </c>
      <c r="C201" s="101">
        <v>94360</v>
      </c>
      <c r="D201" s="101">
        <v>94770</v>
      </c>
      <c r="E201" s="101">
        <v>95510</v>
      </c>
      <c r="F201" s="101">
        <v>96070</v>
      </c>
      <c r="G201" s="103">
        <v>95780</v>
      </c>
      <c r="H201">
        <v>95520</v>
      </c>
      <c r="I201">
        <v>95820</v>
      </c>
    </row>
    <row r="202" spans="1:9" x14ac:dyDescent="0.3">
      <c r="A202" s="100" t="s">
        <v>392</v>
      </c>
      <c r="B202" s="101">
        <v>137570</v>
      </c>
      <c r="C202" s="101">
        <v>136940</v>
      </c>
      <c r="D202" s="101">
        <v>136480</v>
      </c>
      <c r="E202" s="101">
        <v>136130</v>
      </c>
      <c r="F202" s="101">
        <v>135890</v>
      </c>
      <c r="G202" s="103">
        <v>135790</v>
      </c>
      <c r="H202">
        <v>135280</v>
      </c>
      <c r="I202">
        <v>134740</v>
      </c>
    </row>
    <row r="203" spans="1:9" x14ac:dyDescent="0.3">
      <c r="A203" s="100" t="s">
        <v>393</v>
      </c>
      <c r="B203" s="101">
        <v>337890</v>
      </c>
      <c r="C203" s="101">
        <v>337780</v>
      </c>
      <c r="D203" s="101">
        <v>338000</v>
      </c>
      <c r="E203" s="101">
        <v>338260</v>
      </c>
      <c r="F203" s="101">
        <v>339390</v>
      </c>
      <c r="G203" s="103">
        <v>339960</v>
      </c>
      <c r="H203">
        <v>340180</v>
      </c>
      <c r="I203">
        <v>341370</v>
      </c>
    </row>
    <row r="204" spans="1:9" x14ac:dyDescent="0.3">
      <c r="A204" s="100" t="s">
        <v>395</v>
      </c>
      <c r="B204" s="101">
        <v>21530</v>
      </c>
      <c r="C204" s="101">
        <v>21560</v>
      </c>
      <c r="D204" s="101">
        <v>21580</v>
      </c>
      <c r="E204" s="101">
        <v>21670</v>
      </c>
      <c r="F204" s="101">
        <v>21850</v>
      </c>
      <c r="G204" s="103">
        <v>22000</v>
      </c>
      <c r="H204">
        <v>22190</v>
      </c>
      <c r="I204">
        <v>22270</v>
      </c>
    </row>
    <row r="205" spans="1:9" x14ac:dyDescent="0.3">
      <c r="A205" s="100" t="s">
        <v>396</v>
      </c>
      <c r="B205" s="101">
        <v>147740</v>
      </c>
      <c r="C205" s="101">
        <v>147770</v>
      </c>
      <c r="D205" s="101">
        <v>148930</v>
      </c>
      <c r="E205" s="101">
        <v>149930</v>
      </c>
      <c r="F205" s="101">
        <v>150680</v>
      </c>
      <c r="G205" s="103">
        <v>151100</v>
      </c>
      <c r="H205">
        <v>151290</v>
      </c>
      <c r="I205">
        <v>151950</v>
      </c>
    </row>
    <row r="206" spans="1:9" x14ac:dyDescent="0.3">
      <c r="A206" s="100" t="s">
        <v>398</v>
      </c>
      <c r="B206" s="101">
        <v>174300</v>
      </c>
      <c r="C206" s="101">
        <v>173890</v>
      </c>
      <c r="D206" s="101">
        <v>174230</v>
      </c>
      <c r="E206" s="101">
        <v>174560</v>
      </c>
      <c r="F206" s="101">
        <v>175930</v>
      </c>
      <c r="G206" s="103">
        <v>176830</v>
      </c>
      <c r="H206">
        <v>177790</v>
      </c>
      <c r="I206">
        <v>179100</v>
      </c>
    </row>
    <row r="207" spans="1:9" x14ac:dyDescent="0.3">
      <c r="A207" s="100" t="s">
        <v>400</v>
      </c>
      <c r="B207" s="101">
        <v>113720</v>
      </c>
      <c r="C207" s="101">
        <v>113880</v>
      </c>
      <c r="D207" s="101">
        <v>114040</v>
      </c>
      <c r="E207" s="101">
        <v>114030</v>
      </c>
      <c r="F207" s="101">
        <v>114530</v>
      </c>
      <c r="G207" s="103">
        <v>115020</v>
      </c>
      <c r="H207">
        <v>115270</v>
      </c>
      <c r="I207">
        <v>115510</v>
      </c>
    </row>
    <row r="208" spans="1:9" x14ac:dyDescent="0.3">
      <c r="A208" s="100" t="s">
        <v>402</v>
      </c>
      <c r="B208" s="101">
        <v>23210</v>
      </c>
      <c r="C208" s="101">
        <v>23200</v>
      </c>
      <c r="D208" s="101">
        <v>23220</v>
      </c>
      <c r="E208" s="101">
        <v>23200</v>
      </c>
      <c r="F208" s="101">
        <v>23200</v>
      </c>
      <c r="G208" s="103">
        <v>23080</v>
      </c>
      <c r="H208">
        <v>22990</v>
      </c>
      <c r="I208">
        <v>22920</v>
      </c>
    </row>
    <row r="209" spans="1:9" x14ac:dyDescent="0.3">
      <c r="A209" s="100" t="s">
        <v>404</v>
      </c>
      <c r="B209" s="101">
        <v>112920</v>
      </c>
      <c r="C209" s="101">
        <v>112870</v>
      </c>
      <c r="D209" s="101">
        <v>112530</v>
      </c>
      <c r="E209" s="101">
        <v>112400</v>
      </c>
      <c r="F209" s="101">
        <v>112470</v>
      </c>
      <c r="G209" s="103">
        <v>112680</v>
      </c>
      <c r="H209">
        <v>112550</v>
      </c>
      <c r="I209">
        <v>112610</v>
      </c>
    </row>
    <row r="210" spans="1:9" x14ac:dyDescent="0.3">
      <c r="A210" s="100" t="s">
        <v>406</v>
      </c>
      <c r="B210" s="101">
        <v>314330</v>
      </c>
      <c r="C210" s="101">
        <v>314810</v>
      </c>
      <c r="D210" s="101">
        <v>315300</v>
      </c>
      <c r="E210" s="101">
        <v>316230</v>
      </c>
      <c r="F210" s="101">
        <v>317100</v>
      </c>
      <c r="G210" s="103">
        <v>318170</v>
      </c>
      <c r="H210">
        <v>319020</v>
      </c>
      <c r="I210">
        <v>320530</v>
      </c>
    </row>
    <row r="211" spans="1:9" x14ac:dyDescent="0.3">
      <c r="A211" s="100" t="s">
        <v>408</v>
      </c>
      <c r="B211" s="101">
        <v>91010</v>
      </c>
      <c r="C211" s="101">
        <v>91230</v>
      </c>
      <c r="D211" s="101">
        <v>91520</v>
      </c>
      <c r="E211" s="101">
        <v>92830</v>
      </c>
      <c r="F211" s="101">
        <v>93750</v>
      </c>
      <c r="G211" s="103">
        <v>94000</v>
      </c>
      <c r="H211">
        <v>94330</v>
      </c>
      <c r="I211">
        <v>94210</v>
      </c>
    </row>
    <row r="212" spans="1:9" x14ac:dyDescent="0.3">
      <c r="A212" s="100" t="s">
        <v>410</v>
      </c>
      <c r="B212" s="101">
        <v>90340</v>
      </c>
      <c r="C212" s="101">
        <v>89800</v>
      </c>
      <c r="D212" s="101">
        <v>89710</v>
      </c>
      <c r="E212" s="101">
        <v>89590</v>
      </c>
      <c r="F212" s="101">
        <v>89860</v>
      </c>
      <c r="G212" s="103">
        <v>89610</v>
      </c>
      <c r="H212">
        <v>89130</v>
      </c>
      <c r="I212">
        <v>88930</v>
      </c>
    </row>
    <row r="213" spans="1:9" x14ac:dyDescent="0.3">
      <c r="A213" s="100" t="s">
        <v>412</v>
      </c>
      <c r="B213" s="101">
        <v>176010</v>
      </c>
      <c r="C213" s="101">
        <v>176160</v>
      </c>
      <c r="D213" s="101">
        <v>177200</v>
      </c>
      <c r="E213" s="101">
        <v>178550</v>
      </c>
      <c r="F213" s="101">
        <v>180130</v>
      </c>
      <c r="G213" s="103">
        <v>181310</v>
      </c>
      <c r="H213">
        <v>182140</v>
      </c>
      <c r="I213">
        <v>183100</v>
      </c>
    </row>
    <row r="214" spans="1:9" x14ac:dyDescent="0.3">
      <c r="A214" s="100" t="s">
        <v>730</v>
      </c>
      <c r="B214" s="101">
        <v>139157</v>
      </c>
      <c r="C214" s="101">
        <v>139536</v>
      </c>
      <c r="D214" s="101">
        <v>139966</v>
      </c>
      <c r="E214" s="101">
        <v>140467</v>
      </c>
      <c r="F214" s="101">
        <v>141032</v>
      </c>
      <c r="G214" s="103">
        <v>141697</v>
      </c>
      <c r="H214">
        <v>142492</v>
      </c>
      <c r="I214">
        <v>143504</v>
      </c>
    </row>
    <row r="215" spans="1:9" x14ac:dyDescent="0.3">
      <c r="A215" s="100" t="s">
        <v>731</v>
      </c>
      <c r="B215" s="101">
        <v>157637</v>
      </c>
      <c r="C215" s="101">
        <v>157640</v>
      </c>
      <c r="D215" s="101">
        <v>157931</v>
      </c>
      <c r="E215" s="101">
        <v>158797</v>
      </c>
      <c r="F215" s="101">
        <v>159593</v>
      </c>
      <c r="G215" s="103">
        <v>160098</v>
      </c>
      <c r="H215">
        <v>160864</v>
      </c>
      <c r="I215">
        <v>161725</v>
      </c>
    </row>
    <row r="216" spans="1:9" x14ac:dyDescent="0.3">
      <c r="A216" s="100" t="s">
        <v>732</v>
      </c>
      <c r="B216" s="101">
        <v>202398</v>
      </c>
      <c r="C216" s="101">
        <v>203757</v>
      </c>
      <c r="D216" s="101">
        <v>205711</v>
      </c>
      <c r="E216" s="101">
        <v>207797</v>
      </c>
      <c r="F216" s="101">
        <v>210260</v>
      </c>
      <c r="G216" s="103">
        <v>211898</v>
      </c>
      <c r="H216">
        <v>214090</v>
      </c>
      <c r="I216">
        <v>216205</v>
      </c>
    </row>
    <row r="217" spans="1:9" x14ac:dyDescent="0.3">
      <c r="A217" s="100" t="s">
        <v>733</v>
      </c>
      <c r="B217" s="101">
        <v>333962</v>
      </c>
      <c r="C217" s="101">
        <v>335133</v>
      </c>
      <c r="D217" s="101">
        <v>336830</v>
      </c>
      <c r="E217" s="101">
        <v>338907</v>
      </c>
      <c r="F217" s="101">
        <v>339579</v>
      </c>
      <c r="G217" s="103">
        <v>340220</v>
      </c>
      <c r="H217">
        <v>341877</v>
      </c>
      <c r="I217">
        <v>343542</v>
      </c>
    </row>
    <row r="218" spans="1:9" x14ac:dyDescent="0.3">
      <c r="A218" s="100" t="s">
        <v>734</v>
      </c>
      <c r="B218" s="101">
        <v>141434</v>
      </c>
      <c r="C218" s="101">
        <v>141699</v>
      </c>
      <c r="D218" s="101">
        <v>142303</v>
      </c>
      <c r="E218" s="101">
        <v>143148</v>
      </c>
      <c r="F218" s="101">
        <v>143525</v>
      </c>
      <c r="G218" s="103">
        <v>143920</v>
      </c>
      <c r="H218">
        <v>144246</v>
      </c>
      <c r="I218">
        <v>144838</v>
      </c>
    </row>
    <row r="219" spans="1:9" x14ac:dyDescent="0.3">
      <c r="A219" s="100" t="s">
        <v>735</v>
      </c>
      <c r="B219" s="101">
        <v>148619</v>
      </c>
      <c r="C219" s="101">
        <v>148632</v>
      </c>
      <c r="D219" s="101">
        <v>149198</v>
      </c>
      <c r="E219" s="101">
        <v>149473</v>
      </c>
      <c r="F219" s="101">
        <v>150142</v>
      </c>
      <c r="G219" s="103">
        <v>150497</v>
      </c>
      <c r="H219">
        <v>150679</v>
      </c>
      <c r="I219">
        <v>151284</v>
      </c>
    </row>
    <row r="220" spans="1:9" x14ac:dyDescent="0.3">
      <c r="A220" s="100" t="s">
        <v>736</v>
      </c>
      <c r="B220" s="101">
        <v>114230</v>
      </c>
      <c r="C220" s="101">
        <v>114365</v>
      </c>
      <c r="D220" s="101">
        <v>114992</v>
      </c>
      <c r="E220" s="101">
        <v>115311</v>
      </c>
      <c r="F220" s="101">
        <v>115799</v>
      </c>
      <c r="G220" s="103">
        <v>116289</v>
      </c>
      <c r="H220">
        <v>116835</v>
      </c>
      <c r="I220">
        <v>117397</v>
      </c>
    </row>
    <row r="221" spans="1:9" x14ac:dyDescent="0.3">
      <c r="A221" s="100" t="s">
        <v>737</v>
      </c>
      <c r="B221" s="101">
        <v>136311</v>
      </c>
      <c r="C221" s="101">
        <v>136808</v>
      </c>
      <c r="D221" s="101">
        <v>138627</v>
      </c>
      <c r="E221" s="101">
        <v>140205</v>
      </c>
      <c r="F221" s="101">
        <v>141181</v>
      </c>
      <c r="G221" s="103">
        <v>142640</v>
      </c>
      <c r="H221">
        <v>144381</v>
      </c>
      <c r="I221">
        <v>146002</v>
      </c>
    </row>
    <row r="222" spans="1:9" x14ac:dyDescent="0.3">
      <c r="A222" s="100" t="s">
        <v>738</v>
      </c>
      <c r="B222" s="101">
        <v>135838</v>
      </c>
      <c r="C222" s="101">
        <v>135997</v>
      </c>
      <c r="D222" s="101">
        <v>136642</v>
      </c>
      <c r="E222" s="101">
        <v>137145</v>
      </c>
      <c r="F222" s="101">
        <v>137821</v>
      </c>
      <c r="G222" s="103">
        <v>138152</v>
      </c>
      <c r="H222">
        <v>138773</v>
      </c>
      <c r="I222">
        <v>139274</v>
      </c>
    </row>
    <row r="223" spans="1:9" x14ac:dyDescent="0.3">
      <c r="A223" s="100" t="s">
        <v>739</v>
      </c>
      <c r="B223" s="101">
        <v>140357</v>
      </c>
      <c r="C223" s="101">
        <v>141329</v>
      </c>
      <c r="D223" s="101">
        <v>142895</v>
      </c>
      <c r="E223" s="101">
        <v>144002</v>
      </c>
      <c r="F223" s="101">
        <v>145389</v>
      </c>
      <c r="G223" s="103">
        <v>146427</v>
      </c>
      <c r="H223">
        <v>147392</v>
      </c>
      <c r="I223">
        <v>148528</v>
      </c>
    </row>
    <row r="224" spans="1:9" x14ac:dyDescent="0.3">
      <c r="A224" s="100" t="s">
        <v>740</v>
      </c>
      <c r="B224" s="101">
        <v>173691</v>
      </c>
      <c r="C224" s="101">
        <v>174829</v>
      </c>
      <c r="D224" s="101">
        <v>175403</v>
      </c>
      <c r="E224" s="101">
        <v>176369</v>
      </c>
      <c r="F224" s="101">
        <v>177816</v>
      </c>
      <c r="G224" s="103">
        <v>178996</v>
      </c>
      <c r="H224">
        <v>180012</v>
      </c>
      <c r="I224">
        <v>181368</v>
      </c>
    </row>
    <row r="225" spans="1:9" x14ac:dyDescent="0.3">
      <c r="A225" t="s">
        <v>792</v>
      </c>
      <c r="I225">
        <v>378508</v>
      </c>
    </row>
    <row r="226" spans="1:9" x14ac:dyDescent="0.3">
      <c r="A226" t="s">
        <v>791</v>
      </c>
      <c r="I226">
        <v>395331</v>
      </c>
    </row>
    <row r="227" spans="1:9" x14ac:dyDescent="0.3">
      <c r="A227" t="s">
        <v>794</v>
      </c>
      <c r="I227">
        <v>249461</v>
      </c>
    </row>
    <row r="228" spans="1:9" x14ac:dyDescent="0.3">
      <c r="A228" t="s">
        <v>793</v>
      </c>
      <c r="I228">
        <v>179045</v>
      </c>
    </row>
    <row r="229" spans="1:9" x14ac:dyDescent="0.3">
      <c r="A229" t="s">
        <v>795</v>
      </c>
      <c r="I229">
        <v>155115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O110"/>
  <sheetViews>
    <sheetView workbookViewId="0">
      <selection activeCell="A109" sqref="A109:D109"/>
    </sheetView>
  </sheetViews>
  <sheetFormatPr defaultRowHeight="14.4" x14ac:dyDescent="0.3"/>
  <cols>
    <col min="1" max="1" width="25.33203125" bestFit="1" customWidth="1"/>
    <col min="14" max="14" width="19.5546875" customWidth="1"/>
  </cols>
  <sheetData>
    <row r="1" spans="1:15" x14ac:dyDescent="0.3">
      <c r="A1" t="s">
        <v>521</v>
      </c>
      <c r="B1" t="str">
        <f>VLOOKUP(A1,N$1:N$104,1,FALSE)</f>
        <v>Allerdale</v>
      </c>
      <c r="N1" t="s">
        <v>521</v>
      </c>
      <c r="O1" t="str">
        <f>VLOOKUP(N1,A$1:A$108,1,FALSE)</f>
        <v>Allerdale</v>
      </c>
    </row>
    <row r="2" spans="1:15" x14ac:dyDescent="0.3">
      <c r="A2" t="s">
        <v>599</v>
      </c>
      <c r="B2" t="str">
        <f t="shared" ref="B2:B61" si="0">VLOOKUP(A2,N$1:N$104,1,FALSE)</f>
        <v>Ashford</v>
      </c>
      <c r="N2" t="s">
        <v>599</v>
      </c>
      <c r="O2" t="str">
        <f>VLOOKUP(N2,A$1:A$108,1,FALSE)</f>
        <v>Ashford</v>
      </c>
    </row>
    <row r="3" spans="1:15" x14ac:dyDescent="0.3">
      <c r="A3" t="s">
        <v>683</v>
      </c>
      <c r="B3" t="str">
        <f t="shared" si="0"/>
        <v>Babergh</v>
      </c>
      <c r="N3" t="s">
        <v>683</v>
      </c>
      <c r="O3" t="str">
        <f>VLOOKUP(N3,A$1:A$108,1,FALSE)</f>
        <v>Babergh</v>
      </c>
    </row>
    <row r="4" spans="1:15" x14ac:dyDescent="0.3">
      <c r="A4" t="s">
        <v>630</v>
      </c>
      <c r="B4" t="str">
        <f t="shared" si="0"/>
        <v>Boston</v>
      </c>
      <c r="N4" t="s">
        <v>630</v>
      </c>
      <c r="O4" t="str">
        <f>VLOOKUP(N4,A$1:A$108,1,FALSE)</f>
        <v>Boston</v>
      </c>
    </row>
    <row r="5" spans="1:15" x14ac:dyDescent="0.3">
      <c r="A5" t="s">
        <v>555</v>
      </c>
      <c r="B5" t="str">
        <f t="shared" si="0"/>
        <v>Braintree</v>
      </c>
      <c r="N5" t="s">
        <v>555</v>
      </c>
      <c r="O5" t="str">
        <f>VLOOKUP(N5,A$1:A$108,1,FALSE)</f>
        <v>Braintree</v>
      </c>
    </row>
    <row r="6" spans="1:15" x14ac:dyDescent="0.3">
      <c r="A6" t="s">
        <v>637</v>
      </c>
      <c r="B6" t="str">
        <f t="shared" si="0"/>
        <v>Breckland</v>
      </c>
      <c r="N6" t="s">
        <v>637</v>
      </c>
      <c r="O6" t="str">
        <f>VLOOKUP(N6,A$1:A$108,1,FALSE)</f>
        <v>Breckland</v>
      </c>
    </row>
    <row r="7" spans="1:15" x14ac:dyDescent="0.3">
      <c r="A7" t="s">
        <v>665</v>
      </c>
      <c r="B7" t="str">
        <f t="shared" si="0"/>
        <v>Cherwell</v>
      </c>
      <c r="N7" t="s">
        <v>665</v>
      </c>
      <c r="O7" t="str">
        <f>VLOOKUP(N7,A$1:A$108,1,FALSE)</f>
        <v>Cherwell</v>
      </c>
    </row>
    <row r="8" spans="1:15" x14ac:dyDescent="0.3">
      <c r="A8" t="s">
        <v>52</v>
      </c>
      <c r="B8" t="str">
        <f t="shared" si="0"/>
        <v>Cheshire East</v>
      </c>
      <c r="N8" t="s">
        <v>52</v>
      </c>
      <c r="O8" t="str">
        <f>VLOOKUP(N8,A$1:A$108,1,FALSE)</f>
        <v>Cheshire East</v>
      </c>
    </row>
    <row r="9" spans="1:15" x14ac:dyDescent="0.3">
      <c r="A9" t="s">
        <v>708</v>
      </c>
      <c r="B9" t="str">
        <f t="shared" si="0"/>
        <v>Chichester</v>
      </c>
      <c r="N9" t="s">
        <v>708</v>
      </c>
      <c r="O9" t="str">
        <f>VLOOKUP(N9,A$1:A$108,1,FALSE)</f>
        <v>Chichester</v>
      </c>
    </row>
    <row r="10" spans="1:15" x14ac:dyDescent="0.3">
      <c r="A10" t="s">
        <v>524</v>
      </c>
      <c r="B10" t="str">
        <f t="shared" si="0"/>
        <v>Copeland</v>
      </c>
      <c r="N10" t="s">
        <v>524</v>
      </c>
      <c r="O10" t="str">
        <f>VLOOKUP(N10,A$1:A$108,1,FALSE)</f>
        <v>Copeland</v>
      </c>
    </row>
    <row r="11" spans="1:15" x14ac:dyDescent="0.3">
      <c r="A11" t="s">
        <v>328</v>
      </c>
      <c r="B11" t="str">
        <f t="shared" si="0"/>
        <v>Cornwall</v>
      </c>
      <c r="N11" t="s">
        <v>328</v>
      </c>
      <c r="O11" t="str">
        <f>VLOOKUP(N11,A$1:A$108,1,FALSE)</f>
        <v>Cornwall</v>
      </c>
    </row>
    <row r="12" spans="1:15" x14ac:dyDescent="0.3">
      <c r="A12" t="s">
        <v>567</v>
      </c>
      <c r="B12" t="str">
        <f t="shared" si="0"/>
        <v>Cotswold</v>
      </c>
      <c r="N12" t="s">
        <v>567</v>
      </c>
      <c r="O12" t="str">
        <f>VLOOKUP(N12,A$1:A$108,1,FALSE)</f>
        <v>Cotswold</v>
      </c>
    </row>
    <row r="13" spans="1:15" x14ac:dyDescent="0.3">
      <c r="A13" t="s">
        <v>485</v>
      </c>
      <c r="B13" t="str">
        <f t="shared" si="0"/>
        <v>County Durham</v>
      </c>
      <c r="N13" t="s">
        <v>485</v>
      </c>
      <c r="O13" t="str">
        <f>VLOOKUP(N13,A$1:A$108,1,FALSE)</f>
        <v>County Durham</v>
      </c>
    </row>
    <row r="14" spans="1:15" x14ac:dyDescent="0.3">
      <c r="A14" t="s">
        <v>651</v>
      </c>
      <c r="B14" t="str">
        <f t="shared" si="0"/>
        <v>Craven</v>
      </c>
      <c r="N14" t="s">
        <v>651</v>
      </c>
      <c r="O14" t="str">
        <f>VLOOKUP(N14,A$1:A$108,1,FALSE)</f>
        <v>Craven</v>
      </c>
    </row>
    <row r="15" spans="1:15" x14ac:dyDescent="0.3">
      <c r="A15" t="s">
        <v>56</v>
      </c>
      <c r="B15" t="str">
        <f t="shared" si="0"/>
        <v>Cumbria</v>
      </c>
      <c r="N15" t="s">
        <v>56</v>
      </c>
      <c r="O15" t="str">
        <f>VLOOKUP(N15,A$1:A$108,1,FALSE)</f>
        <v>Cumbria</v>
      </c>
    </row>
    <row r="16" spans="1:15" x14ac:dyDescent="0.3">
      <c r="A16" t="s">
        <v>645</v>
      </c>
      <c r="B16" t="str">
        <f t="shared" si="0"/>
        <v>Daventry</v>
      </c>
      <c r="N16" t="s">
        <v>645</v>
      </c>
      <c r="O16" t="str">
        <f>VLOOKUP(N16,A$1:A$108,1,FALSE)</f>
        <v>Daventry</v>
      </c>
    </row>
    <row r="17" spans="1:15" x14ac:dyDescent="0.3">
      <c r="A17" t="s">
        <v>138</v>
      </c>
      <c r="B17" t="str">
        <f t="shared" si="0"/>
        <v>Derbyshire</v>
      </c>
      <c r="N17" t="s">
        <v>138</v>
      </c>
      <c r="O17" t="str">
        <f>VLOOKUP(N17,A$1:A$108,1,FALSE)</f>
        <v>Derbyshire</v>
      </c>
    </row>
    <row r="18" spans="1:15" x14ac:dyDescent="0.3">
      <c r="A18" t="s">
        <v>530</v>
      </c>
      <c r="B18" t="str">
        <f t="shared" si="0"/>
        <v>Derbyshire Dales</v>
      </c>
      <c r="N18" t="s">
        <v>530</v>
      </c>
      <c r="O18" t="str">
        <f>VLOOKUP(N18,A$1:A$108,1,FALSE)</f>
        <v>Derbyshire Dales</v>
      </c>
    </row>
    <row r="19" spans="1:15" x14ac:dyDescent="0.3">
      <c r="A19" t="s">
        <v>330</v>
      </c>
      <c r="B19" t="str">
        <f t="shared" si="0"/>
        <v>Devon</v>
      </c>
      <c r="N19" t="s">
        <v>330</v>
      </c>
      <c r="O19" t="str">
        <f>VLOOKUP(N19,A$1:A$108,1,FALSE)</f>
        <v>Devon</v>
      </c>
    </row>
    <row r="20" spans="1:15" x14ac:dyDescent="0.3">
      <c r="A20" t="s">
        <v>516</v>
      </c>
      <c r="B20" t="str">
        <f t="shared" si="0"/>
        <v>East Cambridgeshire</v>
      </c>
      <c r="N20" t="s">
        <v>516</v>
      </c>
      <c r="O20" t="str">
        <f>VLOOKUP(N20,A$1:A$108,1,FALSE)</f>
        <v>East Cambridgeshire</v>
      </c>
    </row>
    <row r="21" spans="1:15" x14ac:dyDescent="0.3">
      <c r="A21" t="s">
        <v>535</v>
      </c>
      <c r="B21" t="str">
        <f t="shared" si="0"/>
        <v>East Devon</v>
      </c>
      <c r="N21" t="s">
        <v>535</v>
      </c>
      <c r="O21" t="str">
        <f>VLOOKUP(N21,A$1:A$108,1,FALSE)</f>
        <v>East Devon</v>
      </c>
    </row>
    <row r="22" spans="1:15" x14ac:dyDescent="0.3">
      <c r="A22" t="s">
        <v>591</v>
      </c>
      <c r="B22" t="str">
        <f t="shared" si="0"/>
        <v>East Hertfordshire</v>
      </c>
      <c r="N22" t="s">
        <v>591</v>
      </c>
      <c r="O22" t="str">
        <f>VLOOKUP(N22,A$1:A$108,1,FALSE)</f>
        <v>East Hertfordshire</v>
      </c>
    </row>
    <row r="23" spans="1:15" x14ac:dyDescent="0.3">
      <c r="A23" t="s">
        <v>631</v>
      </c>
      <c r="B23" t="str">
        <f t="shared" si="0"/>
        <v>East Lindsey</v>
      </c>
      <c r="N23" t="s">
        <v>631</v>
      </c>
      <c r="O23" t="str">
        <f>VLOOKUP(N23,A$1:A$108,1,FALSE)</f>
        <v>East Lindsey</v>
      </c>
    </row>
    <row r="24" spans="1:15" x14ac:dyDescent="0.3">
      <c r="A24" t="s">
        <v>646</v>
      </c>
      <c r="B24" t="str">
        <f t="shared" si="0"/>
        <v>East Northamptonshire</v>
      </c>
      <c r="N24" t="s">
        <v>646</v>
      </c>
      <c r="O24" t="str">
        <f>VLOOKUP(N24,A$1:A$108,1,FALSE)</f>
        <v>East Northamptonshire</v>
      </c>
    </row>
    <row r="25" spans="1:15" x14ac:dyDescent="0.3">
      <c r="A25" t="s">
        <v>100</v>
      </c>
      <c r="B25" t="str">
        <f t="shared" si="0"/>
        <v>East Riding of Yorkshire</v>
      </c>
      <c r="N25" t="s">
        <v>100</v>
      </c>
      <c r="O25" t="str">
        <f>VLOOKUP(N25,A$1:A$108,1,FALSE)</f>
        <v>East Riding of Yorkshire</v>
      </c>
    </row>
    <row r="26" spans="1:15" x14ac:dyDescent="0.3">
      <c r="A26" t="s">
        <v>794</v>
      </c>
      <c r="B26" t="str">
        <f t="shared" si="0"/>
        <v>East Suffolk</v>
      </c>
      <c r="N26" t="s">
        <v>794</v>
      </c>
      <c r="O26" t="str">
        <f>VLOOKUP(N26,A$1:A$108,1,FALSE)</f>
        <v>East Suffolk</v>
      </c>
    </row>
    <row r="27" spans="1:15" x14ac:dyDescent="0.3">
      <c r="A27" t="s">
        <v>288</v>
      </c>
      <c r="B27" t="str">
        <f t="shared" si="0"/>
        <v>East Sussex</v>
      </c>
      <c r="N27" t="s">
        <v>288</v>
      </c>
      <c r="O27" t="str">
        <f>VLOOKUP(N27,A$1:A$108,1,FALSE)</f>
        <v>East Sussex</v>
      </c>
    </row>
    <row r="28" spans="1:15" x14ac:dyDescent="0.3">
      <c r="A28" t="s">
        <v>525</v>
      </c>
      <c r="B28" t="str">
        <f t="shared" si="0"/>
        <v>Eden</v>
      </c>
      <c r="N28" t="s">
        <v>525</v>
      </c>
      <c r="O28" t="str">
        <f>VLOOKUP(N28,A$1:A$108,1,FALSE)</f>
        <v>Eden</v>
      </c>
    </row>
    <row r="29" spans="1:15" x14ac:dyDescent="0.3">
      <c r="A29" t="s">
        <v>196</v>
      </c>
      <c r="B29" t="str">
        <f t="shared" si="0"/>
        <v>Essex</v>
      </c>
      <c r="N29" t="s">
        <v>196</v>
      </c>
      <c r="O29" t="str">
        <f>VLOOKUP(N29,A$1:A$108,1,FALSE)</f>
        <v>Essex</v>
      </c>
    </row>
    <row r="30" spans="1:15" x14ac:dyDescent="0.3">
      <c r="A30" t="s">
        <v>684</v>
      </c>
      <c r="B30" t="e">
        <f t="shared" si="0"/>
        <v>#N/A</v>
      </c>
      <c r="N30" t="s">
        <v>568</v>
      </c>
      <c r="O30" t="str">
        <f>VLOOKUP(N30,A$1:A$108,1,FALSE)</f>
        <v>Forest of Dean</v>
      </c>
    </row>
    <row r="31" spans="1:15" x14ac:dyDescent="0.3">
      <c r="A31" t="s">
        <v>568</v>
      </c>
      <c r="B31" t="str">
        <f t="shared" si="0"/>
        <v>Forest of Dean</v>
      </c>
      <c r="N31" t="s">
        <v>652</v>
      </c>
      <c r="O31" t="str">
        <f>VLOOKUP(N31,A$1:A$108,1,FALSE)</f>
        <v>Hambleton</v>
      </c>
    </row>
    <row r="32" spans="1:15" x14ac:dyDescent="0.3">
      <c r="A32" t="s">
        <v>652</v>
      </c>
      <c r="B32" t="str">
        <f t="shared" si="0"/>
        <v>Hambleton</v>
      </c>
      <c r="N32" t="s">
        <v>290</v>
      </c>
      <c r="O32" t="str">
        <f>VLOOKUP(N32,A$1:A$108,1,FALSE)</f>
        <v>Hampshire</v>
      </c>
    </row>
    <row r="33" spans="1:15" x14ac:dyDescent="0.3">
      <c r="A33" t="s">
        <v>290</v>
      </c>
      <c r="B33" t="str">
        <f t="shared" si="0"/>
        <v>Hampshire</v>
      </c>
      <c r="N33" t="s">
        <v>625</v>
      </c>
      <c r="O33" t="str">
        <f>VLOOKUP(N33,A$1:A$108,1,FALSE)</f>
        <v>Harborough</v>
      </c>
    </row>
    <row r="34" spans="1:15" x14ac:dyDescent="0.3">
      <c r="A34" t="s">
        <v>625</v>
      </c>
      <c r="B34" t="str">
        <f t="shared" si="0"/>
        <v>Harborough</v>
      </c>
      <c r="N34" t="s">
        <v>653</v>
      </c>
      <c r="O34" t="str">
        <f>VLOOKUP(N34,A$1:A$108,1,FALSE)</f>
        <v>Harrogate</v>
      </c>
    </row>
    <row r="35" spans="1:15" x14ac:dyDescent="0.3">
      <c r="A35" t="s">
        <v>653</v>
      </c>
      <c r="B35" t="str">
        <f t="shared" si="0"/>
        <v>Harrogate</v>
      </c>
      <c r="N35" t="s">
        <v>742</v>
      </c>
      <c r="O35" t="str">
        <f>VLOOKUP(N35,A$1:A$108,1,FALSE)</f>
        <v>Herefordshire</v>
      </c>
    </row>
    <row r="36" spans="1:15" x14ac:dyDescent="0.3">
      <c r="A36" t="s">
        <v>742</v>
      </c>
      <c r="B36" t="str">
        <f t="shared" si="0"/>
        <v>Herefordshire</v>
      </c>
      <c r="N36" t="s">
        <v>520</v>
      </c>
      <c r="O36" t="str">
        <f>VLOOKUP(N36,A$1:A$108,1,FALSE)</f>
        <v>Huntingdonshire</v>
      </c>
    </row>
    <row r="37" spans="1:15" x14ac:dyDescent="0.3">
      <c r="A37" t="s">
        <v>520</v>
      </c>
      <c r="B37" t="str">
        <f t="shared" si="0"/>
        <v>Huntingdonshire</v>
      </c>
      <c r="N37" t="s">
        <v>292</v>
      </c>
      <c r="O37" t="str">
        <f>VLOOKUP(N37,A$1:A$108,1,FALSE)</f>
        <v>Isle of Wight</v>
      </c>
    </row>
    <row r="38" spans="1:15" x14ac:dyDescent="0.3">
      <c r="A38" t="s">
        <v>292</v>
      </c>
      <c r="B38" t="str">
        <f t="shared" si="0"/>
        <v>Isle of Wight</v>
      </c>
      <c r="N38" t="s">
        <v>640</v>
      </c>
      <c r="O38" t="str">
        <f>VLOOKUP(N38,A$1:A$108,1,FALSE)</f>
        <v>King's Lynn and West Norfolk</v>
      </c>
    </row>
    <row r="39" spans="1:15" x14ac:dyDescent="0.3">
      <c r="A39" t="s">
        <v>640</v>
      </c>
      <c r="B39" t="str">
        <f t="shared" si="0"/>
        <v>King's Lynn and West Norfolk</v>
      </c>
      <c r="N39" t="s">
        <v>60</v>
      </c>
      <c r="O39" t="str">
        <f>VLOOKUP(N39,A$1:A$108,1,FALSE)</f>
        <v>Lancashire</v>
      </c>
    </row>
    <row r="40" spans="1:15" x14ac:dyDescent="0.3">
      <c r="A40" t="s">
        <v>60</v>
      </c>
      <c r="B40" t="str">
        <f t="shared" si="0"/>
        <v>Lancashire</v>
      </c>
      <c r="N40" t="s">
        <v>142</v>
      </c>
      <c r="O40" t="str">
        <f>VLOOKUP(N40,A$1:A$108,1,FALSE)</f>
        <v>Leicestershire</v>
      </c>
    </row>
    <row r="41" spans="1:15" x14ac:dyDescent="0.3">
      <c r="A41" t="s">
        <v>142</v>
      </c>
      <c r="B41" t="str">
        <f t="shared" si="0"/>
        <v>Leicestershire</v>
      </c>
      <c r="N41" t="s">
        <v>551</v>
      </c>
      <c r="O41" t="str">
        <f>VLOOKUP(N41,A$1:A$108,1,FALSE)</f>
        <v>Lewes</v>
      </c>
    </row>
    <row r="42" spans="1:15" x14ac:dyDescent="0.3">
      <c r="A42" t="s">
        <v>551</v>
      </c>
      <c r="B42" t="str">
        <f t="shared" si="0"/>
        <v>Lewes</v>
      </c>
      <c r="N42" t="s">
        <v>677</v>
      </c>
      <c r="O42" t="str">
        <f>VLOOKUP(N42,A$1:A$108,1,FALSE)</f>
        <v>Lichfield</v>
      </c>
    </row>
    <row r="43" spans="1:15" x14ac:dyDescent="0.3">
      <c r="A43" t="s">
        <v>677</v>
      </c>
      <c r="B43" t="str">
        <f t="shared" si="0"/>
        <v>Lichfield</v>
      </c>
      <c r="N43" t="s">
        <v>144</v>
      </c>
      <c r="O43" t="str">
        <f>VLOOKUP(N43,A$1:A$108,1,FALSE)</f>
        <v>Lincolnshire</v>
      </c>
    </row>
    <row r="44" spans="1:15" x14ac:dyDescent="0.3">
      <c r="A44" t="s">
        <v>144</v>
      </c>
      <c r="B44" t="str">
        <f t="shared" si="0"/>
        <v>Lincolnshire</v>
      </c>
      <c r="N44" t="s">
        <v>588</v>
      </c>
      <c r="O44" t="str">
        <f>VLOOKUP(N44,A$1:A$108,1,FALSE)</f>
        <v>Malvern Hills</v>
      </c>
    </row>
    <row r="45" spans="1:15" x14ac:dyDescent="0.3">
      <c r="A45" t="s">
        <v>588</v>
      </c>
      <c r="B45" t="str">
        <f t="shared" si="0"/>
        <v>Malvern Hills</v>
      </c>
      <c r="N45" t="s">
        <v>627</v>
      </c>
      <c r="O45" t="str">
        <f>VLOOKUP(N45,A$1:A$108,1,FALSE)</f>
        <v>Melton</v>
      </c>
    </row>
    <row r="46" spans="1:15" x14ac:dyDescent="0.3">
      <c r="A46" t="s">
        <v>627</v>
      </c>
      <c r="B46" t="str">
        <f t="shared" si="0"/>
        <v>Melton</v>
      </c>
      <c r="N46" t="s">
        <v>670</v>
      </c>
      <c r="O46" t="str">
        <f>VLOOKUP(N46,A$1:A$108,1,FALSE)</f>
        <v>Mendip</v>
      </c>
    </row>
    <row r="47" spans="1:15" x14ac:dyDescent="0.3">
      <c r="A47" t="s">
        <v>670</v>
      </c>
      <c r="B47" t="str">
        <f t="shared" si="0"/>
        <v>Mendip</v>
      </c>
      <c r="N47" t="s">
        <v>537</v>
      </c>
      <c r="O47" t="str">
        <f>VLOOKUP(N47,A$1:A$108,1,FALSE)</f>
        <v>Mid Devon</v>
      </c>
    </row>
    <row r="48" spans="1:15" x14ac:dyDescent="0.3">
      <c r="A48" t="s">
        <v>537</v>
      </c>
      <c r="B48" t="str">
        <f t="shared" si="0"/>
        <v>Mid Devon</v>
      </c>
      <c r="N48" t="s">
        <v>686</v>
      </c>
      <c r="O48" t="str">
        <f>VLOOKUP(N48,A$1:A$108,1,FALSE)</f>
        <v>Mid Suffolk</v>
      </c>
    </row>
    <row r="49" spans="1:15" x14ac:dyDescent="0.3">
      <c r="A49" t="s">
        <v>686</v>
      </c>
      <c r="B49" t="str">
        <f t="shared" si="0"/>
        <v>Mid Suffolk</v>
      </c>
      <c r="N49" t="s">
        <v>711</v>
      </c>
      <c r="O49" t="str">
        <f>VLOOKUP(N49,A$1:A$108,1,FALSE)</f>
        <v>Mid Sussex</v>
      </c>
    </row>
    <row r="50" spans="1:15" x14ac:dyDescent="0.3">
      <c r="A50" t="s">
        <v>711</v>
      </c>
      <c r="B50" t="str">
        <f t="shared" si="0"/>
        <v>Mid Sussex</v>
      </c>
      <c r="N50" t="s">
        <v>579</v>
      </c>
      <c r="O50" t="str">
        <f>VLOOKUP(N50,A$1:A$108,1,FALSE)</f>
        <v>New Forest</v>
      </c>
    </row>
    <row r="51" spans="1:15" x14ac:dyDescent="0.3">
      <c r="A51" t="s">
        <v>579</v>
      </c>
      <c r="B51" t="str">
        <f t="shared" si="0"/>
        <v>New Forest</v>
      </c>
      <c r="N51" t="s">
        <v>663</v>
      </c>
      <c r="O51" t="str">
        <f>VLOOKUP(N51,A$1:A$108,1,FALSE)</f>
        <v>Newark and Sherwood</v>
      </c>
    </row>
    <row r="52" spans="1:15" x14ac:dyDescent="0.3">
      <c r="A52" t="s">
        <v>663</v>
      </c>
      <c r="B52" t="str">
        <f t="shared" si="0"/>
        <v>Newark and Sherwood</v>
      </c>
      <c r="N52" t="s">
        <v>202</v>
      </c>
      <c r="O52" t="str">
        <f>VLOOKUP(N52,A$1:A$108,1,FALSE)</f>
        <v>Norfolk</v>
      </c>
    </row>
    <row r="53" spans="1:15" x14ac:dyDescent="0.3">
      <c r="A53" t="s">
        <v>202</v>
      </c>
      <c r="B53" t="str">
        <f t="shared" si="0"/>
        <v>Norfolk</v>
      </c>
      <c r="N53" t="s">
        <v>538</v>
      </c>
      <c r="O53" t="str">
        <f>VLOOKUP(N53,A$1:A$108,1,FALSE)</f>
        <v>North Devon</v>
      </c>
    </row>
    <row r="54" spans="1:15" x14ac:dyDescent="0.3">
      <c r="A54" t="s">
        <v>538</v>
      </c>
      <c r="B54" t="str">
        <f t="shared" si="0"/>
        <v>North Devon</v>
      </c>
      <c r="N54" t="s">
        <v>633</v>
      </c>
      <c r="O54" t="str">
        <f>VLOOKUP(N54,A$1:A$108,1,FALSE)</f>
        <v>North Kesteven</v>
      </c>
    </row>
    <row r="55" spans="1:15" x14ac:dyDescent="0.3">
      <c r="A55" t="s">
        <v>633</v>
      </c>
      <c r="B55" t="str">
        <f t="shared" si="0"/>
        <v>North Kesteven</v>
      </c>
      <c r="N55" t="s">
        <v>106</v>
      </c>
      <c r="O55" t="str">
        <f>VLOOKUP(N55,A$1:A$108,1,FALSE)</f>
        <v>North Lincolnshire</v>
      </c>
    </row>
    <row r="56" spans="1:15" x14ac:dyDescent="0.3">
      <c r="A56" t="s">
        <v>106</v>
      </c>
      <c r="B56" t="str">
        <f t="shared" si="0"/>
        <v>North Lincolnshire</v>
      </c>
      <c r="N56" t="s">
        <v>641</v>
      </c>
      <c r="O56" t="str">
        <f>VLOOKUP(N56,A$1:A$108,1,FALSE)</f>
        <v>North Norfolk</v>
      </c>
    </row>
    <row r="57" spans="1:15" x14ac:dyDescent="0.3">
      <c r="A57" t="s">
        <v>641</v>
      </c>
      <c r="B57" t="str">
        <f t="shared" si="0"/>
        <v>North Norfolk</v>
      </c>
      <c r="N57" t="s">
        <v>338</v>
      </c>
      <c r="O57" t="str">
        <f>VLOOKUP(N57,A$1:A$108,1,FALSE)</f>
        <v>North Somerset</v>
      </c>
    </row>
    <row r="58" spans="1:15" x14ac:dyDescent="0.3">
      <c r="A58" t="s">
        <v>338</v>
      </c>
      <c r="B58" t="str">
        <f t="shared" si="0"/>
        <v>North Somerset</v>
      </c>
      <c r="N58" t="s">
        <v>628</v>
      </c>
      <c r="O58" t="str">
        <f>VLOOKUP(N58,A$1:A$108,1,FALSE)</f>
        <v>North West Leicestershire</v>
      </c>
    </row>
    <row r="59" spans="1:15" x14ac:dyDescent="0.3">
      <c r="A59" t="s">
        <v>628</v>
      </c>
      <c r="B59" t="str">
        <f t="shared" si="0"/>
        <v>North West Leicestershire</v>
      </c>
      <c r="N59" t="s">
        <v>108</v>
      </c>
      <c r="O59" t="str">
        <f>VLOOKUP(N59,A$1:A$108,1,FALSE)</f>
        <v>North Yorkshire</v>
      </c>
    </row>
    <row r="60" spans="1:15" x14ac:dyDescent="0.3">
      <c r="A60" t="s">
        <v>108</v>
      </c>
      <c r="B60" t="str">
        <f t="shared" si="0"/>
        <v>North Yorkshire</v>
      </c>
      <c r="N60" t="s">
        <v>25</v>
      </c>
      <c r="O60" t="str">
        <f>VLOOKUP(N60,A$1:A$108,1,FALSE)</f>
        <v>Northumberland</v>
      </c>
    </row>
    <row r="61" spans="1:15" x14ac:dyDescent="0.3">
      <c r="A61" t="s">
        <v>25</v>
      </c>
      <c r="B61" t="str">
        <f t="shared" si="0"/>
        <v>Northumberland</v>
      </c>
      <c r="N61" t="s">
        <v>150</v>
      </c>
      <c r="O61" t="str">
        <f>VLOOKUP(N61,A$1:A$108,1,FALSE)</f>
        <v>Nottinghamshire</v>
      </c>
    </row>
    <row r="62" spans="1:15" x14ac:dyDescent="0.3">
      <c r="A62" t="s">
        <v>150</v>
      </c>
      <c r="B62" t="str">
        <f t="shared" ref="B62:B110" si="1">VLOOKUP(A62,N$1:N$104,1,FALSE)</f>
        <v>Nottinghamshire</v>
      </c>
      <c r="N62" t="s">
        <v>618</v>
      </c>
      <c r="O62" t="str">
        <f>VLOOKUP(N62,A$1:A$108,1,FALSE)</f>
        <v>Ribble Valley</v>
      </c>
    </row>
    <row r="63" spans="1:15" x14ac:dyDescent="0.3">
      <c r="A63" t="s">
        <v>618</v>
      </c>
      <c r="B63" t="str">
        <f t="shared" si="1"/>
        <v>Ribble Valley</v>
      </c>
      <c r="N63" t="s">
        <v>654</v>
      </c>
      <c r="O63" t="str">
        <f>VLOOKUP(N63,A$1:A$108,1,FALSE)</f>
        <v>Richmondshire</v>
      </c>
    </row>
    <row r="64" spans="1:15" x14ac:dyDescent="0.3">
      <c r="A64" t="s">
        <v>654</v>
      </c>
      <c r="B64" t="str">
        <f t="shared" si="1"/>
        <v>Richmondshire</v>
      </c>
      <c r="N64" t="s">
        <v>552</v>
      </c>
      <c r="O64" t="str">
        <f>VLOOKUP(N64,A$1:A$108,1,FALSE)</f>
        <v>Rother</v>
      </c>
    </row>
    <row r="65" spans="1:15" x14ac:dyDescent="0.3">
      <c r="A65" t="s">
        <v>552</v>
      </c>
      <c r="B65" t="str">
        <f t="shared" si="1"/>
        <v>Rother</v>
      </c>
      <c r="N65" t="s">
        <v>703</v>
      </c>
      <c r="O65" t="str">
        <f>VLOOKUP(N65,A$1:A$108,1,FALSE)</f>
        <v>Rugby</v>
      </c>
    </row>
    <row r="66" spans="1:15" x14ac:dyDescent="0.3">
      <c r="A66" t="s">
        <v>703</v>
      </c>
      <c r="B66" t="str">
        <f t="shared" si="1"/>
        <v>Rugby</v>
      </c>
      <c r="N66" t="s">
        <v>152</v>
      </c>
      <c r="O66" t="str">
        <f>VLOOKUP(N66,A$1:A$108,1,FALSE)</f>
        <v>Rutland</v>
      </c>
    </row>
    <row r="67" spans="1:15" x14ac:dyDescent="0.3">
      <c r="A67" t="s">
        <v>152</v>
      </c>
      <c r="B67" t="str">
        <f t="shared" si="1"/>
        <v>Rutland</v>
      </c>
      <c r="N67" t="s">
        <v>655</v>
      </c>
      <c r="O67" t="str">
        <f>VLOOKUP(N67,A$1:A$108,1,FALSE)</f>
        <v>Ryedale</v>
      </c>
    </row>
    <row r="68" spans="1:15" x14ac:dyDescent="0.3">
      <c r="A68" t="s">
        <v>655</v>
      </c>
      <c r="B68" t="str">
        <f t="shared" si="1"/>
        <v>Ryedale</v>
      </c>
      <c r="N68" t="s">
        <v>656</v>
      </c>
      <c r="O68" t="str">
        <f>VLOOKUP(N68,A$1:A$108,1,FALSE)</f>
        <v>Scarborough</v>
      </c>
    </row>
    <row r="69" spans="1:15" x14ac:dyDescent="0.3">
      <c r="A69" t="s">
        <v>656</v>
      </c>
      <c r="B69" t="str">
        <f t="shared" si="1"/>
        <v>Scarborough</v>
      </c>
      <c r="N69" t="s">
        <v>671</v>
      </c>
      <c r="O69" t="str">
        <f>VLOOKUP(N69,A$1:A$108,1,FALSE)</f>
        <v>Sedgemoor</v>
      </c>
    </row>
    <row r="70" spans="1:15" x14ac:dyDescent="0.3">
      <c r="A70" t="s">
        <v>671</v>
      </c>
      <c r="B70" t="str">
        <f t="shared" si="1"/>
        <v>Sedgemoor</v>
      </c>
      <c r="N70" t="s">
        <v>657</v>
      </c>
      <c r="O70" t="str">
        <f>VLOOKUP(N70,A$1:A$108,1,FALSE)</f>
        <v>Selby</v>
      </c>
    </row>
    <row r="71" spans="1:15" x14ac:dyDescent="0.3">
      <c r="A71" t="s">
        <v>657</v>
      </c>
      <c r="B71" t="str">
        <f t="shared" si="1"/>
        <v>Selby</v>
      </c>
      <c r="N71" t="s">
        <v>605</v>
      </c>
      <c r="O71" t="str">
        <f>VLOOKUP(N71,A$1:A$108,1,FALSE)</f>
        <v>Sevenoaks</v>
      </c>
    </row>
    <row r="72" spans="1:15" x14ac:dyDescent="0.3">
      <c r="A72" t="s">
        <v>605</v>
      </c>
      <c r="B72" t="str">
        <f t="shared" si="1"/>
        <v>Sevenoaks</v>
      </c>
      <c r="N72" t="s">
        <v>158</v>
      </c>
      <c r="O72" t="str">
        <f>VLOOKUP(N72,A$1:A$108,1,FALSE)</f>
        <v>Shropshire</v>
      </c>
    </row>
    <row r="73" spans="1:15" x14ac:dyDescent="0.3">
      <c r="A73" t="s">
        <v>158</v>
      </c>
      <c r="B73" t="str">
        <f t="shared" si="1"/>
        <v>Shropshire</v>
      </c>
      <c r="N73" t="s">
        <v>795</v>
      </c>
      <c r="O73" t="str">
        <f>VLOOKUP(N73,A$1:A$108,1,FALSE)</f>
        <v>Somerset West and Taunton</v>
      </c>
    </row>
    <row r="74" spans="1:15" x14ac:dyDescent="0.3">
      <c r="A74" t="s">
        <v>795</v>
      </c>
      <c r="B74" t="str">
        <f t="shared" si="1"/>
        <v>Somerset West and Taunton</v>
      </c>
      <c r="N74" t="s">
        <v>519</v>
      </c>
      <c r="O74" t="str">
        <f>VLOOKUP(N74,A$1:A$108,1,FALSE)</f>
        <v>South Cambridgeshire</v>
      </c>
    </row>
    <row r="75" spans="1:15" x14ac:dyDescent="0.3">
      <c r="A75" t="s">
        <v>519</v>
      </c>
      <c r="B75" t="str">
        <f t="shared" si="1"/>
        <v>South Cambridgeshire</v>
      </c>
      <c r="N75" t="s">
        <v>534</v>
      </c>
      <c r="O75" t="str">
        <f>VLOOKUP(N75,A$1:A$108,1,FALSE)</f>
        <v>South Derbyshire</v>
      </c>
    </row>
    <row r="76" spans="1:15" x14ac:dyDescent="0.3">
      <c r="A76" t="s">
        <v>534</v>
      </c>
      <c r="B76" t="str">
        <f t="shared" si="1"/>
        <v>South Derbyshire</v>
      </c>
      <c r="N76" t="s">
        <v>539</v>
      </c>
      <c r="O76" t="str">
        <f>VLOOKUP(N76,A$1:A$108,1,FALSE)</f>
        <v>South Hams</v>
      </c>
    </row>
    <row r="77" spans="1:15" x14ac:dyDescent="0.3">
      <c r="A77" t="s">
        <v>539</v>
      </c>
      <c r="B77" t="str">
        <f t="shared" si="1"/>
        <v>South Hams</v>
      </c>
      <c r="N77" t="s">
        <v>634</v>
      </c>
      <c r="O77" t="str">
        <f>VLOOKUP(N77,A$1:A$108,1,FALSE)</f>
        <v>South Holland</v>
      </c>
    </row>
    <row r="78" spans="1:15" x14ac:dyDescent="0.3">
      <c r="A78" t="s">
        <v>634</v>
      </c>
      <c r="B78" t="str">
        <f t="shared" si="1"/>
        <v>South Holland</v>
      </c>
      <c r="N78" t="s">
        <v>635</v>
      </c>
      <c r="O78" t="str">
        <f>VLOOKUP(N78,A$1:A$108,1,FALSE)</f>
        <v>South Kesteven</v>
      </c>
    </row>
    <row r="79" spans="1:15" x14ac:dyDescent="0.3">
      <c r="A79" t="s">
        <v>635</v>
      </c>
      <c r="B79" t="str">
        <f t="shared" si="1"/>
        <v>South Kesteven</v>
      </c>
      <c r="N79" t="s">
        <v>526</v>
      </c>
      <c r="O79" t="str">
        <f>VLOOKUP(N79,A$1:A$108,1,FALSE)</f>
        <v>South Lakeland</v>
      </c>
    </row>
    <row r="80" spans="1:15" x14ac:dyDescent="0.3">
      <c r="A80" t="s">
        <v>526</v>
      </c>
      <c r="B80" t="str">
        <f t="shared" si="1"/>
        <v>South Lakeland</v>
      </c>
      <c r="N80" t="s">
        <v>643</v>
      </c>
      <c r="O80" t="str">
        <f>VLOOKUP(N80,A$1:A$108,1,FALSE)</f>
        <v>South Norfolk</v>
      </c>
    </row>
    <row r="81" spans="1:15" x14ac:dyDescent="0.3">
      <c r="A81" t="s">
        <v>643</v>
      </c>
      <c r="B81" t="str">
        <f t="shared" si="1"/>
        <v>South Norfolk</v>
      </c>
      <c r="N81" t="s">
        <v>649</v>
      </c>
      <c r="O81" t="str">
        <f>VLOOKUP(N81,A$1:A$108,1,FALSE)</f>
        <v>South Northamptonshire</v>
      </c>
    </row>
    <row r="82" spans="1:15" x14ac:dyDescent="0.3">
      <c r="A82" t="s">
        <v>649</v>
      </c>
      <c r="B82" t="str">
        <f t="shared" si="1"/>
        <v>South Northamptonshire</v>
      </c>
      <c r="N82" t="s">
        <v>667</v>
      </c>
      <c r="O82" t="str">
        <f>VLOOKUP(N82,A$1:A$108,1,FALSE)</f>
        <v>South Oxfordshire</v>
      </c>
    </row>
    <row r="83" spans="1:15" x14ac:dyDescent="0.3">
      <c r="A83" t="s">
        <v>667</v>
      </c>
      <c r="B83" t="str">
        <f t="shared" si="1"/>
        <v>South Oxfordshire</v>
      </c>
      <c r="N83" t="s">
        <v>672</v>
      </c>
      <c r="O83" t="str">
        <f>VLOOKUP(N83,A$1:A$108,1,FALSE)</f>
        <v>South Somerset</v>
      </c>
    </row>
    <row r="84" spans="1:15" x14ac:dyDescent="0.3">
      <c r="A84" t="s">
        <v>672</v>
      </c>
      <c r="B84" t="str">
        <f t="shared" si="1"/>
        <v>South Somerset</v>
      </c>
      <c r="N84" t="s">
        <v>679</v>
      </c>
      <c r="O84" t="str">
        <f>VLOOKUP(N84,A$1:A$108,1,FALSE)</f>
        <v>South Staffordshire</v>
      </c>
    </row>
    <row r="85" spans="1:15" x14ac:dyDescent="0.3">
      <c r="A85" t="s">
        <v>679</v>
      </c>
      <c r="B85" t="str">
        <f t="shared" si="1"/>
        <v>South Staffordshire</v>
      </c>
      <c r="N85" t="s">
        <v>680</v>
      </c>
      <c r="O85" t="str">
        <f>VLOOKUP(N85,A$1:A$108,1,FALSE)</f>
        <v>Stafford</v>
      </c>
    </row>
    <row r="86" spans="1:15" x14ac:dyDescent="0.3">
      <c r="A86" t="s">
        <v>687</v>
      </c>
      <c r="B86" t="e">
        <f t="shared" si="1"/>
        <v>#N/A</v>
      </c>
      <c r="N86" t="s">
        <v>160</v>
      </c>
      <c r="O86" t="str">
        <f>VLOOKUP(N86,A$1:A$108,1,FALSE)</f>
        <v>Staffordshire</v>
      </c>
    </row>
    <row r="87" spans="1:15" x14ac:dyDescent="0.3">
      <c r="A87" t="s">
        <v>680</v>
      </c>
      <c r="B87" t="str">
        <f t="shared" si="1"/>
        <v>Stafford</v>
      </c>
      <c r="N87" t="s">
        <v>704</v>
      </c>
      <c r="O87" t="str">
        <f>VLOOKUP(N87,A$1:A$108,1,FALSE)</f>
        <v>Stratford-on-Avon</v>
      </c>
    </row>
    <row r="88" spans="1:15" x14ac:dyDescent="0.3">
      <c r="A88" t="s">
        <v>160</v>
      </c>
      <c r="B88" t="str">
        <f t="shared" si="1"/>
        <v>Staffordshire</v>
      </c>
      <c r="N88" t="s">
        <v>570</v>
      </c>
      <c r="O88" t="str">
        <f>VLOOKUP(N88,A$1:A$108,1,FALSE)</f>
        <v>Stroud</v>
      </c>
    </row>
    <row r="89" spans="1:15" x14ac:dyDescent="0.3">
      <c r="A89" t="s">
        <v>704</v>
      </c>
      <c r="B89" t="str">
        <f t="shared" si="1"/>
        <v>Stratford-on-Avon</v>
      </c>
      <c r="N89" t="s">
        <v>208</v>
      </c>
      <c r="O89" t="str">
        <f>VLOOKUP(N89,A$1:A$108,1,FALSE)</f>
        <v>Suffolk</v>
      </c>
    </row>
    <row r="90" spans="1:15" x14ac:dyDescent="0.3">
      <c r="A90" t="s">
        <v>570</v>
      </c>
      <c r="B90" t="str">
        <f t="shared" si="1"/>
        <v>Stroud</v>
      </c>
      <c r="N90" t="s">
        <v>698</v>
      </c>
      <c r="O90" t="str">
        <f>VLOOKUP(N90,A$1:A$108,1,FALSE)</f>
        <v>Tandridge</v>
      </c>
    </row>
    <row r="91" spans="1:15" x14ac:dyDescent="0.3">
      <c r="A91" t="s">
        <v>208</v>
      </c>
      <c r="B91" t="str">
        <f t="shared" si="1"/>
        <v>Suffolk</v>
      </c>
      <c r="N91" t="s">
        <v>540</v>
      </c>
      <c r="O91" t="str">
        <f>VLOOKUP(N91,A$1:A$108,1,FALSE)</f>
        <v>Teignbridge</v>
      </c>
    </row>
    <row r="92" spans="1:15" x14ac:dyDescent="0.3">
      <c r="A92" t="s">
        <v>688</v>
      </c>
      <c r="B92" t="e">
        <f t="shared" si="1"/>
        <v>#N/A</v>
      </c>
      <c r="N92" t="s">
        <v>571</v>
      </c>
      <c r="O92" t="str">
        <f>VLOOKUP(N92,A$1:A$108,1,FALSE)</f>
        <v>Tewkesbury</v>
      </c>
    </row>
    <row r="93" spans="1:15" x14ac:dyDescent="0.3">
      <c r="A93" t="s">
        <v>698</v>
      </c>
      <c r="B93" t="str">
        <f t="shared" si="1"/>
        <v>Tandridge</v>
      </c>
      <c r="N93" t="s">
        <v>541</v>
      </c>
      <c r="O93" t="str">
        <f>VLOOKUP(N93,A$1:A$108,1,FALSE)</f>
        <v>Torridge</v>
      </c>
    </row>
    <row r="94" spans="1:15" x14ac:dyDescent="0.3">
      <c r="A94" t="s">
        <v>673</v>
      </c>
      <c r="B94" t="e">
        <f t="shared" si="1"/>
        <v>#N/A</v>
      </c>
      <c r="N94" t="s">
        <v>610</v>
      </c>
      <c r="O94" t="str">
        <f>VLOOKUP(N94,A$1:A$108,1,FALSE)</f>
        <v>Tunbridge Wells</v>
      </c>
    </row>
    <row r="95" spans="1:15" x14ac:dyDescent="0.3">
      <c r="A95" t="s">
        <v>540</v>
      </c>
      <c r="B95" t="str">
        <f t="shared" si="1"/>
        <v>Teignbridge</v>
      </c>
      <c r="N95" t="s">
        <v>565</v>
      </c>
      <c r="O95" t="str">
        <f>VLOOKUP(N95,A$1:A$108,1,FALSE)</f>
        <v>Uttlesford</v>
      </c>
    </row>
    <row r="96" spans="1:15" x14ac:dyDescent="0.3">
      <c r="A96" t="s">
        <v>571</v>
      </c>
      <c r="B96" t="str">
        <f t="shared" si="1"/>
        <v>Tewkesbury</v>
      </c>
      <c r="N96" t="s">
        <v>668</v>
      </c>
      <c r="O96" t="str">
        <f>VLOOKUP(N96,A$1:A$108,1,FALSE)</f>
        <v>Vale of White Horse</v>
      </c>
    </row>
    <row r="97" spans="1:15" x14ac:dyDescent="0.3">
      <c r="A97" t="s">
        <v>541</v>
      </c>
      <c r="B97" t="str">
        <f t="shared" si="1"/>
        <v>Torridge</v>
      </c>
      <c r="N97" t="s">
        <v>166</v>
      </c>
      <c r="O97" t="str">
        <f>VLOOKUP(N97,A$1:A$108,1,FALSE)</f>
        <v>Warwickshire</v>
      </c>
    </row>
    <row r="98" spans="1:15" x14ac:dyDescent="0.3">
      <c r="A98" t="s">
        <v>610</v>
      </c>
      <c r="B98" t="str">
        <f t="shared" si="1"/>
        <v>Tunbridge Wells</v>
      </c>
      <c r="N98" t="s">
        <v>553</v>
      </c>
      <c r="O98" t="str">
        <f>VLOOKUP(N98,A$1:A$108,1,FALSE)</f>
        <v>Wealden</v>
      </c>
    </row>
    <row r="99" spans="1:15" x14ac:dyDescent="0.3">
      <c r="A99" t="s">
        <v>565</v>
      </c>
      <c r="B99" t="str">
        <f t="shared" si="1"/>
        <v>Uttlesford</v>
      </c>
      <c r="N99" t="s">
        <v>542</v>
      </c>
      <c r="O99" t="str">
        <f>VLOOKUP(N99,A$1:A$108,1,FALSE)</f>
        <v>West Devon</v>
      </c>
    </row>
    <row r="100" spans="1:15" x14ac:dyDescent="0.3">
      <c r="A100" t="s">
        <v>668</v>
      </c>
      <c r="B100" t="str">
        <f t="shared" si="1"/>
        <v>Vale of White Horse</v>
      </c>
      <c r="N100" t="s">
        <v>636</v>
      </c>
      <c r="O100" t="str">
        <f>VLOOKUP(N100,A$1:A$108,1,FALSE)</f>
        <v>West Lindsey</v>
      </c>
    </row>
    <row r="101" spans="1:15" x14ac:dyDescent="0.3">
      <c r="A101" t="s">
        <v>166</v>
      </c>
      <c r="B101" t="str">
        <f t="shared" si="1"/>
        <v>Warwickshire</v>
      </c>
      <c r="N101" t="s">
        <v>669</v>
      </c>
      <c r="O101" t="str">
        <f>VLOOKUP(N101,A$1:A$108,1,FALSE)</f>
        <v>West Oxfordshire</v>
      </c>
    </row>
    <row r="102" spans="1:15" x14ac:dyDescent="0.3">
      <c r="A102" t="s">
        <v>689</v>
      </c>
      <c r="B102" t="e">
        <f t="shared" si="1"/>
        <v>#N/A</v>
      </c>
      <c r="N102" t="s">
        <v>793</v>
      </c>
      <c r="O102" t="str">
        <f>VLOOKUP(N102,A$1:A$108,1,FALSE)</f>
        <v>West Suffolk</v>
      </c>
    </row>
    <row r="103" spans="1:15" x14ac:dyDescent="0.3">
      <c r="A103" t="s">
        <v>553</v>
      </c>
      <c r="B103" t="str">
        <f t="shared" si="1"/>
        <v>Wealden</v>
      </c>
      <c r="N103" t="s">
        <v>168</v>
      </c>
      <c r="O103" t="e">
        <f>VLOOKUP(N103,A$1:A$108,1,FALSE)</f>
        <v>#N/A</v>
      </c>
    </row>
    <row r="104" spans="1:15" x14ac:dyDescent="0.3">
      <c r="A104" t="s">
        <v>542</v>
      </c>
      <c r="B104" t="str">
        <f t="shared" si="1"/>
        <v>West Devon</v>
      </c>
      <c r="N104" t="s">
        <v>586</v>
      </c>
      <c r="O104" t="e">
        <f>VLOOKUP(N104,A$1:A$108,1,FALSE)</f>
        <v>#N/A</v>
      </c>
    </row>
    <row r="105" spans="1:15" x14ac:dyDescent="0.3">
      <c r="A105" t="s">
        <v>636</v>
      </c>
      <c r="B105" t="str">
        <f t="shared" si="1"/>
        <v>West Lindsey</v>
      </c>
    </row>
    <row r="106" spans="1:15" x14ac:dyDescent="0.3">
      <c r="A106" t="s">
        <v>669</v>
      </c>
      <c r="B106" t="str">
        <f t="shared" si="1"/>
        <v>West Oxfordshire</v>
      </c>
    </row>
    <row r="107" spans="1:15" x14ac:dyDescent="0.3">
      <c r="A107" t="s">
        <v>674</v>
      </c>
      <c r="B107" t="e">
        <f t="shared" si="1"/>
        <v>#N/A</v>
      </c>
    </row>
    <row r="108" spans="1:15" x14ac:dyDescent="0.3">
      <c r="A108" t="s">
        <v>793</v>
      </c>
      <c r="B108" t="str">
        <f t="shared" si="1"/>
        <v>West Suffolk</v>
      </c>
    </row>
    <row r="109" spans="1:15" x14ac:dyDescent="0.3">
      <c r="A109" t="s">
        <v>168</v>
      </c>
      <c r="B109" t="str">
        <f t="shared" si="1"/>
        <v>Worcestershire</v>
      </c>
    </row>
    <row r="110" spans="1:15" x14ac:dyDescent="0.3">
      <c r="A110" t="s">
        <v>586</v>
      </c>
      <c r="B110" t="str">
        <f t="shared" si="1"/>
        <v>Wychavon</v>
      </c>
    </row>
  </sheetData>
  <sortState xmlns:xlrd2="http://schemas.microsoft.com/office/spreadsheetml/2017/richdata2" ref="A1:A110">
    <sortCondition ref="A110"/>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K333"/>
  <sheetViews>
    <sheetView topLeftCell="A22" workbookViewId="0">
      <selection activeCell="C48" sqref="C48"/>
    </sheetView>
  </sheetViews>
  <sheetFormatPr defaultRowHeight="14.4" x14ac:dyDescent="0.3"/>
  <sheetData>
    <row r="1" spans="1:11" x14ac:dyDescent="0.3">
      <c r="A1" t="s">
        <v>504</v>
      </c>
      <c r="B1" t="s">
        <v>502</v>
      </c>
      <c r="I1" t="s">
        <v>501</v>
      </c>
      <c r="J1" t="s">
        <v>502</v>
      </c>
      <c r="K1" t="s">
        <v>503</v>
      </c>
    </row>
    <row r="2" spans="1:11" x14ac:dyDescent="0.3">
      <c r="I2" t="s">
        <v>286</v>
      </c>
      <c r="J2" t="s">
        <v>505</v>
      </c>
      <c r="K2" t="s">
        <v>482</v>
      </c>
    </row>
    <row r="3" spans="1:11" x14ac:dyDescent="0.3">
      <c r="A3" t="s">
        <v>21</v>
      </c>
      <c r="B3" t="s">
        <v>507</v>
      </c>
      <c r="C3" t="s">
        <v>481</v>
      </c>
      <c r="I3" t="s">
        <v>194</v>
      </c>
      <c r="J3" t="s">
        <v>506</v>
      </c>
      <c r="K3" t="s">
        <v>479</v>
      </c>
    </row>
    <row r="4" spans="1:11" x14ac:dyDescent="0.3">
      <c r="A4" t="s">
        <v>23</v>
      </c>
      <c r="B4" t="s">
        <v>507</v>
      </c>
      <c r="C4" t="s">
        <v>481</v>
      </c>
      <c r="I4" t="s">
        <v>56</v>
      </c>
      <c r="J4" t="s">
        <v>506</v>
      </c>
      <c r="K4" t="s">
        <v>479</v>
      </c>
    </row>
    <row r="5" spans="1:11" x14ac:dyDescent="0.3">
      <c r="A5" t="s">
        <v>27</v>
      </c>
      <c r="B5" t="s">
        <v>505</v>
      </c>
      <c r="C5" t="s">
        <v>482</v>
      </c>
      <c r="I5" t="s">
        <v>138</v>
      </c>
      <c r="J5" t="s">
        <v>505</v>
      </c>
      <c r="K5" t="s">
        <v>482</v>
      </c>
    </row>
    <row r="6" spans="1:11" x14ac:dyDescent="0.3">
      <c r="A6" t="s">
        <v>29</v>
      </c>
      <c r="B6" t="s">
        <v>507</v>
      </c>
      <c r="C6" t="s">
        <v>481</v>
      </c>
      <c r="I6" t="s">
        <v>330</v>
      </c>
      <c r="J6" t="s">
        <v>506</v>
      </c>
      <c r="K6" t="s">
        <v>479</v>
      </c>
    </row>
    <row r="7" spans="1:11" x14ac:dyDescent="0.3">
      <c r="A7" t="s">
        <v>18</v>
      </c>
      <c r="B7" t="s">
        <v>507</v>
      </c>
      <c r="C7" t="s">
        <v>481</v>
      </c>
      <c r="I7" t="s">
        <v>332</v>
      </c>
      <c r="J7" t="s">
        <v>506</v>
      </c>
      <c r="K7" t="s">
        <v>479</v>
      </c>
    </row>
    <row r="8" spans="1:11" x14ac:dyDescent="0.3">
      <c r="A8" t="s">
        <v>58</v>
      </c>
      <c r="B8" t="s">
        <v>507</v>
      </c>
      <c r="C8" t="s">
        <v>481</v>
      </c>
      <c r="I8" t="s">
        <v>288</v>
      </c>
      <c r="J8" t="s">
        <v>505</v>
      </c>
      <c r="K8" t="s">
        <v>482</v>
      </c>
    </row>
    <row r="9" spans="1:11" x14ac:dyDescent="0.3">
      <c r="A9" t="s">
        <v>62</v>
      </c>
      <c r="B9" t="s">
        <v>507</v>
      </c>
      <c r="C9" t="s">
        <v>481</v>
      </c>
      <c r="I9" t="s">
        <v>196</v>
      </c>
      <c r="J9" t="s">
        <v>505</v>
      </c>
      <c r="K9" t="s">
        <v>482</v>
      </c>
    </row>
    <row r="10" spans="1:11" x14ac:dyDescent="0.3">
      <c r="A10" t="s">
        <v>45</v>
      </c>
      <c r="B10" t="s">
        <v>507</v>
      </c>
      <c r="C10" t="s">
        <v>481</v>
      </c>
      <c r="I10" t="s">
        <v>334</v>
      </c>
      <c r="J10" t="s">
        <v>505</v>
      </c>
      <c r="K10" t="s">
        <v>482</v>
      </c>
    </row>
    <row r="11" spans="1:11" x14ac:dyDescent="0.3">
      <c r="A11" t="s">
        <v>47</v>
      </c>
      <c r="B11" t="s">
        <v>507</v>
      </c>
      <c r="C11" t="s">
        <v>481</v>
      </c>
      <c r="I11" t="s">
        <v>290</v>
      </c>
      <c r="J11" t="s">
        <v>505</v>
      </c>
      <c r="K11" t="s">
        <v>482</v>
      </c>
    </row>
    <row r="12" spans="1:11" x14ac:dyDescent="0.3">
      <c r="A12" t="s">
        <v>743</v>
      </c>
      <c r="B12" t="s">
        <v>507</v>
      </c>
      <c r="C12" t="s">
        <v>481</v>
      </c>
      <c r="I12" t="s">
        <v>198</v>
      </c>
      <c r="J12" t="s">
        <v>507</v>
      </c>
      <c r="K12" t="s">
        <v>481</v>
      </c>
    </row>
    <row r="13" spans="1:11" x14ac:dyDescent="0.3">
      <c r="A13" t="s">
        <v>100</v>
      </c>
      <c r="B13" t="s">
        <v>506</v>
      </c>
      <c r="C13" t="s">
        <v>479</v>
      </c>
      <c r="I13" t="s">
        <v>294</v>
      </c>
      <c r="J13" t="s">
        <v>505</v>
      </c>
      <c r="K13" t="s">
        <v>482</v>
      </c>
    </row>
    <row r="14" spans="1:11" x14ac:dyDescent="0.3">
      <c r="A14" t="s">
        <v>104</v>
      </c>
      <c r="B14" t="s">
        <v>507</v>
      </c>
      <c r="C14" t="s">
        <v>481</v>
      </c>
      <c r="I14" t="s">
        <v>60</v>
      </c>
      <c r="J14" t="s">
        <v>507</v>
      </c>
      <c r="K14" t="s">
        <v>481</v>
      </c>
    </row>
    <row r="15" spans="1:11" x14ac:dyDescent="0.3">
      <c r="A15" t="s">
        <v>106</v>
      </c>
      <c r="B15" t="s">
        <v>505</v>
      </c>
      <c r="C15" t="s">
        <v>482</v>
      </c>
      <c r="I15" t="s">
        <v>142</v>
      </c>
      <c r="J15" t="s">
        <v>505</v>
      </c>
      <c r="K15" t="s">
        <v>482</v>
      </c>
    </row>
    <row r="16" spans="1:11" x14ac:dyDescent="0.3">
      <c r="A16" t="s">
        <v>110</v>
      </c>
      <c r="B16" t="s">
        <v>507</v>
      </c>
      <c r="C16" t="s">
        <v>481</v>
      </c>
      <c r="I16" t="s">
        <v>144</v>
      </c>
      <c r="J16" t="s">
        <v>506</v>
      </c>
      <c r="K16" t="s">
        <v>479</v>
      </c>
    </row>
    <row r="17" spans="1:11" x14ac:dyDescent="0.3">
      <c r="A17" t="s">
        <v>136</v>
      </c>
      <c r="B17" t="s">
        <v>507</v>
      </c>
      <c r="C17" t="s">
        <v>481</v>
      </c>
      <c r="I17" t="s">
        <v>202</v>
      </c>
      <c r="J17" t="s">
        <v>506</v>
      </c>
      <c r="K17" t="s">
        <v>479</v>
      </c>
    </row>
    <row r="18" spans="1:11" x14ac:dyDescent="0.3">
      <c r="A18" t="s">
        <v>140</v>
      </c>
      <c r="B18" t="s">
        <v>507</v>
      </c>
      <c r="C18" t="s">
        <v>481</v>
      </c>
      <c r="I18" t="s">
        <v>146</v>
      </c>
      <c r="J18" t="s">
        <v>505</v>
      </c>
      <c r="K18" t="s">
        <v>482</v>
      </c>
    </row>
    <row r="19" spans="1:11" x14ac:dyDescent="0.3">
      <c r="A19" t="s">
        <v>152</v>
      </c>
      <c r="B19" t="s">
        <v>512</v>
      </c>
      <c r="C19" t="s">
        <v>479</v>
      </c>
      <c r="I19" t="s">
        <v>108</v>
      </c>
      <c r="J19" t="s">
        <v>506</v>
      </c>
      <c r="K19" t="s">
        <v>479</v>
      </c>
    </row>
    <row r="20" spans="1:11" x14ac:dyDescent="0.3">
      <c r="A20" t="s">
        <v>148</v>
      </c>
      <c r="B20" t="s">
        <v>514</v>
      </c>
      <c r="C20" t="s">
        <v>481</v>
      </c>
      <c r="I20" t="s">
        <v>150</v>
      </c>
      <c r="J20" t="s">
        <v>505</v>
      </c>
      <c r="K20" t="s">
        <v>482</v>
      </c>
    </row>
    <row r="21" spans="1:11" x14ac:dyDescent="0.3">
      <c r="A21" t="s">
        <v>742</v>
      </c>
      <c r="B21" t="s">
        <v>506</v>
      </c>
      <c r="C21" t="s">
        <v>479</v>
      </c>
      <c r="I21" t="s">
        <v>300</v>
      </c>
      <c r="J21" t="s">
        <v>506</v>
      </c>
      <c r="K21" t="s">
        <v>479</v>
      </c>
    </row>
    <row r="22" spans="1:11" x14ac:dyDescent="0.3">
      <c r="A22" t="s">
        <v>164</v>
      </c>
      <c r="B22" t="s">
        <v>507</v>
      </c>
      <c r="C22" t="s">
        <v>481</v>
      </c>
      <c r="I22" t="s">
        <v>344</v>
      </c>
      <c r="J22" t="s">
        <v>506</v>
      </c>
      <c r="K22" t="s">
        <v>479</v>
      </c>
    </row>
    <row r="23" spans="1:11" x14ac:dyDescent="0.3">
      <c r="A23" t="s">
        <v>162</v>
      </c>
      <c r="B23" t="s">
        <v>507</v>
      </c>
      <c r="C23" t="s">
        <v>481</v>
      </c>
      <c r="I23" t="s">
        <v>160</v>
      </c>
      <c r="J23" t="s">
        <v>505</v>
      </c>
      <c r="K23" t="s">
        <v>482</v>
      </c>
    </row>
    <row r="24" spans="1:11" x14ac:dyDescent="0.3">
      <c r="A24" t="s">
        <v>322</v>
      </c>
      <c r="B24" t="s">
        <v>505</v>
      </c>
      <c r="C24" t="s">
        <v>482</v>
      </c>
      <c r="I24" t="s">
        <v>208</v>
      </c>
      <c r="J24" t="s">
        <v>506</v>
      </c>
      <c r="K24" t="s">
        <v>479</v>
      </c>
    </row>
    <row r="25" spans="1:11" x14ac:dyDescent="0.3">
      <c r="A25" t="s">
        <v>744</v>
      </c>
      <c r="B25" t="s">
        <v>507</v>
      </c>
      <c r="C25" t="s">
        <v>481</v>
      </c>
      <c r="I25" t="s">
        <v>310</v>
      </c>
      <c r="J25" t="s">
        <v>518</v>
      </c>
      <c r="K25" t="s">
        <v>481</v>
      </c>
    </row>
    <row r="26" spans="1:11" x14ac:dyDescent="0.3">
      <c r="A26" t="s">
        <v>338</v>
      </c>
      <c r="B26" t="s">
        <v>505</v>
      </c>
      <c r="C26" t="s">
        <v>482</v>
      </c>
      <c r="I26" t="s">
        <v>166</v>
      </c>
      <c r="J26" t="s">
        <v>505</v>
      </c>
      <c r="K26" t="s">
        <v>482</v>
      </c>
    </row>
    <row r="27" spans="1:11" x14ac:dyDescent="0.3">
      <c r="A27" t="s">
        <v>346</v>
      </c>
      <c r="B27" t="s">
        <v>507</v>
      </c>
      <c r="C27" t="s">
        <v>481</v>
      </c>
      <c r="I27" t="s">
        <v>314</v>
      </c>
      <c r="J27" t="s">
        <v>507</v>
      </c>
      <c r="K27" t="s">
        <v>481</v>
      </c>
    </row>
    <row r="28" spans="1:11" x14ac:dyDescent="0.3">
      <c r="A28" t="s">
        <v>340</v>
      </c>
      <c r="B28" t="s">
        <v>507</v>
      </c>
      <c r="C28" t="s">
        <v>481</v>
      </c>
      <c r="I28" t="s">
        <v>168</v>
      </c>
      <c r="J28" t="s">
        <v>505</v>
      </c>
      <c r="K28" t="s">
        <v>482</v>
      </c>
    </row>
    <row r="29" spans="1:11" x14ac:dyDescent="0.3">
      <c r="A29" t="s">
        <v>350</v>
      </c>
      <c r="B29" t="s">
        <v>507</v>
      </c>
      <c r="C29" t="s">
        <v>481</v>
      </c>
      <c r="J29" t="s">
        <v>506</v>
      </c>
      <c r="K29" t="s">
        <v>479</v>
      </c>
    </row>
    <row r="30" spans="1:11" x14ac:dyDescent="0.3">
      <c r="A30" t="s">
        <v>324</v>
      </c>
      <c r="B30" t="s">
        <v>507</v>
      </c>
      <c r="C30" t="s">
        <v>481</v>
      </c>
      <c r="J30" t="s">
        <v>512</v>
      </c>
      <c r="K30" t="s">
        <v>479</v>
      </c>
    </row>
    <row r="31" spans="1:11" x14ac:dyDescent="0.3">
      <c r="A31" t="s">
        <v>342</v>
      </c>
      <c r="B31" t="s">
        <v>507</v>
      </c>
      <c r="C31" t="s">
        <v>481</v>
      </c>
      <c r="J31" t="s">
        <v>507</v>
      </c>
      <c r="K31" t="s">
        <v>481</v>
      </c>
    </row>
    <row r="32" spans="1:11" x14ac:dyDescent="0.3">
      <c r="A32" t="s">
        <v>348</v>
      </c>
      <c r="B32" t="s">
        <v>507</v>
      </c>
      <c r="C32" t="s">
        <v>481</v>
      </c>
      <c r="J32" t="s">
        <v>518</v>
      </c>
      <c r="K32" t="s">
        <v>481</v>
      </c>
    </row>
    <row r="33" spans="1:11" x14ac:dyDescent="0.3">
      <c r="A33" t="s">
        <v>204</v>
      </c>
      <c r="B33" t="s">
        <v>507</v>
      </c>
      <c r="C33" t="s">
        <v>481</v>
      </c>
      <c r="J33" t="s">
        <v>514</v>
      </c>
      <c r="K33" t="s">
        <v>481</v>
      </c>
    </row>
    <row r="34" spans="1:11" x14ac:dyDescent="0.3">
      <c r="A34" t="s">
        <v>200</v>
      </c>
      <c r="B34" t="s">
        <v>507</v>
      </c>
      <c r="C34" t="s">
        <v>481</v>
      </c>
      <c r="J34" t="s">
        <v>505</v>
      </c>
      <c r="K34" t="s">
        <v>482</v>
      </c>
    </row>
    <row r="35" spans="1:11" x14ac:dyDescent="0.3">
      <c r="A35" t="s">
        <v>745</v>
      </c>
      <c r="B35" t="s">
        <v>507</v>
      </c>
      <c r="C35" t="s">
        <v>481</v>
      </c>
    </row>
    <row r="36" spans="1:11" x14ac:dyDescent="0.3">
      <c r="A36" t="s">
        <v>210</v>
      </c>
      <c r="B36" t="s">
        <v>518</v>
      </c>
      <c r="C36" t="s">
        <v>481</v>
      </c>
    </row>
    <row r="37" spans="1:11" x14ac:dyDescent="0.3">
      <c r="A37" t="s">
        <v>296</v>
      </c>
      <c r="B37" t="s">
        <v>507</v>
      </c>
      <c r="C37" t="s">
        <v>481</v>
      </c>
    </row>
    <row r="38" spans="1:11" x14ac:dyDescent="0.3">
      <c r="A38" t="s">
        <v>282</v>
      </c>
      <c r="B38" t="s">
        <v>507</v>
      </c>
      <c r="C38" t="s">
        <v>481</v>
      </c>
    </row>
    <row r="39" spans="1:11" x14ac:dyDescent="0.3">
      <c r="A39" t="s">
        <v>312</v>
      </c>
      <c r="B39" t="s">
        <v>505</v>
      </c>
      <c r="C39" t="s">
        <v>482</v>
      </c>
    </row>
    <row r="40" spans="1:11" x14ac:dyDescent="0.3">
      <c r="A40" t="s">
        <v>304</v>
      </c>
      <c r="B40" t="s">
        <v>507</v>
      </c>
      <c r="C40" t="s">
        <v>481</v>
      </c>
    </row>
    <row r="41" spans="1:11" x14ac:dyDescent="0.3">
      <c r="A41" t="s">
        <v>306</v>
      </c>
      <c r="B41" t="s">
        <v>507</v>
      </c>
      <c r="C41" t="s">
        <v>481</v>
      </c>
    </row>
    <row r="42" spans="1:11" x14ac:dyDescent="0.3">
      <c r="A42" t="s">
        <v>316</v>
      </c>
      <c r="B42" t="s">
        <v>507</v>
      </c>
      <c r="C42" t="s">
        <v>481</v>
      </c>
    </row>
    <row r="43" spans="1:11" x14ac:dyDescent="0.3">
      <c r="A43" t="s">
        <v>318</v>
      </c>
      <c r="B43" t="s">
        <v>507</v>
      </c>
      <c r="C43" t="s">
        <v>481</v>
      </c>
    </row>
    <row r="44" spans="1:11" x14ac:dyDescent="0.3">
      <c r="A44" t="s">
        <v>298</v>
      </c>
      <c r="B44" t="s">
        <v>507</v>
      </c>
      <c r="C44" t="s">
        <v>481</v>
      </c>
    </row>
    <row r="45" spans="1:11" x14ac:dyDescent="0.3">
      <c r="A45" t="s">
        <v>794</v>
      </c>
      <c r="B45" t="s">
        <v>506</v>
      </c>
      <c r="C45" t="s">
        <v>479</v>
      </c>
    </row>
    <row r="46" spans="1:11" x14ac:dyDescent="0.3">
      <c r="A46" t="s">
        <v>793</v>
      </c>
      <c r="B46" t="s">
        <v>506</v>
      </c>
      <c r="C46" t="s">
        <v>479</v>
      </c>
    </row>
    <row r="47" spans="1:11" x14ac:dyDescent="0.3">
      <c r="A47" t="s">
        <v>795</v>
      </c>
      <c r="B47" t="s">
        <v>506</v>
      </c>
      <c r="C47" t="s">
        <v>479</v>
      </c>
    </row>
    <row r="48" spans="1:11" x14ac:dyDescent="0.3">
      <c r="A48" t="s">
        <v>792</v>
      </c>
      <c r="C48" t="s">
        <v>479</v>
      </c>
    </row>
    <row r="49" spans="1:3" x14ac:dyDescent="0.3">
      <c r="A49" t="s">
        <v>791</v>
      </c>
      <c r="C49" t="s">
        <v>481</v>
      </c>
    </row>
    <row r="50" spans="1:3" x14ac:dyDescent="0.3">
      <c r="A50" t="s">
        <v>284</v>
      </c>
      <c r="B50" t="s">
        <v>507</v>
      </c>
      <c r="C50" t="s">
        <v>481</v>
      </c>
    </row>
    <row r="51" spans="1:3" x14ac:dyDescent="0.3">
      <c r="A51" t="s">
        <v>302</v>
      </c>
      <c r="B51" t="s">
        <v>507</v>
      </c>
      <c r="C51" t="s">
        <v>481</v>
      </c>
    </row>
    <row r="52" spans="1:3" x14ac:dyDescent="0.3">
      <c r="A52" t="s">
        <v>308</v>
      </c>
      <c r="B52" t="s">
        <v>507</v>
      </c>
      <c r="C52" t="s">
        <v>481</v>
      </c>
    </row>
    <row r="53" spans="1:3" x14ac:dyDescent="0.3">
      <c r="A53" t="s">
        <v>292</v>
      </c>
      <c r="B53" t="s">
        <v>512</v>
      </c>
      <c r="C53" t="s">
        <v>479</v>
      </c>
    </row>
    <row r="54" spans="1:3" x14ac:dyDescent="0.3">
      <c r="A54" t="s">
        <v>485</v>
      </c>
      <c r="B54" t="s">
        <v>506</v>
      </c>
      <c r="C54" t="s">
        <v>479</v>
      </c>
    </row>
    <row r="55" spans="1:3" x14ac:dyDescent="0.3">
      <c r="A55" t="s">
        <v>25</v>
      </c>
      <c r="B55" t="s">
        <v>506</v>
      </c>
      <c r="C55" t="s">
        <v>479</v>
      </c>
    </row>
    <row r="56" spans="1:3" x14ac:dyDescent="0.3">
      <c r="A56" t="s">
        <v>52</v>
      </c>
      <c r="B56" t="s">
        <v>505</v>
      </c>
      <c r="C56" t="s">
        <v>482</v>
      </c>
    </row>
    <row r="57" spans="1:3" x14ac:dyDescent="0.3">
      <c r="A57" t="s">
        <v>54</v>
      </c>
      <c r="B57" t="s">
        <v>505</v>
      </c>
      <c r="C57" t="s">
        <v>482</v>
      </c>
    </row>
    <row r="58" spans="1:3" x14ac:dyDescent="0.3">
      <c r="A58" t="s">
        <v>158</v>
      </c>
      <c r="B58" t="s">
        <v>506</v>
      </c>
      <c r="C58" t="s">
        <v>479</v>
      </c>
    </row>
    <row r="59" spans="1:3" x14ac:dyDescent="0.3">
      <c r="A59" t="s">
        <v>328</v>
      </c>
      <c r="B59" t="s">
        <v>512</v>
      </c>
      <c r="C59" t="s">
        <v>479</v>
      </c>
    </row>
    <row r="60" spans="1:3" x14ac:dyDescent="0.3">
      <c r="A60" t="s">
        <v>336</v>
      </c>
      <c r="B60" t="s">
        <v>512</v>
      </c>
      <c r="C60" t="s">
        <v>479</v>
      </c>
    </row>
    <row r="61" spans="1:3" x14ac:dyDescent="0.3">
      <c r="A61" t="s">
        <v>352</v>
      </c>
      <c r="B61" t="s">
        <v>506</v>
      </c>
      <c r="C61" t="s">
        <v>479</v>
      </c>
    </row>
    <row r="62" spans="1:3" x14ac:dyDescent="0.3">
      <c r="A62" t="s">
        <v>190</v>
      </c>
      <c r="B62" t="s">
        <v>505</v>
      </c>
      <c r="C62" t="s">
        <v>482</v>
      </c>
    </row>
    <row r="63" spans="1:3" x14ac:dyDescent="0.3">
      <c r="A63" t="s">
        <v>192</v>
      </c>
      <c r="B63" t="s">
        <v>506</v>
      </c>
      <c r="C63" t="s">
        <v>479</v>
      </c>
    </row>
    <row r="64" spans="1:3" x14ac:dyDescent="0.3">
      <c r="A64" t="s">
        <v>508</v>
      </c>
      <c r="B64" t="s">
        <v>506</v>
      </c>
      <c r="C64" t="s">
        <v>479</v>
      </c>
    </row>
    <row r="65" spans="1:3" x14ac:dyDescent="0.3">
      <c r="A65" t="s">
        <v>510</v>
      </c>
      <c r="B65" t="s">
        <v>505</v>
      </c>
      <c r="C65" t="s">
        <v>482</v>
      </c>
    </row>
    <row r="66" spans="1:3" x14ac:dyDescent="0.3">
      <c r="A66" t="s">
        <v>511</v>
      </c>
      <c r="B66" t="s">
        <v>505</v>
      </c>
      <c r="C66" t="s">
        <v>482</v>
      </c>
    </row>
    <row r="67" spans="1:3" x14ac:dyDescent="0.3">
      <c r="A67" t="s">
        <v>513</v>
      </c>
      <c r="B67" t="s">
        <v>505</v>
      </c>
      <c r="C67" t="s">
        <v>482</v>
      </c>
    </row>
    <row r="68" spans="1:3" x14ac:dyDescent="0.3">
      <c r="A68" t="s">
        <v>515</v>
      </c>
      <c r="B68" t="s">
        <v>507</v>
      </c>
      <c r="C68" t="s">
        <v>481</v>
      </c>
    </row>
    <row r="69" spans="1:3" x14ac:dyDescent="0.3">
      <c r="A69" t="s">
        <v>516</v>
      </c>
      <c r="B69" t="s">
        <v>512</v>
      </c>
      <c r="C69" t="s">
        <v>479</v>
      </c>
    </row>
    <row r="70" spans="1:3" x14ac:dyDescent="0.3">
      <c r="A70" t="s">
        <v>517</v>
      </c>
      <c r="B70" t="s">
        <v>506</v>
      </c>
      <c r="C70" t="s">
        <v>479</v>
      </c>
    </row>
    <row r="71" spans="1:3" x14ac:dyDescent="0.3">
      <c r="A71" t="s">
        <v>520</v>
      </c>
      <c r="B71" t="s">
        <v>512</v>
      </c>
      <c r="C71" t="s">
        <v>479</v>
      </c>
    </row>
    <row r="72" spans="1:3" x14ac:dyDescent="0.3">
      <c r="A72" t="s">
        <v>519</v>
      </c>
      <c r="B72" t="s">
        <v>506</v>
      </c>
      <c r="C72" t="s">
        <v>479</v>
      </c>
    </row>
    <row r="73" spans="1:3" x14ac:dyDescent="0.3">
      <c r="A73" t="s">
        <v>521</v>
      </c>
      <c r="B73" t="s">
        <v>512</v>
      </c>
      <c r="C73" t="s">
        <v>479</v>
      </c>
    </row>
    <row r="74" spans="1:3" x14ac:dyDescent="0.3">
      <c r="A74" t="s">
        <v>522</v>
      </c>
      <c r="B74" t="s">
        <v>505</v>
      </c>
      <c r="C74" t="s">
        <v>482</v>
      </c>
    </row>
    <row r="75" spans="1:3" x14ac:dyDescent="0.3">
      <c r="A75" t="s">
        <v>523</v>
      </c>
      <c r="B75" t="s">
        <v>505</v>
      </c>
      <c r="C75" t="s">
        <v>482</v>
      </c>
    </row>
    <row r="76" spans="1:3" x14ac:dyDescent="0.3">
      <c r="A76" t="s">
        <v>524</v>
      </c>
      <c r="B76" t="s">
        <v>512</v>
      </c>
      <c r="C76" t="s">
        <v>479</v>
      </c>
    </row>
    <row r="77" spans="1:3" x14ac:dyDescent="0.3">
      <c r="A77" t="s">
        <v>525</v>
      </c>
      <c r="B77" t="s">
        <v>512</v>
      </c>
      <c r="C77" t="s">
        <v>479</v>
      </c>
    </row>
    <row r="78" spans="1:3" x14ac:dyDescent="0.3">
      <c r="A78" t="s">
        <v>526</v>
      </c>
      <c r="B78" t="s">
        <v>512</v>
      </c>
      <c r="C78" t="s">
        <v>479</v>
      </c>
    </row>
    <row r="79" spans="1:3" x14ac:dyDescent="0.3">
      <c r="A79" t="s">
        <v>527</v>
      </c>
      <c r="B79" t="s">
        <v>514</v>
      </c>
      <c r="C79" t="s">
        <v>481</v>
      </c>
    </row>
    <row r="80" spans="1:3" x14ac:dyDescent="0.3">
      <c r="A80" t="s">
        <v>528</v>
      </c>
      <c r="B80" t="s">
        <v>505</v>
      </c>
      <c r="C80" t="s">
        <v>482</v>
      </c>
    </row>
    <row r="81" spans="1:3" x14ac:dyDescent="0.3">
      <c r="A81" t="s">
        <v>529</v>
      </c>
      <c r="B81" t="s">
        <v>507</v>
      </c>
      <c r="C81" t="s">
        <v>481</v>
      </c>
    </row>
    <row r="82" spans="1:3" x14ac:dyDescent="0.3">
      <c r="A82" t="s">
        <v>530</v>
      </c>
      <c r="B82" t="s">
        <v>512</v>
      </c>
      <c r="C82" t="s">
        <v>479</v>
      </c>
    </row>
    <row r="83" spans="1:3" x14ac:dyDescent="0.3">
      <c r="A83" t="s">
        <v>531</v>
      </c>
      <c r="B83" t="s">
        <v>514</v>
      </c>
      <c r="C83" t="s">
        <v>481</v>
      </c>
    </row>
    <row r="84" spans="1:3" x14ac:dyDescent="0.3">
      <c r="A84" t="s">
        <v>532</v>
      </c>
      <c r="B84" t="s">
        <v>506</v>
      </c>
      <c r="C84" t="s">
        <v>479</v>
      </c>
    </row>
    <row r="85" spans="1:3" x14ac:dyDescent="0.3">
      <c r="A85" t="s">
        <v>533</v>
      </c>
      <c r="B85" t="s">
        <v>507</v>
      </c>
      <c r="C85" t="s">
        <v>481</v>
      </c>
    </row>
    <row r="86" spans="1:3" x14ac:dyDescent="0.3">
      <c r="A86" t="s">
        <v>534</v>
      </c>
      <c r="B86" t="s">
        <v>505</v>
      </c>
      <c r="C86" t="s">
        <v>482</v>
      </c>
    </row>
    <row r="87" spans="1:3" x14ac:dyDescent="0.3">
      <c r="A87" t="s">
        <v>535</v>
      </c>
      <c r="B87" t="s">
        <v>506</v>
      </c>
      <c r="C87" t="s">
        <v>479</v>
      </c>
    </row>
    <row r="88" spans="1:3" x14ac:dyDescent="0.3">
      <c r="A88" t="s">
        <v>536</v>
      </c>
      <c r="B88" t="s">
        <v>507</v>
      </c>
      <c r="C88" t="s">
        <v>481</v>
      </c>
    </row>
    <row r="89" spans="1:3" x14ac:dyDescent="0.3">
      <c r="A89" t="s">
        <v>537</v>
      </c>
      <c r="B89" t="s">
        <v>512</v>
      </c>
      <c r="C89" t="s">
        <v>479</v>
      </c>
    </row>
    <row r="90" spans="1:3" x14ac:dyDescent="0.3">
      <c r="A90" t="s">
        <v>538</v>
      </c>
      <c r="B90" t="s">
        <v>506</v>
      </c>
      <c r="C90" t="s">
        <v>479</v>
      </c>
    </row>
    <row r="91" spans="1:3" x14ac:dyDescent="0.3">
      <c r="A91" t="s">
        <v>539</v>
      </c>
      <c r="B91" t="s">
        <v>512</v>
      </c>
      <c r="C91" t="s">
        <v>479</v>
      </c>
    </row>
    <row r="92" spans="1:3" x14ac:dyDescent="0.3">
      <c r="A92" t="s">
        <v>540</v>
      </c>
      <c r="B92" t="s">
        <v>506</v>
      </c>
      <c r="C92" t="s">
        <v>479</v>
      </c>
    </row>
    <row r="93" spans="1:3" x14ac:dyDescent="0.3">
      <c r="A93" t="s">
        <v>541</v>
      </c>
      <c r="B93" t="s">
        <v>512</v>
      </c>
      <c r="C93" t="s">
        <v>479</v>
      </c>
    </row>
    <row r="94" spans="1:3" x14ac:dyDescent="0.3">
      <c r="A94" t="s">
        <v>542</v>
      </c>
      <c r="B94" t="s">
        <v>512</v>
      </c>
      <c r="C94" t="s">
        <v>479</v>
      </c>
    </row>
    <row r="95" spans="1:3" x14ac:dyDescent="0.3">
      <c r="A95" t="s">
        <v>543</v>
      </c>
      <c r="B95" t="s">
        <v>507</v>
      </c>
      <c r="C95" t="s">
        <v>481</v>
      </c>
    </row>
    <row r="96" spans="1:3" x14ac:dyDescent="0.3">
      <c r="A96" t="s">
        <v>544</v>
      </c>
      <c r="B96" t="s">
        <v>505</v>
      </c>
      <c r="C96" t="s">
        <v>482</v>
      </c>
    </row>
    <row r="97" spans="1:3" x14ac:dyDescent="0.3">
      <c r="A97" t="s">
        <v>545</v>
      </c>
      <c r="B97" t="s">
        <v>512</v>
      </c>
      <c r="C97" t="s">
        <v>479</v>
      </c>
    </row>
    <row r="98" spans="1:3" x14ac:dyDescent="0.3">
      <c r="A98" t="s">
        <v>546</v>
      </c>
      <c r="B98" t="s">
        <v>512</v>
      </c>
      <c r="C98" t="s">
        <v>479</v>
      </c>
    </row>
    <row r="99" spans="1:3" x14ac:dyDescent="0.3">
      <c r="A99" t="s">
        <v>547</v>
      </c>
      <c r="B99" t="s">
        <v>512</v>
      </c>
      <c r="C99" t="s">
        <v>479</v>
      </c>
    </row>
    <row r="100" spans="1:3" x14ac:dyDescent="0.3">
      <c r="A100" t="s">
        <v>548</v>
      </c>
      <c r="B100" t="s">
        <v>507</v>
      </c>
      <c r="C100" t="s">
        <v>481</v>
      </c>
    </row>
    <row r="101" spans="1:3" x14ac:dyDescent="0.3">
      <c r="A101" t="s">
        <v>549</v>
      </c>
      <c r="B101" t="s">
        <v>507</v>
      </c>
      <c r="C101" t="s">
        <v>481</v>
      </c>
    </row>
    <row r="102" spans="1:3" x14ac:dyDescent="0.3">
      <c r="A102" t="s">
        <v>550</v>
      </c>
      <c r="B102" t="s">
        <v>507</v>
      </c>
      <c r="C102" t="s">
        <v>481</v>
      </c>
    </row>
    <row r="103" spans="1:3" x14ac:dyDescent="0.3">
      <c r="A103" t="s">
        <v>551</v>
      </c>
      <c r="B103" t="s">
        <v>505</v>
      </c>
      <c r="C103" t="s">
        <v>482</v>
      </c>
    </row>
    <row r="104" spans="1:3" x14ac:dyDescent="0.3">
      <c r="A104" t="s">
        <v>552</v>
      </c>
      <c r="B104" t="s">
        <v>506</v>
      </c>
      <c r="C104" t="s">
        <v>479</v>
      </c>
    </row>
    <row r="105" spans="1:3" x14ac:dyDescent="0.3">
      <c r="A105" t="s">
        <v>553</v>
      </c>
      <c r="B105" t="s">
        <v>512</v>
      </c>
      <c r="C105" t="s">
        <v>479</v>
      </c>
    </row>
    <row r="106" spans="1:3" x14ac:dyDescent="0.3">
      <c r="A106" t="s">
        <v>554</v>
      </c>
      <c r="B106" t="s">
        <v>507</v>
      </c>
      <c r="C106" t="s">
        <v>481</v>
      </c>
    </row>
    <row r="107" spans="1:3" x14ac:dyDescent="0.3">
      <c r="A107" t="s">
        <v>555</v>
      </c>
      <c r="B107" t="s">
        <v>506</v>
      </c>
      <c r="C107" t="s">
        <v>479</v>
      </c>
    </row>
    <row r="108" spans="1:3" x14ac:dyDescent="0.3">
      <c r="A108" t="s">
        <v>556</v>
      </c>
      <c r="B108" t="s">
        <v>505</v>
      </c>
      <c r="C108" t="s">
        <v>482</v>
      </c>
    </row>
    <row r="109" spans="1:3" x14ac:dyDescent="0.3">
      <c r="A109" t="s">
        <v>557</v>
      </c>
      <c r="B109" t="s">
        <v>507</v>
      </c>
      <c r="C109" t="s">
        <v>481</v>
      </c>
    </row>
    <row r="110" spans="1:3" x14ac:dyDescent="0.3">
      <c r="A110" t="s">
        <v>558</v>
      </c>
      <c r="B110" t="s">
        <v>507</v>
      </c>
      <c r="C110" t="s">
        <v>481</v>
      </c>
    </row>
    <row r="111" spans="1:3" x14ac:dyDescent="0.3">
      <c r="A111" t="s">
        <v>559</v>
      </c>
      <c r="B111" t="s">
        <v>505</v>
      </c>
      <c r="C111" t="s">
        <v>482</v>
      </c>
    </row>
    <row r="112" spans="1:3" x14ac:dyDescent="0.3">
      <c r="A112" t="s">
        <v>560</v>
      </c>
      <c r="B112" t="s">
        <v>505</v>
      </c>
      <c r="C112" t="s">
        <v>482</v>
      </c>
    </row>
    <row r="113" spans="1:3" x14ac:dyDescent="0.3">
      <c r="A113" t="s">
        <v>561</v>
      </c>
      <c r="B113" t="s">
        <v>507</v>
      </c>
      <c r="C113" t="s">
        <v>481</v>
      </c>
    </row>
    <row r="114" spans="1:3" x14ac:dyDescent="0.3">
      <c r="A114" t="s">
        <v>562</v>
      </c>
      <c r="B114" t="s">
        <v>512</v>
      </c>
      <c r="C114" t="s">
        <v>479</v>
      </c>
    </row>
    <row r="115" spans="1:3" x14ac:dyDescent="0.3">
      <c r="A115" t="s">
        <v>563</v>
      </c>
      <c r="B115" t="s">
        <v>507</v>
      </c>
      <c r="C115" t="s">
        <v>481</v>
      </c>
    </row>
    <row r="116" spans="1:3" x14ac:dyDescent="0.3">
      <c r="A116" t="s">
        <v>564</v>
      </c>
      <c r="B116" t="s">
        <v>506</v>
      </c>
      <c r="C116" t="s">
        <v>479</v>
      </c>
    </row>
    <row r="117" spans="1:3" x14ac:dyDescent="0.3">
      <c r="A117" t="s">
        <v>565</v>
      </c>
      <c r="B117" t="s">
        <v>512</v>
      </c>
      <c r="C117" t="s">
        <v>479</v>
      </c>
    </row>
    <row r="118" spans="1:3" x14ac:dyDescent="0.3">
      <c r="A118" t="s">
        <v>566</v>
      </c>
      <c r="B118" t="s">
        <v>507</v>
      </c>
      <c r="C118" t="s">
        <v>481</v>
      </c>
    </row>
    <row r="119" spans="1:3" x14ac:dyDescent="0.3">
      <c r="A119" t="s">
        <v>567</v>
      </c>
      <c r="B119" t="s">
        <v>512</v>
      </c>
      <c r="C119" t="s">
        <v>479</v>
      </c>
    </row>
    <row r="120" spans="1:3" x14ac:dyDescent="0.3">
      <c r="A120" t="s">
        <v>568</v>
      </c>
      <c r="B120" t="s">
        <v>512</v>
      </c>
      <c r="C120" t="s">
        <v>479</v>
      </c>
    </row>
    <row r="121" spans="1:3" x14ac:dyDescent="0.3">
      <c r="A121" t="s">
        <v>569</v>
      </c>
      <c r="B121" t="s">
        <v>507</v>
      </c>
      <c r="C121" t="s">
        <v>481</v>
      </c>
    </row>
    <row r="122" spans="1:3" x14ac:dyDescent="0.3">
      <c r="A122" t="s">
        <v>570</v>
      </c>
      <c r="B122" t="s">
        <v>505</v>
      </c>
      <c r="C122" t="s">
        <v>482</v>
      </c>
    </row>
    <row r="123" spans="1:3" x14ac:dyDescent="0.3">
      <c r="A123" t="s">
        <v>571</v>
      </c>
      <c r="B123" t="s">
        <v>506</v>
      </c>
      <c r="C123" t="s">
        <v>479</v>
      </c>
    </row>
    <row r="124" spans="1:3" x14ac:dyDescent="0.3">
      <c r="A124" t="s">
        <v>572</v>
      </c>
      <c r="B124" t="s">
        <v>505</v>
      </c>
      <c r="C124" t="s">
        <v>482</v>
      </c>
    </row>
    <row r="125" spans="1:3" x14ac:dyDescent="0.3">
      <c r="A125" t="s">
        <v>573</v>
      </c>
      <c r="B125" t="s">
        <v>512</v>
      </c>
      <c r="C125" t="s">
        <v>479</v>
      </c>
    </row>
    <row r="126" spans="1:3" x14ac:dyDescent="0.3">
      <c r="A126" t="s">
        <v>574</v>
      </c>
      <c r="B126" t="s">
        <v>507</v>
      </c>
      <c r="C126" t="s">
        <v>481</v>
      </c>
    </row>
    <row r="127" spans="1:3" x14ac:dyDescent="0.3">
      <c r="A127" t="s">
        <v>575</v>
      </c>
      <c r="B127" t="s">
        <v>507</v>
      </c>
      <c r="C127" t="s">
        <v>481</v>
      </c>
    </row>
    <row r="128" spans="1:3" x14ac:dyDescent="0.3">
      <c r="A128" t="s">
        <v>576</v>
      </c>
      <c r="B128" t="s">
        <v>507</v>
      </c>
      <c r="C128" t="s">
        <v>481</v>
      </c>
    </row>
    <row r="129" spans="1:3" x14ac:dyDescent="0.3">
      <c r="A129" t="s">
        <v>577</v>
      </c>
      <c r="B129" t="s">
        <v>505</v>
      </c>
      <c r="C129" t="s">
        <v>482</v>
      </c>
    </row>
    <row r="130" spans="1:3" x14ac:dyDescent="0.3">
      <c r="A130" t="s">
        <v>578</v>
      </c>
      <c r="B130" t="s">
        <v>507</v>
      </c>
      <c r="C130" t="s">
        <v>481</v>
      </c>
    </row>
    <row r="131" spans="1:3" x14ac:dyDescent="0.3">
      <c r="A131" t="s">
        <v>579</v>
      </c>
      <c r="B131" t="s">
        <v>505</v>
      </c>
      <c r="C131" t="s">
        <v>482</v>
      </c>
    </row>
    <row r="132" spans="1:3" x14ac:dyDescent="0.3">
      <c r="A132" t="s">
        <v>580</v>
      </c>
      <c r="B132" t="s">
        <v>507</v>
      </c>
      <c r="C132" t="s">
        <v>481</v>
      </c>
    </row>
    <row r="133" spans="1:3" x14ac:dyDescent="0.3">
      <c r="A133" t="s">
        <v>581</v>
      </c>
      <c r="B133" t="s">
        <v>505</v>
      </c>
      <c r="C133" t="s">
        <v>482</v>
      </c>
    </row>
    <row r="134" spans="1:3" x14ac:dyDescent="0.3">
      <c r="A134" t="s">
        <v>582</v>
      </c>
      <c r="B134" t="s">
        <v>506</v>
      </c>
      <c r="C134" t="s">
        <v>479</v>
      </c>
    </row>
    <row r="135" spans="1:3" x14ac:dyDescent="0.3">
      <c r="A135" t="s">
        <v>589</v>
      </c>
      <c r="B135" t="s">
        <v>518</v>
      </c>
      <c r="C135" t="s">
        <v>481</v>
      </c>
    </row>
    <row r="136" spans="1:3" x14ac:dyDescent="0.3">
      <c r="A136" t="s">
        <v>590</v>
      </c>
      <c r="B136" t="s">
        <v>505</v>
      </c>
      <c r="C136" t="s">
        <v>482</v>
      </c>
    </row>
    <row r="137" spans="1:3" x14ac:dyDescent="0.3">
      <c r="A137" t="s">
        <v>591</v>
      </c>
      <c r="B137" t="s">
        <v>505</v>
      </c>
      <c r="C137" t="s">
        <v>482</v>
      </c>
    </row>
    <row r="138" spans="1:3" x14ac:dyDescent="0.3">
      <c r="A138" t="s">
        <v>592</v>
      </c>
      <c r="B138" t="s">
        <v>518</v>
      </c>
      <c r="C138" t="s">
        <v>481</v>
      </c>
    </row>
    <row r="139" spans="1:3" x14ac:dyDescent="0.3">
      <c r="A139" t="s">
        <v>593</v>
      </c>
      <c r="B139" t="s">
        <v>505</v>
      </c>
      <c r="C139" t="s">
        <v>482</v>
      </c>
    </row>
    <row r="140" spans="1:3" x14ac:dyDescent="0.3">
      <c r="A140" t="s">
        <v>594</v>
      </c>
      <c r="B140" t="s">
        <v>507</v>
      </c>
      <c r="C140" t="s">
        <v>481</v>
      </c>
    </row>
    <row r="141" spans="1:3" x14ac:dyDescent="0.3">
      <c r="A141" t="s">
        <v>595</v>
      </c>
      <c r="B141" t="s">
        <v>507</v>
      </c>
      <c r="C141" t="s">
        <v>481</v>
      </c>
    </row>
    <row r="142" spans="1:3" x14ac:dyDescent="0.3">
      <c r="A142" t="s">
        <v>596</v>
      </c>
      <c r="B142" t="s">
        <v>518</v>
      </c>
      <c r="C142" t="s">
        <v>481</v>
      </c>
    </row>
    <row r="143" spans="1:3" x14ac:dyDescent="0.3">
      <c r="A143" t="s">
        <v>597</v>
      </c>
      <c r="B143" t="s">
        <v>518</v>
      </c>
      <c r="C143" t="s">
        <v>481</v>
      </c>
    </row>
    <row r="144" spans="1:3" x14ac:dyDescent="0.3">
      <c r="A144" t="s">
        <v>598</v>
      </c>
      <c r="B144" t="s">
        <v>507</v>
      </c>
      <c r="C144" t="s">
        <v>481</v>
      </c>
    </row>
    <row r="145" spans="1:3" x14ac:dyDescent="0.3">
      <c r="A145" t="s">
        <v>599</v>
      </c>
      <c r="B145" t="s">
        <v>505</v>
      </c>
      <c r="C145" t="s">
        <v>482</v>
      </c>
    </row>
    <row r="146" spans="1:3" x14ac:dyDescent="0.3">
      <c r="A146" t="s">
        <v>600</v>
      </c>
      <c r="B146" t="s">
        <v>507</v>
      </c>
      <c r="C146" t="s">
        <v>481</v>
      </c>
    </row>
    <row r="147" spans="1:3" x14ac:dyDescent="0.3">
      <c r="A147" t="s">
        <v>601</v>
      </c>
      <c r="B147" t="s">
        <v>518</v>
      </c>
      <c r="C147" t="s">
        <v>481</v>
      </c>
    </row>
    <row r="148" spans="1:3" x14ac:dyDescent="0.3">
      <c r="A148" t="s">
        <v>602</v>
      </c>
      <c r="B148" t="s">
        <v>505</v>
      </c>
      <c r="C148" t="s">
        <v>482</v>
      </c>
    </row>
    <row r="149" spans="1:3" x14ac:dyDescent="0.3">
      <c r="A149" t="s">
        <v>603</v>
      </c>
      <c r="B149" t="s">
        <v>518</v>
      </c>
      <c r="C149" t="s">
        <v>481</v>
      </c>
    </row>
    <row r="150" spans="1:3" x14ac:dyDescent="0.3">
      <c r="A150" t="s">
        <v>604</v>
      </c>
      <c r="B150" t="s">
        <v>505</v>
      </c>
      <c r="C150" t="s">
        <v>482</v>
      </c>
    </row>
    <row r="151" spans="1:3" x14ac:dyDescent="0.3">
      <c r="A151" t="s">
        <v>605</v>
      </c>
      <c r="B151" t="s">
        <v>506</v>
      </c>
      <c r="C151" t="s">
        <v>479</v>
      </c>
    </row>
    <row r="152" spans="1:3" x14ac:dyDescent="0.3">
      <c r="A152" t="s">
        <v>741</v>
      </c>
      <c r="B152" t="s">
        <v>505</v>
      </c>
      <c r="C152" t="s">
        <v>482</v>
      </c>
    </row>
    <row r="153" spans="1:3" x14ac:dyDescent="0.3">
      <c r="A153" t="s">
        <v>607</v>
      </c>
      <c r="B153" t="s">
        <v>506</v>
      </c>
      <c r="C153" t="s">
        <v>479</v>
      </c>
    </row>
    <row r="154" spans="1:3" x14ac:dyDescent="0.3">
      <c r="A154" t="s">
        <v>608</v>
      </c>
      <c r="B154" t="s">
        <v>507</v>
      </c>
      <c r="C154" t="s">
        <v>481</v>
      </c>
    </row>
    <row r="155" spans="1:3" x14ac:dyDescent="0.3">
      <c r="A155" t="s">
        <v>609</v>
      </c>
      <c r="B155" t="s">
        <v>505</v>
      </c>
      <c r="C155" t="s">
        <v>482</v>
      </c>
    </row>
    <row r="156" spans="1:3" x14ac:dyDescent="0.3">
      <c r="A156" t="s">
        <v>610</v>
      </c>
      <c r="B156" t="s">
        <v>505</v>
      </c>
      <c r="C156" t="s">
        <v>482</v>
      </c>
    </row>
    <row r="157" spans="1:3" x14ac:dyDescent="0.3">
      <c r="A157" t="s">
        <v>611</v>
      </c>
      <c r="B157" t="s">
        <v>507</v>
      </c>
      <c r="C157" t="s">
        <v>481</v>
      </c>
    </row>
    <row r="158" spans="1:3" x14ac:dyDescent="0.3">
      <c r="A158" t="s">
        <v>612</v>
      </c>
      <c r="B158" t="s">
        <v>505</v>
      </c>
      <c r="C158" t="s">
        <v>482</v>
      </c>
    </row>
    <row r="159" spans="1:3" x14ac:dyDescent="0.3">
      <c r="A159" t="s">
        <v>613</v>
      </c>
      <c r="B159" t="s">
        <v>507</v>
      </c>
      <c r="C159" t="s">
        <v>481</v>
      </c>
    </row>
    <row r="160" spans="1:3" x14ac:dyDescent="0.3">
      <c r="A160" t="s">
        <v>614</v>
      </c>
      <c r="B160" t="s">
        <v>507</v>
      </c>
      <c r="C160" t="s">
        <v>481</v>
      </c>
    </row>
    <row r="161" spans="1:3" x14ac:dyDescent="0.3">
      <c r="A161" t="s">
        <v>615</v>
      </c>
      <c r="B161" t="s">
        <v>505</v>
      </c>
      <c r="C161" t="s">
        <v>482</v>
      </c>
    </row>
    <row r="162" spans="1:3" x14ac:dyDescent="0.3">
      <c r="A162" t="s">
        <v>616</v>
      </c>
      <c r="B162" t="s">
        <v>507</v>
      </c>
      <c r="C162" t="s">
        <v>481</v>
      </c>
    </row>
    <row r="163" spans="1:3" x14ac:dyDescent="0.3">
      <c r="A163" t="s">
        <v>617</v>
      </c>
      <c r="B163" t="s">
        <v>507</v>
      </c>
      <c r="C163" t="s">
        <v>481</v>
      </c>
    </row>
    <row r="164" spans="1:3" x14ac:dyDescent="0.3">
      <c r="A164" t="s">
        <v>618</v>
      </c>
      <c r="B164" t="s">
        <v>512</v>
      </c>
      <c r="C164" t="s">
        <v>479</v>
      </c>
    </row>
    <row r="165" spans="1:3" x14ac:dyDescent="0.3">
      <c r="A165" t="s">
        <v>619</v>
      </c>
      <c r="B165" t="s">
        <v>507</v>
      </c>
      <c r="C165" t="s">
        <v>481</v>
      </c>
    </row>
    <row r="166" spans="1:3" x14ac:dyDescent="0.3">
      <c r="A166" t="s">
        <v>620</v>
      </c>
      <c r="B166" t="s">
        <v>507</v>
      </c>
      <c r="C166" t="s">
        <v>481</v>
      </c>
    </row>
    <row r="167" spans="1:3" x14ac:dyDescent="0.3">
      <c r="A167" t="s">
        <v>621</v>
      </c>
      <c r="B167" t="s">
        <v>505</v>
      </c>
      <c r="C167" t="s">
        <v>482</v>
      </c>
    </row>
    <row r="168" spans="1:3" x14ac:dyDescent="0.3">
      <c r="A168" t="s">
        <v>622</v>
      </c>
      <c r="B168" t="s">
        <v>506</v>
      </c>
      <c r="C168" t="s">
        <v>479</v>
      </c>
    </row>
    <row r="169" spans="1:3" x14ac:dyDescent="0.3">
      <c r="A169" t="s">
        <v>623</v>
      </c>
      <c r="B169" t="s">
        <v>507</v>
      </c>
      <c r="C169" t="s">
        <v>481</v>
      </c>
    </row>
    <row r="170" spans="1:3" x14ac:dyDescent="0.3">
      <c r="A170" t="s">
        <v>624</v>
      </c>
      <c r="B170" t="s">
        <v>507</v>
      </c>
      <c r="C170" t="s">
        <v>481</v>
      </c>
    </row>
    <row r="171" spans="1:3" x14ac:dyDescent="0.3">
      <c r="A171" t="s">
        <v>625</v>
      </c>
      <c r="B171" t="s">
        <v>512</v>
      </c>
      <c r="C171" t="s">
        <v>479</v>
      </c>
    </row>
    <row r="172" spans="1:3" x14ac:dyDescent="0.3">
      <c r="A172" t="s">
        <v>626</v>
      </c>
      <c r="B172" t="s">
        <v>506</v>
      </c>
      <c r="C172" t="s">
        <v>479</v>
      </c>
    </row>
    <row r="173" spans="1:3" x14ac:dyDescent="0.3">
      <c r="A173" t="s">
        <v>627</v>
      </c>
      <c r="B173" t="s">
        <v>512</v>
      </c>
      <c r="C173" t="s">
        <v>479</v>
      </c>
    </row>
    <row r="174" spans="1:3" x14ac:dyDescent="0.3">
      <c r="A174" t="s">
        <v>628</v>
      </c>
      <c r="B174" t="s">
        <v>506</v>
      </c>
      <c r="C174" t="s">
        <v>479</v>
      </c>
    </row>
    <row r="175" spans="1:3" x14ac:dyDescent="0.3">
      <c r="A175" t="s">
        <v>629</v>
      </c>
      <c r="B175" t="s">
        <v>507</v>
      </c>
      <c r="C175" t="s">
        <v>481</v>
      </c>
    </row>
    <row r="176" spans="1:3" x14ac:dyDescent="0.3">
      <c r="A176" t="s">
        <v>630</v>
      </c>
      <c r="B176" t="s">
        <v>505</v>
      </c>
      <c r="C176" t="s">
        <v>482</v>
      </c>
    </row>
    <row r="177" spans="1:3" x14ac:dyDescent="0.3">
      <c r="A177" t="s">
        <v>631</v>
      </c>
      <c r="B177" t="s">
        <v>512</v>
      </c>
      <c r="C177" t="s">
        <v>479</v>
      </c>
    </row>
    <row r="178" spans="1:3" x14ac:dyDescent="0.3">
      <c r="A178" t="s">
        <v>632</v>
      </c>
      <c r="B178" t="s">
        <v>507</v>
      </c>
      <c r="C178" t="s">
        <v>481</v>
      </c>
    </row>
    <row r="179" spans="1:3" x14ac:dyDescent="0.3">
      <c r="A179" t="s">
        <v>633</v>
      </c>
      <c r="B179" t="s">
        <v>512</v>
      </c>
      <c r="C179" t="s">
        <v>479</v>
      </c>
    </row>
    <row r="180" spans="1:3" x14ac:dyDescent="0.3">
      <c r="A180" t="s">
        <v>634</v>
      </c>
      <c r="B180" t="s">
        <v>506</v>
      </c>
      <c r="C180" t="s">
        <v>479</v>
      </c>
    </row>
    <row r="181" spans="1:3" x14ac:dyDescent="0.3">
      <c r="A181" t="s">
        <v>635</v>
      </c>
      <c r="B181" t="s">
        <v>506</v>
      </c>
      <c r="C181" t="s">
        <v>479</v>
      </c>
    </row>
    <row r="182" spans="1:3" x14ac:dyDescent="0.3">
      <c r="A182" t="s">
        <v>636</v>
      </c>
      <c r="B182" t="s">
        <v>512</v>
      </c>
      <c r="C182" t="s">
        <v>479</v>
      </c>
    </row>
    <row r="183" spans="1:3" x14ac:dyDescent="0.3">
      <c r="A183" t="s">
        <v>637</v>
      </c>
      <c r="B183" t="s">
        <v>512</v>
      </c>
      <c r="C183" t="s">
        <v>479</v>
      </c>
    </row>
    <row r="184" spans="1:3" x14ac:dyDescent="0.3">
      <c r="A184" t="s">
        <v>638</v>
      </c>
      <c r="B184" t="s">
        <v>505</v>
      </c>
      <c r="C184" t="s">
        <v>482</v>
      </c>
    </row>
    <row r="185" spans="1:3" x14ac:dyDescent="0.3">
      <c r="A185" t="s">
        <v>639</v>
      </c>
      <c r="B185" t="s">
        <v>505</v>
      </c>
      <c r="C185" t="s">
        <v>482</v>
      </c>
    </row>
    <row r="186" spans="1:3" x14ac:dyDescent="0.3">
      <c r="A186" t="s">
        <v>640</v>
      </c>
      <c r="B186" t="s">
        <v>506</v>
      </c>
      <c r="C186" t="s">
        <v>479</v>
      </c>
    </row>
    <row r="187" spans="1:3" x14ac:dyDescent="0.3">
      <c r="A187" t="s">
        <v>641</v>
      </c>
      <c r="B187" t="s">
        <v>512</v>
      </c>
      <c r="C187" t="s">
        <v>479</v>
      </c>
    </row>
    <row r="188" spans="1:3" x14ac:dyDescent="0.3">
      <c r="A188" t="s">
        <v>642</v>
      </c>
      <c r="B188" t="s">
        <v>507</v>
      </c>
      <c r="C188" t="s">
        <v>481</v>
      </c>
    </row>
    <row r="189" spans="1:3" x14ac:dyDescent="0.3">
      <c r="A189" t="s">
        <v>643</v>
      </c>
      <c r="B189" t="s">
        <v>512</v>
      </c>
      <c r="C189" t="s">
        <v>479</v>
      </c>
    </row>
    <row r="190" spans="1:3" x14ac:dyDescent="0.3">
      <c r="A190" t="s">
        <v>644</v>
      </c>
      <c r="B190" t="s">
        <v>507</v>
      </c>
      <c r="C190" t="s">
        <v>481</v>
      </c>
    </row>
    <row r="191" spans="1:3" x14ac:dyDescent="0.3">
      <c r="A191" t="s">
        <v>645</v>
      </c>
      <c r="B191" t="s">
        <v>512</v>
      </c>
      <c r="C191" t="s">
        <v>479</v>
      </c>
    </row>
    <row r="192" spans="1:3" x14ac:dyDescent="0.3">
      <c r="A192" t="s">
        <v>646</v>
      </c>
      <c r="B192" t="s">
        <v>506</v>
      </c>
      <c r="C192" t="s">
        <v>479</v>
      </c>
    </row>
    <row r="193" spans="1:3" x14ac:dyDescent="0.3">
      <c r="A193" t="s">
        <v>647</v>
      </c>
      <c r="B193" t="s">
        <v>507</v>
      </c>
      <c r="C193" t="s">
        <v>481</v>
      </c>
    </row>
    <row r="194" spans="1:3" x14ac:dyDescent="0.3">
      <c r="A194" t="s">
        <v>648</v>
      </c>
      <c r="B194" t="s">
        <v>507</v>
      </c>
      <c r="C194" t="s">
        <v>481</v>
      </c>
    </row>
    <row r="195" spans="1:3" x14ac:dyDescent="0.3">
      <c r="A195" t="s">
        <v>649</v>
      </c>
      <c r="B195" t="s">
        <v>512</v>
      </c>
      <c r="C195" t="s">
        <v>479</v>
      </c>
    </row>
    <row r="196" spans="1:3" x14ac:dyDescent="0.3">
      <c r="A196" t="s">
        <v>650</v>
      </c>
      <c r="B196" t="s">
        <v>505</v>
      </c>
      <c r="C196" t="s">
        <v>482</v>
      </c>
    </row>
    <row r="197" spans="1:3" x14ac:dyDescent="0.3">
      <c r="A197" t="s">
        <v>651</v>
      </c>
      <c r="B197" t="s">
        <v>512</v>
      </c>
      <c r="C197" t="s">
        <v>479</v>
      </c>
    </row>
    <row r="198" spans="1:3" x14ac:dyDescent="0.3">
      <c r="A198" t="s">
        <v>652</v>
      </c>
      <c r="B198" t="s">
        <v>512</v>
      </c>
      <c r="C198" t="s">
        <v>479</v>
      </c>
    </row>
    <row r="199" spans="1:3" x14ac:dyDescent="0.3">
      <c r="A199" t="s">
        <v>653</v>
      </c>
      <c r="B199" t="s">
        <v>505</v>
      </c>
      <c r="C199" t="s">
        <v>482</v>
      </c>
    </row>
    <row r="200" spans="1:3" x14ac:dyDescent="0.3">
      <c r="A200" t="s">
        <v>654</v>
      </c>
      <c r="B200" t="s">
        <v>512</v>
      </c>
      <c r="C200" t="s">
        <v>479</v>
      </c>
    </row>
    <row r="201" spans="1:3" x14ac:dyDescent="0.3">
      <c r="A201" t="s">
        <v>655</v>
      </c>
      <c r="B201" t="s">
        <v>512</v>
      </c>
      <c r="C201" t="s">
        <v>479</v>
      </c>
    </row>
    <row r="202" spans="1:3" x14ac:dyDescent="0.3">
      <c r="A202" t="s">
        <v>656</v>
      </c>
      <c r="B202" t="s">
        <v>505</v>
      </c>
      <c r="C202" t="s">
        <v>482</v>
      </c>
    </row>
    <row r="203" spans="1:3" x14ac:dyDescent="0.3">
      <c r="A203" t="s">
        <v>657</v>
      </c>
      <c r="B203" t="s">
        <v>512</v>
      </c>
      <c r="C203" t="s">
        <v>479</v>
      </c>
    </row>
    <row r="204" spans="1:3" x14ac:dyDescent="0.3">
      <c r="A204" t="s">
        <v>658</v>
      </c>
      <c r="B204" t="s">
        <v>507</v>
      </c>
      <c r="C204" t="s">
        <v>481</v>
      </c>
    </row>
    <row r="205" spans="1:3" x14ac:dyDescent="0.3">
      <c r="A205" t="s">
        <v>659</v>
      </c>
      <c r="B205" t="s">
        <v>506</v>
      </c>
      <c r="C205" t="s">
        <v>479</v>
      </c>
    </row>
    <row r="206" spans="1:3" x14ac:dyDescent="0.3">
      <c r="A206" t="s">
        <v>660</v>
      </c>
      <c r="B206" t="s">
        <v>514</v>
      </c>
      <c r="C206" t="s">
        <v>481</v>
      </c>
    </row>
    <row r="207" spans="1:3" x14ac:dyDescent="0.3">
      <c r="A207" t="s">
        <v>661</v>
      </c>
      <c r="B207" t="s">
        <v>514</v>
      </c>
      <c r="C207" t="s">
        <v>481</v>
      </c>
    </row>
    <row r="208" spans="1:3" x14ac:dyDescent="0.3">
      <c r="A208" t="s">
        <v>662</v>
      </c>
      <c r="B208" t="s">
        <v>507</v>
      </c>
      <c r="C208" t="s">
        <v>481</v>
      </c>
    </row>
    <row r="209" spans="1:3" x14ac:dyDescent="0.3">
      <c r="A209" t="s">
        <v>663</v>
      </c>
      <c r="B209" t="s">
        <v>506</v>
      </c>
      <c r="C209" t="s">
        <v>479</v>
      </c>
    </row>
    <row r="210" spans="1:3" x14ac:dyDescent="0.3">
      <c r="A210" t="s">
        <v>664</v>
      </c>
      <c r="B210" t="s">
        <v>506</v>
      </c>
      <c r="C210" t="s">
        <v>479</v>
      </c>
    </row>
    <row r="211" spans="1:3" x14ac:dyDescent="0.3">
      <c r="A211" t="s">
        <v>665</v>
      </c>
      <c r="B211" t="s">
        <v>505</v>
      </c>
      <c r="C211" t="s">
        <v>482</v>
      </c>
    </row>
    <row r="212" spans="1:3" x14ac:dyDescent="0.3">
      <c r="A212" t="s">
        <v>666</v>
      </c>
      <c r="B212" t="s">
        <v>507</v>
      </c>
      <c r="C212" t="s">
        <v>481</v>
      </c>
    </row>
    <row r="213" spans="1:3" x14ac:dyDescent="0.3">
      <c r="A213" t="s">
        <v>667</v>
      </c>
      <c r="B213" t="s">
        <v>512</v>
      </c>
      <c r="C213" t="s">
        <v>479</v>
      </c>
    </row>
    <row r="214" spans="1:3" x14ac:dyDescent="0.3">
      <c r="A214" t="s">
        <v>668</v>
      </c>
      <c r="B214" t="s">
        <v>506</v>
      </c>
      <c r="C214" t="s">
        <v>479</v>
      </c>
    </row>
    <row r="215" spans="1:3" x14ac:dyDescent="0.3">
      <c r="A215" t="s">
        <v>669</v>
      </c>
      <c r="B215" t="s">
        <v>512</v>
      </c>
      <c r="C215" t="s">
        <v>479</v>
      </c>
    </row>
    <row r="216" spans="1:3" x14ac:dyDescent="0.3">
      <c r="A216" t="s">
        <v>670</v>
      </c>
      <c r="B216" t="s">
        <v>512</v>
      </c>
      <c r="C216" t="s">
        <v>479</v>
      </c>
    </row>
    <row r="217" spans="1:3" x14ac:dyDescent="0.3">
      <c r="A217" t="s">
        <v>671</v>
      </c>
      <c r="B217" t="s">
        <v>506</v>
      </c>
      <c r="C217" t="s">
        <v>479</v>
      </c>
    </row>
    <row r="218" spans="1:3" x14ac:dyDescent="0.3">
      <c r="A218" t="s">
        <v>672</v>
      </c>
      <c r="B218" t="s">
        <v>506</v>
      </c>
      <c r="C218" t="s">
        <v>479</v>
      </c>
    </row>
    <row r="219" spans="1:3" x14ac:dyDescent="0.3">
      <c r="A219" t="s">
        <v>673</v>
      </c>
      <c r="B219" t="s">
        <v>505</v>
      </c>
      <c r="C219" t="s">
        <v>482</v>
      </c>
    </row>
    <row r="220" spans="1:3" x14ac:dyDescent="0.3">
      <c r="A220" t="s">
        <v>674</v>
      </c>
      <c r="B220" t="s">
        <v>512</v>
      </c>
      <c r="C220" t="s">
        <v>479</v>
      </c>
    </row>
    <row r="221" spans="1:3" x14ac:dyDescent="0.3">
      <c r="A221" t="s">
        <v>675</v>
      </c>
      <c r="B221" t="s">
        <v>505</v>
      </c>
      <c r="C221" t="s">
        <v>482</v>
      </c>
    </row>
    <row r="222" spans="1:3" x14ac:dyDescent="0.3">
      <c r="A222" t="s">
        <v>676</v>
      </c>
      <c r="B222" t="s">
        <v>505</v>
      </c>
      <c r="C222" t="s">
        <v>482</v>
      </c>
    </row>
    <row r="223" spans="1:3" x14ac:dyDescent="0.3">
      <c r="A223" t="s">
        <v>677</v>
      </c>
      <c r="B223" t="s">
        <v>505</v>
      </c>
      <c r="C223" t="s">
        <v>482</v>
      </c>
    </row>
    <row r="224" spans="1:3" x14ac:dyDescent="0.3">
      <c r="A224" t="s">
        <v>678</v>
      </c>
      <c r="B224" t="s">
        <v>507</v>
      </c>
      <c r="C224" t="s">
        <v>481</v>
      </c>
    </row>
    <row r="225" spans="1:3" x14ac:dyDescent="0.3">
      <c r="A225" t="s">
        <v>679</v>
      </c>
      <c r="B225" t="s">
        <v>505</v>
      </c>
      <c r="C225" t="s">
        <v>482</v>
      </c>
    </row>
    <row r="226" spans="1:3" x14ac:dyDescent="0.3">
      <c r="A226" t="s">
        <v>680</v>
      </c>
      <c r="B226" t="s">
        <v>505</v>
      </c>
      <c r="C226" t="s">
        <v>482</v>
      </c>
    </row>
    <row r="227" spans="1:3" x14ac:dyDescent="0.3">
      <c r="A227" t="s">
        <v>681</v>
      </c>
      <c r="B227" t="s">
        <v>506</v>
      </c>
      <c r="C227" t="s">
        <v>479</v>
      </c>
    </row>
    <row r="228" spans="1:3" x14ac:dyDescent="0.3">
      <c r="A228" t="s">
        <v>682</v>
      </c>
      <c r="B228" t="s">
        <v>507</v>
      </c>
      <c r="C228" t="s">
        <v>481</v>
      </c>
    </row>
    <row r="229" spans="1:3" x14ac:dyDescent="0.3">
      <c r="A229" t="s">
        <v>683</v>
      </c>
      <c r="B229" t="s">
        <v>512</v>
      </c>
      <c r="C229" t="s">
        <v>479</v>
      </c>
    </row>
    <row r="230" spans="1:3" x14ac:dyDescent="0.3">
      <c r="A230" t="s">
        <v>684</v>
      </c>
      <c r="B230" t="s">
        <v>512</v>
      </c>
      <c r="C230" t="s">
        <v>479</v>
      </c>
    </row>
    <row r="231" spans="1:3" x14ac:dyDescent="0.3">
      <c r="A231" t="s">
        <v>685</v>
      </c>
      <c r="B231" t="s">
        <v>507</v>
      </c>
      <c r="C231" t="s">
        <v>481</v>
      </c>
    </row>
    <row r="232" spans="1:3" x14ac:dyDescent="0.3">
      <c r="A232" t="s">
        <v>686</v>
      </c>
      <c r="B232" t="s">
        <v>512</v>
      </c>
      <c r="C232" t="s">
        <v>479</v>
      </c>
    </row>
    <row r="233" spans="1:3" x14ac:dyDescent="0.3">
      <c r="A233" t="s">
        <v>687</v>
      </c>
      <c r="B233" t="s">
        <v>506</v>
      </c>
      <c r="C233" t="s">
        <v>479</v>
      </c>
    </row>
    <row r="234" spans="1:3" x14ac:dyDescent="0.3">
      <c r="A234" t="s">
        <v>688</v>
      </c>
      <c r="B234" t="s">
        <v>506</v>
      </c>
      <c r="C234" t="s">
        <v>479</v>
      </c>
    </row>
    <row r="235" spans="1:3" x14ac:dyDescent="0.3">
      <c r="A235" t="s">
        <v>689</v>
      </c>
      <c r="B235" t="s">
        <v>505</v>
      </c>
      <c r="C235" t="s">
        <v>482</v>
      </c>
    </row>
    <row r="236" spans="1:3" x14ac:dyDescent="0.3">
      <c r="A236" t="s">
        <v>690</v>
      </c>
      <c r="B236" t="s">
        <v>518</v>
      </c>
      <c r="C236" t="s">
        <v>481</v>
      </c>
    </row>
    <row r="237" spans="1:3" x14ac:dyDescent="0.3">
      <c r="A237" t="s">
        <v>691</v>
      </c>
      <c r="B237" t="s">
        <v>518</v>
      </c>
      <c r="C237" t="s">
        <v>481</v>
      </c>
    </row>
    <row r="238" spans="1:3" x14ac:dyDescent="0.3">
      <c r="A238" t="s">
        <v>692</v>
      </c>
      <c r="B238" t="s">
        <v>507</v>
      </c>
      <c r="C238" t="s">
        <v>481</v>
      </c>
    </row>
    <row r="239" spans="1:3" x14ac:dyDescent="0.3">
      <c r="A239" t="s">
        <v>693</v>
      </c>
      <c r="B239" t="s">
        <v>505</v>
      </c>
      <c r="C239" t="s">
        <v>482</v>
      </c>
    </row>
    <row r="240" spans="1:3" x14ac:dyDescent="0.3">
      <c r="A240" t="s">
        <v>694</v>
      </c>
      <c r="B240" t="s">
        <v>507</v>
      </c>
      <c r="C240" t="s">
        <v>481</v>
      </c>
    </row>
    <row r="241" spans="1:3" x14ac:dyDescent="0.3">
      <c r="A241" t="s">
        <v>695</v>
      </c>
      <c r="B241" t="s">
        <v>518</v>
      </c>
      <c r="C241" t="s">
        <v>481</v>
      </c>
    </row>
    <row r="242" spans="1:3" x14ac:dyDescent="0.3">
      <c r="A242" t="s">
        <v>696</v>
      </c>
      <c r="B242" t="s">
        <v>518</v>
      </c>
      <c r="C242" t="s">
        <v>481</v>
      </c>
    </row>
    <row r="243" spans="1:3" x14ac:dyDescent="0.3">
      <c r="A243" t="s">
        <v>697</v>
      </c>
      <c r="B243" t="s">
        <v>507</v>
      </c>
      <c r="C243" t="s">
        <v>481</v>
      </c>
    </row>
    <row r="244" spans="1:3" x14ac:dyDescent="0.3">
      <c r="A244" t="s">
        <v>698</v>
      </c>
      <c r="B244" t="s">
        <v>505</v>
      </c>
      <c r="C244" t="s">
        <v>482</v>
      </c>
    </row>
    <row r="245" spans="1:3" x14ac:dyDescent="0.3">
      <c r="A245" t="s">
        <v>699</v>
      </c>
      <c r="B245" t="s">
        <v>506</v>
      </c>
      <c r="C245" t="s">
        <v>479</v>
      </c>
    </row>
    <row r="246" spans="1:3" x14ac:dyDescent="0.3">
      <c r="A246" t="s">
        <v>700</v>
      </c>
      <c r="B246" t="s">
        <v>518</v>
      </c>
      <c r="C246" t="s">
        <v>481</v>
      </c>
    </row>
    <row r="247" spans="1:3" x14ac:dyDescent="0.3">
      <c r="A247" t="s">
        <v>701</v>
      </c>
      <c r="B247" t="s">
        <v>512</v>
      </c>
      <c r="C247" t="s">
        <v>479</v>
      </c>
    </row>
    <row r="248" spans="1:3" x14ac:dyDescent="0.3">
      <c r="A248" t="s">
        <v>702</v>
      </c>
      <c r="B248" t="s">
        <v>507</v>
      </c>
      <c r="C248" t="s">
        <v>481</v>
      </c>
    </row>
    <row r="249" spans="1:3" x14ac:dyDescent="0.3">
      <c r="A249" t="s">
        <v>703</v>
      </c>
      <c r="B249" t="s">
        <v>507</v>
      </c>
      <c r="C249" t="s">
        <v>481</v>
      </c>
    </row>
    <row r="250" spans="1:3" x14ac:dyDescent="0.3">
      <c r="A250" t="s">
        <v>704</v>
      </c>
      <c r="B250" t="s">
        <v>512</v>
      </c>
      <c r="C250" t="s">
        <v>479</v>
      </c>
    </row>
    <row r="251" spans="1:3" x14ac:dyDescent="0.3">
      <c r="A251" t="s">
        <v>705</v>
      </c>
      <c r="B251" t="s">
        <v>507</v>
      </c>
      <c r="C251" t="s">
        <v>481</v>
      </c>
    </row>
    <row r="252" spans="1:3" x14ac:dyDescent="0.3">
      <c r="A252" t="s">
        <v>706</v>
      </c>
      <c r="B252" t="s">
        <v>507</v>
      </c>
      <c r="C252" t="s">
        <v>481</v>
      </c>
    </row>
    <row r="253" spans="1:3" x14ac:dyDescent="0.3">
      <c r="A253" t="s">
        <v>707</v>
      </c>
      <c r="B253" t="s">
        <v>507</v>
      </c>
      <c r="C253" t="s">
        <v>481</v>
      </c>
    </row>
    <row r="254" spans="1:3" x14ac:dyDescent="0.3">
      <c r="A254" t="s">
        <v>708</v>
      </c>
      <c r="B254" t="s">
        <v>506</v>
      </c>
      <c r="C254" t="s">
        <v>479</v>
      </c>
    </row>
    <row r="255" spans="1:3" x14ac:dyDescent="0.3">
      <c r="A255" t="s">
        <v>709</v>
      </c>
      <c r="B255" t="s">
        <v>507</v>
      </c>
      <c r="C255" t="s">
        <v>481</v>
      </c>
    </row>
    <row r="256" spans="1:3" x14ac:dyDescent="0.3">
      <c r="A256" t="s">
        <v>710</v>
      </c>
      <c r="B256" t="s">
        <v>506</v>
      </c>
      <c r="C256" t="s">
        <v>479</v>
      </c>
    </row>
    <row r="257" spans="1:3" x14ac:dyDescent="0.3">
      <c r="A257" t="s">
        <v>711</v>
      </c>
      <c r="B257" t="s">
        <v>507</v>
      </c>
      <c r="C257" t="s">
        <v>481</v>
      </c>
    </row>
    <row r="258" spans="1:3" x14ac:dyDescent="0.3">
      <c r="A258" t="s">
        <v>712</v>
      </c>
      <c r="B258" t="s">
        <v>507</v>
      </c>
      <c r="C258" t="s">
        <v>481</v>
      </c>
    </row>
    <row r="259" spans="1:3" x14ac:dyDescent="0.3">
      <c r="A259" t="s">
        <v>583</v>
      </c>
      <c r="B259" t="s">
        <v>507</v>
      </c>
      <c r="C259" t="s">
        <v>481</v>
      </c>
    </row>
    <row r="260" spans="1:3" x14ac:dyDescent="0.3">
      <c r="A260" t="s">
        <v>588</v>
      </c>
      <c r="B260" t="s">
        <v>506</v>
      </c>
      <c r="C260" t="s">
        <v>479</v>
      </c>
    </row>
    <row r="261" spans="1:3" x14ac:dyDescent="0.3">
      <c r="A261" t="s">
        <v>584</v>
      </c>
      <c r="B261" t="s">
        <v>507</v>
      </c>
      <c r="C261" t="s">
        <v>481</v>
      </c>
    </row>
    <row r="262" spans="1:3" x14ac:dyDescent="0.3">
      <c r="A262" t="s">
        <v>585</v>
      </c>
      <c r="B262" t="s">
        <v>507</v>
      </c>
      <c r="C262" t="s">
        <v>481</v>
      </c>
    </row>
    <row r="263" spans="1:3" x14ac:dyDescent="0.3">
      <c r="A263" t="s">
        <v>586</v>
      </c>
      <c r="B263" t="s">
        <v>512</v>
      </c>
      <c r="C263" t="s">
        <v>479</v>
      </c>
    </row>
    <row r="264" spans="1:3" x14ac:dyDescent="0.3">
      <c r="A264" t="s">
        <v>587</v>
      </c>
      <c r="B264" t="s">
        <v>505</v>
      </c>
      <c r="C264" t="s">
        <v>482</v>
      </c>
    </row>
    <row r="265" spans="1:3" x14ac:dyDescent="0.3">
      <c r="A265" t="s">
        <v>66</v>
      </c>
      <c r="B265" t="s">
        <v>518</v>
      </c>
      <c r="C265" t="s">
        <v>481</v>
      </c>
    </row>
    <row r="266" spans="1:3" x14ac:dyDescent="0.3">
      <c r="A266" t="s">
        <v>68</v>
      </c>
      <c r="B266" t="s">
        <v>518</v>
      </c>
      <c r="C266" t="s">
        <v>481</v>
      </c>
    </row>
    <row r="267" spans="1:3" x14ac:dyDescent="0.3">
      <c r="A267" t="s">
        <v>70</v>
      </c>
      <c r="B267" t="s">
        <v>518</v>
      </c>
      <c r="C267" t="s">
        <v>481</v>
      </c>
    </row>
    <row r="268" spans="1:3" x14ac:dyDescent="0.3">
      <c r="A268" t="s">
        <v>72</v>
      </c>
      <c r="B268" t="s">
        <v>518</v>
      </c>
      <c r="C268" t="s">
        <v>481</v>
      </c>
    </row>
    <row r="269" spans="1:3" x14ac:dyDescent="0.3">
      <c r="A269" t="s">
        <v>74</v>
      </c>
      <c r="B269" t="s">
        <v>518</v>
      </c>
      <c r="C269" t="s">
        <v>481</v>
      </c>
    </row>
    <row r="270" spans="1:3" x14ac:dyDescent="0.3">
      <c r="A270" t="s">
        <v>76</v>
      </c>
      <c r="B270" t="s">
        <v>518</v>
      </c>
      <c r="C270" t="s">
        <v>481</v>
      </c>
    </row>
    <row r="271" spans="1:3" x14ac:dyDescent="0.3">
      <c r="A271" t="s">
        <v>78</v>
      </c>
      <c r="B271" t="s">
        <v>518</v>
      </c>
      <c r="C271" t="s">
        <v>481</v>
      </c>
    </row>
    <row r="272" spans="1:3" x14ac:dyDescent="0.3">
      <c r="A272" t="s">
        <v>80</v>
      </c>
      <c r="B272" t="s">
        <v>518</v>
      </c>
      <c r="C272" t="s">
        <v>481</v>
      </c>
    </row>
    <row r="273" spans="1:3" x14ac:dyDescent="0.3">
      <c r="A273" t="s">
        <v>82</v>
      </c>
      <c r="B273" t="s">
        <v>518</v>
      </c>
      <c r="C273" t="s">
        <v>481</v>
      </c>
    </row>
    <row r="274" spans="1:3" x14ac:dyDescent="0.3">
      <c r="A274" t="s">
        <v>84</v>
      </c>
      <c r="B274" t="s">
        <v>518</v>
      </c>
      <c r="C274" t="s">
        <v>481</v>
      </c>
    </row>
    <row r="275" spans="1:3" x14ac:dyDescent="0.3">
      <c r="A275" t="s">
        <v>88</v>
      </c>
      <c r="B275" t="s">
        <v>518</v>
      </c>
      <c r="C275" t="s">
        <v>481</v>
      </c>
    </row>
    <row r="276" spans="1:3" x14ac:dyDescent="0.3">
      <c r="A276" t="s">
        <v>90</v>
      </c>
      <c r="B276" t="s">
        <v>518</v>
      </c>
      <c r="C276" t="s">
        <v>481</v>
      </c>
    </row>
    <row r="277" spans="1:3" x14ac:dyDescent="0.3">
      <c r="A277" t="s">
        <v>746</v>
      </c>
      <c r="B277" t="s">
        <v>518</v>
      </c>
      <c r="C277" t="s">
        <v>481</v>
      </c>
    </row>
    <row r="278" spans="1:3" x14ac:dyDescent="0.3">
      <c r="A278" t="s">
        <v>94</v>
      </c>
      <c r="B278" t="s">
        <v>518</v>
      </c>
      <c r="C278" t="s">
        <v>481</v>
      </c>
    </row>
    <row r="279" spans="1:3" x14ac:dyDescent="0.3">
      <c r="A279" t="s">
        <v>96</v>
      </c>
      <c r="B279" t="s">
        <v>518</v>
      </c>
      <c r="C279" t="s">
        <v>481</v>
      </c>
    </row>
    <row r="280" spans="1:3" x14ac:dyDescent="0.3">
      <c r="A280" t="s">
        <v>114</v>
      </c>
      <c r="B280" t="s">
        <v>514</v>
      </c>
      <c r="C280" t="s">
        <v>481</v>
      </c>
    </row>
    <row r="281" spans="1:3" x14ac:dyDescent="0.3">
      <c r="A281" t="s">
        <v>116</v>
      </c>
      <c r="B281" t="s">
        <v>514</v>
      </c>
      <c r="C281" t="s">
        <v>481</v>
      </c>
    </row>
    <row r="282" spans="1:3" x14ac:dyDescent="0.3">
      <c r="A282" t="s">
        <v>118</v>
      </c>
      <c r="B282" t="s">
        <v>514</v>
      </c>
      <c r="C282" t="s">
        <v>481</v>
      </c>
    </row>
    <row r="283" spans="1:3" x14ac:dyDescent="0.3">
      <c r="A283" t="s">
        <v>120</v>
      </c>
      <c r="B283" t="s">
        <v>514</v>
      </c>
      <c r="C283" t="s">
        <v>481</v>
      </c>
    </row>
    <row r="284" spans="1:3" x14ac:dyDescent="0.3">
      <c r="A284" t="s">
        <v>33</v>
      </c>
      <c r="B284" t="s">
        <v>518</v>
      </c>
      <c r="C284" t="s">
        <v>481</v>
      </c>
    </row>
    <row r="285" spans="1:3" x14ac:dyDescent="0.3">
      <c r="A285" t="s">
        <v>35</v>
      </c>
      <c r="B285" t="s">
        <v>518</v>
      </c>
      <c r="C285" t="s">
        <v>481</v>
      </c>
    </row>
    <row r="286" spans="1:3" x14ac:dyDescent="0.3">
      <c r="A286" t="s">
        <v>37</v>
      </c>
      <c r="B286" t="s">
        <v>518</v>
      </c>
      <c r="C286" t="s">
        <v>481</v>
      </c>
    </row>
    <row r="287" spans="1:3" x14ac:dyDescent="0.3">
      <c r="A287" t="s">
        <v>39</v>
      </c>
      <c r="B287" t="s">
        <v>518</v>
      </c>
      <c r="C287" t="s">
        <v>481</v>
      </c>
    </row>
    <row r="288" spans="1:3" x14ac:dyDescent="0.3">
      <c r="A288" t="s">
        <v>41</v>
      </c>
      <c r="B288" t="s">
        <v>518</v>
      </c>
      <c r="C288" t="s">
        <v>481</v>
      </c>
    </row>
    <row r="289" spans="1:3" x14ac:dyDescent="0.3">
      <c r="A289" t="s">
        <v>172</v>
      </c>
      <c r="B289" t="s">
        <v>518</v>
      </c>
      <c r="C289" t="s">
        <v>481</v>
      </c>
    </row>
    <row r="290" spans="1:3" x14ac:dyDescent="0.3">
      <c r="A290" t="s">
        <v>174</v>
      </c>
      <c r="B290" t="s">
        <v>507</v>
      </c>
      <c r="C290" t="s">
        <v>481</v>
      </c>
    </row>
    <row r="291" spans="1:3" x14ac:dyDescent="0.3">
      <c r="A291" t="s">
        <v>176</v>
      </c>
      <c r="B291" t="s">
        <v>518</v>
      </c>
      <c r="C291" t="s">
        <v>481</v>
      </c>
    </row>
    <row r="292" spans="1:3" x14ac:dyDescent="0.3">
      <c r="A292" t="s">
        <v>178</v>
      </c>
      <c r="B292" t="s">
        <v>518</v>
      </c>
      <c r="C292" t="s">
        <v>481</v>
      </c>
    </row>
    <row r="293" spans="1:3" x14ac:dyDescent="0.3">
      <c r="A293" t="s">
        <v>180</v>
      </c>
      <c r="B293" t="s">
        <v>518</v>
      </c>
      <c r="C293" t="s">
        <v>481</v>
      </c>
    </row>
    <row r="294" spans="1:3" x14ac:dyDescent="0.3">
      <c r="A294" t="s">
        <v>182</v>
      </c>
      <c r="B294" t="s">
        <v>518</v>
      </c>
      <c r="C294" t="s">
        <v>481</v>
      </c>
    </row>
    <row r="295" spans="1:3" x14ac:dyDescent="0.3">
      <c r="A295" t="s">
        <v>184</v>
      </c>
      <c r="B295" t="s">
        <v>518</v>
      </c>
      <c r="C295" t="s">
        <v>481</v>
      </c>
    </row>
    <row r="296" spans="1:3" x14ac:dyDescent="0.3">
      <c r="A296" t="s">
        <v>124</v>
      </c>
      <c r="B296" t="s">
        <v>518</v>
      </c>
      <c r="C296" t="s">
        <v>481</v>
      </c>
    </row>
    <row r="297" spans="1:3" x14ac:dyDescent="0.3">
      <c r="A297" t="s">
        <v>126</v>
      </c>
      <c r="B297" t="s">
        <v>518</v>
      </c>
      <c r="C297" t="s">
        <v>481</v>
      </c>
    </row>
    <row r="298" spans="1:3" x14ac:dyDescent="0.3">
      <c r="A298" t="s">
        <v>128</v>
      </c>
      <c r="B298" t="s">
        <v>518</v>
      </c>
      <c r="C298" t="s">
        <v>481</v>
      </c>
    </row>
    <row r="299" spans="1:3" x14ac:dyDescent="0.3">
      <c r="A299" t="s">
        <v>130</v>
      </c>
      <c r="B299" t="s">
        <v>518</v>
      </c>
      <c r="C299" t="s">
        <v>481</v>
      </c>
    </row>
    <row r="300" spans="1:3" x14ac:dyDescent="0.3">
      <c r="A300" t="s">
        <v>132</v>
      </c>
      <c r="B300" t="s">
        <v>507</v>
      </c>
      <c r="C300" t="s">
        <v>481</v>
      </c>
    </row>
    <row r="301" spans="1:3" x14ac:dyDescent="0.3">
      <c r="A301" t="s">
        <v>226</v>
      </c>
      <c r="B301" t="s">
        <v>518</v>
      </c>
      <c r="C301" t="s">
        <v>481</v>
      </c>
    </row>
    <row r="302" spans="1:3" x14ac:dyDescent="0.3">
      <c r="A302" t="s">
        <v>214</v>
      </c>
      <c r="B302" t="s">
        <v>518</v>
      </c>
      <c r="C302" t="s">
        <v>481</v>
      </c>
    </row>
    <row r="303" spans="1:3" x14ac:dyDescent="0.3">
      <c r="A303" t="s">
        <v>216</v>
      </c>
      <c r="B303" t="s">
        <v>518</v>
      </c>
      <c r="C303" t="s">
        <v>481</v>
      </c>
    </row>
    <row r="304" spans="1:3" x14ac:dyDescent="0.3">
      <c r="A304" t="s">
        <v>218</v>
      </c>
      <c r="B304" t="s">
        <v>518</v>
      </c>
      <c r="C304" t="s">
        <v>481</v>
      </c>
    </row>
    <row r="305" spans="1:3" x14ac:dyDescent="0.3">
      <c r="A305" t="s">
        <v>220</v>
      </c>
      <c r="B305" t="s">
        <v>518</v>
      </c>
      <c r="C305" t="s">
        <v>481</v>
      </c>
    </row>
    <row r="306" spans="1:3" x14ac:dyDescent="0.3">
      <c r="A306" t="s">
        <v>222</v>
      </c>
      <c r="B306" t="s">
        <v>518</v>
      </c>
      <c r="C306" t="s">
        <v>481</v>
      </c>
    </row>
    <row r="307" spans="1:3" x14ac:dyDescent="0.3">
      <c r="A307" t="s">
        <v>224</v>
      </c>
      <c r="B307" t="s">
        <v>518</v>
      </c>
      <c r="C307" t="s">
        <v>481</v>
      </c>
    </row>
    <row r="308" spans="1:3" x14ac:dyDescent="0.3">
      <c r="A308" t="s">
        <v>228</v>
      </c>
      <c r="B308" t="s">
        <v>518</v>
      </c>
      <c r="C308" t="s">
        <v>481</v>
      </c>
    </row>
    <row r="309" spans="1:3" x14ac:dyDescent="0.3">
      <c r="A309" t="s">
        <v>230</v>
      </c>
      <c r="B309" t="s">
        <v>518</v>
      </c>
      <c r="C309" t="s">
        <v>481</v>
      </c>
    </row>
    <row r="310" spans="1:3" x14ac:dyDescent="0.3">
      <c r="A310" t="s">
        <v>232</v>
      </c>
      <c r="B310" t="s">
        <v>518</v>
      </c>
      <c r="C310" t="s">
        <v>481</v>
      </c>
    </row>
    <row r="311" spans="1:3" x14ac:dyDescent="0.3">
      <c r="A311" t="s">
        <v>234</v>
      </c>
      <c r="B311" t="s">
        <v>518</v>
      </c>
      <c r="C311" t="s">
        <v>481</v>
      </c>
    </row>
    <row r="312" spans="1:3" x14ac:dyDescent="0.3">
      <c r="A312" t="s">
        <v>236</v>
      </c>
      <c r="B312" t="s">
        <v>518</v>
      </c>
      <c r="C312" t="s">
        <v>481</v>
      </c>
    </row>
    <row r="313" spans="1:3" x14ac:dyDescent="0.3">
      <c r="A313" t="s">
        <v>238</v>
      </c>
      <c r="B313" t="s">
        <v>518</v>
      </c>
      <c r="C313" t="s">
        <v>481</v>
      </c>
    </row>
    <row r="314" spans="1:3" x14ac:dyDescent="0.3">
      <c r="A314" t="s">
        <v>240</v>
      </c>
      <c r="B314" t="s">
        <v>518</v>
      </c>
      <c r="C314" t="s">
        <v>481</v>
      </c>
    </row>
    <row r="315" spans="1:3" x14ac:dyDescent="0.3">
      <c r="A315" t="s">
        <v>242</v>
      </c>
      <c r="B315" t="s">
        <v>518</v>
      </c>
      <c r="C315" t="s">
        <v>481</v>
      </c>
    </row>
    <row r="316" spans="1:3" x14ac:dyDescent="0.3">
      <c r="A316" t="s">
        <v>244</v>
      </c>
      <c r="B316" t="s">
        <v>518</v>
      </c>
      <c r="C316" t="s">
        <v>481</v>
      </c>
    </row>
    <row r="317" spans="1:3" x14ac:dyDescent="0.3">
      <c r="A317" t="s">
        <v>246</v>
      </c>
      <c r="B317" t="s">
        <v>518</v>
      </c>
      <c r="C317" t="s">
        <v>481</v>
      </c>
    </row>
    <row r="318" spans="1:3" x14ac:dyDescent="0.3">
      <c r="A318" t="s">
        <v>248</v>
      </c>
      <c r="B318" t="s">
        <v>518</v>
      </c>
      <c r="C318" t="s">
        <v>481</v>
      </c>
    </row>
    <row r="319" spans="1:3" x14ac:dyDescent="0.3">
      <c r="A319" t="s">
        <v>250</v>
      </c>
      <c r="B319" t="s">
        <v>518</v>
      </c>
      <c r="C319" t="s">
        <v>481</v>
      </c>
    </row>
    <row r="320" spans="1:3" x14ac:dyDescent="0.3">
      <c r="A320" t="s">
        <v>252</v>
      </c>
      <c r="B320" t="s">
        <v>518</v>
      </c>
      <c r="C320" t="s">
        <v>481</v>
      </c>
    </row>
    <row r="321" spans="1:3" x14ac:dyDescent="0.3">
      <c r="A321" t="s">
        <v>254</v>
      </c>
      <c r="B321" t="s">
        <v>518</v>
      </c>
      <c r="C321" t="s">
        <v>481</v>
      </c>
    </row>
    <row r="322" spans="1:3" x14ac:dyDescent="0.3">
      <c r="A322" t="s">
        <v>256</v>
      </c>
      <c r="B322" t="s">
        <v>518</v>
      </c>
      <c r="C322" t="s">
        <v>481</v>
      </c>
    </row>
    <row r="323" spans="1:3" x14ac:dyDescent="0.3">
      <c r="A323" t="s">
        <v>258</v>
      </c>
      <c r="B323" t="s">
        <v>518</v>
      </c>
      <c r="C323" t="s">
        <v>481</v>
      </c>
    </row>
    <row r="324" spans="1:3" x14ac:dyDescent="0.3">
      <c r="A324" t="s">
        <v>260</v>
      </c>
      <c r="B324" t="s">
        <v>518</v>
      </c>
      <c r="C324" t="s">
        <v>481</v>
      </c>
    </row>
    <row r="325" spans="1:3" x14ac:dyDescent="0.3">
      <c r="A325" t="s">
        <v>262</v>
      </c>
      <c r="B325" t="s">
        <v>518</v>
      </c>
      <c r="C325" t="s">
        <v>481</v>
      </c>
    </row>
    <row r="326" spans="1:3" x14ac:dyDescent="0.3">
      <c r="A326" t="s">
        <v>264</v>
      </c>
      <c r="B326" t="s">
        <v>518</v>
      </c>
      <c r="C326" t="s">
        <v>481</v>
      </c>
    </row>
    <row r="327" spans="1:3" x14ac:dyDescent="0.3">
      <c r="A327" t="s">
        <v>266</v>
      </c>
      <c r="B327" t="s">
        <v>518</v>
      </c>
      <c r="C327" t="s">
        <v>481</v>
      </c>
    </row>
    <row r="328" spans="1:3" x14ac:dyDescent="0.3">
      <c r="A328" t="s">
        <v>268</v>
      </c>
      <c r="B328" t="s">
        <v>518</v>
      </c>
      <c r="C328" t="s">
        <v>481</v>
      </c>
    </row>
    <row r="329" spans="1:3" x14ac:dyDescent="0.3">
      <c r="A329" t="s">
        <v>270</v>
      </c>
      <c r="B329" t="s">
        <v>518</v>
      </c>
      <c r="C329" t="s">
        <v>481</v>
      </c>
    </row>
    <row r="330" spans="1:3" x14ac:dyDescent="0.3">
      <c r="A330" t="s">
        <v>272</v>
      </c>
      <c r="B330" t="s">
        <v>518</v>
      </c>
      <c r="C330" t="s">
        <v>481</v>
      </c>
    </row>
    <row r="331" spans="1:3" x14ac:dyDescent="0.3">
      <c r="A331" t="s">
        <v>274</v>
      </c>
      <c r="B331" t="s">
        <v>518</v>
      </c>
      <c r="C331" t="s">
        <v>481</v>
      </c>
    </row>
    <row r="332" spans="1:3" x14ac:dyDescent="0.3">
      <c r="A332" t="s">
        <v>276</v>
      </c>
      <c r="B332" t="s">
        <v>518</v>
      </c>
      <c r="C332" t="s">
        <v>481</v>
      </c>
    </row>
    <row r="333" spans="1:3" x14ac:dyDescent="0.3">
      <c r="A333" t="s">
        <v>278</v>
      </c>
      <c r="B333" t="s">
        <v>518</v>
      </c>
      <c r="C333" t="s">
        <v>481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8FD8C3C5FF6F64B9D4367B81D88DE0E" ma:contentTypeVersion="13" ma:contentTypeDescription="Create a new document." ma:contentTypeScope="" ma:versionID="4542aec4fcb3b327865cbc752293b694">
  <xsd:schema xmlns:xsd="http://www.w3.org/2001/XMLSchema" xmlns:p="http://schemas.microsoft.com/office/2006/metadata/properties" xmlns:ns3="c0c43d4d-b7da-4a2b-8f97-25182fb94a41" xmlns:ns4="15e9fc89-c4ce-4b6c-ba83-13639de65aee" targetNamespace="http://schemas.microsoft.com/office/2006/metadata/properties" ma:root="true" ma:fieldsID="3d3b6c5e3d0fb136d82eb1587e6c3c75" ns3:_="" ns4:_="">
    <xsd:import namespace="c0c43d4d-b7da-4a2b-8f97-25182fb94a41"/>
    <xsd:import namespace="15e9fc89-c4ce-4b6c-ba83-13639de65aee"/>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EventHashCode" minOccurs="0"/>
                <xsd:element ref="ns4:MediaServiceGenerationTime" minOccurs="0"/>
              </xsd:all>
            </xsd:complexType>
          </xsd:element>
        </xsd:sequence>
      </xsd:complexType>
    </xsd:element>
  </xsd:schema>
  <xsd:schema xmlns:xsd="http://www.w3.org/2001/XMLSchema" xmlns:dms="http://schemas.microsoft.com/office/2006/documentManagement/types" targetNamespace="c0c43d4d-b7da-4a2b-8f97-25182fb94a41" elementFormDefault="qualified">
    <xsd:import namespace="http://schemas.microsoft.com/office/2006/documentManagement/type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simpleType>
    </xsd:element>
    <xsd:element name="SharingHintHash" ma:index="10" nillable="true" ma:displayName="Sharing Hint Hash"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dms="http://schemas.microsoft.com/office/2006/documentManagement/types" targetNamespace="15e9fc89-c4ce-4b6c-ba83-13639de65aee" elementFormDefault="qualified">
    <xsd:import namespace="http://schemas.microsoft.com/office/2006/documentManagement/type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simpleType>
    </xsd:element>
    <xsd:element name="MediaServiceLocation" ma:index="18" nillable="true" ma:displayName="MediaServiceLocation" ma:internalName="MediaServiceLocation"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FCD84D0-540B-4FF7-A2DB-A59C5A9C3E37}">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c0c43d4d-b7da-4a2b-8f97-25182fb94a41"/>
    <ds:schemaRef ds:uri="15e9fc89-c4ce-4b6c-ba83-13639de65aee"/>
    <ds:schemaRef ds:uri="http://schemas.openxmlformats.org/package/2006/metadata/core-properties"/>
  </ds:schemaRefs>
</ds:datastoreItem>
</file>

<file path=customXml/itemProps2.xml><?xml version="1.0" encoding="utf-8"?>
<ds:datastoreItem xmlns:ds="http://schemas.openxmlformats.org/officeDocument/2006/customXml" ds:itemID="{6B689685-848A-49D6-9C1C-5D4CEE2C95BC}">
  <ds:schemaRefs>
    <ds:schemaRef ds:uri="http://schemas.microsoft.com/sharepoint/v3/contenttype/forms"/>
  </ds:schemaRefs>
</ds:datastoreItem>
</file>

<file path=customXml/itemProps3.xml><?xml version="1.0" encoding="utf-8"?>
<ds:datastoreItem xmlns:ds="http://schemas.openxmlformats.org/officeDocument/2006/customXml" ds:itemID="{730F8944-C04F-430F-B1F3-781C755738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c43d4d-b7da-4a2b-8f97-25182fb94a41"/>
    <ds:schemaRef ds:uri="15e9fc89-c4ce-4b6c-ba83-13639de65ae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front sheet</vt:lpstr>
      <vt:lpstr>members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Smith</dc:creator>
  <cp:lastModifiedBy>Dan Worth</cp:lastModifiedBy>
  <dcterms:created xsi:type="dcterms:W3CDTF">2018-07-03T15:12:59Z</dcterms:created>
  <dcterms:modified xsi:type="dcterms:W3CDTF">2020-09-25T15:26:31Z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0x010100C8FD8C3C5FF6F64B9D4367B81D88DE0E</vt:lpwstr>
  </property>
</Properties>
</file>